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553 Koeien en Kruiden 2\Kruidenproef DC\Results\"/>
    </mc:Choice>
  </mc:AlternateContent>
  <bookViews>
    <workbookView xWindow="0" yWindow="0" windowWidth="19200" windowHeight="6760" firstSheet="1" activeTab="2"/>
  </bookViews>
  <sheets>
    <sheet name="Metadata" sheetId="9" r:id="rId1"/>
    <sheet name="Info" sheetId="2" r:id="rId2"/>
    <sheet name="Data_Soil" sheetId="1" r:id="rId3"/>
    <sheet name="Data_Sward" sheetId="3" r:id="rId4"/>
    <sheet name="Data_Worms" sheetId="5" r:id="rId5"/>
    <sheet name="Data_Worms_plag" sheetId="10" r:id="rId6"/>
    <sheet name="Data_Herbage" sheetId="6" r:id="rId7"/>
    <sheet name="Data_SL" sheetId="7" r:id="rId8"/>
    <sheet name="SL_2018" sheetId="8" r:id="rId9"/>
  </sheets>
  <externalReferences>
    <externalReference r:id="rId10"/>
  </externalReferences>
  <definedNames>
    <definedName name="_xlnm._FilterDatabase" localSheetId="7" hidden="1">Data_SL!$A$1:$H$1</definedName>
    <definedName name="_xlnm._FilterDatabase" localSheetId="5" hidden="1">Data_Worms_plag!$A$1:$G$193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0" l="1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8" i="10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46" i="5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76" i="10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2" i="1"/>
  <c r="Q241" i="6" l="1"/>
  <c r="I241" i="6"/>
  <c r="H241" i="6"/>
  <c r="A241" i="6"/>
  <c r="Q240" i="6"/>
  <c r="I240" i="6"/>
  <c r="H240" i="6"/>
  <c r="A240" i="6"/>
  <c r="Q239" i="6"/>
  <c r="I239" i="6"/>
  <c r="H239" i="6"/>
  <c r="A239" i="6"/>
  <c r="Q238" i="6"/>
  <c r="I238" i="6"/>
  <c r="H238" i="6"/>
  <c r="A238" i="6"/>
  <c r="Q237" i="6"/>
  <c r="I237" i="6"/>
  <c r="H237" i="6"/>
  <c r="A237" i="6"/>
  <c r="Q236" i="6"/>
  <c r="I236" i="6"/>
  <c r="H236" i="6"/>
  <c r="A236" i="6"/>
  <c r="Q235" i="6"/>
  <c r="I235" i="6"/>
  <c r="H235" i="6"/>
  <c r="A235" i="6"/>
  <c r="Q234" i="6"/>
  <c r="I234" i="6"/>
  <c r="H234" i="6"/>
  <c r="A234" i="6"/>
  <c r="Q233" i="6"/>
  <c r="I233" i="6"/>
  <c r="H233" i="6"/>
  <c r="A233" i="6"/>
  <c r="Q232" i="6"/>
  <c r="I232" i="6"/>
  <c r="H232" i="6"/>
  <c r="A232" i="6"/>
  <c r="Q231" i="6"/>
  <c r="I231" i="6"/>
  <c r="H231" i="6"/>
  <c r="A231" i="6"/>
  <c r="Q230" i="6"/>
  <c r="I230" i="6"/>
  <c r="H230" i="6"/>
  <c r="A230" i="6"/>
  <c r="Q229" i="6"/>
  <c r="I229" i="6"/>
  <c r="H229" i="6"/>
  <c r="A229" i="6"/>
  <c r="Q228" i="6"/>
  <c r="I228" i="6"/>
  <c r="H228" i="6"/>
  <c r="A228" i="6"/>
  <c r="Q227" i="6"/>
  <c r="I227" i="6"/>
  <c r="H227" i="6"/>
  <c r="A227" i="6"/>
  <c r="Q226" i="6"/>
  <c r="I226" i="6"/>
  <c r="H226" i="6"/>
  <c r="A226" i="6"/>
  <c r="Q225" i="6"/>
  <c r="I225" i="6"/>
  <c r="H225" i="6"/>
  <c r="A225" i="6"/>
  <c r="Q224" i="6"/>
  <c r="I224" i="6"/>
  <c r="H224" i="6"/>
  <c r="A224" i="6"/>
  <c r="Q223" i="6"/>
  <c r="I223" i="6"/>
  <c r="H223" i="6"/>
  <c r="A223" i="6"/>
  <c r="Q222" i="6"/>
  <c r="I222" i="6"/>
  <c r="H222" i="6"/>
  <c r="A222" i="6"/>
  <c r="Q221" i="6"/>
  <c r="I221" i="6"/>
  <c r="H221" i="6"/>
  <c r="A221" i="6"/>
  <c r="Q220" i="6"/>
  <c r="I220" i="6"/>
  <c r="H220" i="6"/>
  <c r="A220" i="6"/>
  <c r="Q219" i="6"/>
  <c r="I219" i="6"/>
  <c r="H219" i="6"/>
  <c r="A219" i="6"/>
  <c r="Q218" i="6"/>
  <c r="I218" i="6"/>
  <c r="H218" i="6"/>
  <c r="A218" i="6"/>
  <c r="Q217" i="6"/>
  <c r="I217" i="6"/>
  <c r="H217" i="6"/>
  <c r="A217" i="6"/>
  <c r="Q216" i="6"/>
  <c r="I216" i="6"/>
  <c r="H216" i="6"/>
  <c r="A216" i="6"/>
  <c r="Q215" i="6"/>
  <c r="I215" i="6"/>
  <c r="H215" i="6"/>
  <c r="A215" i="6"/>
  <c r="Q214" i="6"/>
  <c r="I214" i="6"/>
  <c r="H214" i="6"/>
  <c r="A214" i="6"/>
  <c r="Q213" i="6"/>
  <c r="I213" i="6"/>
  <c r="H213" i="6"/>
  <c r="A213" i="6"/>
  <c r="Q212" i="6"/>
  <c r="I212" i="6"/>
  <c r="H212" i="6"/>
  <c r="A212" i="6"/>
  <c r="Q211" i="6"/>
  <c r="I211" i="6"/>
  <c r="H211" i="6"/>
  <c r="A211" i="6"/>
  <c r="Q210" i="6"/>
  <c r="I210" i="6"/>
  <c r="H210" i="6"/>
  <c r="A210" i="6"/>
  <c r="Q209" i="6"/>
  <c r="I209" i="6"/>
  <c r="H209" i="6"/>
  <c r="A209" i="6"/>
  <c r="Q208" i="6"/>
  <c r="I208" i="6"/>
  <c r="H208" i="6"/>
  <c r="A208" i="6"/>
  <c r="Q207" i="6"/>
  <c r="I207" i="6"/>
  <c r="H207" i="6"/>
  <c r="A207" i="6"/>
  <c r="Q206" i="6"/>
  <c r="I206" i="6"/>
  <c r="H206" i="6"/>
  <c r="A206" i="6"/>
  <c r="Q205" i="6"/>
  <c r="I205" i="6"/>
  <c r="H205" i="6"/>
  <c r="A205" i="6"/>
  <c r="Q204" i="6"/>
  <c r="I204" i="6"/>
  <c r="H204" i="6"/>
  <c r="A204" i="6"/>
  <c r="Q203" i="6"/>
  <c r="I203" i="6"/>
  <c r="H203" i="6"/>
  <c r="A203" i="6"/>
  <c r="Q202" i="6"/>
  <c r="I202" i="6"/>
  <c r="H202" i="6"/>
  <c r="A202" i="6"/>
  <c r="Q201" i="6"/>
  <c r="I201" i="6"/>
  <c r="H201" i="6"/>
  <c r="A201" i="6"/>
  <c r="Q200" i="6"/>
  <c r="I200" i="6"/>
  <c r="H200" i="6"/>
  <c r="A200" i="6"/>
  <c r="Q199" i="6"/>
  <c r="I199" i="6"/>
  <c r="H199" i="6"/>
  <c r="A199" i="6"/>
  <c r="Q198" i="6"/>
  <c r="I198" i="6"/>
  <c r="H198" i="6"/>
  <c r="A198" i="6"/>
  <c r="Q197" i="6"/>
  <c r="I197" i="6"/>
  <c r="H197" i="6"/>
  <c r="A197" i="6"/>
  <c r="Q196" i="6"/>
  <c r="I196" i="6"/>
  <c r="H196" i="6"/>
  <c r="A196" i="6"/>
  <c r="Q195" i="6"/>
  <c r="I195" i="6"/>
  <c r="H195" i="6"/>
  <c r="A195" i="6"/>
  <c r="Q194" i="6"/>
  <c r="I194" i="6"/>
  <c r="H194" i="6"/>
  <c r="A194" i="6"/>
  <c r="I193" i="6"/>
  <c r="H193" i="6"/>
  <c r="A193" i="6"/>
  <c r="I192" i="6"/>
  <c r="H192" i="6"/>
  <c r="A192" i="6"/>
  <c r="I191" i="6"/>
  <c r="H191" i="6"/>
  <c r="A191" i="6"/>
  <c r="I190" i="6"/>
  <c r="H190" i="6"/>
  <c r="A190" i="6"/>
  <c r="I189" i="6"/>
  <c r="H189" i="6"/>
  <c r="A189" i="6"/>
  <c r="I188" i="6"/>
  <c r="H188" i="6"/>
  <c r="A188" i="6"/>
  <c r="I187" i="6"/>
  <c r="H187" i="6"/>
  <c r="A187" i="6"/>
  <c r="I186" i="6"/>
  <c r="H186" i="6"/>
  <c r="A186" i="6"/>
  <c r="I185" i="6"/>
  <c r="H185" i="6"/>
  <c r="A185" i="6"/>
  <c r="I184" i="6"/>
  <c r="H184" i="6"/>
  <c r="A184" i="6"/>
  <c r="I183" i="6"/>
  <c r="H183" i="6"/>
  <c r="A183" i="6"/>
  <c r="I182" i="6"/>
  <c r="H182" i="6"/>
  <c r="A182" i="6"/>
  <c r="I181" i="6"/>
  <c r="H181" i="6"/>
  <c r="A181" i="6"/>
  <c r="I180" i="6"/>
  <c r="H180" i="6"/>
  <c r="A180" i="6"/>
  <c r="I179" i="6"/>
  <c r="H179" i="6"/>
  <c r="A179" i="6"/>
  <c r="I178" i="6"/>
  <c r="H178" i="6"/>
  <c r="A178" i="6"/>
  <c r="I177" i="6"/>
  <c r="H177" i="6"/>
  <c r="A177" i="6"/>
  <c r="I176" i="6"/>
  <c r="H176" i="6"/>
  <c r="A176" i="6"/>
  <c r="I175" i="6"/>
  <c r="H175" i="6"/>
  <c r="A175" i="6"/>
  <c r="I174" i="6"/>
  <c r="H174" i="6"/>
  <c r="A174" i="6"/>
  <c r="I173" i="6"/>
  <c r="H173" i="6"/>
  <c r="A173" i="6"/>
  <c r="I172" i="6"/>
  <c r="H172" i="6"/>
  <c r="A172" i="6"/>
  <c r="I171" i="6"/>
  <c r="H171" i="6"/>
  <c r="A171" i="6"/>
  <c r="I170" i="6"/>
  <c r="H170" i="6"/>
  <c r="A170" i="6"/>
  <c r="I169" i="6"/>
  <c r="H169" i="6"/>
  <c r="A169" i="6"/>
  <c r="I168" i="6"/>
  <c r="H168" i="6"/>
  <c r="A168" i="6"/>
  <c r="I167" i="6"/>
  <c r="H167" i="6"/>
  <c r="A167" i="6"/>
  <c r="I166" i="6"/>
  <c r="H166" i="6"/>
  <c r="A166" i="6"/>
  <c r="I165" i="6"/>
  <c r="H165" i="6"/>
  <c r="A165" i="6"/>
  <c r="I164" i="6"/>
  <c r="H164" i="6"/>
  <c r="A164" i="6"/>
  <c r="I163" i="6"/>
  <c r="H163" i="6"/>
  <c r="A163" i="6"/>
  <c r="I162" i="6"/>
  <c r="H162" i="6"/>
  <c r="A162" i="6"/>
  <c r="I161" i="6"/>
  <c r="H161" i="6"/>
  <c r="A161" i="6"/>
  <c r="I160" i="6"/>
  <c r="H160" i="6"/>
  <c r="A160" i="6"/>
  <c r="I159" i="6"/>
  <c r="H159" i="6"/>
  <c r="A159" i="6"/>
  <c r="I158" i="6"/>
  <c r="H158" i="6"/>
  <c r="A158" i="6"/>
  <c r="I157" i="6"/>
  <c r="H157" i="6"/>
  <c r="A157" i="6"/>
  <c r="I156" i="6"/>
  <c r="H156" i="6"/>
  <c r="A156" i="6"/>
  <c r="I155" i="6"/>
  <c r="H155" i="6"/>
  <c r="A155" i="6"/>
  <c r="I154" i="6"/>
  <c r="H154" i="6"/>
  <c r="A154" i="6"/>
  <c r="I153" i="6"/>
  <c r="H153" i="6"/>
  <c r="A153" i="6"/>
  <c r="I152" i="6"/>
  <c r="H152" i="6"/>
  <c r="A152" i="6"/>
  <c r="I151" i="6"/>
  <c r="H151" i="6"/>
  <c r="A151" i="6"/>
  <c r="I150" i="6"/>
  <c r="H150" i="6"/>
  <c r="A150" i="6"/>
  <c r="I149" i="6"/>
  <c r="H149" i="6"/>
  <c r="A149" i="6"/>
  <c r="I148" i="6"/>
  <c r="H148" i="6"/>
  <c r="A148" i="6"/>
  <c r="I147" i="6"/>
  <c r="H147" i="6"/>
  <c r="A147" i="6"/>
  <c r="I146" i="6"/>
  <c r="H146" i="6"/>
  <c r="A146" i="6"/>
  <c r="I145" i="6"/>
  <c r="H145" i="6"/>
  <c r="A145" i="6"/>
  <c r="I144" i="6"/>
  <c r="H144" i="6"/>
  <c r="A144" i="6"/>
  <c r="I143" i="6"/>
  <c r="H143" i="6"/>
  <c r="A143" i="6"/>
  <c r="I142" i="6"/>
  <c r="H142" i="6"/>
  <c r="A142" i="6"/>
  <c r="I141" i="6"/>
  <c r="H141" i="6"/>
  <c r="A141" i="6"/>
  <c r="I140" i="6"/>
  <c r="H140" i="6"/>
  <c r="A140" i="6"/>
  <c r="I139" i="6"/>
  <c r="H139" i="6"/>
  <c r="A139" i="6"/>
  <c r="I138" i="6"/>
  <c r="H138" i="6"/>
  <c r="A138" i="6"/>
  <c r="I137" i="6"/>
  <c r="H137" i="6"/>
  <c r="A137" i="6"/>
  <c r="I136" i="6"/>
  <c r="H136" i="6"/>
  <c r="A136" i="6"/>
  <c r="I135" i="6"/>
  <c r="H135" i="6"/>
  <c r="A135" i="6"/>
  <c r="I134" i="6"/>
  <c r="H134" i="6"/>
  <c r="A134" i="6"/>
  <c r="I133" i="6"/>
  <c r="H133" i="6"/>
  <c r="A133" i="6"/>
  <c r="I132" i="6"/>
  <c r="H132" i="6"/>
  <c r="A132" i="6"/>
  <c r="I131" i="6"/>
  <c r="H131" i="6"/>
  <c r="A131" i="6"/>
  <c r="I130" i="6"/>
  <c r="H130" i="6"/>
  <c r="A130" i="6"/>
  <c r="I129" i="6"/>
  <c r="H129" i="6"/>
  <c r="A129" i="6"/>
  <c r="I128" i="6"/>
  <c r="H128" i="6"/>
  <c r="A128" i="6"/>
  <c r="I127" i="6"/>
  <c r="H127" i="6"/>
  <c r="A127" i="6"/>
  <c r="I126" i="6"/>
  <c r="H126" i="6"/>
  <c r="A126" i="6"/>
  <c r="I125" i="6"/>
  <c r="H125" i="6"/>
  <c r="A125" i="6"/>
  <c r="I124" i="6"/>
  <c r="H124" i="6"/>
  <c r="A124" i="6"/>
  <c r="I123" i="6"/>
  <c r="H123" i="6"/>
  <c r="A123" i="6"/>
  <c r="I122" i="6"/>
  <c r="H122" i="6"/>
  <c r="A122" i="6"/>
  <c r="I121" i="6"/>
  <c r="H121" i="6"/>
  <c r="A121" i="6"/>
  <c r="I120" i="6"/>
  <c r="H120" i="6"/>
  <c r="A120" i="6"/>
  <c r="I119" i="6"/>
  <c r="H119" i="6"/>
  <c r="A119" i="6"/>
  <c r="I118" i="6"/>
  <c r="H118" i="6"/>
  <c r="A118" i="6"/>
  <c r="I117" i="6"/>
  <c r="H117" i="6"/>
  <c r="A117" i="6"/>
  <c r="I116" i="6"/>
  <c r="H116" i="6"/>
  <c r="A116" i="6"/>
  <c r="I115" i="6"/>
  <c r="H115" i="6"/>
  <c r="A115" i="6"/>
  <c r="I114" i="6"/>
  <c r="H114" i="6"/>
  <c r="A114" i="6"/>
  <c r="I113" i="6"/>
  <c r="H113" i="6"/>
  <c r="A113" i="6"/>
  <c r="I112" i="6"/>
  <c r="H112" i="6"/>
  <c r="A112" i="6"/>
  <c r="I111" i="6"/>
  <c r="H111" i="6"/>
  <c r="A111" i="6"/>
  <c r="I110" i="6"/>
  <c r="H110" i="6"/>
  <c r="A110" i="6"/>
  <c r="I109" i="6"/>
  <c r="H109" i="6"/>
  <c r="A109" i="6"/>
  <c r="I108" i="6"/>
  <c r="H108" i="6"/>
  <c r="A108" i="6"/>
  <c r="I107" i="6"/>
  <c r="H107" i="6"/>
  <c r="A107" i="6"/>
  <c r="I106" i="6"/>
  <c r="H106" i="6"/>
  <c r="A106" i="6"/>
  <c r="I105" i="6"/>
  <c r="H105" i="6"/>
  <c r="A105" i="6"/>
  <c r="I104" i="6"/>
  <c r="H104" i="6"/>
  <c r="A104" i="6"/>
  <c r="I103" i="6"/>
  <c r="H103" i="6"/>
  <c r="A103" i="6"/>
  <c r="I102" i="6"/>
  <c r="H102" i="6"/>
  <c r="A102" i="6"/>
  <c r="I101" i="6"/>
  <c r="H101" i="6"/>
  <c r="A101" i="6"/>
  <c r="I100" i="6"/>
  <c r="H100" i="6"/>
  <c r="A100" i="6"/>
  <c r="I99" i="6"/>
  <c r="H99" i="6"/>
  <c r="A99" i="6"/>
  <c r="I98" i="6"/>
  <c r="H98" i="6"/>
  <c r="A98" i="6"/>
  <c r="I97" i="6"/>
  <c r="H97" i="6"/>
  <c r="A97" i="6"/>
  <c r="I96" i="6"/>
  <c r="H96" i="6"/>
  <c r="A96" i="6"/>
  <c r="I95" i="6"/>
  <c r="H95" i="6"/>
  <c r="A95" i="6"/>
  <c r="I94" i="6"/>
  <c r="H94" i="6"/>
  <c r="A94" i="6"/>
  <c r="I93" i="6"/>
  <c r="H93" i="6"/>
  <c r="A93" i="6"/>
  <c r="I92" i="6"/>
  <c r="H92" i="6"/>
  <c r="A92" i="6"/>
  <c r="I91" i="6"/>
  <c r="H91" i="6"/>
  <c r="A91" i="6"/>
  <c r="I90" i="6"/>
  <c r="H90" i="6"/>
  <c r="A90" i="6"/>
  <c r="I89" i="6"/>
  <c r="H89" i="6"/>
  <c r="A89" i="6"/>
  <c r="I88" i="6"/>
  <c r="H88" i="6"/>
  <c r="A88" i="6"/>
  <c r="I87" i="6"/>
  <c r="H87" i="6"/>
  <c r="A87" i="6"/>
  <c r="I86" i="6"/>
  <c r="H86" i="6"/>
  <c r="A86" i="6"/>
  <c r="I85" i="6"/>
  <c r="H85" i="6"/>
  <c r="A85" i="6"/>
  <c r="I84" i="6"/>
  <c r="H84" i="6"/>
  <c r="A84" i="6"/>
  <c r="I83" i="6"/>
  <c r="H83" i="6"/>
  <c r="A83" i="6"/>
  <c r="I82" i="6"/>
  <c r="H82" i="6"/>
  <c r="A82" i="6"/>
  <c r="I81" i="6"/>
  <c r="H81" i="6"/>
  <c r="A81" i="6"/>
  <c r="I80" i="6"/>
  <c r="H80" i="6"/>
  <c r="A80" i="6"/>
  <c r="I79" i="6"/>
  <c r="H79" i="6"/>
  <c r="A79" i="6"/>
  <c r="I78" i="6"/>
  <c r="H78" i="6"/>
  <c r="A78" i="6"/>
  <c r="I77" i="6"/>
  <c r="H77" i="6"/>
  <c r="A77" i="6"/>
  <c r="I76" i="6"/>
  <c r="H76" i="6"/>
  <c r="A76" i="6"/>
  <c r="I75" i="6"/>
  <c r="H75" i="6"/>
  <c r="A75" i="6"/>
  <c r="I74" i="6"/>
  <c r="H74" i="6"/>
  <c r="A74" i="6"/>
  <c r="I73" i="6"/>
  <c r="H73" i="6"/>
  <c r="A73" i="6"/>
  <c r="I72" i="6"/>
  <c r="H72" i="6"/>
  <c r="A72" i="6"/>
  <c r="I71" i="6"/>
  <c r="H71" i="6"/>
  <c r="A71" i="6"/>
  <c r="I70" i="6"/>
  <c r="H70" i="6"/>
  <c r="A70" i="6"/>
  <c r="I69" i="6"/>
  <c r="H69" i="6"/>
  <c r="A69" i="6"/>
  <c r="I68" i="6"/>
  <c r="H68" i="6"/>
  <c r="A68" i="6"/>
  <c r="I67" i="6"/>
  <c r="H67" i="6"/>
  <c r="A67" i="6"/>
  <c r="I66" i="6"/>
  <c r="H66" i="6"/>
  <c r="A66" i="6"/>
  <c r="I65" i="6"/>
  <c r="H65" i="6"/>
  <c r="A65" i="6"/>
  <c r="I64" i="6"/>
  <c r="H64" i="6"/>
  <c r="A64" i="6"/>
  <c r="I63" i="6"/>
  <c r="H63" i="6"/>
  <c r="A63" i="6"/>
  <c r="I62" i="6"/>
  <c r="H62" i="6"/>
  <c r="A62" i="6"/>
  <c r="I61" i="6"/>
  <c r="H61" i="6"/>
  <c r="A61" i="6"/>
  <c r="I60" i="6"/>
  <c r="H60" i="6"/>
  <c r="A60" i="6"/>
  <c r="I59" i="6"/>
  <c r="H59" i="6"/>
  <c r="A59" i="6"/>
  <c r="I58" i="6"/>
  <c r="H58" i="6"/>
  <c r="A58" i="6"/>
  <c r="I57" i="6"/>
  <c r="H57" i="6"/>
  <c r="A57" i="6"/>
  <c r="I56" i="6"/>
  <c r="H56" i="6"/>
  <c r="A56" i="6"/>
  <c r="I55" i="6"/>
  <c r="H55" i="6"/>
  <c r="A55" i="6"/>
  <c r="I54" i="6"/>
  <c r="H54" i="6"/>
  <c r="A54" i="6"/>
  <c r="I53" i="6"/>
  <c r="H53" i="6"/>
  <c r="A53" i="6"/>
  <c r="I52" i="6"/>
  <c r="H52" i="6"/>
  <c r="A52" i="6"/>
  <c r="I51" i="6"/>
  <c r="H51" i="6"/>
  <c r="A51" i="6"/>
  <c r="I50" i="6"/>
  <c r="H50" i="6"/>
  <c r="A50" i="6"/>
  <c r="I49" i="6"/>
  <c r="H49" i="6"/>
  <c r="A49" i="6"/>
  <c r="I48" i="6"/>
  <c r="H48" i="6"/>
  <c r="A48" i="6"/>
  <c r="I47" i="6"/>
  <c r="H47" i="6"/>
  <c r="A47" i="6"/>
  <c r="I46" i="6"/>
  <c r="H46" i="6"/>
  <c r="A46" i="6"/>
  <c r="I45" i="6"/>
  <c r="H45" i="6"/>
  <c r="A45" i="6"/>
  <c r="I44" i="6"/>
  <c r="H44" i="6"/>
  <c r="A44" i="6"/>
  <c r="I43" i="6"/>
  <c r="H43" i="6"/>
  <c r="A43" i="6"/>
  <c r="I42" i="6"/>
  <c r="H42" i="6"/>
  <c r="A42" i="6"/>
  <c r="I41" i="6"/>
  <c r="H41" i="6"/>
  <c r="A41" i="6"/>
  <c r="I40" i="6"/>
  <c r="H40" i="6"/>
  <c r="A40" i="6"/>
  <c r="I39" i="6"/>
  <c r="H39" i="6"/>
  <c r="A39" i="6"/>
  <c r="I38" i="6"/>
  <c r="H38" i="6"/>
  <c r="A38" i="6"/>
  <c r="I37" i="6"/>
  <c r="H37" i="6"/>
  <c r="A37" i="6"/>
  <c r="I36" i="6"/>
  <c r="H36" i="6"/>
  <c r="A36" i="6"/>
  <c r="I35" i="6"/>
  <c r="H35" i="6"/>
  <c r="A35" i="6"/>
  <c r="I34" i="6"/>
  <c r="H34" i="6"/>
  <c r="A34" i="6"/>
  <c r="I33" i="6"/>
  <c r="H33" i="6"/>
  <c r="A33" i="6"/>
  <c r="I32" i="6"/>
  <c r="H32" i="6"/>
  <c r="A32" i="6"/>
  <c r="I31" i="6"/>
  <c r="H31" i="6"/>
  <c r="A31" i="6"/>
  <c r="I30" i="6"/>
  <c r="H30" i="6"/>
  <c r="A30" i="6"/>
  <c r="I29" i="6"/>
  <c r="H29" i="6"/>
  <c r="A29" i="6"/>
  <c r="I28" i="6"/>
  <c r="H28" i="6"/>
  <c r="A28" i="6"/>
  <c r="I27" i="6"/>
  <c r="H27" i="6"/>
  <c r="A27" i="6"/>
  <c r="I26" i="6"/>
  <c r="H26" i="6"/>
  <c r="A26" i="6"/>
  <c r="I25" i="6"/>
  <c r="H25" i="6"/>
  <c r="A25" i="6"/>
  <c r="I24" i="6"/>
  <c r="H24" i="6"/>
  <c r="A24" i="6"/>
  <c r="I23" i="6"/>
  <c r="H23" i="6"/>
  <c r="A23" i="6"/>
  <c r="I22" i="6"/>
  <c r="H22" i="6"/>
  <c r="A22" i="6"/>
  <c r="I21" i="6"/>
  <c r="H21" i="6"/>
  <c r="A21" i="6"/>
  <c r="I20" i="6"/>
  <c r="H20" i="6"/>
  <c r="A20" i="6"/>
  <c r="I19" i="6"/>
  <c r="H19" i="6"/>
  <c r="A19" i="6"/>
  <c r="I18" i="6"/>
  <c r="H18" i="6"/>
  <c r="A18" i="6"/>
  <c r="I17" i="6"/>
  <c r="H17" i="6"/>
  <c r="A17" i="6"/>
  <c r="I16" i="6"/>
  <c r="H16" i="6"/>
  <c r="A16" i="6"/>
  <c r="I15" i="6"/>
  <c r="H15" i="6"/>
  <c r="A15" i="6"/>
  <c r="I14" i="6"/>
  <c r="H14" i="6"/>
  <c r="A14" i="6"/>
  <c r="I13" i="6"/>
  <c r="H13" i="6"/>
  <c r="A13" i="6"/>
  <c r="I12" i="6"/>
  <c r="H12" i="6"/>
  <c r="A12" i="6"/>
  <c r="I11" i="6"/>
  <c r="H11" i="6"/>
  <c r="A11" i="6"/>
  <c r="I10" i="6"/>
  <c r="H10" i="6"/>
  <c r="A10" i="6"/>
  <c r="I9" i="6"/>
  <c r="H9" i="6"/>
  <c r="A9" i="6"/>
  <c r="I8" i="6"/>
  <c r="H8" i="6"/>
  <c r="A8" i="6"/>
  <c r="I7" i="6"/>
  <c r="H7" i="6"/>
  <c r="A7" i="6"/>
  <c r="I6" i="6"/>
  <c r="H6" i="6"/>
  <c r="A6" i="6"/>
  <c r="I5" i="6"/>
  <c r="H5" i="6"/>
  <c r="A5" i="6"/>
  <c r="I4" i="6"/>
  <c r="H4" i="6"/>
  <c r="A4" i="6"/>
  <c r="I3" i="6"/>
  <c r="H3" i="6"/>
  <c r="A3" i="6"/>
  <c r="I2" i="6"/>
  <c r="H2" i="6"/>
  <c r="A2" i="6"/>
  <c r="C69" i="9" l="1"/>
  <c r="C68" i="9"/>
  <c r="C67" i="9"/>
  <c r="C66" i="9"/>
  <c r="E19" i="9"/>
  <c r="E11" i="9"/>
  <c r="E8" i="9"/>
  <c r="E7" i="9"/>
  <c r="E4" i="9"/>
  <c r="E9" i="9" s="1"/>
  <c r="N1441" i="6"/>
  <c r="I1441" i="6"/>
  <c r="H1441" i="6"/>
  <c r="A1441" i="6"/>
  <c r="N1440" i="6"/>
  <c r="I1440" i="6"/>
  <c r="H1440" i="6"/>
  <c r="A1440" i="6"/>
  <c r="N1439" i="6"/>
  <c r="I1439" i="6"/>
  <c r="H1439" i="6"/>
  <c r="A1439" i="6"/>
  <c r="N1438" i="6"/>
  <c r="I1438" i="6"/>
  <c r="H1438" i="6"/>
  <c r="A1438" i="6"/>
  <c r="N1437" i="6"/>
  <c r="I1437" i="6"/>
  <c r="H1437" i="6"/>
  <c r="A1437" i="6"/>
  <c r="N1436" i="6"/>
  <c r="I1436" i="6"/>
  <c r="H1436" i="6"/>
  <c r="A1436" i="6"/>
  <c r="N1435" i="6"/>
  <c r="I1435" i="6"/>
  <c r="H1435" i="6"/>
  <c r="A1435" i="6"/>
  <c r="N1434" i="6"/>
  <c r="I1434" i="6"/>
  <c r="H1434" i="6"/>
  <c r="A1434" i="6"/>
  <c r="N1433" i="6"/>
  <c r="I1433" i="6"/>
  <c r="H1433" i="6"/>
  <c r="A1433" i="6"/>
  <c r="N1432" i="6"/>
  <c r="I1432" i="6"/>
  <c r="H1432" i="6"/>
  <c r="A1432" i="6"/>
  <c r="N1431" i="6"/>
  <c r="I1431" i="6"/>
  <c r="H1431" i="6"/>
  <c r="A1431" i="6"/>
  <c r="N1430" i="6"/>
  <c r="I1430" i="6"/>
  <c r="H1430" i="6"/>
  <c r="A1430" i="6"/>
  <c r="N1429" i="6"/>
  <c r="I1429" i="6"/>
  <c r="H1429" i="6"/>
  <c r="A1429" i="6"/>
  <c r="N1428" i="6"/>
  <c r="I1428" i="6"/>
  <c r="H1428" i="6"/>
  <c r="A1428" i="6"/>
  <c r="N1427" i="6"/>
  <c r="I1427" i="6"/>
  <c r="H1427" i="6"/>
  <c r="A1427" i="6"/>
  <c r="N1426" i="6"/>
  <c r="I1426" i="6"/>
  <c r="H1426" i="6"/>
  <c r="A1426" i="6"/>
  <c r="N1425" i="6"/>
  <c r="I1425" i="6"/>
  <c r="H1425" i="6"/>
  <c r="A1425" i="6"/>
  <c r="N1424" i="6"/>
  <c r="I1424" i="6"/>
  <c r="H1424" i="6"/>
  <c r="A1424" i="6"/>
  <c r="N1423" i="6"/>
  <c r="I1423" i="6"/>
  <c r="H1423" i="6"/>
  <c r="A1423" i="6"/>
  <c r="N1422" i="6"/>
  <c r="I1422" i="6"/>
  <c r="H1422" i="6"/>
  <c r="A1422" i="6"/>
  <c r="N1421" i="6"/>
  <c r="I1421" i="6"/>
  <c r="H1421" i="6"/>
  <c r="A1421" i="6"/>
  <c r="N1420" i="6"/>
  <c r="I1420" i="6"/>
  <c r="H1420" i="6"/>
  <c r="A1420" i="6"/>
  <c r="N1419" i="6"/>
  <c r="I1419" i="6"/>
  <c r="H1419" i="6"/>
  <c r="A1419" i="6"/>
  <c r="N1418" i="6"/>
  <c r="I1418" i="6"/>
  <c r="H1418" i="6"/>
  <c r="A1418" i="6"/>
  <c r="N1417" i="6"/>
  <c r="I1417" i="6"/>
  <c r="H1417" i="6"/>
  <c r="A1417" i="6"/>
  <c r="N1416" i="6"/>
  <c r="I1416" i="6"/>
  <c r="H1416" i="6"/>
  <c r="A1416" i="6"/>
  <c r="N1415" i="6"/>
  <c r="I1415" i="6"/>
  <c r="H1415" i="6"/>
  <c r="A1415" i="6"/>
  <c r="N1414" i="6"/>
  <c r="I1414" i="6"/>
  <c r="H1414" i="6"/>
  <c r="A1414" i="6"/>
  <c r="N1413" i="6"/>
  <c r="I1413" i="6"/>
  <c r="H1413" i="6"/>
  <c r="A1413" i="6"/>
  <c r="N1412" i="6"/>
  <c r="I1412" i="6"/>
  <c r="H1412" i="6"/>
  <c r="A1412" i="6"/>
  <c r="N1411" i="6"/>
  <c r="I1411" i="6"/>
  <c r="H1411" i="6"/>
  <c r="A1411" i="6"/>
  <c r="N1410" i="6"/>
  <c r="I1410" i="6"/>
  <c r="H1410" i="6"/>
  <c r="A1410" i="6"/>
  <c r="N1409" i="6"/>
  <c r="I1409" i="6"/>
  <c r="H1409" i="6"/>
  <c r="A1409" i="6"/>
  <c r="N1408" i="6"/>
  <c r="I1408" i="6"/>
  <c r="H1408" i="6"/>
  <c r="A1408" i="6"/>
  <c r="N1407" i="6"/>
  <c r="I1407" i="6"/>
  <c r="H1407" i="6"/>
  <c r="A1407" i="6"/>
  <c r="N1406" i="6"/>
  <c r="I1406" i="6"/>
  <c r="H1406" i="6"/>
  <c r="A1406" i="6"/>
  <c r="N1405" i="6"/>
  <c r="I1405" i="6"/>
  <c r="H1405" i="6"/>
  <c r="A1405" i="6"/>
  <c r="N1404" i="6"/>
  <c r="I1404" i="6"/>
  <c r="H1404" i="6"/>
  <c r="A1404" i="6"/>
  <c r="N1403" i="6"/>
  <c r="I1403" i="6"/>
  <c r="H1403" i="6"/>
  <c r="A1403" i="6"/>
  <c r="N1402" i="6"/>
  <c r="I1402" i="6"/>
  <c r="H1402" i="6"/>
  <c r="A1402" i="6"/>
  <c r="N1401" i="6"/>
  <c r="I1401" i="6"/>
  <c r="H1401" i="6"/>
  <c r="A1401" i="6"/>
  <c r="N1400" i="6"/>
  <c r="I1400" i="6"/>
  <c r="H1400" i="6"/>
  <c r="A1400" i="6"/>
  <c r="N1399" i="6"/>
  <c r="I1399" i="6"/>
  <c r="H1399" i="6"/>
  <c r="A1399" i="6"/>
  <c r="N1398" i="6"/>
  <c r="I1398" i="6"/>
  <c r="H1398" i="6"/>
  <c r="A1398" i="6"/>
  <c r="N1397" i="6"/>
  <c r="I1397" i="6"/>
  <c r="H1397" i="6"/>
  <c r="A1397" i="6"/>
  <c r="N1396" i="6"/>
  <c r="I1396" i="6"/>
  <c r="H1396" i="6"/>
  <c r="A1396" i="6"/>
  <c r="N1395" i="6"/>
  <c r="I1395" i="6"/>
  <c r="H1395" i="6"/>
  <c r="A1395" i="6"/>
  <c r="N1394" i="6"/>
  <c r="I1394" i="6"/>
  <c r="H1394" i="6"/>
  <c r="A1394" i="6"/>
  <c r="I1393" i="6"/>
  <c r="H1393" i="6"/>
  <c r="A1393" i="6"/>
  <c r="I1392" i="6"/>
  <c r="H1392" i="6"/>
  <c r="A1392" i="6"/>
  <c r="I1391" i="6"/>
  <c r="H1391" i="6"/>
  <c r="A1391" i="6"/>
  <c r="I1390" i="6"/>
  <c r="H1390" i="6"/>
  <c r="A1390" i="6"/>
  <c r="I1389" i="6"/>
  <c r="H1389" i="6"/>
  <c r="A1389" i="6"/>
  <c r="I1388" i="6"/>
  <c r="H1388" i="6"/>
  <c r="A1388" i="6"/>
  <c r="I1387" i="6"/>
  <c r="H1387" i="6"/>
  <c r="A1387" i="6"/>
  <c r="I1386" i="6"/>
  <c r="H1386" i="6"/>
  <c r="A1386" i="6"/>
  <c r="I1385" i="6"/>
  <c r="H1385" i="6"/>
  <c r="A1385" i="6"/>
  <c r="I1384" i="6"/>
  <c r="H1384" i="6"/>
  <c r="A1384" i="6"/>
  <c r="I1383" i="6"/>
  <c r="H1383" i="6"/>
  <c r="A1383" i="6"/>
  <c r="I1382" i="6"/>
  <c r="H1382" i="6"/>
  <c r="A1382" i="6"/>
  <c r="I1381" i="6"/>
  <c r="H1381" i="6"/>
  <c r="A1381" i="6"/>
  <c r="I1380" i="6"/>
  <c r="H1380" i="6"/>
  <c r="A1380" i="6"/>
  <c r="I1379" i="6"/>
  <c r="H1379" i="6"/>
  <c r="A1379" i="6"/>
  <c r="I1378" i="6"/>
  <c r="H1378" i="6"/>
  <c r="A1378" i="6"/>
  <c r="I1377" i="6"/>
  <c r="H1377" i="6"/>
  <c r="A1377" i="6"/>
  <c r="I1376" i="6"/>
  <c r="H1376" i="6"/>
  <c r="A1376" i="6"/>
  <c r="I1375" i="6"/>
  <c r="H1375" i="6"/>
  <c r="A1375" i="6"/>
  <c r="I1374" i="6"/>
  <c r="H1374" i="6"/>
  <c r="A1374" i="6"/>
  <c r="I1373" i="6"/>
  <c r="H1373" i="6"/>
  <c r="A1373" i="6"/>
  <c r="I1372" i="6"/>
  <c r="H1372" i="6"/>
  <c r="A1372" i="6"/>
  <c r="I1371" i="6"/>
  <c r="H1371" i="6"/>
  <c r="A1371" i="6"/>
  <c r="I1370" i="6"/>
  <c r="H1370" i="6"/>
  <c r="A1370" i="6"/>
  <c r="I1369" i="6"/>
  <c r="H1369" i="6"/>
  <c r="A1369" i="6"/>
  <c r="I1368" i="6"/>
  <c r="H1368" i="6"/>
  <c r="A1368" i="6"/>
  <c r="I1367" i="6"/>
  <c r="H1367" i="6"/>
  <c r="A1367" i="6"/>
  <c r="I1366" i="6"/>
  <c r="H1366" i="6"/>
  <c r="A1366" i="6"/>
  <c r="I1365" i="6"/>
  <c r="H1365" i="6"/>
  <c r="A1365" i="6"/>
  <c r="I1364" i="6"/>
  <c r="H1364" i="6"/>
  <c r="A1364" i="6"/>
  <c r="I1363" i="6"/>
  <c r="H1363" i="6"/>
  <c r="A1363" i="6"/>
  <c r="I1362" i="6"/>
  <c r="H1362" i="6"/>
  <c r="A1362" i="6"/>
  <c r="I1361" i="6"/>
  <c r="H1361" i="6"/>
  <c r="A1361" i="6"/>
  <c r="I1360" i="6"/>
  <c r="H1360" i="6"/>
  <c r="A1360" i="6"/>
  <c r="I1359" i="6"/>
  <c r="H1359" i="6"/>
  <c r="A1359" i="6"/>
  <c r="I1358" i="6"/>
  <c r="H1358" i="6"/>
  <c r="A1358" i="6"/>
  <c r="I1357" i="6"/>
  <c r="H1357" i="6"/>
  <c r="A1357" i="6"/>
  <c r="I1356" i="6"/>
  <c r="H1356" i="6"/>
  <c r="A1356" i="6"/>
  <c r="I1355" i="6"/>
  <c r="H1355" i="6"/>
  <c r="A1355" i="6"/>
  <c r="I1354" i="6"/>
  <c r="H1354" i="6"/>
  <c r="A1354" i="6"/>
  <c r="I1353" i="6"/>
  <c r="H1353" i="6"/>
  <c r="A1353" i="6"/>
  <c r="I1352" i="6"/>
  <c r="H1352" i="6"/>
  <c r="A1352" i="6"/>
  <c r="I1351" i="6"/>
  <c r="H1351" i="6"/>
  <c r="A1351" i="6"/>
  <c r="I1350" i="6"/>
  <c r="H1350" i="6"/>
  <c r="A1350" i="6"/>
  <c r="I1349" i="6"/>
  <c r="H1349" i="6"/>
  <c r="A1349" i="6"/>
  <c r="I1348" i="6"/>
  <c r="H1348" i="6"/>
  <c r="A1348" i="6"/>
  <c r="I1347" i="6"/>
  <c r="H1347" i="6"/>
  <c r="A1347" i="6"/>
  <c r="I1346" i="6"/>
  <c r="H1346" i="6"/>
  <c r="A1346" i="6"/>
  <c r="I1345" i="6"/>
  <c r="H1345" i="6"/>
  <c r="A1345" i="6"/>
  <c r="I1344" i="6"/>
  <c r="H1344" i="6"/>
  <c r="A1344" i="6"/>
  <c r="I1343" i="6"/>
  <c r="H1343" i="6"/>
  <c r="A1343" i="6"/>
  <c r="I1342" i="6"/>
  <c r="H1342" i="6"/>
  <c r="A1342" i="6"/>
  <c r="I1341" i="6"/>
  <c r="H1341" i="6"/>
  <c r="A1341" i="6"/>
  <c r="I1340" i="6"/>
  <c r="H1340" i="6"/>
  <c r="A1340" i="6"/>
  <c r="I1339" i="6"/>
  <c r="H1339" i="6"/>
  <c r="A1339" i="6"/>
  <c r="I1338" i="6"/>
  <c r="H1338" i="6"/>
  <c r="A1338" i="6"/>
  <c r="I1337" i="6"/>
  <c r="H1337" i="6"/>
  <c r="A1337" i="6"/>
  <c r="I1336" i="6"/>
  <c r="H1336" i="6"/>
  <c r="A1336" i="6"/>
  <c r="I1335" i="6"/>
  <c r="H1335" i="6"/>
  <c r="A1335" i="6"/>
  <c r="I1334" i="6"/>
  <c r="H1334" i="6"/>
  <c r="A1334" i="6"/>
  <c r="I1333" i="6"/>
  <c r="H1333" i="6"/>
  <c r="A1333" i="6"/>
  <c r="I1332" i="6"/>
  <c r="H1332" i="6"/>
  <c r="A1332" i="6"/>
  <c r="I1331" i="6"/>
  <c r="H1331" i="6"/>
  <c r="A1331" i="6"/>
  <c r="I1330" i="6"/>
  <c r="H1330" i="6"/>
  <c r="A1330" i="6"/>
  <c r="I1329" i="6"/>
  <c r="H1329" i="6"/>
  <c r="A1329" i="6"/>
  <c r="I1328" i="6"/>
  <c r="H1328" i="6"/>
  <c r="A1328" i="6"/>
  <c r="I1327" i="6"/>
  <c r="H1327" i="6"/>
  <c r="A1327" i="6"/>
  <c r="I1326" i="6"/>
  <c r="H1326" i="6"/>
  <c r="A1326" i="6"/>
  <c r="I1325" i="6"/>
  <c r="H1325" i="6"/>
  <c r="A1325" i="6"/>
  <c r="I1324" i="6"/>
  <c r="H1324" i="6"/>
  <c r="A1324" i="6"/>
  <c r="I1323" i="6"/>
  <c r="H1323" i="6"/>
  <c r="A1323" i="6"/>
  <c r="I1322" i="6"/>
  <c r="H1322" i="6"/>
  <c r="A1322" i="6"/>
  <c r="I1321" i="6"/>
  <c r="H1321" i="6"/>
  <c r="A1321" i="6"/>
  <c r="I1320" i="6"/>
  <c r="H1320" i="6"/>
  <c r="A1320" i="6"/>
  <c r="I1319" i="6"/>
  <c r="H1319" i="6"/>
  <c r="A1319" i="6"/>
  <c r="I1318" i="6"/>
  <c r="H1318" i="6"/>
  <c r="A1318" i="6"/>
  <c r="I1317" i="6"/>
  <c r="H1317" i="6"/>
  <c r="A1317" i="6"/>
  <c r="I1316" i="6"/>
  <c r="H1316" i="6"/>
  <c r="A1316" i="6"/>
  <c r="I1315" i="6"/>
  <c r="H1315" i="6"/>
  <c r="A1315" i="6"/>
  <c r="I1314" i="6"/>
  <c r="H1314" i="6"/>
  <c r="A1314" i="6"/>
  <c r="I1313" i="6"/>
  <c r="H1313" i="6"/>
  <c r="A1313" i="6"/>
  <c r="I1312" i="6"/>
  <c r="H1312" i="6"/>
  <c r="A1312" i="6"/>
  <c r="I1311" i="6"/>
  <c r="H1311" i="6"/>
  <c r="A1311" i="6"/>
  <c r="I1310" i="6"/>
  <c r="H1310" i="6"/>
  <c r="A1310" i="6"/>
  <c r="I1309" i="6"/>
  <c r="H1309" i="6"/>
  <c r="A1309" i="6"/>
  <c r="I1308" i="6"/>
  <c r="H1308" i="6"/>
  <c r="A1308" i="6"/>
  <c r="I1307" i="6"/>
  <c r="H1307" i="6"/>
  <c r="A1307" i="6"/>
  <c r="I1306" i="6"/>
  <c r="H1306" i="6"/>
  <c r="A1306" i="6"/>
  <c r="I1305" i="6"/>
  <c r="H1305" i="6"/>
  <c r="A1305" i="6"/>
  <c r="I1304" i="6"/>
  <c r="H1304" i="6"/>
  <c r="A1304" i="6"/>
  <c r="I1303" i="6"/>
  <c r="H1303" i="6"/>
  <c r="A1303" i="6"/>
  <c r="I1302" i="6"/>
  <c r="H1302" i="6"/>
  <c r="A1302" i="6"/>
  <c r="I1301" i="6"/>
  <c r="H1301" i="6"/>
  <c r="A1301" i="6"/>
  <c r="I1300" i="6"/>
  <c r="H1300" i="6"/>
  <c r="A1300" i="6"/>
  <c r="I1299" i="6"/>
  <c r="H1299" i="6"/>
  <c r="A1299" i="6"/>
  <c r="I1298" i="6"/>
  <c r="H1298" i="6"/>
  <c r="A1298" i="6"/>
  <c r="I1297" i="6"/>
  <c r="H1297" i="6"/>
  <c r="A1297" i="6"/>
  <c r="I1296" i="6"/>
  <c r="H1296" i="6"/>
  <c r="A1296" i="6"/>
  <c r="I1295" i="6"/>
  <c r="H1295" i="6"/>
  <c r="A1295" i="6"/>
  <c r="I1294" i="6"/>
  <c r="H1294" i="6"/>
  <c r="A1294" i="6"/>
  <c r="I1293" i="6"/>
  <c r="H1293" i="6"/>
  <c r="A1293" i="6"/>
  <c r="I1292" i="6"/>
  <c r="H1292" i="6"/>
  <c r="A1292" i="6"/>
  <c r="I1291" i="6"/>
  <c r="H1291" i="6"/>
  <c r="A1291" i="6"/>
  <c r="I1290" i="6"/>
  <c r="H1290" i="6"/>
  <c r="A1290" i="6"/>
  <c r="I1289" i="6"/>
  <c r="H1289" i="6"/>
  <c r="A1289" i="6"/>
  <c r="I1288" i="6"/>
  <c r="H1288" i="6"/>
  <c r="A1288" i="6"/>
  <c r="I1287" i="6"/>
  <c r="H1287" i="6"/>
  <c r="A1287" i="6"/>
  <c r="I1286" i="6"/>
  <c r="H1286" i="6"/>
  <c r="A1286" i="6"/>
  <c r="I1285" i="6"/>
  <c r="H1285" i="6"/>
  <c r="A1285" i="6"/>
  <c r="I1284" i="6"/>
  <c r="H1284" i="6"/>
  <c r="A1284" i="6"/>
  <c r="I1283" i="6"/>
  <c r="H1283" i="6"/>
  <c r="A1283" i="6"/>
  <c r="I1282" i="6"/>
  <c r="H1282" i="6"/>
  <c r="A1282" i="6"/>
  <c r="I1281" i="6"/>
  <c r="H1281" i="6"/>
  <c r="A1281" i="6"/>
  <c r="I1280" i="6"/>
  <c r="H1280" i="6"/>
  <c r="A1280" i="6"/>
  <c r="I1279" i="6"/>
  <c r="H1279" i="6"/>
  <c r="A1279" i="6"/>
  <c r="I1278" i="6"/>
  <c r="H1278" i="6"/>
  <c r="A1278" i="6"/>
  <c r="I1277" i="6"/>
  <c r="H1277" i="6"/>
  <c r="A1277" i="6"/>
  <c r="I1276" i="6"/>
  <c r="H1276" i="6"/>
  <c r="A1276" i="6"/>
  <c r="I1275" i="6"/>
  <c r="H1275" i="6"/>
  <c r="A1275" i="6"/>
  <c r="I1274" i="6"/>
  <c r="H1274" i="6"/>
  <c r="A1274" i="6"/>
  <c r="I1273" i="6"/>
  <c r="H1273" i="6"/>
  <c r="A1273" i="6"/>
  <c r="I1272" i="6"/>
  <c r="H1272" i="6"/>
  <c r="A1272" i="6"/>
  <c r="I1271" i="6"/>
  <c r="H1271" i="6"/>
  <c r="A1271" i="6"/>
  <c r="I1270" i="6"/>
  <c r="H1270" i="6"/>
  <c r="A1270" i="6"/>
  <c r="I1269" i="6"/>
  <c r="H1269" i="6"/>
  <c r="A1269" i="6"/>
  <c r="I1268" i="6"/>
  <c r="H1268" i="6"/>
  <c r="A1268" i="6"/>
  <c r="I1267" i="6"/>
  <c r="H1267" i="6"/>
  <c r="A1267" i="6"/>
  <c r="I1266" i="6"/>
  <c r="H1266" i="6"/>
  <c r="A1266" i="6"/>
  <c r="I1265" i="6"/>
  <c r="H1265" i="6"/>
  <c r="A1265" i="6"/>
  <c r="I1264" i="6"/>
  <c r="H1264" i="6"/>
  <c r="A1264" i="6"/>
  <c r="I1263" i="6"/>
  <c r="H1263" i="6"/>
  <c r="A1263" i="6"/>
  <c r="I1262" i="6"/>
  <c r="H1262" i="6"/>
  <c r="A1262" i="6"/>
  <c r="I1261" i="6"/>
  <c r="H1261" i="6"/>
  <c r="A1261" i="6"/>
  <c r="I1260" i="6"/>
  <c r="H1260" i="6"/>
  <c r="A1260" i="6"/>
  <c r="I1259" i="6"/>
  <c r="H1259" i="6"/>
  <c r="A1259" i="6"/>
  <c r="I1258" i="6"/>
  <c r="H1258" i="6"/>
  <c r="A1258" i="6"/>
  <c r="I1257" i="6"/>
  <c r="H1257" i="6"/>
  <c r="A1257" i="6"/>
  <c r="I1256" i="6"/>
  <c r="H1256" i="6"/>
  <c r="A1256" i="6"/>
  <c r="I1255" i="6"/>
  <c r="H1255" i="6"/>
  <c r="A1255" i="6"/>
  <c r="I1254" i="6"/>
  <c r="H1254" i="6"/>
  <c r="A1254" i="6"/>
  <c r="I1253" i="6"/>
  <c r="H1253" i="6"/>
  <c r="A1253" i="6"/>
  <c r="I1252" i="6"/>
  <c r="H1252" i="6"/>
  <c r="A1252" i="6"/>
  <c r="I1251" i="6"/>
  <c r="H1251" i="6"/>
  <c r="A1251" i="6"/>
  <c r="I1250" i="6"/>
  <c r="H1250" i="6"/>
  <c r="A1250" i="6"/>
  <c r="I1249" i="6"/>
  <c r="H1249" i="6"/>
  <c r="A1249" i="6"/>
  <c r="I1248" i="6"/>
  <c r="H1248" i="6"/>
  <c r="A1248" i="6"/>
  <c r="I1247" i="6"/>
  <c r="H1247" i="6"/>
  <c r="A1247" i="6"/>
  <c r="I1246" i="6"/>
  <c r="H1246" i="6"/>
  <c r="A1246" i="6"/>
  <c r="I1245" i="6"/>
  <c r="H1245" i="6"/>
  <c r="A1245" i="6"/>
  <c r="I1244" i="6"/>
  <c r="H1244" i="6"/>
  <c r="A1244" i="6"/>
  <c r="I1243" i="6"/>
  <c r="H1243" i="6"/>
  <c r="A1243" i="6"/>
  <c r="I1242" i="6"/>
  <c r="H1242" i="6"/>
  <c r="A1242" i="6"/>
  <c r="I1241" i="6"/>
  <c r="H1241" i="6"/>
  <c r="A1241" i="6"/>
  <c r="I1240" i="6"/>
  <c r="H1240" i="6"/>
  <c r="A1240" i="6"/>
  <c r="I1239" i="6"/>
  <c r="H1239" i="6"/>
  <c r="A1239" i="6"/>
  <c r="I1238" i="6"/>
  <c r="H1238" i="6"/>
  <c r="A1238" i="6"/>
  <c r="I1237" i="6"/>
  <c r="H1237" i="6"/>
  <c r="A1237" i="6"/>
  <c r="I1236" i="6"/>
  <c r="H1236" i="6"/>
  <c r="A1236" i="6"/>
  <c r="I1235" i="6"/>
  <c r="H1235" i="6"/>
  <c r="A1235" i="6"/>
  <c r="I1234" i="6"/>
  <c r="H1234" i="6"/>
  <c r="A1234" i="6"/>
  <c r="I1233" i="6"/>
  <c r="H1233" i="6"/>
  <c r="A1233" i="6"/>
  <c r="I1232" i="6"/>
  <c r="H1232" i="6"/>
  <c r="A1232" i="6"/>
  <c r="I1231" i="6"/>
  <c r="H1231" i="6"/>
  <c r="A1231" i="6"/>
  <c r="I1230" i="6"/>
  <c r="H1230" i="6"/>
  <c r="A1230" i="6"/>
  <c r="I1229" i="6"/>
  <c r="H1229" i="6"/>
  <c r="A1229" i="6"/>
  <c r="I1228" i="6"/>
  <c r="H1228" i="6"/>
  <c r="A1228" i="6"/>
  <c r="I1227" i="6"/>
  <c r="H1227" i="6"/>
  <c r="A1227" i="6"/>
  <c r="I1226" i="6"/>
  <c r="H1226" i="6"/>
  <c r="A1226" i="6"/>
  <c r="I1225" i="6"/>
  <c r="H1225" i="6"/>
  <c r="A1225" i="6"/>
  <c r="I1224" i="6"/>
  <c r="H1224" i="6"/>
  <c r="A1224" i="6"/>
  <c r="I1223" i="6"/>
  <c r="H1223" i="6"/>
  <c r="A1223" i="6"/>
  <c r="I1222" i="6"/>
  <c r="H1222" i="6"/>
  <c r="A1222" i="6"/>
  <c r="I1221" i="6"/>
  <c r="H1221" i="6"/>
  <c r="A1221" i="6"/>
  <c r="I1220" i="6"/>
  <c r="H1220" i="6"/>
  <c r="A1220" i="6"/>
  <c r="I1219" i="6"/>
  <c r="H1219" i="6"/>
  <c r="A1219" i="6"/>
  <c r="I1218" i="6"/>
  <c r="H1218" i="6"/>
  <c r="A1218" i="6"/>
  <c r="I1217" i="6"/>
  <c r="H1217" i="6"/>
  <c r="A1217" i="6"/>
  <c r="I1216" i="6"/>
  <c r="H1216" i="6"/>
  <c r="A1216" i="6"/>
  <c r="I1215" i="6"/>
  <c r="H1215" i="6"/>
  <c r="A1215" i="6"/>
  <c r="I1214" i="6"/>
  <c r="H1214" i="6"/>
  <c r="A1214" i="6"/>
  <c r="I1213" i="6"/>
  <c r="H1213" i="6"/>
  <c r="A1213" i="6"/>
  <c r="I1212" i="6"/>
  <c r="H1212" i="6"/>
  <c r="A1212" i="6"/>
  <c r="I1211" i="6"/>
  <c r="H1211" i="6"/>
  <c r="A1211" i="6"/>
  <c r="I1210" i="6"/>
  <c r="H1210" i="6"/>
  <c r="A1210" i="6"/>
  <c r="I1209" i="6"/>
  <c r="H1209" i="6"/>
  <c r="A1209" i="6"/>
  <c r="I1208" i="6"/>
  <c r="H1208" i="6"/>
  <c r="A1208" i="6"/>
  <c r="I1207" i="6"/>
  <c r="H1207" i="6"/>
  <c r="A1207" i="6"/>
  <c r="I1206" i="6"/>
  <c r="H1206" i="6"/>
  <c r="A1206" i="6"/>
  <c r="I1205" i="6"/>
  <c r="H1205" i="6"/>
  <c r="A1205" i="6"/>
  <c r="I1204" i="6"/>
  <c r="H1204" i="6"/>
  <c r="A1204" i="6"/>
  <c r="I1203" i="6"/>
  <c r="H1203" i="6"/>
  <c r="A1203" i="6"/>
  <c r="I1202" i="6"/>
  <c r="H1202" i="6"/>
  <c r="A1202" i="6"/>
  <c r="N1201" i="6"/>
  <c r="I1201" i="6"/>
  <c r="H1201" i="6"/>
  <c r="A1201" i="6"/>
  <c r="N1200" i="6"/>
  <c r="I1200" i="6"/>
  <c r="H1200" i="6"/>
  <c r="A1200" i="6"/>
  <c r="N1199" i="6"/>
  <c r="I1199" i="6"/>
  <c r="H1199" i="6"/>
  <c r="A1199" i="6"/>
  <c r="N1198" i="6"/>
  <c r="I1198" i="6"/>
  <c r="H1198" i="6"/>
  <c r="A1198" i="6"/>
  <c r="N1197" i="6"/>
  <c r="I1197" i="6"/>
  <c r="H1197" i="6"/>
  <c r="A1197" i="6"/>
  <c r="N1196" i="6"/>
  <c r="I1196" i="6"/>
  <c r="H1196" i="6"/>
  <c r="A1196" i="6"/>
  <c r="N1195" i="6"/>
  <c r="I1195" i="6"/>
  <c r="H1195" i="6"/>
  <c r="A1195" i="6"/>
  <c r="N1194" i="6"/>
  <c r="I1194" i="6"/>
  <c r="H1194" i="6"/>
  <c r="A1194" i="6"/>
  <c r="N1193" i="6"/>
  <c r="I1193" i="6"/>
  <c r="H1193" i="6"/>
  <c r="A1193" i="6"/>
  <c r="N1192" i="6"/>
  <c r="I1192" i="6"/>
  <c r="H1192" i="6"/>
  <c r="A1192" i="6"/>
  <c r="N1191" i="6"/>
  <c r="I1191" i="6"/>
  <c r="H1191" i="6"/>
  <c r="A1191" i="6"/>
  <c r="N1190" i="6"/>
  <c r="I1190" i="6"/>
  <c r="H1190" i="6"/>
  <c r="A1190" i="6"/>
  <c r="N1189" i="6"/>
  <c r="I1189" i="6"/>
  <c r="H1189" i="6"/>
  <c r="A1189" i="6"/>
  <c r="N1188" i="6"/>
  <c r="I1188" i="6"/>
  <c r="H1188" i="6"/>
  <c r="A1188" i="6"/>
  <c r="N1187" i="6"/>
  <c r="I1187" i="6"/>
  <c r="H1187" i="6"/>
  <c r="A1187" i="6"/>
  <c r="N1186" i="6"/>
  <c r="I1186" i="6"/>
  <c r="H1186" i="6"/>
  <c r="A1186" i="6"/>
  <c r="N1185" i="6"/>
  <c r="I1185" i="6"/>
  <c r="H1185" i="6"/>
  <c r="A1185" i="6"/>
  <c r="N1184" i="6"/>
  <c r="I1184" i="6"/>
  <c r="H1184" i="6"/>
  <c r="A1184" i="6"/>
  <c r="N1183" i="6"/>
  <c r="I1183" i="6"/>
  <c r="H1183" i="6"/>
  <c r="A1183" i="6"/>
  <c r="N1182" i="6"/>
  <c r="I1182" i="6"/>
  <c r="H1182" i="6"/>
  <c r="A1182" i="6"/>
  <c r="N1181" i="6"/>
  <c r="I1181" i="6"/>
  <c r="H1181" i="6"/>
  <c r="A1181" i="6"/>
  <c r="N1180" i="6"/>
  <c r="I1180" i="6"/>
  <c r="H1180" i="6"/>
  <c r="A1180" i="6"/>
  <c r="N1179" i="6"/>
  <c r="I1179" i="6"/>
  <c r="H1179" i="6"/>
  <c r="A1179" i="6"/>
  <c r="N1178" i="6"/>
  <c r="I1178" i="6"/>
  <c r="H1178" i="6"/>
  <c r="A1178" i="6"/>
  <c r="N1177" i="6"/>
  <c r="I1177" i="6"/>
  <c r="H1177" i="6"/>
  <c r="A1177" i="6"/>
  <c r="N1176" i="6"/>
  <c r="I1176" i="6"/>
  <c r="H1176" i="6"/>
  <c r="A1176" i="6"/>
  <c r="N1175" i="6"/>
  <c r="I1175" i="6"/>
  <c r="H1175" i="6"/>
  <c r="A1175" i="6"/>
  <c r="N1174" i="6"/>
  <c r="I1174" i="6"/>
  <c r="H1174" i="6"/>
  <c r="A1174" i="6"/>
  <c r="N1173" i="6"/>
  <c r="I1173" i="6"/>
  <c r="H1173" i="6"/>
  <c r="A1173" i="6"/>
  <c r="N1172" i="6"/>
  <c r="I1172" i="6"/>
  <c r="H1172" i="6"/>
  <c r="A1172" i="6"/>
  <c r="N1171" i="6"/>
  <c r="I1171" i="6"/>
  <c r="H1171" i="6"/>
  <c r="A1171" i="6"/>
  <c r="N1170" i="6"/>
  <c r="I1170" i="6"/>
  <c r="H1170" i="6"/>
  <c r="A1170" i="6"/>
  <c r="N1169" i="6"/>
  <c r="I1169" i="6"/>
  <c r="H1169" i="6"/>
  <c r="A1169" i="6"/>
  <c r="N1168" i="6"/>
  <c r="I1168" i="6"/>
  <c r="H1168" i="6"/>
  <c r="A1168" i="6"/>
  <c r="N1167" i="6"/>
  <c r="I1167" i="6"/>
  <c r="H1167" i="6"/>
  <c r="A1167" i="6"/>
  <c r="N1166" i="6"/>
  <c r="I1166" i="6"/>
  <c r="H1166" i="6"/>
  <c r="A1166" i="6"/>
  <c r="N1165" i="6"/>
  <c r="I1165" i="6"/>
  <c r="H1165" i="6"/>
  <c r="A1165" i="6"/>
  <c r="N1164" i="6"/>
  <c r="I1164" i="6"/>
  <c r="H1164" i="6"/>
  <c r="A1164" i="6"/>
  <c r="N1163" i="6"/>
  <c r="I1163" i="6"/>
  <c r="H1163" i="6"/>
  <c r="A1163" i="6"/>
  <c r="N1162" i="6"/>
  <c r="I1162" i="6"/>
  <c r="H1162" i="6"/>
  <c r="A1162" i="6"/>
  <c r="N1161" i="6"/>
  <c r="I1161" i="6"/>
  <c r="H1161" i="6"/>
  <c r="A1161" i="6"/>
  <c r="N1160" i="6"/>
  <c r="I1160" i="6"/>
  <c r="H1160" i="6"/>
  <c r="A1160" i="6"/>
  <c r="N1159" i="6"/>
  <c r="I1159" i="6"/>
  <c r="H1159" i="6"/>
  <c r="A1159" i="6"/>
  <c r="N1158" i="6"/>
  <c r="I1158" i="6"/>
  <c r="H1158" i="6"/>
  <c r="A1158" i="6"/>
  <c r="N1157" i="6"/>
  <c r="I1157" i="6"/>
  <c r="H1157" i="6"/>
  <c r="A1157" i="6"/>
  <c r="N1156" i="6"/>
  <c r="I1156" i="6"/>
  <c r="H1156" i="6"/>
  <c r="A1156" i="6"/>
  <c r="N1155" i="6"/>
  <c r="I1155" i="6"/>
  <c r="H1155" i="6"/>
  <c r="A1155" i="6"/>
  <c r="N1154" i="6"/>
  <c r="I1154" i="6"/>
  <c r="H1154" i="6"/>
  <c r="A1154" i="6"/>
  <c r="I1153" i="6"/>
  <c r="H1153" i="6"/>
  <c r="A1153" i="6"/>
  <c r="I1152" i="6"/>
  <c r="H1152" i="6"/>
  <c r="A1152" i="6"/>
  <c r="I1151" i="6"/>
  <c r="H1151" i="6"/>
  <c r="A1151" i="6"/>
  <c r="I1150" i="6"/>
  <c r="H1150" i="6"/>
  <c r="A1150" i="6"/>
  <c r="I1149" i="6"/>
  <c r="H1149" i="6"/>
  <c r="A1149" i="6"/>
  <c r="I1148" i="6"/>
  <c r="H1148" i="6"/>
  <c r="A1148" i="6"/>
  <c r="I1147" i="6"/>
  <c r="H1147" i="6"/>
  <c r="A1147" i="6"/>
  <c r="I1146" i="6"/>
  <c r="H1146" i="6"/>
  <c r="A1146" i="6"/>
  <c r="I1145" i="6"/>
  <c r="H1145" i="6"/>
  <c r="A1145" i="6"/>
  <c r="I1144" i="6"/>
  <c r="H1144" i="6"/>
  <c r="A1144" i="6"/>
  <c r="I1143" i="6"/>
  <c r="H1143" i="6"/>
  <c r="A1143" i="6"/>
  <c r="I1142" i="6"/>
  <c r="H1142" i="6"/>
  <c r="A1142" i="6"/>
  <c r="I1141" i="6"/>
  <c r="H1141" i="6"/>
  <c r="A1141" i="6"/>
  <c r="I1140" i="6"/>
  <c r="H1140" i="6"/>
  <c r="A1140" i="6"/>
  <c r="I1139" i="6"/>
  <c r="H1139" i="6"/>
  <c r="A1139" i="6"/>
  <c r="I1138" i="6"/>
  <c r="H1138" i="6"/>
  <c r="A1138" i="6"/>
  <c r="I1137" i="6"/>
  <c r="H1137" i="6"/>
  <c r="A1137" i="6"/>
  <c r="I1136" i="6"/>
  <c r="H1136" i="6"/>
  <c r="A1136" i="6"/>
  <c r="I1135" i="6"/>
  <c r="H1135" i="6"/>
  <c r="A1135" i="6"/>
  <c r="I1134" i="6"/>
  <c r="H1134" i="6"/>
  <c r="A1134" i="6"/>
  <c r="I1133" i="6"/>
  <c r="H1133" i="6"/>
  <c r="A1133" i="6"/>
  <c r="I1132" i="6"/>
  <c r="H1132" i="6"/>
  <c r="A1132" i="6"/>
  <c r="I1131" i="6"/>
  <c r="H1131" i="6"/>
  <c r="A1131" i="6"/>
  <c r="I1130" i="6"/>
  <c r="H1130" i="6"/>
  <c r="A1130" i="6"/>
  <c r="I1129" i="6"/>
  <c r="H1129" i="6"/>
  <c r="A1129" i="6"/>
  <c r="I1128" i="6"/>
  <c r="H1128" i="6"/>
  <c r="A1128" i="6"/>
  <c r="I1127" i="6"/>
  <c r="H1127" i="6"/>
  <c r="A1127" i="6"/>
  <c r="I1126" i="6"/>
  <c r="H1126" i="6"/>
  <c r="A1126" i="6"/>
  <c r="I1125" i="6"/>
  <c r="H1125" i="6"/>
  <c r="A1125" i="6"/>
  <c r="I1124" i="6"/>
  <c r="H1124" i="6"/>
  <c r="A1124" i="6"/>
  <c r="I1123" i="6"/>
  <c r="H1123" i="6"/>
  <c r="A1123" i="6"/>
  <c r="I1122" i="6"/>
  <c r="H1122" i="6"/>
  <c r="A1122" i="6"/>
  <c r="I1121" i="6"/>
  <c r="H1121" i="6"/>
  <c r="A1121" i="6"/>
  <c r="I1120" i="6"/>
  <c r="H1120" i="6"/>
  <c r="A1120" i="6"/>
  <c r="I1119" i="6"/>
  <c r="H1119" i="6"/>
  <c r="A1119" i="6"/>
  <c r="I1118" i="6"/>
  <c r="H1118" i="6"/>
  <c r="A1118" i="6"/>
  <c r="I1117" i="6"/>
  <c r="H1117" i="6"/>
  <c r="A1117" i="6"/>
  <c r="I1116" i="6"/>
  <c r="H1116" i="6"/>
  <c r="A1116" i="6"/>
  <c r="I1115" i="6"/>
  <c r="H1115" i="6"/>
  <c r="A1115" i="6"/>
  <c r="I1114" i="6"/>
  <c r="H1114" i="6"/>
  <c r="A1114" i="6"/>
  <c r="I1113" i="6"/>
  <c r="H1113" i="6"/>
  <c r="A1113" i="6"/>
  <c r="I1112" i="6"/>
  <c r="H1112" i="6"/>
  <c r="A1112" i="6"/>
  <c r="I1111" i="6"/>
  <c r="H1111" i="6"/>
  <c r="A1111" i="6"/>
  <c r="I1110" i="6"/>
  <c r="H1110" i="6"/>
  <c r="A1110" i="6"/>
  <c r="I1109" i="6"/>
  <c r="H1109" i="6"/>
  <c r="A1109" i="6"/>
  <c r="I1108" i="6"/>
  <c r="H1108" i="6"/>
  <c r="A1108" i="6"/>
  <c r="I1107" i="6"/>
  <c r="H1107" i="6"/>
  <c r="A1107" i="6"/>
  <c r="I1106" i="6"/>
  <c r="H1106" i="6"/>
  <c r="A1106" i="6"/>
  <c r="I1105" i="6"/>
  <c r="H1105" i="6"/>
  <c r="A1105" i="6"/>
  <c r="I1104" i="6"/>
  <c r="H1104" i="6"/>
  <c r="A1104" i="6"/>
  <c r="I1103" i="6"/>
  <c r="H1103" i="6"/>
  <c r="A1103" i="6"/>
  <c r="I1102" i="6"/>
  <c r="H1102" i="6"/>
  <c r="A1102" i="6"/>
  <c r="I1101" i="6"/>
  <c r="H1101" i="6"/>
  <c r="A1101" i="6"/>
  <c r="I1100" i="6"/>
  <c r="H1100" i="6"/>
  <c r="A1100" i="6"/>
  <c r="I1099" i="6"/>
  <c r="H1099" i="6"/>
  <c r="A1099" i="6"/>
  <c r="I1098" i="6"/>
  <c r="H1098" i="6"/>
  <c r="A1098" i="6"/>
  <c r="I1097" i="6"/>
  <c r="H1097" i="6"/>
  <c r="A1097" i="6"/>
  <c r="I1096" i="6"/>
  <c r="H1096" i="6"/>
  <c r="A1096" i="6"/>
  <c r="I1095" i="6"/>
  <c r="H1095" i="6"/>
  <c r="A1095" i="6"/>
  <c r="I1094" i="6"/>
  <c r="H1094" i="6"/>
  <c r="A1094" i="6"/>
  <c r="I1093" i="6"/>
  <c r="H1093" i="6"/>
  <c r="A1093" i="6"/>
  <c r="I1092" i="6"/>
  <c r="H1092" i="6"/>
  <c r="A1092" i="6"/>
  <c r="I1091" i="6"/>
  <c r="H1091" i="6"/>
  <c r="A1091" i="6"/>
  <c r="I1090" i="6"/>
  <c r="H1090" i="6"/>
  <c r="A1090" i="6"/>
  <c r="I1089" i="6"/>
  <c r="H1089" i="6"/>
  <c r="A1089" i="6"/>
  <c r="I1088" i="6"/>
  <c r="H1088" i="6"/>
  <c r="A1088" i="6"/>
  <c r="I1087" i="6"/>
  <c r="H1087" i="6"/>
  <c r="A1087" i="6"/>
  <c r="I1086" i="6"/>
  <c r="H1086" i="6"/>
  <c r="A1086" i="6"/>
  <c r="I1085" i="6"/>
  <c r="H1085" i="6"/>
  <c r="A1085" i="6"/>
  <c r="I1084" i="6"/>
  <c r="H1084" i="6"/>
  <c r="A1084" i="6"/>
  <c r="I1083" i="6"/>
  <c r="H1083" i="6"/>
  <c r="A1083" i="6"/>
  <c r="I1082" i="6"/>
  <c r="H1082" i="6"/>
  <c r="A1082" i="6"/>
  <c r="I1081" i="6"/>
  <c r="H1081" i="6"/>
  <c r="A1081" i="6"/>
  <c r="I1080" i="6"/>
  <c r="H1080" i="6"/>
  <c r="A1080" i="6"/>
  <c r="I1079" i="6"/>
  <c r="H1079" i="6"/>
  <c r="A1079" i="6"/>
  <c r="I1078" i="6"/>
  <c r="H1078" i="6"/>
  <c r="A1078" i="6"/>
  <c r="I1077" i="6"/>
  <c r="H1077" i="6"/>
  <c r="A1077" i="6"/>
  <c r="I1076" i="6"/>
  <c r="H1076" i="6"/>
  <c r="A1076" i="6"/>
  <c r="I1075" i="6"/>
  <c r="H1075" i="6"/>
  <c r="A1075" i="6"/>
  <c r="I1074" i="6"/>
  <c r="H1074" i="6"/>
  <c r="A1074" i="6"/>
  <c r="I1073" i="6"/>
  <c r="H1073" i="6"/>
  <c r="A1073" i="6"/>
  <c r="I1072" i="6"/>
  <c r="H1072" i="6"/>
  <c r="A1072" i="6"/>
  <c r="I1071" i="6"/>
  <c r="H1071" i="6"/>
  <c r="A1071" i="6"/>
  <c r="I1070" i="6"/>
  <c r="H1070" i="6"/>
  <c r="A1070" i="6"/>
  <c r="I1069" i="6"/>
  <c r="H1069" i="6"/>
  <c r="A1069" i="6"/>
  <c r="I1068" i="6"/>
  <c r="H1068" i="6"/>
  <c r="A1068" i="6"/>
  <c r="I1067" i="6"/>
  <c r="H1067" i="6"/>
  <c r="A1067" i="6"/>
  <c r="I1066" i="6"/>
  <c r="H1066" i="6"/>
  <c r="A1066" i="6"/>
  <c r="I1065" i="6"/>
  <c r="H1065" i="6"/>
  <c r="A1065" i="6"/>
  <c r="I1064" i="6"/>
  <c r="H1064" i="6"/>
  <c r="A1064" i="6"/>
  <c r="I1063" i="6"/>
  <c r="H1063" i="6"/>
  <c r="A1063" i="6"/>
  <c r="I1062" i="6"/>
  <c r="H1062" i="6"/>
  <c r="A1062" i="6"/>
  <c r="I1061" i="6"/>
  <c r="H1061" i="6"/>
  <c r="A1061" i="6"/>
  <c r="I1060" i="6"/>
  <c r="H1060" i="6"/>
  <c r="A1060" i="6"/>
  <c r="I1059" i="6"/>
  <c r="H1059" i="6"/>
  <c r="A1059" i="6"/>
  <c r="I1058" i="6"/>
  <c r="H1058" i="6"/>
  <c r="A1058" i="6"/>
  <c r="I1057" i="6"/>
  <c r="H1057" i="6"/>
  <c r="A1057" i="6"/>
  <c r="I1056" i="6"/>
  <c r="H1056" i="6"/>
  <c r="A1056" i="6"/>
  <c r="I1055" i="6"/>
  <c r="H1055" i="6"/>
  <c r="A1055" i="6"/>
  <c r="I1054" i="6"/>
  <c r="H1054" i="6"/>
  <c r="A1054" i="6"/>
  <c r="I1053" i="6"/>
  <c r="H1053" i="6"/>
  <c r="A1053" i="6"/>
  <c r="I1052" i="6"/>
  <c r="H1052" i="6"/>
  <c r="A1052" i="6"/>
  <c r="I1051" i="6"/>
  <c r="H1051" i="6"/>
  <c r="A1051" i="6"/>
  <c r="I1050" i="6"/>
  <c r="H1050" i="6"/>
  <c r="A1050" i="6"/>
  <c r="I1049" i="6"/>
  <c r="H1049" i="6"/>
  <c r="A1049" i="6"/>
  <c r="I1048" i="6"/>
  <c r="H1048" i="6"/>
  <c r="A1048" i="6"/>
  <c r="I1047" i="6"/>
  <c r="H1047" i="6"/>
  <c r="A1047" i="6"/>
  <c r="I1046" i="6"/>
  <c r="H1046" i="6"/>
  <c r="A1046" i="6"/>
  <c r="I1045" i="6"/>
  <c r="H1045" i="6"/>
  <c r="A1045" i="6"/>
  <c r="I1044" i="6"/>
  <c r="H1044" i="6"/>
  <c r="A1044" i="6"/>
  <c r="I1043" i="6"/>
  <c r="H1043" i="6"/>
  <c r="A1043" i="6"/>
  <c r="I1042" i="6"/>
  <c r="H1042" i="6"/>
  <c r="A1042" i="6"/>
  <c r="I1041" i="6"/>
  <c r="H1041" i="6"/>
  <c r="A1041" i="6"/>
  <c r="I1040" i="6"/>
  <c r="H1040" i="6"/>
  <c r="A1040" i="6"/>
  <c r="I1039" i="6"/>
  <c r="H1039" i="6"/>
  <c r="A1039" i="6"/>
  <c r="I1038" i="6"/>
  <c r="H1038" i="6"/>
  <c r="A1038" i="6"/>
  <c r="I1037" i="6"/>
  <c r="H1037" i="6"/>
  <c r="A1037" i="6"/>
  <c r="I1036" i="6"/>
  <c r="H1036" i="6"/>
  <c r="A1036" i="6"/>
  <c r="I1035" i="6"/>
  <c r="H1035" i="6"/>
  <c r="A1035" i="6"/>
  <c r="I1034" i="6"/>
  <c r="H1034" i="6"/>
  <c r="A1034" i="6"/>
  <c r="I1033" i="6"/>
  <c r="H1033" i="6"/>
  <c r="A1033" i="6"/>
  <c r="I1032" i="6"/>
  <c r="H1032" i="6"/>
  <c r="A1032" i="6"/>
  <c r="I1031" i="6"/>
  <c r="H1031" i="6"/>
  <c r="A1031" i="6"/>
  <c r="I1030" i="6"/>
  <c r="H1030" i="6"/>
  <c r="A1030" i="6"/>
  <c r="I1029" i="6"/>
  <c r="H1029" i="6"/>
  <c r="A1029" i="6"/>
  <c r="I1028" i="6"/>
  <c r="H1028" i="6"/>
  <c r="A1028" i="6"/>
  <c r="I1027" i="6"/>
  <c r="H1027" i="6"/>
  <c r="A1027" i="6"/>
  <c r="I1026" i="6"/>
  <c r="H1026" i="6"/>
  <c r="A1026" i="6"/>
  <c r="I1025" i="6"/>
  <c r="H1025" i="6"/>
  <c r="A1025" i="6"/>
  <c r="I1024" i="6"/>
  <c r="H1024" i="6"/>
  <c r="A1024" i="6"/>
  <c r="I1023" i="6"/>
  <c r="H1023" i="6"/>
  <c r="A1023" i="6"/>
  <c r="I1022" i="6"/>
  <c r="H1022" i="6"/>
  <c r="A1022" i="6"/>
  <c r="I1021" i="6"/>
  <c r="H1021" i="6"/>
  <c r="A1021" i="6"/>
  <c r="I1020" i="6"/>
  <c r="H1020" i="6"/>
  <c r="A1020" i="6"/>
  <c r="I1019" i="6"/>
  <c r="H1019" i="6"/>
  <c r="A1019" i="6"/>
  <c r="I1018" i="6"/>
  <c r="H1018" i="6"/>
  <c r="A1018" i="6"/>
  <c r="I1017" i="6"/>
  <c r="H1017" i="6"/>
  <c r="A1017" i="6"/>
  <c r="I1016" i="6"/>
  <c r="H1016" i="6"/>
  <c r="A1016" i="6"/>
  <c r="I1015" i="6"/>
  <c r="H1015" i="6"/>
  <c r="A1015" i="6"/>
  <c r="I1014" i="6"/>
  <c r="H1014" i="6"/>
  <c r="A1014" i="6"/>
  <c r="I1013" i="6"/>
  <c r="H1013" i="6"/>
  <c r="A1013" i="6"/>
  <c r="I1012" i="6"/>
  <c r="H1012" i="6"/>
  <c r="A1012" i="6"/>
  <c r="I1011" i="6"/>
  <c r="H1011" i="6"/>
  <c r="A1011" i="6"/>
  <c r="I1010" i="6"/>
  <c r="H1010" i="6"/>
  <c r="A1010" i="6"/>
  <c r="I1009" i="6"/>
  <c r="H1009" i="6"/>
  <c r="A1009" i="6"/>
  <c r="I1008" i="6"/>
  <c r="H1008" i="6"/>
  <c r="A1008" i="6"/>
  <c r="I1007" i="6"/>
  <c r="H1007" i="6"/>
  <c r="A1007" i="6"/>
  <c r="I1006" i="6"/>
  <c r="H1006" i="6"/>
  <c r="A1006" i="6"/>
  <c r="I1005" i="6"/>
  <c r="H1005" i="6"/>
  <c r="A1005" i="6"/>
  <c r="I1004" i="6"/>
  <c r="H1004" i="6"/>
  <c r="A1004" i="6"/>
  <c r="I1003" i="6"/>
  <c r="H1003" i="6"/>
  <c r="A1003" i="6"/>
  <c r="I1002" i="6"/>
  <c r="H1002" i="6"/>
  <c r="A1002" i="6"/>
  <c r="I1001" i="6"/>
  <c r="H1001" i="6"/>
  <c r="A1001" i="6"/>
  <c r="I1000" i="6"/>
  <c r="H1000" i="6"/>
  <c r="A1000" i="6"/>
  <c r="I999" i="6"/>
  <c r="H999" i="6"/>
  <c r="A999" i="6"/>
  <c r="I998" i="6"/>
  <c r="H998" i="6"/>
  <c r="A998" i="6"/>
  <c r="I997" i="6"/>
  <c r="H997" i="6"/>
  <c r="A997" i="6"/>
  <c r="I996" i="6"/>
  <c r="H996" i="6"/>
  <c r="A996" i="6"/>
  <c r="I995" i="6"/>
  <c r="H995" i="6"/>
  <c r="A995" i="6"/>
  <c r="I994" i="6"/>
  <c r="H994" i="6"/>
  <c r="A994" i="6"/>
  <c r="I993" i="6"/>
  <c r="H993" i="6"/>
  <c r="A993" i="6"/>
  <c r="I992" i="6"/>
  <c r="H992" i="6"/>
  <c r="A992" i="6"/>
  <c r="I991" i="6"/>
  <c r="H991" i="6"/>
  <c r="A991" i="6"/>
  <c r="I990" i="6"/>
  <c r="H990" i="6"/>
  <c r="A990" i="6"/>
  <c r="I989" i="6"/>
  <c r="H989" i="6"/>
  <c r="A989" i="6"/>
  <c r="I988" i="6"/>
  <c r="H988" i="6"/>
  <c r="A988" i="6"/>
  <c r="I987" i="6"/>
  <c r="H987" i="6"/>
  <c r="A987" i="6"/>
  <c r="I986" i="6"/>
  <c r="H986" i="6"/>
  <c r="A986" i="6"/>
  <c r="I985" i="6"/>
  <c r="H985" i="6"/>
  <c r="A985" i="6"/>
  <c r="I984" i="6"/>
  <c r="H984" i="6"/>
  <c r="A984" i="6"/>
  <c r="I983" i="6"/>
  <c r="H983" i="6"/>
  <c r="A983" i="6"/>
  <c r="I982" i="6"/>
  <c r="H982" i="6"/>
  <c r="A982" i="6"/>
  <c r="I981" i="6"/>
  <c r="H981" i="6"/>
  <c r="A981" i="6"/>
  <c r="I980" i="6"/>
  <c r="H980" i="6"/>
  <c r="A980" i="6"/>
  <c r="I979" i="6"/>
  <c r="H979" i="6"/>
  <c r="A979" i="6"/>
  <c r="I978" i="6"/>
  <c r="H978" i="6"/>
  <c r="A978" i="6"/>
  <c r="I977" i="6"/>
  <c r="H977" i="6"/>
  <c r="A977" i="6"/>
  <c r="I976" i="6"/>
  <c r="H976" i="6"/>
  <c r="A976" i="6"/>
  <c r="I975" i="6"/>
  <c r="H975" i="6"/>
  <c r="A975" i="6"/>
  <c r="I974" i="6"/>
  <c r="H974" i="6"/>
  <c r="A974" i="6"/>
  <c r="I973" i="6"/>
  <c r="H973" i="6"/>
  <c r="A973" i="6"/>
  <c r="I972" i="6"/>
  <c r="H972" i="6"/>
  <c r="A972" i="6"/>
  <c r="I971" i="6"/>
  <c r="H971" i="6"/>
  <c r="A971" i="6"/>
  <c r="I970" i="6"/>
  <c r="H970" i="6"/>
  <c r="A970" i="6"/>
  <c r="I969" i="6"/>
  <c r="H969" i="6"/>
  <c r="A969" i="6"/>
  <c r="I968" i="6"/>
  <c r="H968" i="6"/>
  <c r="A968" i="6"/>
  <c r="I967" i="6"/>
  <c r="H967" i="6"/>
  <c r="A967" i="6"/>
  <c r="I966" i="6"/>
  <c r="H966" i="6"/>
  <c r="A966" i="6"/>
  <c r="I965" i="6"/>
  <c r="H965" i="6"/>
  <c r="A965" i="6"/>
  <c r="I964" i="6"/>
  <c r="H964" i="6"/>
  <c r="A964" i="6"/>
  <c r="I963" i="6"/>
  <c r="H963" i="6"/>
  <c r="A963" i="6"/>
  <c r="I962" i="6"/>
  <c r="H962" i="6"/>
  <c r="A962" i="6"/>
  <c r="I961" i="6"/>
  <c r="H961" i="6"/>
  <c r="A961" i="6"/>
  <c r="I960" i="6"/>
  <c r="H960" i="6"/>
  <c r="A960" i="6"/>
  <c r="I959" i="6"/>
  <c r="H959" i="6"/>
  <c r="A959" i="6"/>
  <c r="I958" i="6"/>
  <c r="H958" i="6"/>
  <c r="A958" i="6"/>
  <c r="I957" i="6"/>
  <c r="H957" i="6"/>
  <c r="A957" i="6"/>
  <c r="I956" i="6"/>
  <c r="H956" i="6"/>
  <c r="A956" i="6"/>
  <c r="I955" i="6"/>
  <c r="H955" i="6"/>
  <c r="A955" i="6"/>
  <c r="I954" i="6"/>
  <c r="H954" i="6"/>
  <c r="A954" i="6"/>
  <c r="I953" i="6"/>
  <c r="H953" i="6"/>
  <c r="A953" i="6"/>
  <c r="I952" i="6"/>
  <c r="H952" i="6"/>
  <c r="A952" i="6"/>
  <c r="I951" i="6"/>
  <c r="H951" i="6"/>
  <c r="A951" i="6"/>
  <c r="I950" i="6"/>
  <c r="H950" i="6"/>
  <c r="A950" i="6"/>
  <c r="I949" i="6"/>
  <c r="H949" i="6"/>
  <c r="A949" i="6"/>
  <c r="I948" i="6"/>
  <c r="H948" i="6"/>
  <c r="A948" i="6"/>
  <c r="I947" i="6"/>
  <c r="H947" i="6"/>
  <c r="A947" i="6"/>
  <c r="I946" i="6"/>
  <c r="H946" i="6"/>
  <c r="A946" i="6"/>
  <c r="I945" i="6"/>
  <c r="H945" i="6"/>
  <c r="A945" i="6"/>
  <c r="I944" i="6"/>
  <c r="H944" i="6"/>
  <c r="A944" i="6"/>
  <c r="I943" i="6"/>
  <c r="H943" i="6"/>
  <c r="A943" i="6"/>
  <c r="I942" i="6"/>
  <c r="H942" i="6"/>
  <c r="A942" i="6"/>
  <c r="I941" i="6"/>
  <c r="H941" i="6"/>
  <c r="A941" i="6"/>
  <c r="I940" i="6"/>
  <c r="H940" i="6"/>
  <c r="A940" i="6"/>
  <c r="I939" i="6"/>
  <c r="H939" i="6"/>
  <c r="A939" i="6"/>
  <c r="I938" i="6"/>
  <c r="H938" i="6"/>
  <c r="A938" i="6"/>
  <c r="I937" i="6"/>
  <c r="H937" i="6"/>
  <c r="A937" i="6"/>
  <c r="I936" i="6"/>
  <c r="H936" i="6"/>
  <c r="A936" i="6"/>
  <c r="I935" i="6"/>
  <c r="H935" i="6"/>
  <c r="A935" i="6"/>
  <c r="I934" i="6"/>
  <c r="H934" i="6"/>
  <c r="A934" i="6"/>
  <c r="I933" i="6"/>
  <c r="H933" i="6"/>
  <c r="A933" i="6"/>
  <c r="I932" i="6"/>
  <c r="H932" i="6"/>
  <c r="A932" i="6"/>
  <c r="I931" i="6"/>
  <c r="H931" i="6"/>
  <c r="A931" i="6"/>
  <c r="I930" i="6"/>
  <c r="H930" i="6"/>
  <c r="A930" i="6"/>
  <c r="I929" i="6"/>
  <c r="H929" i="6"/>
  <c r="A929" i="6"/>
  <c r="I928" i="6"/>
  <c r="H928" i="6"/>
  <c r="A928" i="6"/>
  <c r="I927" i="6"/>
  <c r="H927" i="6"/>
  <c r="A927" i="6"/>
  <c r="I926" i="6"/>
  <c r="H926" i="6"/>
  <c r="A926" i="6"/>
  <c r="I925" i="6"/>
  <c r="H925" i="6"/>
  <c r="A925" i="6"/>
  <c r="I924" i="6"/>
  <c r="H924" i="6"/>
  <c r="A924" i="6"/>
  <c r="I923" i="6"/>
  <c r="H923" i="6"/>
  <c r="A923" i="6"/>
  <c r="I922" i="6"/>
  <c r="H922" i="6"/>
  <c r="A922" i="6"/>
  <c r="I921" i="6"/>
  <c r="H921" i="6"/>
  <c r="A921" i="6"/>
  <c r="I920" i="6"/>
  <c r="H920" i="6"/>
  <c r="A920" i="6"/>
  <c r="I919" i="6"/>
  <c r="H919" i="6"/>
  <c r="A919" i="6"/>
  <c r="I918" i="6"/>
  <c r="H918" i="6"/>
  <c r="A918" i="6"/>
  <c r="I917" i="6"/>
  <c r="H917" i="6"/>
  <c r="A917" i="6"/>
  <c r="I916" i="6"/>
  <c r="H916" i="6"/>
  <c r="A916" i="6"/>
  <c r="I915" i="6"/>
  <c r="H915" i="6"/>
  <c r="A915" i="6"/>
  <c r="I914" i="6"/>
  <c r="H914" i="6"/>
  <c r="A914" i="6"/>
  <c r="I913" i="6"/>
  <c r="H913" i="6"/>
  <c r="A913" i="6"/>
  <c r="I912" i="6"/>
  <c r="H912" i="6"/>
  <c r="A912" i="6"/>
  <c r="I911" i="6"/>
  <c r="H911" i="6"/>
  <c r="A911" i="6"/>
  <c r="I910" i="6"/>
  <c r="H910" i="6"/>
  <c r="A910" i="6"/>
  <c r="I909" i="6"/>
  <c r="H909" i="6"/>
  <c r="A909" i="6"/>
  <c r="I908" i="6"/>
  <c r="H908" i="6"/>
  <c r="A908" i="6"/>
  <c r="I907" i="6"/>
  <c r="H907" i="6"/>
  <c r="A907" i="6"/>
  <c r="I906" i="6"/>
  <c r="H906" i="6"/>
  <c r="A906" i="6"/>
  <c r="I905" i="6"/>
  <c r="H905" i="6"/>
  <c r="A905" i="6"/>
  <c r="I904" i="6"/>
  <c r="H904" i="6"/>
  <c r="A904" i="6"/>
  <c r="I903" i="6"/>
  <c r="H903" i="6"/>
  <c r="A903" i="6"/>
  <c r="I902" i="6"/>
  <c r="H902" i="6"/>
  <c r="A902" i="6"/>
  <c r="I901" i="6"/>
  <c r="H901" i="6"/>
  <c r="A901" i="6"/>
  <c r="I900" i="6"/>
  <c r="H900" i="6"/>
  <c r="A900" i="6"/>
  <c r="I899" i="6"/>
  <c r="H899" i="6"/>
  <c r="A899" i="6"/>
  <c r="I898" i="6"/>
  <c r="H898" i="6"/>
  <c r="A898" i="6"/>
  <c r="I897" i="6"/>
  <c r="H897" i="6"/>
  <c r="A897" i="6"/>
  <c r="I896" i="6"/>
  <c r="H896" i="6"/>
  <c r="A896" i="6"/>
  <c r="I895" i="6"/>
  <c r="H895" i="6"/>
  <c r="A895" i="6"/>
  <c r="I894" i="6"/>
  <c r="H894" i="6"/>
  <c r="A894" i="6"/>
  <c r="I893" i="6"/>
  <c r="H893" i="6"/>
  <c r="A893" i="6"/>
  <c r="I892" i="6"/>
  <c r="H892" i="6"/>
  <c r="A892" i="6"/>
  <c r="I891" i="6"/>
  <c r="H891" i="6"/>
  <c r="A891" i="6"/>
  <c r="I890" i="6"/>
  <c r="H890" i="6"/>
  <c r="A890" i="6"/>
  <c r="I889" i="6"/>
  <c r="H889" i="6"/>
  <c r="A889" i="6"/>
  <c r="I888" i="6"/>
  <c r="H888" i="6"/>
  <c r="A888" i="6"/>
  <c r="I887" i="6"/>
  <c r="H887" i="6"/>
  <c r="A887" i="6"/>
  <c r="I886" i="6"/>
  <c r="H886" i="6"/>
  <c r="A886" i="6"/>
  <c r="I885" i="6"/>
  <c r="H885" i="6"/>
  <c r="A885" i="6"/>
  <c r="I884" i="6"/>
  <c r="H884" i="6"/>
  <c r="A884" i="6"/>
  <c r="I883" i="6"/>
  <c r="H883" i="6"/>
  <c r="A883" i="6"/>
  <c r="I882" i="6"/>
  <c r="H882" i="6"/>
  <c r="A882" i="6"/>
  <c r="I881" i="6"/>
  <c r="H881" i="6"/>
  <c r="A881" i="6"/>
  <c r="I880" i="6"/>
  <c r="H880" i="6"/>
  <c r="A880" i="6"/>
  <c r="I879" i="6"/>
  <c r="H879" i="6"/>
  <c r="A879" i="6"/>
  <c r="I878" i="6"/>
  <c r="H878" i="6"/>
  <c r="A878" i="6"/>
  <c r="I877" i="6"/>
  <c r="H877" i="6"/>
  <c r="A877" i="6"/>
  <c r="I876" i="6"/>
  <c r="H876" i="6"/>
  <c r="A876" i="6"/>
  <c r="I875" i="6"/>
  <c r="H875" i="6"/>
  <c r="A875" i="6"/>
  <c r="I874" i="6"/>
  <c r="H874" i="6"/>
  <c r="A874" i="6"/>
  <c r="I873" i="6"/>
  <c r="H873" i="6"/>
  <c r="A873" i="6"/>
  <c r="I872" i="6"/>
  <c r="H872" i="6"/>
  <c r="A872" i="6"/>
  <c r="I871" i="6"/>
  <c r="H871" i="6"/>
  <c r="A871" i="6"/>
  <c r="I870" i="6"/>
  <c r="H870" i="6"/>
  <c r="A870" i="6"/>
  <c r="I869" i="6"/>
  <c r="H869" i="6"/>
  <c r="A869" i="6"/>
  <c r="I868" i="6"/>
  <c r="H868" i="6"/>
  <c r="A868" i="6"/>
  <c r="I867" i="6"/>
  <c r="H867" i="6"/>
  <c r="A867" i="6"/>
  <c r="I866" i="6"/>
  <c r="H866" i="6"/>
  <c r="A866" i="6"/>
  <c r="I865" i="6"/>
  <c r="H865" i="6"/>
  <c r="A865" i="6"/>
  <c r="I864" i="6"/>
  <c r="H864" i="6"/>
  <c r="A864" i="6"/>
  <c r="I863" i="6"/>
  <c r="H863" i="6"/>
  <c r="A863" i="6"/>
  <c r="I862" i="6"/>
  <c r="H862" i="6"/>
  <c r="A862" i="6"/>
  <c r="I861" i="6"/>
  <c r="H861" i="6"/>
  <c r="A861" i="6"/>
  <c r="I860" i="6"/>
  <c r="H860" i="6"/>
  <c r="A860" i="6"/>
  <c r="I859" i="6"/>
  <c r="H859" i="6"/>
  <c r="A859" i="6"/>
  <c r="I858" i="6"/>
  <c r="H858" i="6"/>
  <c r="A858" i="6"/>
  <c r="I857" i="6"/>
  <c r="H857" i="6"/>
  <c r="A857" i="6"/>
  <c r="I856" i="6"/>
  <c r="H856" i="6"/>
  <c r="A856" i="6"/>
  <c r="I855" i="6"/>
  <c r="H855" i="6"/>
  <c r="A855" i="6"/>
  <c r="I854" i="6"/>
  <c r="H854" i="6"/>
  <c r="A854" i="6"/>
  <c r="I853" i="6"/>
  <c r="H853" i="6"/>
  <c r="A853" i="6"/>
  <c r="I852" i="6"/>
  <c r="H852" i="6"/>
  <c r="A852" i="6"/>
  <c r="I851" i="6"/>
  <c r="H851" i="6"/>
  <c r="A851" i="6"/>
  <c r="I850" i="6"/>
  <c r="H850" i="6"/>
  <c r="A850" i="6"/>
  <c r="I849" i="6"/>
  <c r="H849" i="6"/>
  <c r="A849" i="6"/>
  <c r="I848" i="6"/>
  <c r="H848" i="6"/>
  <c r="A848" i="6"/>
  <c r="I847" i="6"/>
  <c r="H847" i="6"/>
  <c r="A847" i="6"/>
  <c r="I846" i="6"/>
  <c r="H846" i="6"/>
  <c r="A846" i="6"/>
  <c r="I845" i="6"/>
  <c r="H845" i="6"/>
  <c r="A845" i="6"/>
  <c r="I844" i="6"/>
  <c r="H844" i="6"/>
  <c r="A844" i="6"/>
  <c r="I843" i="6"/>
  <c r="H843" i="6"/>
  <c r="A843" i="6"/>
  <c r="I842" i="6"/>
  <c r="H842" i="6"/>
  <c r="A842" i="6"/>
  <c r="I841" i="6"/>
  <c r="H841" i="6"/>
  <c r="A841" i="6"/>
  <c r="I840" i="6"/>
  <c r="H840" i="6"/>
  <c r="A840" i="6"/>
  <c r="I839" i="6"/>
  <c r="H839" i="6"/>
  <c r="A839" i="6"/>
  <c r="I838" i="6"/>
  <c r="H838" i="6"/>
  <c r="A838" i="6"/>
  <c r="I837" i="6"/>
  <c r="H837" i="6"/>
  <c r="A837" i="6"/>
  <c r="I836" i="6"/>
  <c r="H836" i="6"/>
  <c r="A836" i="6"/>
  <c r="I835" i="6"/>
  <c r="H835" i="6"/>
  <c r="A835" i="6"/>
  <c r="I834" i="6"/>
  <c r="H834" i="6"/>
  <c r="A834" i="6"/>
  <c r="I833" i="6"/>
  <c r="H833" i="6"/>
  <c r="A833" i="6"/>
  <c r="I832" i="6"/>
  <c r="H832" i="6"/>
  <c r="A832" i="6"/>
  <c r="I831" i="6"/>
  <c r="H831" i="6"/>
  <c r="A831" i="6"/>
  <c r="I830" i="6"/>
  <c r="H830" i="6"/>
  <c r="A830" i="6"/>
  <c r="I829" i="6"/>
  <c r="H829" i="6"/>
  <c r="A829" i="6"/>
  <c r="I828" i="6"/>
  <c r="H828" i="6"/>
  <c r="A828" i="6"/>
  <c r="I827" i="6"/>
  <c r="H827" i="6"/>
  <c r="A827" i="6"/>
  <c r="I826" i="6"/>
  <c r="H826" i="6"/>
  <c r="A826" i="6"/>
  <c r="I825" i="6"/>
  <c r="H825" i="6"/>
  <c r="A825" i="6"/>
  <c r="I824" i="6"/>
  <c r="H824" i="6"/>
  <c r="A824" i="6"/>
  <c r="I823" i="6"/>
  <c r="H823" i="6"/>
  <c r="A823" i="6"/>
  <c r="I822" i="6"/>
  <c r="H822" i="6"/>
  <c r="A822" i="6"/>
  <c r="I821" i="6"/>
  <c r="H821" i="6"/>
  <c r="A821" i="6"/>
  <c r="I820" i="6"/>
  <c r="H820" i="6"/>
  <c r="A820" i="6"/>
  <c r="I819" i="6"/>
  <c r="H819" i="6"/>
  <c r="A819" i="6"/>
  <c r="I818" i="6"/>
  <c r="H818" i="6"/>
  <c r="A818" i="6"/>
  <c r="I817" i="6"/>
  <c r="H817" i="6"/>
  <c r="A817" i="6"/>
  <c r="I816" i="6"/>
  <c r="H816" i="6"/>
  <c r="A816" i="6"/>
  <c r="I815" i="6"/>
  <c r="H815" i="6"/>
  <c r="A815" i="6"/>
  <c r="I814" i="6"/>
  <c r="H814" i="6"/>
  <c r="A814" i="6"/>
  <c r="I813" i="6"/>
  <c r="H813" i="6"/>
  <c r="A813" i="6"/>
  <c r="I812" i="6"/>
  <c r="H812" i="6"/>
  <c r="A812" i="6"/>
  <c r="I811" i="6"/>
  <c r="H811" i="6"/>
  <c r="A811" i="6"/>
  <c r="I810" i="6"/>
  <c r="H810" i="6"/>
  <c r="A810" i="6"/>
  <c r="I809" i="6"/>
  <c r="H809" i="6"/>
  <c r="A809" i="6"/>
  <c r="I808" i="6"/>
  <c r="H808" i="6"/>
  <c r="A808" i="6"/>
  <c r="I807" i="6"/>
  <c r="H807" i="6"/>
  <c r="A807" i="6"/>
  <c r="I806" i="6"/>
  <c r="H806" i="6"/>
  <c r="A806" i="6"/>
  <c r="I805" i="6"/>
  <c r="H805" i="6"/>
  <c r="A805" i="6"/>
  <c r="I804" i="6"/>
  <c r="H804" i="6"/>
  <c r="A804" i="6"/>
  <c r="I803" i="6"/>
  <c r="H803" i="6"/>
  <c r="A803" i="6"/>
  <c r="I802" i="6"/>
  <c r="H802" i="6"/>
  <c r="A802" i="6"/>
  <c r="I801" i="6"/>
  <c r="H801" i="6"/>
  <c r="A801" i="6"/>
  <c r="I800" i="6"/>
  <c r="H800" i="6"/>
  <c r="A800" i="6"/>
  <c r="I799" i="6"/>
  <c r="H799" i="6"/>
  <c r="A799" i="6"/>
  <c r="I798" i="6"/>
  <c r="H798" i="6"/>
  <c r="A798" i="6"/>
  <c r="I797" i="6"/>
  <c r="H797" i="6"/>
  <c r="A797" i="6"/>
  <c r="I796" i="6"/>
  <c r="H796" i="6"/>
  <c r="A796" i="6"/>
  <c r="I795" i="6"/>
  <c r="H795" i="6"/>
  <c r="A795" i="6"/>
  <c r="I794" i="6"/>
  <c r="H794" i="6"/>
  <c r="A794" i="6"/>
  <c r="I793" i="6"/>
  <c r="H793" i="6"/>
  <c r="A793" i="6"/>
  <c r="I792" i="6"/>
  <c r="H792" i="6"/>
  <c r="A792" i="6"/>
  <c r="I791" i="6"/>
  <c r="H791" i="6"/>
  <c r="A791" i="6"/>
  <c r="I790" i="6"/>
  <c r="H790" i="6"/>
  <c r="A790" i="6"/>
  <c r="I789" i="6"/>
  <c r="H789" i="6"/>
  <c r="A789" i="6"/>
  <c r="I788" i="6"/>
  <c r="H788" i="6"/>
  <c r="A788" i="6"/>
  <c r="I787" i="6"/>
  <c r="H787" i="6"/>
  <c r="A787" i="6"/>
  <c r="I786" i="6"/>
  <c r="H786" i="6"/>
  <c r="A786" i="6"/>
  <c r="I785" i="6"/>
  <c r="H785" i="6"/>
  <c r="A785" i="6"/>
  <c r="I784" i="6"/>
  <c r="H784" i="6"/>
  <c r="A784" i="6"/>
  <c r="I783" i="6"/>
  <c r="H783" i="6"/>
  <c r="A783" i="6"/>
  <c r="I782" i="6"/>
  <c r="H782" i="6"/>
  <c r="A782" i="6"/>
  <c r="I781" i="6"/>
  <c r="H781" i="6"/>
  <c r="A781" i="6"/>
  <c r="I780" i="6"/>
  <c r="H780" i="6"/>
  <c r="A780" i="6"/>
  <c r="I779" i="6"/>
  <c r="H779" i="6"/>
  <c r="A779" i="6"/>
  <c r="I778" i="6"/>
  <c r="H778" i="6"/>
  <c r="A778" i="6"/>
  <c r="I777" i="6"/>
  <c r="H777" i="6"/>
  <c r="A777" i="6"/>
  <c r="I776" i="6"/>
  <c r="H776" i="6"/>
  <c r="A776" i="6"/>
  <c r="I775" i="6"/>
  <c r="H775" i="6"/>
  <c r="A775" i="6"/>
  <c r="I774" i="6"/>
  <c r="H774" i="6"/>
  <c r="A774" i="6"/>
  <c r="I773" i="6"/>
  <c r="H773" i="6"/>
  <c r="A773" i="6"/>
  <c r="I772" i="6"/>
  <c r="H772" i="6"/>
  <c r="A772" i="6"/>
  <c r="I771" i="6"/>
  <c r="H771" i="6"/>
  <c r="A771" i="6"/>
  <c r="I770" i="6"/>
  <c r="H770" i="6"/>
  <c r="A770" i="6"/>
  <c r="O769" i="6"/>
  <c r="I769" i="6"/>
  <c r="H769" i="6"/>
  <c r="A769" i="6"/>
  <c r="O768" i="6"/>
  <c r="I768" i="6"/>
  <c r="H768" i="6"/>
  <c r="A768" i="6"/>
  <c r="O767" i="6"/>
  <c r="I767" i="6"/>
  <c r="H767" i="6"/>
  <c r="A767" i="6"/>
  <c r="O766" i="6"/>
  <c r="I766" i="6"/>
  <c r="H766" i="6"/>
  <c r="A766" i="6"/>
  <c r="O765" i="6"/>
  <c r="I765" i="6"/>
  <c r="H765" i="6"/>
  <c r="A765" i="6"/>
  <c r="O764" i="6"/>
  <c r="I764" i="6"/>
  <c r="H764" i="6"/>
  <c r="A764" i="6"/>
  <c r="O763" i="6"/>
  <c r="I763" i="6"/>
  <c r="H763" i="6"/>
  <c r="A763" i="6"/>
  <c r="O762" i="6"/>
  <c r="I762" i="6"/>
  <c r="H762" i="6"/>
  <c r="A762" i="6"/>
  <c r="O761" i="6"/>
  <c r="I761" i="6"/>
  <c r="H761" i="6"/>
  <c r="A761" i="6"/>
  <c r="O760" i="6"/>
  <c r="I760" i="6"/>
  <c r="H760" i="6"/>
  <c r="A760" i="6"/>
  <c r="O759" i="6"/>
  <c r="I759" i="6"/>
  <c r="H759" i="6"/>
  <c r="A759" i="6"/>
  <c r="O758" i="6"/>
  <c r="I758" i="6"/>
  <c r="H758" i="6"/>
  <c r="A758" i="6"/>
  <c r="O757" i="6"/>
  <c r="I757" i="6"/>
  <c r="H757" i="6"/>
  <c r="A757" i="6"/>
  <c r="O756" i="6"/>
  <c r="I756" i="6"/>
  <c r="H756" i="6"/>
  <c r="A756" i="6"/>
  <c r="O755" i="6"/>
  <c r="I755" i="6"/>
  <c r="H755" i="6"/>
  <c r="A755" i="6"/>
  <c r="O754" i="6"/>
  <c r="I754" i="6"/>
  <c r="H754" i="6"/>
  <c r="A754" i="6"/>
  <c r="O753" i="6"/>
  <c r="I753" i="6"/>
  <c r="H753" i="6"/>
  <c r="A753" i="6"/>
  <c r="O752" i="6"/>
  <c r="I752" i="6"/>
  <c r="H752" i="6"/>
  <c r="A752" i="6"/>
  <c r="O751" i="6"/>
  <c r="I751" i="6"/>
  <c r="H751" i="6"/>
  <c r="A751" i="6"/>
  <c r="O750" i="6"/>
  <c r="I750" i="6"/>
  <c r="H750" i="6"/>
  <c r="A750" i="6"/>
  <c r="O749" i="6"/>
  <c r="I749" i="6"/>
  <c r="H749" i="6"/>
  <c r="A749" i="6"/>
  <c r="O748" i="6"/>
  <c r="I748" i="6"/>
  <c r="H748" i="6"/>
  <c r="A748" i="6"/>
  <c r="O747" i="6"/>
  <c r="I747" i="6"/>
  <c r="H747" i="6"/>
  <c r="A747" i="6"/>
  <c r="O746" i="6"/>
  <c r="I746" i="6"/>
  <c r="H746" i="6"/>
  <c r="A746" i="6"/>
  <c r="O745" i="6"/>
  <c r="I745" i="6"/>
  <c r="H745" i="6"/>
  <c r="A745" i="6"/>
  <c r="O744" i="6"/>
  <c r="I744" i="6"/>
  <c r="H744" i="6"/>
  <c r="A744" i="6"/>
  <c r="O743" i="6"/>
  <c r="I743" i="6"/>
  <c r="H743" i="6"/>
  <c r="A743" i="6"/>
  <c r="O742" i="6"/>
  <c r="I742" i="6"/>
  <c r="H742" i="6"/>
  <c r="A742" i="6"/>
  <c r="O741" i="6"/>
  <c r="I741" i="6"/>
  <c r="H741" i="6"/>
  <c r="A741" i="6"/>
  <c r="O740" i="6"/>
  <c r="I740" i="6"/>
  <c r="H740" i="6"/>
  <c r="A740" i="6"/>
  <c r="O739" i="6"/>
  <c r="I739" i="6"/>
  <c r="H739" i="6"/>
  <c r="A739" i="6"/>
  <c r="O738" i="6"/>
  <c r="I738" i="6"/>
  <c r="H738" i="6"/>
  <c r="A738" i="6"/>
  <c r="O737" i="6"/>
  <c r="I737" i="6"/>
  <c r="H737" i="6"/>
  <c r="A737" i="6"/>
  <c r="O736" i="6"/>
  <c r="I736" i="6"/>
  <c r="H736" i="6"/>
  <c r="A736" i="6"/>
  <c r="O735" i="6"/>
  <c r="I735" i="6"/>
  <c r="H735" i="6"/>
  <c r="A735" i="6"/>
  <c r="O734" i="6"/>
  <c r="I734" i="6"/>
  <c r="H734" i="6"/>
  <c r="A734" i="6"/>
  <c r="O733" i="6"/>
  <c r="I733" i="6"/>
  <c r="H733" i="6"/>
  <c r="A733" i="6"/>
  <c r="O732" i="6"/>
  <c r="I732" i="6"/>
  <c r="H732" i="6"/>
  <c r="A732" i="6"/>
  <c r="O731" i="6"/>
  <c r="I731" i="6"/>
  <c r="H731" i="6"/>
  <c r="A731" i="6"/>
  <c r="O730" i="6"/>
  <c r="I730" i="6"/>
  <c r="H730" i="6"/>
  <c r="A730" i="6"/>
  <c r="O729" i="6"/>
  <c r="I729" i="6"/>
  <c r="H729" i="6"/>
  <c r="A729" i="6"/>
  <c r="O728" i="6"/>
  <c r="I728" i="6"/>
  <c r="H728" i="6"/>
  <c r="A728" i="6"/>
  <c r="O727" i="6"/>
  <c r="I727" i="6"/>
  <c r="H727" i="6"/>
  <c r="A727" i="6"/>
  <c r="O726" i="6"/>
  <c r="I726" i="6"/>
  <c r="H726" i="6"/>
  <c r="A726" i="6"/>
  <c r="O725" i="6"/>
  <c r="I725" i="6"/>
  <c r="H725" i="6"/>
  <c r="A725" i="6"/>
  <c r="O724" i="6"/>
  <c r="I724" i="6"/>
  <c r="H724" i="6"/>
  <c r="A724" i="6"/>
  <c r="O723" i="6"/>
  <c r="I723" i="6"/>
  <c r="H723" i="6"/>
  <c r="A723" i="6"/>
  <c r="O722" i="6"/>
  <c r="I722" i="6"/>
  <c r="H722" i="6"/>
  <c r="A722" i="6"/>
  <c r="I721" i="6"/>
  <c r="H721" i="6"/>
  <c r="A721" i="6"/>
  <c r="I720" i="6"/>
  <c r="H720" i="6"/>
  <c r="A720" i="6"/>
  <c r="I719" i="6"/>
  <c r="H719" i="6"/>
  <c r="A719" i="6"/>
  <c r="I718" i="6"/>
  <c r="H718" i="6"/>
  <c r="A718" i="6"/>
  <c r="I717" i="6"/>
  <c r="H717" i="6"/>
  <c r="A717" i="6"/>
  <c r="I716" i="6"/>
  <c r="H716" i="6"/>
  <c r="A716" i="6"/>
  <c r="I715" i="6"/>
  <c r="H715" i="6"/>
  <c r="A715" i="6"/>
  <c r="I714" i="6"/>
  <c r="H714" i="6"/>
  <c r="A714" i="6"/>
  <c r="I713" i="6"/>
  <c r="H713" i="6"/>
  <c r="A713" i="6"/>
  <c r="I712" i="6"/>
  <c r="H712" i="6"/>
  <c r="A712" i="6"/>
  <c r="I711" i="6"/>
  <c r="H711" i="6"/>
  <c r="A711" i="6"/>
  <c r="I710" i="6"/>
  <c r="H710" i="6"/>
  <c r="A710" i="6"/>
  <c r="I709" i="6"/>
  <c r="H709" i="6"/>
  <c r="A709" i="6"/>
  <c r="I708" i="6"/>
  <c r="H708" i="6"/>
  <c r="A708" i="6"/>
  <c r="I707" i="6"/>
  <c r="H707" i="6"/>
  <c r="A707" i="6"/>
  <c r="I706" i="6"/>
  <c r="H706" i="6"/>
  <c r="A706" i="6"/>
  <c r="I705" i="6"/>
  <c r="H705" i="6"/>
  <c r="A705" i="6"/>
  <c r="I704" i="6"/>
  <c r="H704" i="6"/>
  <c r="A704" i="6"/>
  <c r="I703" i="6"/>
  <c r="H703" i="6"/>
  <c r="A703" i="6"/>
  <c r="I702" i="6"/>
  <c r="H702" i="6"/>
  <c r="A702" i="6"/>
  <c r="I701" i="6"/>
  <c r="H701" i="6"/>
  <c r="A701" i="6"/>
  <c r="I700" i="6"/>
  <c r="H700" i="6"/>
  <c r="A700" i="6"/>
  <c r="I699" i="6"/>
  <c r="H699" i="6"/>
  <c r="A699" i="6"/>
  <c r="I698" i="6"/>
  <c r="H698" i="6"/>
  <c r="A698" i="6"/>
  <c r="I697" i="6"/>
  <c r="H697" i="6"/>
  <c r="A697" i="6"/>
  <c r="I696" i="6"/>
  <c r="H696" i="6"/>
  <c r="A696" i="6"/>
  <c r="I695" i="6"/>
  <c r="H695" i="6"/>
  <c r="A695" i="6"/>
  <c r="I694" i="6"/>
  <c r="H694" i="6"/>
  <c r="A694" i="6"/>
  <c r="I693" i="6"/>
  <c r="H693" i="6"/>
  <c r="A693" i="6"/>
  <c r="I692" i="6"/>
  <c r="H692" i="6"/>
  <c r="A692" i="6"/>
  <c r="I691" i="6"/>
  <c r="H691" i="6"/>
  <c r="A691" i="6"/>
  <c r="I690" i="6"/>
  <c r="H690" i="6"/>
  <c r="A690" i="6"/>
  <c r="I689" i="6"/>
  <c r="H689" i="6"/>
  <c r="A689" i="6"/>
  <c r="I688" i="6"/>
  <c r="H688" i="6"/>
  <c r="A688" i="6"/>
  <c r="I687" i="6"/>
  <c r="H687" i="6"/>
  <c r="A687" i="6"/>
  <c r="I686" i="6"/>
  <c r="H686" i="6"/>
  <c r="A686" i="6"/>
  <c r="I685" i="6"/>
  <c r="H685" i="6"/>
  <c r="A685" i="6"/>
  <c r="I684" i="6"/>
  <c r="H684" i="6"/>
  <c r="A684" i="6"/>
  <c r="I683" i="6"/>
  <c r="H683" i="6"/>
  <c r="A683" i="6"/>
  <c r="I682" i="6"/>
  <c r="H682" i="6"/>
  <c r="A682" i="6"/>
  <c r="I681" i="6"/>
  <c r="H681" i="6"/>
  <c r="A681" i="6"/>
  <c r="I680" i="6"/>
  <c r="H680" i="6"/>
  <c r="A680" i="6"/>
  <c r="I679" i="6"/>
  <c r="H679" i="6"/>
  <c r="A679" i="6"/>
  <c r="I678" i="6"/>
  <c r="H678" i="6"/>
  <c r="A678" i="6"/>
  <c r="I677" i="6"/>
  <c r="H677" i="6"/>
  <c r="A677" i="6"/>
  <c r="I676" i="6"/>
  <c r="H676" i="6"/>
  <c r="A676" i="6"/>
  <c r="I675" i="6"/>
  <c r="H675" i="6"/>
  <c r="A675" i="6"/>
  <c r="I674" i="6"/>
  <c r="H674" i="6"/>
  <c r="A674" i="6"/>
  <c r="I673" i="6"/>
  <c r="H673" i="6"/>
  <c r="A673" i="6"/>
  <c r="I672" i="6"/>
  <c r="H672" i="6"/>
  <c r="A672" i="6"/>
  <c r="I671" i="6"/>
  <c r="H671" i="6"/>
  <c r="A671" i="6"/>
  <c r="I670" i="6"/>
  <c r="H670" i="6"/>
  <c r="A670" i="6"/>
  <c r="I669" i="6"/>
  <c r="H669" i="6"/>
  <c r="A669" i="6"/>
  <c r="I668" i="6"/>
  <c r="H668" i="6"/>
  <c r="A668" i="6"/>
  <c r="I667" i="6"/>
  <c r="H667" i="6"/>
  <c r="A667" i="6"/>
  <c r="I666" i="6"/>
  <c r="H666" i="6"/>
  <c r="A666" i="6"/>
  <c r="I665" i="6"/>
  <c r="H665" i="6"/>
  <c r="A665" i="6"/>
  <c r="I664" i="6"/>
  <c r="H664" i="6"/>
  <c r="A664" i="6"/>
  <c r="I663" i="6"/>
  <c r="H663" i="6"/>
  <c r="A663" i="6"/>
  <c r="I662" i="6"/>
  <c r="H662" i="6"/>
  <c r="A662" i="6"/>
  <c r="I661" i="6"/>
  <c r="H661" i="6"/>
  <c r="A661" i="6"/>
  <c r="I660" i="6"/>
  <c r="H660" i="6"/>
  <c r="A660" i="6"/>
  <c r="I659" i="6"/>
  <c r="H659" i="6"/>
  <c r="A659" i="6"/>
  <c r="I658" i="6"/>
  <c r="H658" i="6"/>
  <c r="A658" i="6"/>
  <c r="I657" i="6"/>
  <c r="H657" i="6"/>
  <c r="A657" i="6"/>
  <c r="I656" i="6"/>
  <c r="H656" i="6"/>
  <c r="A656" i="6"/>
  <c r="I655" i="6"/>
  <c r="H655" i="6"/>
  <c r="A655" i="6"/>
  <c r="I654" i="6"/>
  <c r="H654" i="6"/>
  <c r="A654" i="6"/>
  <c r="I653" i="6"/>
  <c r="H653" i="6"/>
  <c r="A653" i="6"/>
  <c r="I652" i="6"/>
  <c r="H652" i="6"/>
  <c r="A652" i="6"/>
  <c r="I651" i="6"/>
  <c r="H651" i="6"/>
  <c r="A651" i="6"/>
  <c r="I650" i="6"/>
  <c r="H650" i="6"/>
  <c r="A650" i="6"/>
  <c r="I649" i="6"/>
  <c r="H649" i="6"/>
  <c r="A649" i="6"/>
  <c r="I648" i="6"/>
  <c r="H648" i="6"/>
  <c r="A648" i="6"/>
  <c r="I647" i="6"/>
  <c r="H647" i="6"/>
  <c r="A647" i="6"/>
  <c r="I646" i="6"/>
  <c r="H646" i="6"/>
  <c r="A646" i="6"/>
  <c r="I645" i="6"/>
  <c r="H645" i="6"/>
  <c r="A645" i="6"/>
  <c r="I644" i="6"/>
  <c r="H644" i="6"/>
  <c r="A644" i="6"/>
  <c r="I643" i="6"/>
  <c r="H643" i="6"/>
  <c r="A643" i="6"/>
  <c r="I642" i="6"/>
  <c r="H642" i="6"/>
  <c r="A642" i="6"/>
  <c r="I641" i="6"/>
  <c r="H641" i="6"/>
  <c r="A641" i="6"/>
  <c r="I640" i="6"/>
  <c r="H640" i="6"/>
  <c r="A640" i="6"/>
  <c r="I639" i="6"/>
  <c r="H639" i="6"/>
  <c r="A639" i="6"/>
  <c r="I638" i="6"/>
  <c r="H638" i="6"/>
  <c r="A638" i="6"/>
  <c r="I637" i="6"/>
  <c r="H637" i="6"/>
  <c r="A637" i="6"/>
  <c r="I636" i="6"/>
  <c r="H636" i="6"/>
  <c r="A636" i="6"/>
  <c r="I635" i="6"/>
  <c r="H635" i="6"/>
  <c r="A635" i="6"/>
  <c r="I634" i="6"/>
  <c r="H634" i="6"/>
  <c r="A634" i="6"/>
  <c r="I633" i="6"/>
  <c r="H633" i="6"/>
  <c r="A633" i="6"/>
  <c r="I632" i="6"/>
  <c r="H632" i="6"/>
  <c r="A632" i="6"/>
  <c r="I631" i="6"/>
  <c r="H631" i="6"/>
  <c r="A631" i="6"/>
  <c r="I630" i="6"/>
  <c r="H630" i="6"/>
  <c r="A630" i="6"/>
  <c r="I629" i="6"/>
  <c r="H629" i="6"/>
  <c r="A629" i="6"/>
  <c r="I628" i="6"/>
  <c r="H628" i="6"/>
  <c r="A628" i="6"/>
  <c r="I627" i="6"/>
  <c r="H627" i="6"/>
  <c r="A627" i="6"/>
  <c r="I626" i="6"/>
  <c r="H626" i="6"/>
  <c r="A626" i="6"/>
  <c r="O625" i="6"/>
  <c r="I625" i="6"/>
  <c r="H625" i="6"/>
  <c r="A625" i="6"/>
  <c r="I624" i="6"/>
  <c r="H624" i="6"/>
  <c r="A624" i="6"/>
  <c r="O623" i="6"/>
  <c r="I623" i="6"/>
  <c r="H623" i="6"/>
  <c r="A623" i="6"/>
  <c r="O622" i="6"/>
  <c r="I622" i="6"/>
  <c r="H622" i="6"/>
  <c r="A622" i="6"/>
  <c r="O621" i="6"/>
  <c r="I621" i="6"/>
  <c r="H621" i="6"/>
  <c r="A621" i="6"/>
  <c r="I620" i="6"/>
  <c r="H620" i="6"/>
  <c r="A620" i="6"/>
  <c r="O619" i="6"/>
  <c r="I619" i="6"/>
  <c r="H619" i="6"/>
  <c r="A619" i="6"/>
  <c r="I618" i="6"/>
  <c r="H618" i="6"/>
  <c r="A618" i="6"/>
  <c r="O617" i="6"/>
  <c r="I617" i="6"/>
  <c r="H617" i="6"/>
  <c r="A617" i="6"/>
  <c r="O616" i="6"/>
  <c r="I616" i="6"/>
  <c r="H616" i="6"/>
  <c r="A616" i="6"/>
  <c r="O615" i="6"/>
  <c r="I615" i="6"/>
  <c r="H615" i="6"/>
  <c r="A615" i="6"/>
  <c r="O614" i="6"/>
  <c r="I614" i="6"/>
  <c r="H614" i="6"/>
  <c r="A614" i="6"/>
  <c r="I613" i="6"/>
  <c r="H613" i="6"/>
  <c r="A613" i="6"/>
  <c r="I612" i="6"/>
  <c r="H612" i="6"/>
  <c r="A612" i="6"/>
  <c r="O611" i="6"/>
  <c r="I611" i="6"/>
  <c r="H611" i="6"/>
  <c r="A611" i="6"/>
  <c r="O610" i="6"/>
  <c r="I610" i="6"/>
  <c r="H610" i="6"/>
  <c r="A610" i="6"/>
  <c r="O609" i="6"/>
  <c r="I609" i="6"/>
  <c r="H609" i="6"/>
  <c r="A609" i="6"/>
  <c r="O608" i="6"/>
  <c r="I608" i="6"/>
  <c r="H608" i="6"/>
  <c r="A608" i="6"/>
  <c r="O607" i="6"/>
  <c r="I607" i="6"/>
  <c r="H607" i="6"/>
  <c r="A607" i="6"/>
  <c r="O606" i="6"/>
  <c r="I606" i="6"/>
  <c r="H606" i="6"/>
  <c r="A606" i="6"/>
  <c r="O605" i="6"/>
  <c r="I605" i="6"/>
  <c r="H605" i="6"/>
  <c r="A605" i="6"/>
  <c r="O604" i="6"/>
  <c r="I604" i="6"/>
  <c r="H604" i="6"/>
  <c r="A604" i="6"/>
  <c r="I603" i="6"/>
  <c r="H603" i="6"/>
  <c r="A603" i="6"/>
  <c r="O602" i="6"/>
  <c r="I602" i="6"/>
  <c r="H602" i="6"/>
  <c r="A602" i="6"/>
  <c r="I601" i="6"/>
  <c r="H601" i="6"/>
  <c r="A601" i="6"/>
  <c r="O600" i="6"/>
  <c r="I600" i="6"/>
  <c r="H600" i="6"/>
  <c r="A600" i="6"/>
  <c r="O599" i="6"/>
  <c r="I599" i="6"/>
  <c r="H599" i="6"/>
  <c r="A599" i="6"/>
  <c r="O598" i="6"/>
  <c r="I598" i="6"/>
  <c r="H598" i="6"/>
  <c r="A598" i="6"/>
  <c r="O597" i="6"/>
  <c r="I597" i="6"/>
  <c r="H597" i="6"/>
  <c r="A597" i="6"/>
  <c r="O596" i="6"/>
  <c r="I596" i="6"/>
  <c r="H596" i="6"/>
  <c r="A596" i="6"/>
  <c r="O595" i="6"/>
  <c r="I595" i="6"/>
  <c r="H595" i="6"/>
  <c r="A595" i="6"/>
  <c r="O594" i="6"/>
  <c r="I594" i="6"/>
  <c r="H594" i="6"/>
  <c r="A594" i="6"/>
  <c r="O593" i="6"/>
  <c r="I593" i="6"/>
  <c r="H593" i="6"/>
  <c r="A593" i="6"/>
  <c r="I592" i="6"/>
  <c r="H592" i="6"/>
  <c r="A592" i="6"/>
  <c r="I591" i="6"/>
  <c r="H591" i="6"/>
  <c r="A591" i="6"/>
  <c r="O590" i="6"/>
  <c r="I590" i="6"/>
  <c r="H590" i="6"/>
  <c r="A590" i="6"/>
  <c r="I589" i="6"/>
  <c r="H589" i="6"/>
  <c r="A589" i="6"/>
  <c r="O588" i="6"/>
  <c r="I588" i="6"/>
  <c r="H588" i="6"/>
  <c r="A588" i="6"/>
  <c r="O587" i="6"/>
  <c r="I587" i="6"/>
  <c r="H587" i="6"/>
  <c r="A587" i="6"/>
  <c r="O586" i="6"/>
  <c r="I586" i="6"/>
  <c r="H586" i="6"/>
  <c r="A586" i="6"/>
  <c r="I585" i="6"/>
  <c r="H585" i="6"/>
  <c r="A585" i="6"/>
  <c r="I584" i="6"/>
  <c r="H584" i="6"/>
  <c r="A584" i="6"/>
  <c r="O583" i="6"/>
  <c r="I583" i="6"/>
  <c r="H583" i="6"/>
  <c r="A583" i="6"/>
  <c r="O582" i="6"/>
  <c r="I582" i="6"/>
  <c r="H582" i="6"/>
  <c r="A582" i="6"/>
  <c r="O581" i="6"/>
  <c r="I581" i="6"/>
  <c r="H581" i="6"/>
  <c r="A581" i="6"/>
  <c r="O580" i="6"/>
  <c r="I580" i="6"/>
  <c r="H580" i="6"/>
  <c r="A580" i="6"/>
  <c r="O579" i="6"/>
  <c r="I579" i="6"/>
  <c r="H579" i="6"/>
  <c r="A579" i="6"/>
  <c r="O578" i="6"/>
  <c r="I578" i="6"/>
  <c r="H578" i="6"/>
  <c r="A578" i="6"/>
  <c r="I577" i="6"/>
  <c r="H577" i="6"/>
  <c r="A577" i="6"/>
  <c r="I576" i="6"/>
  <c r="H576" i="6"/>
  <c r="A576" i="6"/>
  <c r="I575" i="6"/>
  <c r="H575" i="6"/>
  <c r="A575" i="6"/>
  <c r="I574" i="6"/>
  <c r="H574" i="6"/>
  <c r="A574" i="6"/>
  <c r="I573" i="6"/>
  <c r="H573" i="6"/>
  <c r="A573" i="6"/>
  <c r="I572" i="6"/>
  <c r="H572" i="6"/>
  <c r="A572" i="6"/>
  <c r="I571" i="6"/>
  <c r="H571" i="6"/>
  <c r="A571" i="6"/>
  <c r="I570" i="6"/>
  <c r="H570" i="6"/>
  <c r="A570" i="6"/>
  <c r="I569" i="6"/>
  <c r="H569" i="6"/>
  <c r="A569" i="6"/>
  <c r="I568" i="6"/>
  <c r="H568" i="6"/>
  <c r="A568" i="6"/>
  <c r="I567" i="6"/>
  <c r="H567" i="6"/>
  <c r="A567" i="6"/>
  <c r="I566" i="6"/>
  <c r="H566" i="6"/>
  <c r="A566" i="6"/>
  <c r="I565" i="6"/>
  <c r="H565" i="6"/>
  <c r="A565" i="6"/>
  <c r="I564" i="6"/>
  <c r="H564" i="6"/>
  <c r="A564" i="6"/>
  <c r="I563" i="6"/>
  <c r="H563" i="6"/>
  <c r="A563" i="6"/>
  <c r="I562" i="6"/>
  <c r="H562" i="6"/>
  <c r="A562" i="6"/>
  <c r="I561" i="6"/>
  <c r="H561" i="6"/>
  <c r="A561" i="6"/>
  <c r="I560" i="6"/>
  <c r="H560" i="6"/>
  <c r="A560" i="6"/>
  <c r="I559" i="6"/>
  <c r="H559" i="6"/>
  <c r="A559" i="6"/>
  <c r="I558" i="6"/>
  <c r="H558" i="6"/>
  <c r="A558" i="6"/>
  <c r="I557" i="6"/>
  <c r="H557" i="6"/>
  <c r="A557" i="6"/>
  <c r="I556" i="6"/>
  <c r="H556" i="6"/>
  <c r="A556" i="6"/>
  <c r="I555" i="6"/>
  <c r="H555" i="6"/>
  <c r="A555" i="6"/>
  <c r="I554" i="6"/>
  <c r="H554" i="6"/>
  <c r="A554" i="6"/>
  <c r="I553" i="6"/>
  <c r="H553" i="6"/>
  <c r="A553" i="6"/>
  <c r="I552" i="6"/>
  <c r="H552" i="6"/>
  <c r="A552" i="6"/>
  <c r="I551" i="6"/>
  <c r="H551" i="6"/>
  <c r="A551" i="6"/>
  <c r="I550" i="6"/>
  <c r="H550" i="6"/>
  <c r="A550" i="6"/>
  <c r="I549" i="6"/>
  <c r="H549" i="6"/>
  <c r="A549" i="6"/>
  <c r="I548" i="6"/>
  <c r="H548" i="6"/>
  <c r="A548" i="6"/>
  <c r="I547" i="6"/>
  <c r="H547" i="6"/>
  <c r="A547" i="6"/>
  <c r="I546" i="6"/>
  <c r="H546" i="6"/>
  <c r="A546" i="6"/>
  <c r="I545" i="6"/>
  <c r="H545" i="6"/>
  <c r="A545" i="6"/>
  <c r="I544" i="6"/>
  <c r="H544" i="6"/>
  <c r="A544" i="6"/>
  <c r="I543" i="6"/>
  <c r="H543" i="6"/>
  <c r="A543" i="6"/>
  <c r="I542" i="6"/>
  <c r="H542" i="6"/>
  <c r="A542" i="6"/>
  <c r="I541" i="6"/>
  <c r="H541" i="6"/>
  <c r="A541" i="6"/>
  <c r="I540" i="6"/>
  <c r="H540" i="6"/>
  <c r="A540" i="6"/>
  <c r="I539" i="6"/>
  <c r="H539" i="6"/>
  <c r="A539" i="6"/>
  <c r="I538" i="6"/>
  <c r="H538" i="6"/>
  <c r="A538" i="6"/>
  <c r="I537" i="6"/>
  <c r="H537" i="6"/>
  <c r="A537" i="6"/>
  <c r="I536" i="6"/>
  <c r="H536" i="6"/>
  <c r="A536" i="6"/>
  <c r="I535" i="6"/>
  <c r="H535" i="6"/>
  <c r="A535" i="6"/>
  <c r="I534" i="6"/>
  <c r="H534" i="6"/>
  <c r="A534" i="6"/>
  <c r="I533" i="6"/>
  <c r="H533" i="6"/>
  <c r="A533" i="6"/>
  <c r="I532" i="6"/>
  <c r="H532" i="6"/>
  <c r="A532" i="6"/>
  <c r="I531" i="6"/>
  <c r="H531" i="6"/>
  <c r="A531" i="6"/>
  <c r="I530" i="6"/>
  <c r="H530" i="6"/>
  <c r="A530" i="6"/>
  <c r="I529" i="6"/>
  <c r="H529" i="6"/>
  <c r="A529" i="6"/>
  <c r="I528" i="6"/>
  <c r="H528" i="6"/>
  <c r="A528" i="6"/>
  <c r="I527" i="6"/>
  <c r="H527" i="6"/>
  <c r="A527" i="6"/>
  <c r="I526" i="6"/>
  <c r="H526" i="6"/>
  <c r="A526" i="6"/>
  <c r="I525" i="6"/>
  <c r="H525" i="6"/>
  <c r="A525" i="6"/>
  <c r="I524" i="6"/>
  <c r="H524" i="6"/>
  <c r="A524" i="6"/>
  <c r="I523" i="6"/>
  <c r="H523" i="6"/>
  <c r="A523" i="6"/>
  <c r="I522" i="6"/>
  <c r="H522" i="6"/>
  <c r="A522" i="6"/>
  <c r="I521" i="6"/>
  <c r="H521" i="6"/>
  <c r="A521" i="6"/>
  <c r="I520" i="6"/>
  <c r="H520" i="6"/>
  <c r="A520" i="6"/>
  <c r="I519" i="6"/>
  <c r="H519" i="6"/>
  <c r="A519" i="6"/>
  <c r="I518" i="6"/>
  <c r="H518" i="6"/>
  <c r="A518" i="6"/>
  <c r="I517" i="6"/>
  <c r="H517" i="6"/>
  <c r="A517" i="6"/>
  <c r="I516" i="6"/>
  <c r="H516" i="6"/>
  <c r="A516" i="6"/>
  <c r="I515" i="6"/>
  <c r="H515" i="6"/>
  <c r="A515" i="6"/>
  <c r="I514" i="6"/>
  <c r="H514" i="6"/>
  <c r="A514" i="6"/>
  <c r="I513" i="6"/>
  <c r="H513" i="6"/>
  <c r="A513" i="6"/>
  <c r="I512" i="6"/>
  <c r="H512" i="6"/>
  <c r="A512" i="6"/>
  <c r="I511" i="6"/>
  <c r="H511" i="6"/>
  <c r="A511" i="6"/>
  <c r="I510" i="6"/>
  <c r="H510" i="6"/>
  <c r="A510" i="6"/>
  <c r="I509" i="6"/>
  <c r="H509" i="6"/>
  <c r="A509" i="6"/>
  <c r="I508" i="6"/>
  <c r="H508" i="6"/>
  <c r="A508" i="6"/>
  <c r="I507" i="6"/>
  <c r="H507" i="6"/>
  <c r="A507" i="6"/>
  <c r="I506" i="6"/>
  <c r="H506" i="6"/>
  <c r="A506" i="6"/>
  <c r="I505" i="6"/>
  <c r="H505" i="6"/>
  <c r="A505" i="6"/>
  <c r="I504" i="6"/>
  <c r="H504" i="6"/>
  <c r="A504" i="6"/>
  <c r="I503" i="6"/>
  <c r="H503" i="6"/>
  <c r="A503" i="6"/>
  <c r="I502" i="6"/>
  <c r="H502" i="6"/>
  <c r="A502" i="6"/>
  <c r="I501" i="6"/>
  <c r="H501" i="6"/>
  <c r="A501" i="6"/>
  <c r="I500" i="6"/>
  <c r="H500" i="6"/>
  <c r="A500" i="6"/>
  <c r="I499" i="6"/>
  <c r="H499" i="6"/>
  <c r="A499" i="6"/>
  <c r="I498" i="6"/>
  <c r="H498" i="6"/>
  <c r="A498" i="6"/>
  <c r="I497" i="6"/>
  <c r="H497" i="6"/>
  <c r="A497" i="6"/>
  <c r="I496" i="6"/>
  <c r="H496" i="6"/>
  <c r="A496" i="6"/>
  <c r="I495" i="6"/>
  <c r="H495" i="6"/>
  <c r="A495" i="6"/>
  <c r="I494" i="6"/>
  <c r="H494" i="6"/>
  <c r="A494" i="6"/>
  <c r="I493" i="6"/>
  <c r="H493" i="6"/>
  <c r="A493" i="6"/>
  <c r="I492" i="6"/>
  <c r="H492" i="6"/>
  <c r="A492" i="6"/>
  <c r="I491" i="6"/>
  <c r="H491" i="6"/>
  <c r="A491" i="6"/>
  <c r="I490" i="6"/>
  <c r="H490" i="6"/>
  <c r="A490" i="6"/>
  <c r="I489" i="6"/>
  <c r="H489" i="6"/>
  <c r="A489" i="6"/>
  <c r="I488" i="6"/>
  <c r="H488" i="6"/>
  <c r="A488" i="6"/>
  <c r="I487" i="6"/>
  <c r="H487" i="6"/>
  <c r="A487" i="6"/>
  <c r="I486" i="6"/>
  <c r="H486" i="6"/>
  <c r="A486" i="6"/>
  <c r="I485" i="6"/>
  <c r="H485" i="6"/>
  <c r="A485" i="6"/>
  <c r="I484" i="6"/>
  <c r="H484" i="6"/>
  <c r="A484" i="6"/>
  <c r="I483" i="6"/>
  <c r="H483" i="6"/>
  <c r="A483" i="6"/>
  <c r="I482" i="6"/>
  <c r="H482" i="6"/>
  <c r="A482" i="6"/>
  <c r="AD481" i="6"/>
  <c r="AB481" i="6"/>
  <c r="AA481" i="6"/>
  <c r="Z481" i="6"/>
  <c r="Y481" i="6"/>
  <c r="X481" i="6"/>
  <c r="W481" i="6"/>
  <c r="V481" i="6"/>
  <c r="U481" i="6"/>
  <c r="T481" i="6"/>
  <c r="Q481" i="6"/>
  <c r="I481" i="6"/>
  <c r="H481" i="6"/>
  <c r="A481" i="6"/>
  <c r="AB480" i="6"/>
  <c r="AA480" i="6"/>
  <c r="Z480" i="6"/>
  <c r="Y480" i="6"/>
  <c r="X480" i="6"/>
  <c r="W480" i="6"/>
  <c r="V480" i="6"/>
  <c r="U480" i="6"/>
  <c r="T480" i="6"/>
  <c r="Q480" i="6"/>
  <c r="I480" i="6"/>
  <c r="H480" i="6"/>
  <c r="A480" i="6"/>
  <c r="AD479" i="6"/>
  <c r="AB479" i="6"/>
  <c r="AA479" i="6"/>
  <c r="Z479" i="6"/>
  <c r="Y479" i="6"/>
  <c r="X479" i="6"/>
  <c r="W479" i="6"/>
  <c r="V479" i="6"/>
  <c r="U479" i="6"/>
  <c r="T479" i="6"/>
  <c r="Q479" i="6"/>
  <c r="I479" i="6"/>
  <c r="H479" i="6"/>
  <c r="A479" i="6"/>
  <c r="AE478" i="6"/>
  <c r="S478" i="6" s="1"/>
  <c r="AB478" i="6"/>
  <c r="AA478" i="6"/>
  <c r="Z478" i="6"/>
  <c r="Y478" i="6"/>
  <c r="X478" i="6"/>
  <c r="W478" i="6"/>
  <c r="V478" i="6"/>
  <c r="U478" i="6"/>
  <c r="T478" i="6"/>
  <c r="Q478" i="6"/>
  <c r="I478" i="6"/>
  <c r="H478" i="6"/>
  <c r="A478" i="6"/>
  <c r="AD477" i="6"/>
  <c r="AB477" i="6"/>
  <c r="AA477" i="6"/>
  <c r="Z477" i="6"/>
  <c r="Y477" i="6"/>
  <c r="X477" i="6"/>
  <c r="W477" i="6"/>
  <c r="V477" i="6"/>
  <c r="U477" i="6"/>
  <c r="T477" i="6"/>
  <c r="Q477" i="6"/>
  <c r="I477" i="6"/>
  <c r="H477" i="6"/>
  <c r="A477" i="6"/>
  <c r="AD476" i="6"/>
  <c r="AB476" i="6"/>
  <c r="AA476" i="6"/>
  <c r="Z476" i="6"/>
  <c r="Y476" i="6"/>
  <c r="X476" i="6"/>
  <c r="W476" i="6"/>
  <c r="V476" i="6"/>
  <c r="U476" i="6"/>
  <c r="T476" i="6"/>
  <c r="Q476" i="6"/>
  <c r="I476" i="6"/>
  <c r="H476" i="6"/>
  <c r="A476" i="6"/>
  <c r="AE475" i="6"/>
  <c r="S475" i="6" s="1"/>
  <c r="AB475" i="6"/>
  <c r="AA475" i="6"/>
  <c r="Z475" i="6"/>
  <c r="Y475" i="6"/>
  <c r="X475" i="6"/>
  <c r="W475" i="6"/>
  <c r="V475" i="6"/>
  <c r="U475" i="6"/>
  <c r="T475" i="6"/>
  <c r="Q475" i="6"/>
  <c r="I475" i="6"/>
  <c r="H475" i="6"/>
  <c r="A475" i="6"/>
  <c r="AD474" i="6"/>
  <c r="AB474" i="6"/>
  <c r="AA474" i="6"/>
  <c r="Z474" i="6"/>
  <c r="Y474" i="6"/>
  <c r="X474" i="6"/>
  <c r="W474" i="6"/>
  <c r="V474" i="6"/>
  <c r="U474" i="6"/>
  <c r="T474" i="6"/>
  <c r="Q474" i="6"/>
  <c r="I474" i="6"/>
  <c r="H474" i="6"/>
  <c r="A474" i="6"/>
  <c r="AD473" i="6"/>
  <c r="AB473" i="6"/>
  <c r="AA473" i="6"/>
  <c r="Z473" i="6"/>
  <c r="Y473" i="6"/>
  <c r="X473" i="6"/>
  <c r="W473" i="6"/>
  <c r="V473" i="6"/>
  <c r="U473" i="6"/>
  <c r="T473" i="6"/>
  <c r="Q473" i="6"/>
  <c r="I473" i="6"/>
  <c r="H473" i="6"/>
  <c r="A473" i="6"/>
  <c r="AD472" i="6"/>
  <c r="AB472" i="6"/>
  <c r="AA472" i="6"/>
  <c r="Z472" i="6"/>
  <c r="Y472" i="6"/>
  <c r="X472" i="6"/>
  <c r="W472" i="6"/>
  <c r="V472" i="6"/>
  <c r="U472" i="6"/>
  <c r="T472" i="6"/>
  <c r="Q472" i="6"/>
  <c r="I472" i="6"/>
  <c r="H472" i="6"/>
  <c r="A472" i="6"/>
  <c r="AD471" i="6"/>
  <c r="AB471" i="6"/>
  <c r="AA471" i="6"/>
  <c r="Z471" i="6"/>
  <c r="Y471" i="6"/>
  <c r="X471" i="6"/>
  <c r="W471" i="6"/>
  <c r="V471" i="6"/>
  <c r="U471" i="6"/>
  <c r="T471" i="6"/>
  <c r="Q471" i="6"/>
  <c r="I471" i="6"/>
  <c r="H471" i="6"/>
  <c r="A471" i="6"/>
  <c r="AD470" i="6"/>
  <c r="AB470" i="6"/>
  <c r="AA470" i="6"/>
  <c r="Z470" i="6"/>
  <c r="Y470" i="6"/>
  <c r="X470" i="6"/>
  <c r="W470" i="6"/>
  <c r="V470" i="6"/>
  <c r="U470" i="6"/>
  <c r="T470" i="6"/>
  <c r="Q470" i="6"/>
  <c r="I470" i="6"/>
  <c r="H470" i="6"/>
  <c r="A470" i="6"/>
  <c r="AD469" i="6"/>
  <c r="AB469" i="6"/>
  <c r="AA469" i="6"/>
  <c r="Z469" i="6"/>
  <c r="Y469" i="6"/>
  <c r="X469" i="6"/>
  <c r="W469" i="6"/>
  <c r="V469" i="6"/>
  <c r="U469" i="6"/>
  <c r="T469" i="6"/>
  <c r="Q469" i="6"/>
  <c r="I469" i="6"/>
  <c r="H469" i="6"/>
  <c r="A469" i="6"/>
  <c r="AD468" i="6"/>
  <c r="AB468" i="6"/>
  <c r="AA468" i="6"/>
  <c r="Z468" i="6"/>
  <c r="Y468" i="6"/>
  <c r="X468" i="6"/>
  <c r="W468" i="6"/>
  <c r="V468" i="6"/>
  <c r="U468" i="6"/>
  <c r="T468" i="6"/>
  <c r="Q468" i="6"/>
  <c r="I468" i="6"/>
  <c r="H468" i="6"/>
  <c r="A468" i="6"/>
  <c r="AD467" i="6"/>
  <c r="AB467" i="6"/>
  <c r="AA467" i="6"/>
  <c r="Z467" i="6"/>
  <c r="Y467" i="6"/>
  <c r="X467" i="6"/>
  <c r="W467" i="6"/>
  <c r="V467" i="6"/>
  <c r="U467" i="6"/>
  <c r="T467" i="6"/>
  <c r="Q467" i="6"/>
  <c r="I467" i="6"/>
  <c r="H467" i="6"/>
  <c r="A467" i="6"/>
  <c r="AD466" i="6"/>
  <c r="AB466" i="6"/>
  <c r="AA466" i="6"/>
  <c r="Z466" i="6"/>
  <c r="Y466" i="6"/>
  <c r="X466" i="6"/>
  <c r="W466" i="6"/>
  <c r="V466" i="6"/>
  <c r="U466" i="6"/>
  <c r="T466" i="6"/>
  <c r="Q466" i="6"/>
  <c r="I466" i="6"/>
  <c r="H466" i="6"/>
  <c r="A466" i="6"/>
  <c r="AD465" i="6"/>
  <c r="AB465" i="6"/>
  <c r="AA465" i="6"/>
  <c r="Z465" i="6"/>
  <c r="Y465" i="6"/>
  <c r="X465" i="6"/>
  <c r="W465" i="6"/>
  <c r="V465" i="6"/>
  <c r="U465" i="6"/>
  <c r="T465" i="6"/>
  <c r="Q465" i="6"/>
  <c r="I465" i="6"/>
  <c r="H465" i="6"/>
  <c r="A465" i="6"/>
  <c r="AD464" i="6"/>
  <c r="AB464" i="6"/>
  <c r="AA464" i="6"/>
  <c r="Z464" i="6"/>
  <c r="Y464" i="6"/>
  <c r="X464" i="6"/>
  <c r="W464" i="6"/>
  <c r="V464" i="6"/>
  <c r="U464" i="6"/>
  <c r="T464" i="6"/>
  <c r="Q464" i="6"/>
  <c r="I464" i="6"/>
  <c r="H464" i="6"/>
  <c r="A464" i="6"/>
  <c r="AD463" i="6"/>
  <c r="AB463" i="6"/>
  <c r="AA463" i="6"/>
  <c r="Z463" i="6"/>
  <c r="Y463" i="6"/>
  <c r="X463" i="6"/>
  <c r="W463" i="6"/>
  <c r="V463" i="6"/>
  <c r="U463" i="6"/>
  <c r="T463" i="6"/>
  <c r="Q463" i="6"/>
  <c r="I463" i="6"/>
  <c r="H463" i="6"/>
  <c r="A463" i="6"/>
  <c r="Q462" i="6"/>
  <c r="I462" i="6"/>
  <c r="H462" i="6"/>
  <c r="A462" i="6"/>
  <c r="AD461" i="6"/>
  <c r="AB461" i="6"/>
  <c r="AA461" i="6"/>
  <c r="Z461" i="6"/>
  <c r="Y461" i="6"/>
  <c r="X461" i="6"/>
  <c r="W461" i="6"/>
  <c r="V461" i="6"/>
  <c r="U461" i="6"/>
  <c r="T461" i="6"/>
  <c r="Q461" i="6"/>
  <c r="I461" i="6"/>
  <c r="H461" i="6"/>
  <c r="A461" i="6"/>
  <c r="AD460" i="6"/>
  <c r="AB460" i="6"/>
  <c r="AA460" i="6"/>
  <c r="Z460" i="6"/>
  <c r="Y460" i="6"/>
  <c r="X460" i="6"/>
  <c r="W460" i="6"/>
  <c r="V460" i="6"/>
  <c r="U460" i="6"/>
  <c r="T460" i="6"/>
  <c r="Q460" i="6"/>
  <c r="I460" i="6"/>
  <c r="H460" i="6"/>
  <c r="A460" i="6"/>
  <c r="AB459" i="6"/>
  <c r="AA459" i="6"/>
  <c r="Z459" i="6"/>
  <c r="Y459" i="6"/>
  <c r="X459" i="6"/>
  <c r="W459" i="6"/>
  <c r="V459" i="6"/>
  <c r="U459" i="6"/>
  <c r="T459" i="6"/>
  <c r="Q459" i="6"/>
  <c r="I459" i="6"/>
  <c r="H459" i="6"/>
  <c r="A459" i="6"/>
  <c r="AD458" i="6"/>
  <c r="AB458" i="6"/>
  <c r="AA458" i="6"/>
  <c r="Z458" i="6"/>
  <c r="Y458" i="6"/>
  <c r="X458" i="6"/>
  <c r="W458" i="6"/>
  <c r="V458" i="6"/>
  <c r="U458" i="6"/>
  <c r="T458" i="6"/>
  <c r="Q458" i="6"/>
  <c r="I458" i="6"/>
  <c r="H458" i="6"/>
  <c r="A458" i="6"/>
  <c r="AD457" i="6"/>
  <c r="AB457" i="6"/>
  <c r="AA457" i="6"/>
  <c r="Z457" i="6"/>
  <c r="Y457" i="6"/>
  <c r="X457" i="6"/>
  <c r="W457" i="6"/>
  <c r="V457" i="6"/>
  <c r="U457" i="6"/>
  <c r="T457" i="6"/>
  <c r="Q457" i="6"/>
  <c r="I457" i="6"/>
  <c r="H457" i="6"/>
  <c r="A457" i="6"/>
  <c r="AD456" i="6"/>
  <c r="AB456" i="6"/>
  <c r="AA456" i="6"/>
  <c r="Z456" i="6"/>
  <c r="Y456" i="6"/>
  <c r="X456" i="6"/>
  <c r="W456" i="6"/>
  <c r="V456" i="6"/>
  <c r="U456" i="6"/>
  <c r="T456" i="6"/>
  <c r="Q456" i="6"/>
  <c r="I456" i="6"/>
  <c r="H456" i="6"/>
  <c r="A456" i="6"/>
  <c r="AD455" i="6"/>
  <c r="AB455" i="6"/>
  <c r="AA455" i="6"/>
  <c r="Z455" i="6"/>
  <c r="Y455" i="6"/>
  <c r="X455" i="6"/>
  <c r="W455" i="6"/>
  <c r="V455" i="6"/>
  <c r="U455" i="6"/>
  <c r="T455" i="6"/>
  <c r="Q455" i="6"/>
  <c r="I455" i="6"/>
  <c r="H455" i="6"/>
  <c r="A455" i="6"/>
  <c r="AD454" i="6"/>
  <c r="AB454" i="6"/>
  <c r="AA454" i="6"/>
  <c r="Z454" i="6"/>
  <c r="Y454" i="6"/>
  <c r="X454" i="6"/>
  <c r="W454" i="6"/>
  <c r="V454" i="6"/>
  <c r="U454" i="6"/>
  <c r="T454" i="6"/>
  <c r="Q454" i="6"/>
  <c r="I454" i="6"/>
  <c r="H454" i="6"/>
  <c r="A454" i="6"/>
  <c r="AD453" i="6"/>
  <c r="AB453" i="6"/>
  <c r="AA453" i="6"/>
  <c r="Z453" i="6"/>
  <c r="Y453" i="6"/>
  <c r="X453" i="6"/>
  <c r="W453" i="6"/>
  <c r="V453" i="6"/>
  <c r="U453" i="6"/>
  <c r="T453" i="6"/>
  <c r="Q453" i="6"/>
  <c r="I453" i="6"/>
  <c r="H453" i="6"/>
  <c r="A453" i="6"/>
  <c r="AB452" i="6"/>
  <c r="AA452" i="6"/>
  <c r="Z452" i="6"/>
  <c r="Y452" i="6"/>
  <c r="X452" i="6"/>
  <c r="W452" i="6"/>
  <c r="V452" i="6"/>
  <c r="U452" i="6"/>
  <c r="T452" i="6"/>
  <c r="Q452" i="6"/>
  <c r="I452" i="6"/>
  <c r="H452" i="6"/>
  <c r="A452" i="6"/>
  <c r="AD451" i="6"/>
  <c r="AB451" i="6"/>
  <c r="AA451" i="6"/>
  <c r="Z451" i="6"/>
  <c r="Y451" i="6"/>
  <c r="X451" i="6"/>
  <c r="W451" i="6"/>
  <c r="V451" i="6"/>
  <c r="U451" i="6"/>
  <c r="T451" i="6"/>
  <c r="Q451" i="6"/>
  <c r="I451" i="6"/>
  <c r="H451" i="6"/>
  <c r="A451" i="6"/>
  <c r="AD450" i="6"/>
  <c r="AB450" i="6"/>
  <c r="AA450" i="6"/>
  <c r="Z450" i="6"/>
  <c r="Y450" i="6"/>
  <c r="X450" i="6"/>
  <c r="W450" i="6"/>
  <c r="V450" i="6"/>
  <c r="U450" i="6"/>
  <c r="T450" i="6"/>
  <c r="Q450" i="6"/>
  <c r="I450" i="6"/>
  <c r="H450" i="6"/>
  <c r="A450" i="6"/>
  <c r="AD449" i="6"/>
  <c r="AB449" i="6"/>
  <c r="AA449" i="6"/>
  <c r="Z449" i="6"/>
  <c r="Y449" i="6"/>
  <c r="X449" i="6"/>
  <c r="W449" i="6"/>
  <c r="V449" i="6"/>
  <c r="U449" i="6"/>
  <c r="T449" i="6"/>
  <c r="Q449" i="6"/>
  <c r="I449" i="6"/>
  <c r="H449" i="6"/>
  <c r="A449" i="6"/>
  <c r="AD448" i="6"/>
  <c r="AB448" i="6"/>
  <c r="AA448" i="6"/>
  <c r="Z448" i="6"/>
  <c r="Y448" i="6"/>
  <c r="X448" i="6"/>
  <c r="W448" i="6"/>
  <c r="V448" i="6"/>
  <c r="U448" i="6"/>
  <c r="T448" i="6"/>
  <c r="Q448" i="6"/>
  <c r="I448" i="6"/>
  <c r="H448" i="6"/>
  <c r="A448" i="6"/>
  <c r="AB447" i="6"/>
  <c r="AA447" i="6"/>
  <c r="Z447" i="6"/>
  <c r="Y447" i="6"/>
  <c r="X447" i="6"/>
  <c r="W447" i="6"/>
  <c r="V447" i="6"/>
  <c r="U447" i="6"/>
  <c r="T447" i="6"/>
  <c r="Q447" i="6"/>
  <c r="I447" i="6"/>
  <c r="H447" i="6"/>
  <c r="A447" i="6"/>
  <c r="AB446" i="6"/>
  <c r="AA446" i="6"/>
  <c r="Z446" i="6"/>
  <c r="Y446" i="6"/>
  <c r="X446" i="6"/>
  <c r="W446" i="6"/>
  <c r="V446" i="6"/>
  <c r="U446" i="6"/>
  <c r="T446" i="6"/>
  <c r="Q446" i="6"/>
  <c r="I446" i="6"/>
  <c r="H446" i="6"/>
  <c r="A446" i="6"/>
  <c r="AD445" i="6"/>
  <c r="AB445" i="6"/>
  <c r="AA445" i="6"/>
  <c r="Z445" i="6"/>
  <c r="Y445" i="6"/>
  <c r="X445" i="6"/>
  <c r="W445" i="6"/>
  <c r="V445" i="6"/>
  <c r="U445" i="6"/>
  <c r="T445" i="6"/>
  <c r="Q445" i="6"/>
  <c r="I445" i="6"/>
  <c r="H445" i="6"/>
  <c r="A445" i="6"/>
  <c r="AD444" i="6"/>
  <c r="AB444" i="6"/>
  <c r="AA444" i="6"/>
  <c r="Z444" i="6"/>
  <c r="Y444" i="6"/>
  <c r="X444" i="6"/>
  <c r="W444" i="6"/>
  <c r="V444" i="6"/>
  <c r="U444" i="6"/>
  <c r="T444" i="6"/>
  <c r="Q444" i="6"/>
  <c r="I444" i="6"/>
  <c r="H444" i="6"/>
  <c r="A444" i="6"/>
  <c r="AD443" i="6"/>
  <c r="AB443" i="6"/>
  <c r="AA443" i="6"/>
  <c r="Z443" i="6"/>
  <c r="Y443" i="6"/>
  <c r="X443" i="6"/>
  <c r="W443" i="6"/>
  <c r="V443" i="6"/>
  <c r="U443" i="6"/>
  <c r="T443" i="6"/>
  <c r="Q443" i="6"/>
  <c r="I443" i="6"/>
  <c r="H443" i="6"/>
  <c r="A443" i="6"/>
  <c r="AD442" i="6"/>
  <c r="AB442" i="6"/>
  <c r="AA442" i="6"/>
  <c r="Z442" i="6"/>
  <c r="Y442" i="6"/>
  <c r="X442" i="6"/>
  <c r="W442" i="6"/>
  <c r="V442" i="6"/>
  <c r="U442" i="6"/>
  <c r="T442" i="6"/>
  <c r="Q442" i="6"/>
  <c r="I442" i="6"/>
  <c r="H442" i="6"/>
  <c r="A442" i="6"/>
  <c r="AD441" i="6"/>
  <c r="AB441" i="6"/>
  <c r="AA441" i="6"/>
  <c r="Z441" i="6"/>
  <c r="Y441" i="6"/>
  <c r="X441" i="6"/>
  <c r="W441" i="6"/>
  <c r="V441" i="6"/>
  <c r="U441" i="6"/>
  <c r="T441" i="6"/>
  <c r="Q441" i="6"/>
  <c r="I441" i="6"/>
  <c r="H441" i="6"/>
  <c r="A441" i="6"/>
  <c r="AD440" i="6"/>
  <c r="AB440" i="6"/>
  <c r="AA440" i="6"/>
  <c r="Z440" i="6"/>
  <c r="Y440" i="6"/>
  <c r="X440" i="6"/>
  <c r="W440" i="6"/>
  <c r="V440" i="6"/>
  <c r="U440" i="6"/>
  <c r="T440" i="6"/>
  <c r="Q440" i="6"/>
  <c r="I440" i="6"/>
  <c r="H440" i="6"/>
  <c r="A440" i="6"/>
  <c r="AD439" i="6"/>
  <c r="AB439" i="6"/>
  <c r="AA439" i="6"/>
  <c r="Z439" i="6"/>
  <c r="Y439" i="6"/>
  <c r="X439" i="6"/>
  <c r="W439" i="6"/>
  <c r="V439" i="6"/>
  <c r="U439" i="6"/>
  <c r="T439" i="6"/>
  <c r="Q439" i="6"/>
  <c r="I439" i="6"/>
  <c r="H439" i="6"/>
  <c r="A439" i="6"/>
  <c r="AE438" i="6"/>
  <c r="S438" i="6" s="1"/>
  <c r="AD438" i="6"/>
  <c r="AB438" i="6"/>
  <c r="AA438" i="6"/>
  <c r="Z438" i="6"/>
  <c r="Y438" i="6"/>
  <c r="X438" i="6"/>
  <c r="W438" i="6"/>
  <c r="V438" i="6"/>
  <c r="U438" i="6"/>
  <c r="T438" i="6"/>
  <c r="Q438" i="6"/>
  <c r="I438" i="6"/>
  <c r="H438" i="6"/>
  <c r="A438" i="6"/>
  <c r="AD437" i="6"/>
  <c r="AB437" i="6"/>
  <c r="AA437" i="6"/>
  <c r="Z437" i="6"/>
  <c r="Y437" i="6"/>
  <c r="X437" i="6"/>
  <c r="W437" i="6"/>
  <c r="V437" i="6"/>
  <c r="U437" i="6"/>
  <c r="T437" i="6"/>
  <c r="Q437" i="6"/>
  <c r="I437" i="6"/>
  <c r="H437" i="6"/>
  <c r="A437" i="6"/>
  <c r="AE436" i="6"/>
  <c r="S436" i="6" s="1"/>
  <c r="AD436" i="6"/>
  <c r="AB436" i="6"/>
  <c r="AA436" i="6"/>
  <c r="Z436" i="6"/>
  <c r="Y436" i="6"/>
  <c r="X436" i="6"/>
  <c r="W436" i="6"/>
  <c r="V436" i="6"/>
  <c r="U436" i="6"/>
  <c r="T436" i="6"/>
  <c r="Q436" i="6"/>
  <c r="I436" i="6"/>
  <c r="H436" i="6"/>
  <c r="A436" i="6"/>
  <c r="AD435" i="6"/>
  <c r="AB435" i="6"/>
  <c r="AA435" i="6"/>
  <c r="Z435" i="6"/>
  <c r="Y435" i="6"/>
  <c r="X435" i="6"/>
  <c r="W435" i="6"/>
  <c r="V435" i="6"/>
  <c r="U435" i="6"/>
  <c r="T435" i="6"/>
  <c r="Q435" i="6"/>
  <c r="I435" i="6"/>
  <c r="H435" i="6"/>
  <c r="A435" i="6"/>
  <c r="AE434" i="6"/>
  <c r="S434" i="6" s="1"/>
  <c r="AD434" i="6"/>
  <c r="AB434" i="6"/>
  <c r="AA434" i="6"/>
  <c r="Z434" i="6"/>
  <c r="Y434" i="6"/>
  <c r="X434" i="6"/>
  <c r="W434" i="6"/>
  <c r="V434" i="6"/>
  <c r="U434" i="6"/>
  <c r="T434" i="6"/>
  <c r="Q434" i="6"/>
  <c r="I434" i="6"/>
  <c r="H434" i="6"/>
  <c r="A434" i="6"/>
  <c r="AF433" i="6"/>
  <c r="AG433" i="6" s="1"/>
  <c r="AE433" i="6"/>
  <c r="I433" i="6"/>
  <c r="H433" i="6"/>
  <c r="A433" i="6"/>
  <c r="AF432" i="6"/>
  <c r="AG432" i="6" s="1"/>
  <c r="AE432" i="6"/>
  <c r="I432" i="6"/>
  <c r="H432" i="6"/>
  <c r="A432" i="6"/>
  <c r="AF431" i="6"/>
  <c r="AG431" i="6" s="1"/>
  <c r="AE431" i="6"/>
  <c r="I431" i="6"/>
  <c r="H431" i="6"/>
  <c r="A431" i="6"/>
  <c r="AF430" i="6"/>
  <c r="AG430" i="6" s="1"/>
  <c r="AE430" i="6"/>
  <c r="I430" i="6"/>
  <c r="H430" i="6"/>
  <c r="A430" i="6"/>
  <c r="AF429" i="6"/>
  <c r="AG429" i="6" s="1"/>
  <c r="AE429" i="6"/>
  <c r="I429" i="6"/>
  <c r="H429" i="6"/>
  <c r="A429" i="6"/>
  <c r="AF428" i="6"/>
  <c r="AG428" i="6" s="1"/>
  <c r="AE428" i="6"/>
  <c r="I428" i="6"/>
  <c r="H428" i="6"/>
  <c r="A428" i="6"/>
  <c r="AF427" i="6"/>
  <c r="AG427" i="6" s="1"/>
  <c r="AE427" i="6"/>
  <c r="I427" i="6"/>
  <c r="H427" i="6"/>
  <c r="A427" i="6"/>
  <c r="AF426" i="6"/>
  <c r="AG426" i="6" s="1"/>
  <c r="AE426" i="6"/>
  <c r="I426" i="6"/>
  <c r="H426" i="6"/>
  <c r="A426" i="6"/>
  <c r="AF425" i="6"/>
  <c r="AG425" i="6" s="1"/>
  <c r="AE425" i="6"/>
  <c r="I425" i="6"/>
  <c r="H425" i="6"/>
  <c r="A425" i="6"/>
  <c r="AF424" i="6"/>
  <c r="AG424" i="6" s="1"/>
  <c r="AE424" i="6"/>
  <c r="I424" i="6"/>
  <c r="H424" i="6"/>
  <c r="A424" i="6"/>
  <c r="AF423" i="6"/>
  <c r="AG423" i="6" s="1"/>
  <c r="AE423" i="6"/>
  <c r="I423" i="6"/>
  <c r="H423" i="6"/>
  <c r="A423" i="6"/>
  <c r="AF422" i="6"/>
  <c r="AG422" i="6" s="1"/>
  <c r="AE422" i="6"/>
  <c r="I422" i="6"/>
  <c r="H422" i="6"/>
  <c r="A422" i="6"/>
  <c r="AF421" i="6"/>
  <c r="AG421" i="6" s="1"/>
  <c r="AE421" i="6"/>
  <c r="I421" i="6"/>
  <c r="H421" i="6"/>
  <c r="A421" i="6"/>
  <c r="AF420" i="6"/>
  <c r="AG420" i="6" s="1"/>
  <c r="AE420" i="6"/>
  <c r="I420" i="6"/>
  <c r="H420" i="6"/>
  <c r="A420" i="6"/>
  <c r="AF419" i="6"/>
  <c r="AG419" i="6" s="1"/>
  <c r="AE419" i="6"/>
  <c r="I419" i="6"/>
  <c r="H419" i="6"/>
  <c r="A419" i="6"/>
  <c r="AF418" i="6"/>
  <c r="AG418" i="6" s="1"/>
  <c r="AE418" i="6"/>
  <c r="I418" i="6"/>
  <c r="H418" i="6"/>
  <c r="A418" i="6"/>
  <c r="AF417" i="6"/>
  <c r="AG417" i="6" s="1"/>
  <c r="AE417" i="6"/>
  <c r="I417" i="6"/>
  <c r="H417" i="6"/>
  <c r="A417" i="6"/>
  <c r="AF416" i="6"/>
  <c r="AG416" i="6" s="1"/>
  <c r="AE416" i="6"/>
  <c r="I416" i="6"/>
  <c r="H416" i="6"/>
  <c r="A416" i="6"/>
  <c r="AF415" i="6"/>
  <c r="AG415" i="6" s="1"/>
  <c r="AE415" i="6"/>
  <c r="I415" i="6"/>
  <c r="H415" i="6"/>
  <c r="A415" i="6"/>
  <c r="I414" i="6"/>
  <c r="H414" i="6"/>
  <c r="A414" i="6"/>
  <c r="AF413" i="6"/>
  <c r="AG413" i="6" s="1"/>
  <c r="AE413" i="6"/>
  <c r="I413" i="6"/>
  <c r="H413" i="6"/>
  <c r="A413" i="6"/>
  <c r="AF412" i="6"/>
  <c r="AG412" i="6" s="1"/>
  <c r="AE412" i="6"/>
  <c r="AE460" i="6" s="1"/>
  <c r="S460" i="6" s="1"/>
  <c r="I412" i="6"/>
  <c r="H412" i="6"/>
  <c r="A412" i="6"/>
  <c r="AF411" i="6"/>
  <c r="AG411" i="6" s="1"/>
  <c r="AE411" i="6"/>
  <c r="I411" i="6"/>
  <c r="H411" i="6"/>
  <c r="A411" i="6"/>
  <c r="AF410" i="6"/>
  <c r="AG410" i="6" s="1"/>
  <c r="AE410" i="6"/>
  <c r="I410" i="6"/>
  <c r="H410" i="6"/>
  <c r="A410" i="6"/>
  <c r="AF409" i="6"/>
  <c r="AG409" i="6" s="1"/>
  <c r="AE409" i="6"/>
  <c r="I409" i="6"/>
  <c r="H409" i="6"/>
  <c r="A409" i="6"/>
  <c r="AF408" i="6"/>
  <c r="AG408" i="6" s="1"/>
  <c r="AE408" i="6"/>
  <c r="I408" i="6"/>
  <c r="H408" i="6"/>
  <c r="A408" i="6"/>
  <c r="AF407" i="6"/>
  <c r="AG407" i="6" s="1"/>
  <c r="AE407" i="6"/>
  <c r="I407" i="6"/>
  <c r="H407" i="6"/>
  <c r="A407" i="6"/>
  <c r="AF406" i="6"/>
  <c r="AG406" i="6" s="1"/>
  <c r="AE406" i="6"/>
  <c r="I406" i="6"/>
  <c r="H406" i="6"/>
  <c r="A406" i="6"/>
  <c r="AF405" i="6"/>
  <c r="AG405" i="6" s="1"/>
  <c r="AE405" i="6"/>
  <c r="I405" i="6"/>
  <c r="H405" i="6"/>
  <c r="A405" i="6"/>
  <c r="AF404" i="6"/>
  <c r="AG404" i="6" s="1"/>
  <c r="AE404" i="6"/>
  <c r="I404" i="6"/>
  <c r="H404" i="6"/>
  <c r="A404" i="6"/>
  <c r="AG403" i="6"/>
  <c r="AF403" i="6"/>
  <c r="AE403" i="6"/>
  <c r="I403" i="6"/>
  <c r="H403" i="6"/>
  <c r="A403" i="6"/>
  <c r="AG402" i="6"/>
  <c r="AF402" i="6"/>
  <c r="AE402" i="6"/>
  <c r="I402" i="6"/>
  <c r="H402" i="6"/>
  <c r="A402" i="6"/>
  <c r="AG401" i="6"/>
  <c r="AF401" i="6"/>
  <c r="AE401" i="6"/>
  <c r="I401" i="6"/>
  <c r="H401" i="6"/>
  <c r="A401" i="6"/>
  <c r="AG400" i="6"/>
  <c r="AF400" i="6"/>
  <c r="AE400" i="6"/>
  <c r="I400" i="6"/>
  <c r="H400" i="6"/>
  <c r="A400" i="6"/>
  <c r="AG399" i="6"/>
  <c r="AF399" i="6"/>
  <c r="AE399" i="6"/>
  <c r="I399" i="6"/>
  <c r="H399" i="6"/>
  <c r="A399" i="6"/>
  <c r="AG398" i="6"/>
  <c r="AF398" i="6"/>
  <c r="AE398" i="6"/>
  <c r="I398" i="6"/>
  <c r="H398" i="6"/>
  <c r="A398" i="6"/>
  <c r="AG397" i="6"/>
  <c r="AF397" i="6"/>
  <c r="AE397" i="6"/>
  <c r="I397" i="6"/>
  <c r="H397" i="6"/>
  <c r="A397" i="6"/>
  <c r="AG396" i="6"/>
  <c r="AF396" i="6"/>
  <c r="AE396" i="6"/>
  <c r="I396" i="6"/>
  <c r="H396" i="6"/>
  <c r="A396" i="6"/>
  <c r="AG395" i="6"/>
  <c r="AF395" i="6"/>
  <c r="AE395" i="6"/>
  <c r="I395" i="6"/>
  <c r="H395" i="6"/>
  <c r="A395" i="6"/>
  <c r="AG394" i="6"/>
  <c r="AF394" i="6"/>
  <c r="AE394" i="6"/>
  <c r="I394" i="6"/>
  <c r="H394" i="6"/>
  <c r="A394" i="6"/>
  <c r="AG393" i="6"/>
  <c r="AF393" i="6"/>
  <c r="AE393" i="6"/>
  <c r="I393" i="6"/>
  <c r="H393" i="6"/>
  <c r="A393" i="6"/>
  <c r="AG392" i="6"/>
  <c r="AF392" i="6"/>
  <c r="AE392" i="6"/>
  <c r="I392" i="6"/>
  <c r="H392" i="6"/>
  <c r="A392" i="6"/>
  <c r="AG391" i="6"/>
  <c r="AF391" i="6"/>
  <c r="AE391" i="6"/>
  <c r="I391" i="6"/>
  <c r="H391" i="6"/>
  <c r="A391" i="6"/>
  <c r="AG390" i="6"/>
  <c r="AF390" i="6"/>
  <c r="AE390" i="6"/>
  <c r="I390" i="6"/>
  <c r="H390" i="6"/>
  <c r="A390" i="6"/>
  <c r="AG389" i="6"/>
  <c r="AF389" i="6"/>
  <c r="AE389" i="6"/>
  <c r="I389" i="6"/>
  <c r="H389" i="6"/>
  <c r="A389" i="6"/>
  <c r="AG388" i="6"/>
  <c r="AF388" i="6"/>
  <c r="AE388" i="6"/>
  <c r="I388" i="6"/>
  <c r="H388" i="6"/>
  <c r="A388" i="6"/>
  <c r="AG387" i="6"/>
  <c r="AF387" i="6"/>
  <c r="AE387" i="6"/>
  <c r="I387" i="6"/>
  <c r="H387" i="6"/>
  <c r="A387" i="6"/>
  <c r="AG386" i="6"/>
  <c r="AF386" i="6"/>
  <c r="AE386" i="6"/>
  <c r="I386" i="6"/>
  <c r="H386" i="6"/>
  <c r="A386" i="6"/>
  <c r="AG385" i="6"/>
  <c r="AF385" i="6"/>
  <c r="AE385" i="6"/>
  <c r="I385" i="6"/>
  <c r="H385" i="6"/>
  <c r="A385" i="6"/>
  <c r="AG384" i="6"/>
  <c r="AF384" i="6"/>
  <c r="AE384" i="6"/>
  <c r="I384" i="6"/>
  <c r="H384" i="6"/>
  <c r="A384" i="6"/>
  <c r="AG383" i="6"/>
  <c r="AF383" i="6"/>
  <c r="AE383" i="6"/>
  <c r="I383" i="6"/>
  <c r="H383" i="6"/>
  <c r="A383" i="6"/>
  <c r="AG382" i="6"/>
  <c r="AF382" i="6"/>
  <c r="AE382" i="6"/>
  <c r="I382" i="6"/>
  <c r="H382" i="6"/>
  <c r="A382" i="6"/>
  <c r="AG381" i="6"/>
  <c r="AF381" i="6"/>
  <c r="AE381" i="6"/>
  <c r="I381" i="6"/>
  <c r="H381" i="6"/>
  <c r="A381" i="6"/>
  <c r="AG380" i="6"/>
  <c r="AF380" i="6"/>
  <c r="AE380" i="6"/>
  <c r="I380" i="6"/>
  <c r="H380" i="6"/>
  <c r="A380" i="6"/>
  <c r="AG379" i="6"/>
  <c r="AF379" i="6"/>
  <c r="AE379" i="6"/>
  <c r="I379" i="6"/>
  <c r="H379" i="6"/>
  <c r="A379" i="6"/>
  <c r="AG378" i="6"/>
  <c r="AF378" i="6"/>
  <c r="AE378" i="6"/>
  <c r="I378" i="6"/>
  <c r="H378" i="6"/>
  <c r="A378" i="6"/>
  <c r="AG377" i="6"/>
  <c r="AF377" i="6"/>
  <c r="AE377" i="6"/>
  <c r="I377" i="6"/>
  <c r="H377" i="6"/>
  <c r="A377" i="6"/>
  <c r="AG376" i="6"/>
  <c r="AF376" i="6"/>
  <c r="AE376" i="6"/>
  <c r="I376" i="6"/>
  <c r="H376" i="6"/>
  <c r="A376" i="6"/>
  <c r="AG375" i="6"/>
  <c r="AF375" i="6"/>
  <c r="AE375" i="6"/>
  <c r="I375" i="6"/>
  <c r="H375" i="6"/>
  <c r="A375" i="6"/>
  <c r="AG374" i="6"/>
  <c r="AF374" i="6"/>
  <c r="AE374" i="6"/>
  <c r="I374" i="6"/>
  <c r="H374" i="6"/>
  <c r="A374" i="6"/>
  <c r="AG373" i="6"/>
  <c r="AF373" i="6"/>
  <c r="AE373" i="6"/>
  <c r="I373" i="6"/>
  <c r="H373" i="6"/>
  <c r="A373" i="6"/>
  <c r="AG372" i="6"/>
  <c r="AF372" i="6"/>
  <c r="AE372" i="6"/>
  <c r="I372" i="6"/>
  <c r="H372" i="6"/>
  <c r="A372" i="6"/>
  <c r="AG371" i="6"/>
  <c r="AF371" i="6"/>
  <c r="AE371" i="6"/>
  <c r="I371" i="6"/>
  <c r="H371" i="6"/>
  <c r="A371" i="6"/>
  <c r="AG370" i="6"/>
  <c r="AF370" i="6"/>
  <c r="AE370" i="6"/>
  <c r="I370" i="6"/>
  <c r="H370" i="6"/>
  <c r="A370" i="6"/>
  <c r="AG369" i="6"/>
  <c r="AF369" i="6"/>
  <c r="AE369" i="6"/>
  <c r="I369" i="6"/>
  <c r="H369" i="6"/>
  <c r="A369" i="6"/>
  <c r="AG368" i="6"/>
  <c r="AF368" i="6"/>
  <c r="AE368" i="6"/>
  <c r="I368" i="6"/>
  <c r="H368" i="6"/>
  <c r="A368" i="6"/>
  <c r="AG367" i="6"/>
  <c r="AF367" i="6"/>
  <c r="AE367" i="6"/>
  <c r="I367" i="6"/>
  <c r="H367" i="6"/>
  <c r="A367" i="6"/>
  <c r="AG366" i="6"/>
  <c r="AF366" i="6"/>
  <c r="AE366" i="6"/>
  <c r="I366" i="6"/>
  <c r="H366" i="6"/>
  <c r="A366" i="6"/>
  <c r="AG365" i="6"/>
  <c r="AF365" i="6"/>
  <c r="AE365" i="6"/>
  <c r="I365" i="6"/>
  <c r="H365" i="6"/>
  <c r="A365" i="6"/>
  <c r="AG364" i="6"/>
  <c r="AF364" i="6"/>
  <c r="AE364" i="6"/>
  <c r="I364" i="6"/>
  <c r="H364" i="6"/>
  <c r="A364" i="6"/>
  <c r="AG363" i="6"/>
  <c r="AF363" i="6"/>
  <c r="AE363" i="6"/>
  <c r="I363" i="6"/>
  <c r="H363" i="6"/>
  <c r="A363" i="6"/>
  <c r="AG362" i="6"/>
  <c r="AF362" i="6"/>
  <c r="AE362" i="6"/>
  <c r="AE458" i="6" s="1"/>
  <c r="S458" i="6" s="1"/>
  <c r="I362" i="6"/>
  <c r="H362" i="6"/>
  <c r="A362" i="6"/>
  <c r="AG361" i="6"/>
  <c r="AF361" i="6"/>
  <c r="AE361" i="6"/>
  <c r="I361" i="6"/>
  <c r="H361" i="6"/>
  <c r="A361" i="6"/>
  <c r="AG360" i="6"/>
  <c r="AF360" i="6"/>
  <c r="AE360" i="6"/>
  <c r="AE456" i="6" s="1"/>
  <c r="S456" i="6" s="1"/>
  <c r="I360" i="6"/>
  <c r="H360" i="6"/>
  <c r="A360" i="6"/>
  <c r="AG359" i="6"/>
  <c r="AF359" i="6"/>
  <c r="AE359" i="6"/>
  <c r="I359" i="6"/>
  <c r="H359" i="6"/>
  <c r="A359" i="6"/>
  <c r="AG358" i="6"/>
  <c r="AF358" i="6"/>
  <c r="AE358" i="6"/>
  <c r="I358" i="6"/>
  <c r="H358" i="6"/>
  <c r="A358" i="6"/>
  <c r="AG357" i="6"/>
  <c r="AF357" i="6"/>
  <c r="AE357" i="6"/>
  <c r="I357" i="6"/>
  <c r="H357" i="6"/>
  <c r="A357" i="6"/>
  <c r="AG356" i="6"/>
  <c r="AF356" i="6"/>
  <c r="AE356" i="6"/>
  <c r="I356" i="6"/>
  <c r="H356" i="6"/>
  <c r="A356" i="6"/>
  <c r="AG355" i="6"/>
  <c r="AF355" i="6"/>
  <c r="AE355" i="6"/>
  <c r="I355" i="6"/>
  <c r="H355" i="6"/>
  <c r="A355" i="6"/>
  <c r="AG354" i="6"/>
  <c r="AF354" i="6"/>
  <c r="AE354" i="6"/>
  <c r="I354" i="6"/>
  <c r="H354" i="6"/>
  <c r="A354" i="6"/>
  <c r="AG353" i="6"/>
  <c r="AF353" i="6"/>
  <c r="AE353" i="6"/>
  <c r="I353" i="6"/>
  <c r="H353" i="6"/>
  <c r="A353" i="6"/>
  <c r="AG352" i="6"/>
  <c r="AF352" i="6"/>
  <c r="AE352" i="6"/>
  <c r="I352" i="6"/>
  <c r="H352" i="6"/>
  <c r="A352" i="6"/>
  <c r="AG351" i="6"/>
  <c r="AF351" i="6"/>
  <c r="AE351" i="6"/>
  <c r="I351" i="6"/>
  <c r="H351" i="6"/>
  <c r="A351" i="6"/>
  <c r="AG350" i="6"/>
  <c r="AF350" i="6"/>
  <c r="AE350" i="6"/>
  <c r="I350" i="6"/>
  <c r="H350" i="6"/>
  <c r="A350" i="6"/>
  <c r="AG349" i="6"/>
  <c r="AF349" i="6"/>
  <c r="AE349" i="6"/>
  <c r="I349" i="6"/>
  <c r="H349" i="6"/>
  <c r="A349" i="6"/>
  <c r="AG348" i="6"/>
  <c r="AF348" i="6"/>
  <c r="AE348" i="6"/>
  <c r="I348" i="6"/>
  <c r="H348" i="6"/>
  <c r="A348" i="6"/>
  <c r="AG347" i="6"/>
  <c r="AF347" i="6"/>
  <c r="AE347" i="6"/>
  <c r="I347" i="6"/>
  <c r="H347" i="6"/>
  <c r="A347" i="6"/>
  <c r="AG346" i="6"/>
  <c r="AF346" i="6"/>
  <c r="AE346" i="6"/>
  <c r="I346" i="6"/>
  <c r="H346" i="6"/>
  <c r="A346" i="6"/>
  <c r="AG345" i="6"/>
  <c r="AF345" i="6"/>
  <c r="AE345" i="6"/>
  <c r="I345" i="6"/>
  <c r="H345" i="6"/>
  <c r="A345" i="6"/>
  <c r="AG344" i="6"/>
  <c r="AF344" i="6"/>
  <c r="AE344" i="6"/>
  <c r="I344" i="6"/>
  <c r="H344" i="6"/>
  <c r="A344" i="6"/>
  <c r="AG343" i="6"/>
  <c r="AF343" i="6"/>
  <c r="AE343" i="6"/>
  <c r="I343" i="6"/>
  <c r="H343" i="6"/>
  <c r="A343" i="6"/>
  <c r="AG342" i="6"/>
  <c r="AF342" i="6"/>
  <c r="AE342" i="6"/>
  <c r="I342" i="6"/>
  <c r="H342" i="6"/>
  <c r="A342" i="6"/>
  <c r="AG341" i="6"/>
  <c r="AF341" i="6"/>
  <c r="AE341" i="6"/>
  <c r="I341" i="6"/>
  <c r="H341" i="6"/>
  <c r="A341" i="6"/>
  <c r="AG340" i="6"/>
  <c r="AF340" i="6"/>
  <c r="AE340" i="6"/>
  <c r="I340" i="6"/>
  <c r="H340" i="6"/>
  <c r="A340" i="6"/>
  <c r="AG339" i="6"/>
  <c r="AF339" i="6"/>
  <c r="AE339" i="6"/>
  <c r="I339" i="6"/>
  <c r="H339" i="6"/>
  <c r="A339" i="6"/>
  <c r="AG338" i="6"/>
  <c r="AF338" i="6"/>
  <c r="AE338" i="6"/>
  <c r="I338" i="6"/>
  <c r="H338" i="6"/>
  <c r="A338" i="6"/>
  <c r="AG337" i="6"/>
  <c r="AF337" i="6"/>
  <c r="AE337" i="6"/>
  <c r="I337" i="6"/>
  <c r="H337" i="6"/>
  <c r="A337" i="6"/>
  <c r="AG336" i="6"/>
  <c r="AF336" i="6"/>
  <c r="AE336" i="6"/>
  <c r="I336" i="6"/>
  <c r="H336" i="6"/>
  <c r="A336" i="6"/>
  <c r="AG335" i="6"/>
  <c r="AF335" i="6"/>
  <c r="AE335" i="6"/>
  <c r="I335" i="6"/>
  <c r="H335" i="6"/>
  <c r="A335" i="6"/>
  <c r="I334" i="6"/>
  <c r="H334" i="6"/>
  <c r="A334" i="6"/>
  <c r="AF333" i="6"/>
  <c r="AG333" i="6" s="1"/>
  <c r="AE333" i="6"/>
  <c r="I333" i="6"/>
  <c r="H333" i="6"/>
  <c r="A333" i="6"/>
  <c r="AF332" i="6"/>
  <c r="AG332" i="6" s="1"/>
  <c r="AE332" i="6"/>
  <c r="I332" i="6"/>
  <c r="H332" i="6"/>
  <c r="A332" i="6"/>
  <c r="I331" i="6"/>
  <c r="H331" i="6"/>
  <c r="A331" i="6"/>
  <c r="AG330" i="6"/>
  <c r="AF330" i="6"/>
  <c r="AE330" i="6"/>
  <c r="I330" i="6"/>
  <c r="H330" i="6"/>
  <c r="A330" i="6"/>
  <c r="AG329" i="6"/>
  <c r="AF329" i="6"/>
  <c r="AE329" i="6"/>
  <c r="I329" i="6"/>
  <c r="H329" i="6"/>
  <c r="A329" i="6"/>
  <c r="AG328" i="6"/>
  <c r="AF328" i="6"/>
  <c r="AE328" i="6"/>
  <c r="I328" i="6"/>
  <c r="H328" i="6"/>
  <c r="A328" i="6"/>
  <c r="AG327" i="6"/>
  <c r="AF327" i="6"/>
  <c r="AE327" i="6"/>
  <c r="I327" i="6"/>
  <c r="H327" i="6"/>
  <c r="A327" i="6"/>
  <c r="I326" i="6"/>
  <c r="H326" i="6"/>
  <c r="A326" i="6"/>
  <c r="AF325" i="6"/>
  <c r="AG325" i="6" s="1"/>
  <c r="AE325" i="6"/>
  <c r="I325" i="6"/>
  <c r="H325" i="6"/>
  <c r="A325" i="6"/>
  <c r="AF324" i="6"/>
  <c r="AG324" i="6" s="1"/>
  <c r="AE324" i="6"/>
  <c r="I324" i="6"/>
  <c r="H324" i="6"/>
  <c r="A324" i="6"/>
  <c r="I323" i="6"/>
  <c r="H323" i="6"/>
  <c r="A323" i="6"/>
  <c r="AG322" i="6"/>
  <c r="AF322" i="6"/>
  <c r="AE322" i="6"/>
  <c r="I322" i="6"/>
  <c r="H322" i="6"/>
  <c r="A322" i="6"/>
  <c r="AG321" i="6"/>
  <c r="AF321" i="6"/>
  <c r="AE321" i="6"/>
  <c r="I321" i="6"/>
  <c r="H321" i="6"/>
  <c r="A321" i="6"/>
  <c r="AG320" i="6"/>
  <c r="AF320" i="6"/>
  <c r="AE320" i="6"/>
  <c r="I320" i="6"/>
  <c r="H320" i="6"/>
  <c r="A320" i="6"/>
  <c r="AG319" i="6"/>
  <c r="AF319" i="6"/>
  <c r="AE319" i="6"/>
  <c r="I319" i="6"/>
  <c r="H319" i="6"/>
  <c r="A319" i="6"/>
  <c r="AG318" i="6"/>
  <c r="AF318" i="6"/>
  <c r="AE318" i="6"/>
  <c r="I318" i="6"/>
  <c r="H318" i="6"/>
  <c r="A318" i="6"/>
  <c r="I317" i="6"/>
  <c r="H317" i="6"/>
  <c r="A317" i="6"/>
  <c r="I316" i="6"/>
  <c r="H316" i="6"/>
  <c r="A316" i="6"/>
  <c r="AG315" i="6"/>
  <c r="AF315" i="6"/>
  <c r="AE315" i="6"/>
  <c r="I315" i="6"/>
  <c r="H315" i="6"/>
  <c r="A315" i="6"/>
  <c r="AF314" i="6"/>
  <c r="AG314" i="6" s="1"/>
  <c r="AE314" i="6"/>
  <c r="I314" i="6"/>
  <c r="H314" i="6"/>
  <c r="A314" i="6"/>
  <c r="I313" i="6"/>
  <c r="H313" i="6"/>
  <c r="A313" i="6"/>
  <c r="AF312" i="6"/>
  <c r="AG312" i="6" s="1"/>
  <c r="AE312" i="6"/>
  <c r="I312" i="6"/>
  <c r="H312" i="6"/>
  <c r="A312" i="6"/>
  <c r="AF311" i="6"/>
  <c r="AG311" i="6" s="1"/>
  <c r="AE311" i="6"/>
  <c r="I311" i="6"/>
  <c r="H311" i="6"/>
  <c r="A311" i="6"/>
  <c r="I310" i="6"/>
  <c r="H310" i="6"/>
  <c r="A310" i="6"/>
  <c r="AF309" i="6"/>
  <c r="AG309" i="6" s="1"/>
  <c r="AE309" i="6"/>
  <c r="I309" i="6"/>
  <c r="H309" i="6"/>
  <c r="A309" i="6"/>
  <c r="AF308" i="6"/>
  <c r="AG308" i="6" s="1"/>
  <c r="AE308" i="6"/>
  <c r="I308" i="6"/>
  <c r="H308" i="6"/>
  <c r="A308" i="6"/>
  <c r="AF307" i="6"/>
  <c r="AG307" i="6" s="1"/>
  <c r="AE307" i="6"/>
  <c r="I307" i="6"/>
  <c r="H307" i="6"/>
  <c r="A307" i="6"/>
  <c r="I306" i="6"/>
  <c r="H306" i="6"/>
  <c r="A306" i="6"/>
  <c r="I305" i="6"/>
  <c r="H305" i="6"/>
  <c r="A305" i="6"/>
  <c r="AF304" i="6"/>
  <c r="AG304" i="6" s="1"/>
  <c r="AE304" i="6"/>
  <c r="I304" i="6"/>
  <c r="H304" i="6"/>
  <c r="A304" i="6"/>
  <c r="AF303" i="6"/>
  <c r="AG303" i="6" s="1"/>
  <c r="AE303" i="6"/>
  <c r="I303" i="6"/>
  <c r="H303" i="6"/>
  <c r="A303" i="6"/>
  <c r="AF302" i="6"/>
  <c r="AG302" i="6" s="1"/>
  <c r="AE302" i="6"/>
  <c r="I302" i="6"/>
  <c r="H302" i="6"/>
  <c r="A302" i="6"/>
  <c r="AF301" i="6"/>
  <c r="AG301" i="6" s="1"/>
  <c r="AE301" i="6"/>
  <c r="I301" i="6"/>
  <c r="H301" i="6"/>
  <c r="A301" i="6"/>
  <c r="AF300" i="6"/>
  <c r="AG300" i="6" s="1"/>
  <c r="AE300" i="6"/>
  <c r="I300" i="6"/>
  <c r="H300" i="6"/>
  <c r="A300" i="6"/>
  <c r="AF299" i="6"/>
  <c r="AG299" i="6" s="1"/>
  <c r="AE299" i="6"/>
  <c r="I299" i="6"/>
  <c r="H299" i="6"/>
  <c r="A299" i="6"/>
  <c r="AF298" i="6"/>
  <c r="AG298" i="6" s="1"/>
  <c r="AE298" i="6"/>
  <c r="I298" i="6"/>
  <c r="H298" i="6"/>
  <c r="A298" i="6"/>
  <c r="AF297" i="6"/>
  <c r="AG297" i="6" s="1"/>
  <c r="AE297" i="6"/>
  <c r="I297" i="6"/>
  <c r="H297" i="6"/>
  <c r="A297" i="6"/>
  <c r="AF296" i="6"/>
  <c r="AG296" i="6" s="1"/>
  <c r="AE296" i="6"/>
  <c r="I296" i="6"/>
  <c r="H296" i="6"/>
  <c r="A296" i="6"/>
  <c r="I295" i="6"/>
  <c r="H295" i="6"/>
  <c r="A295" i="6"/>
  <c r="AF294" i="6"/>
  <c r="AG294" i="6" s="1"/>
  <c r="AE294" i="6"/>
  <c r="I294" i="6"/>
  <c r="H294" i="6"/>
  <c r="A294" i="6"/>
  <c r="I293" i="6"/>
  <c r="H293" i="6"/>
  <c r="A293" i="6"/>
  <c r="I292" i="6"/>
  <c r="H292" i="6"/>
  <c r="A292" i="6"/>
  <c r="AF291" i="6"/>
  <c r="AG291" i="6" s="1"/>
  <c r="AE291" i="6"/>
  <c r="I291" i="6"/>
  <c r="H291" i="6"/>
  <c r="A291" i="6"/>
  <c r="AF290" i="6"/>
  <c r="AG290" i="6" s="1"/>
  <c r="AE290" i="6"/>
  <c r="I290" i="6"/>
  <c r="H290" i="6"/>
  <c r="A290" i="6"/>
  <c r="AF289" i="6"/>
  <c r="AE289" i="6"/>
  <c r="I289" i="6"/>
  <c r="H289" i="6"/>
  <c r="A289" i="6"/>
  <c r="AF288" i="6"/>
  <c r="AE288" i="6"/>
  <c r="I288" i="6"/>
  <c r="H288" i="6"/>
  <c r="A288" i="6"/>
  <c r="AF287" i="6"/>
  <c r="AE287" i="6"/>
  <c r="I287" i="6"/>
  <c r="H287" i="6"/>
  <c r="A287" i="6"/>
  <c r="AF286" i="6"/>
  <c r="AE286" i="6"/>
  <c r="I286" i="6"/>
  <c r="H286" i="6"/>
  <c r="A286" i="6"/>
  <c r="AF285" i="6"/>
  <c r="AE285" i="6"/>
  <c r="I285" i="6"/>
  <c r="H285" i="6"/>
  <c r="A285" i="6"/>
  <c r="AF284" i="6"/>
  <c r="AE284" i="6"/>
  <c r="I284" i="6"/>
  <c r="H284" i="6"/>
  <c r="A284" i="6"/>
  <c r="AF283" i="6"/>
  <c r="AE283" i="6"/>
  <c r="I283" i="6"/>
  <c r="H283" i="6"/>
  <c r="A283" i="6"/>
  <c r="AF282" i="6"/>
  <c r="AE282" i="6"/>
  <c r="I282" i="6"/>
  <c r="H282" i="6"/>
  <c r="A282" i="6"/>
  <c r="AF281" i="6"/>
  <c r="AE281" i="6"/>
  <c r="I281" i="6"/>
  <c r="H281" i="6"/>
  <c r="A281" i="6"/>
  <c r="AF280" i="6"/>
  <c r="AE280" i="6"/>
  <c r="I280" i="6"/>
  <c r="H280" i="6"/>
  <c r="A280" i="6"/>
  <c r="AF279" i="6"/>
  <c r="AE279" i="6"/>
  <c r="I279" i="6"/>
  <c r="H279" i="6"/>
  <c r="A279" i="6"/>
  <c r="AF278" i="6"/>
  <c r="AE278" i="6"/>
  <c r="AE470" i="6" s="1"/>
  <c r="S470" i="6" s="1"/>
  <c r="I278" i="6"/>
  <c r="H278" i="6"/>
  <c r="A278" i="6"/>
  <c r="AF277" i="6"/>
  <c r="AE277" i="6"/>
  <c r="I277" i="6"/>
  <c r="H277" i="6"/>
  <c r="A277" i="6"/>
  <c r="AF276" i="6"/>
  <c r="AE276" i="6"/>
  <c r="I276" i="6"/>
  <c r="H276" i="6"/>
  <c r="A276" i="6"/>
  <c r="AF275" i="6"/>
  <c r="AE275" i="6"/>
  <c r="I275" i="6"/>
  <c r="H275" i="6"/>
  <c r="A275" i="6"/>
  <c r="AF274" i="6"/>
  <c r="AE274" i="6"/>
  <c r="I274" i="6"/>
  <c r="H274" i="6"/>
  <c r="A274" i="6"/>
  <c r="AF273" i="6"/>
  <c r="AE273" i="6"/>
  <c r="I273" i="6"/>
  <c r="H273" i="6"/>
  <c r="A273" i="6"/>
  <c r="AF272" i="6"/>
  <c r="AE272" i="6"/>
  <c r="I272" i="6"/>
  <c r="H272" i="6"/>
  <c r="A272" i="6"/>
  <c r="AF271" i="6"/>
  <c r="AE271" i="6"/>
  <c r="I271" i="6"/>
  <c r="H271" i="6"/>
  <c r="A271" i="6"/>
  <c r="AF270" i="6"/>
  <c r="AE270" i="6"/>
  <c r="I270" i="6"/>
  <c r="H270" i="6"/>
  <c r="A270" i="6"/>
  <c r="AF269" i="6"/>
  <c r="AE269" i="6"/>
  <c r="I269" i="6"/>
  <c r="H269" i="6"/>
  <c r="A269" i="6"/>
  <c r="AF268" i="6"/>
  <c r="AE268" i="6"/>
  <c r="I268" i="6"/>
  <c r="H268" i="6"/>
  <c r="A268" i="6"/>
  <c r="AF267" i="6"/>
  <c r="AE267" i="6"/>
  <c r="I267" i="6"/>
  <c r="H267" i="6"/>
  <c r="A267" i="6"/>
  <c r="AF266" i="6"/>
  <c r="AE266" i="6"/>
  <c r="I266" i="6"/>
  <c r="H266" i="6"/>
  <c r="A266" i="6"/>
  <c r="AF265" i="6"/>
  <c r="AE265" i="6"/>
  <c r="I265" i="6"/>
  <c r="H265" i="6"/>
  <c r="A265" i="6"/>
  <c r="AF264" i="6"/>
  <c r="AE264" i="6"/>
  <c r="I264" i="6"/>
  <c r="H264" i="6"/>
  <c r="A264" i="6"/>
  <c r="AF263" i="6"/>
  <c r="AE263" i="6"/>
  <c r="I263" i="6"/>
  <c r="H263" i="6"/>
  <c r="A263" i="6"/>
  <c r="AF262" i="6"/>
  <c r="AE262" i="6"/>
  <c r="I262" i="6"/>
  <c r="H262" i="6"/>
  <c r="A262" i="6"/>
  <c r="AF261" i="6"/>
  <c r="AE261" i="6"/>
  <c r="I261" i="6"/>
  <c r="H261" i="6"/>
  <c r="A261" i="6"/>
  <c r="AF260" i="6"/>
  <c r="AE260" i="6"/>
  <c r="I260" i="6"/>
  <c r="H260" i="6"/>
  <c r="A260" i="6"/>
  <c r="AF259" i="6"/>
  <c r="AE259" i="6"/>
  <c r="I259" i="6"/>
  <c r="H259" i="6"/>
  <c r="A259" i="6"/>
  <c r="AF258" i="6"/>
  <c r="AE258" i="6"/>
  <c r="I258" i="6"/>
  <c r="H258" i="6"/>
  <c r="A258" i="6"/>
  <c r="AF257" i="6"/>
  <c r="AE257" i="6"/>
  <c r="I257" i="6"/>
  <c r="H257" i="6"/>
  <c r="A257" i="6"/>
  <c r="AF256" i="6"/>
  <c r="AE256" i="6"/>
  <c r="I256" i="6"/>
  <c r="H256" i="6"/>
  <c r="A256" i="6"/>
  <c r="AF255" i="6"/>
  <c r="AE255" i="6"/>
  <c r="I255" i="6"/>
  <c r="H255" i="6"/>
  <c r="A255" i="6"/>
  <c r="AF254" i="6"/>
  <c r="AE254" i="6"/>
  <c r="I254" i="6"/>
  <c r="H254" i="6"/>
  <c r="A254" i="6"/>
  <c r="AF253" i="6"/>
  <c r="AE253" i="6"/>
  <c r="I253" i="6"/>
  <c r="H253" i="6"/>
  <c r="A253" i="6"/>
  <c r="AF252" i="6"/>
  <c r="AE252" i="6"/>
  <c r="I252" i="6"/>
  <c r="H252" i="6"/>
  <c r="A252" i="6"/>
  <c r="AF251" i="6"/>
  <c r="AE251" i="6"/>
  <c r="I251" i="6"/>
  <c r="H251" i="6"/>
  <c r="A251" i="6"/>
  <c r="AF250" i="6"/>
  <c r="AE250" i="6"/>
  <c r="I250" i="6"/>
  <c r="H250" i="6"/>
  <c r="A250" i="6"/>
  <c r="AF249" i="6"/>
  <c r="AE249" i="6"/>
  <c r="I249" i="6"/>
  <c r="H249" i="6"/>
  <c r="A249" i="6"/>
  <c r="AF248" i="6"/>
  <c r="AE248" i="6"/>
  <c r="I248" i="6"/>
  <c r="H248" i="6"/>
  <c r="A248" i="6"/>
  <c r="AF247" i="6"/>
  <c r="AE247" i="6"/>
  <c r="AE439" i="6" s="1"/>
  <c r="S439" i="6" s="1"/>
  <c r="I247" i="6"/>
  <c r="H247" i="6"/>
  <c r="A247" i="6"/>
  <c r="AF246" i="6"/>
  <c r="AE246" i="6"/>
  <c r="I246" i="6"/>
  <c r="H246" i="6"/>
  <c r="A246" i="6"/>
  <c r="AF245" i="6"/>
  <c r="AE245" i="6"/>
  <c r="I245" i="6"/>
  <c r="H245" i="6"/>
  <c r="A245" i="6"/>
  <c r="AF244" i="6"/>
  <c r="AE244" i="6"/>
  <c r="I244" i="6"/>
  <c r="H244" i="6"/>
  <c r="A244" i="6"/>
  <c r="AF243" i="6"/>
  <c r="AE243" i="6"/>
  <c r="I243" i="6"/>
  <c r="H243" i="6"/>
  <c r="A243" i="6"/>
  <c r="AF242" i="6"/>
  <c r="AE242" i="6"/>
  <c r="I242" i="6"/>
  <c r="H242" i="6"/>
  <c r="A242" i="6"/>
  <c r="A1" i="6"/>
  <c r="AE443" i="6" l="1"/>
  <c r="S443" i="6" s="1"/>
  <c r="AE455" i="6"/>
  <c r="S455" i="6" s="1"/>
  <c r="AE467" i="6"/>
  <c r="S467" i="6" s="1"/>
  <c r="AE442" i="6"/>
  <c r="S442" i="6" s="1"/>
  <c r="AE448" i="6"/>
  <c r="S448" i="6" s="1"/>
  <c r="AE466" i="6"/>
  <c r="S466" i="6" s="1"/>
  <c r="AE472" i="6"/>
  <c r="S472" i="6" s="1"/>
  <c r="AE480" i="6"/>
  <c r="S480" i="6" s="1"/>
  <c r="AE453" i="6"/>
  <c r="S453" i="6" s="1"/>
  <c r="AE461" i="6"/>
  <c r="S461" i="6" s="1"/>
  <c r="AE441" i="6"/>
  <c r="S441" i="6" s="1"/>
  <c r="AE468" i="6"/>
  <c r="S468" i="6" s="1"/>
  <c r="AE440" i="6"/>
  <c r="S440" i="6" s="1"/>
  <c r="AE476" i="6"/>
  <c r="S476" i="6" s="1"/>
  <c r="AE435" i="6"/>
  <c r="S435" i="6" s="1"/>
  <c r="AE437" i="6"/>
  <c r="S437" i="6" s="1"/>
  <c r="AE479" i="6"/>
  <c r="S479" i="6" s="1"/>
  <c r="AE447" i="6"/>
  <c r="S447" i="6" s="1"/>
  <c r="AE459" i="6"/>
  <c r="S459" i="6" s="1"/>
  <c r="AE445" i="6"/>
  <c r="S445" i="6" s="1"/>
  <c r="AE463" i="6"/>
  <c r="S463" i="6" s="1"/>
  <c r="AE449" i="6"/>
  <c r="S449" i="6" s="1"/>
  <c r="AE454" i="6"/>
  <c r="S454" i="6" s="1"/>
  <c r="AE477" i="6"/>
  <c r="S477" i="6" s="1"/>
  <c r="AE474" i="6"/>
  <c r="S474" i="6" s="1"/>
  <c r="AE473" i="6"/>
  <c r="S473" i="6" s="1"/>
  <c r="AE446" i="6"/>
  <c r="S446" i="6" s="1"/>
  <c r="AE451" i="6"/>
  <c r="S451" i="6" s="1"/>
  <c r="AE457" i="6"/>
  <c r="S457" i="6" s="1"/>
  <c r="AE469" i="6"/>
  <c r="S469" i="6" s="1"/>
  <c r="AE481" i="6"/>
  <c r="S481" i="6" s="1"/>
  <c r="AE452" i="6"/>
  <c r="S452" i="6" s="1"/>
  <c r="AE450" i="6"/>
  <c r="S450" i="6" s="1"/>
  <c r="AE444" i="6"/>
  <c r="S444" i="6" s="1"/>
  <c r="AE465" i="6"/>
  <c r="S465" i="6" s="1"/>
  <c r="AE471" i="6"/>
  <c r="S471" i="6" s="1"/>
  <c r="AD427" i="6"/>
  <c r="AD475" i="6" s="1"/>
  <c r="AE464" i="6"/>
  <c r="S464" i="6" s="1"/>
  <c r="AF436" i="6"/>
  <c r="AG244" i="6"/>
  <c r="AF442" i="6"/>
  <c r="AG250" i="6"/>
  <c r="AF478" i="6"/>
  <c r="AG286" i="6"/>
  <c r="AF435" i="6"/>
  <c r="AG243" i="6"/>
  <c r="AF441" i="6"/>
  <c r="AG249" i="6"/>
  <c r="AF447" i="6"/>
  <c r="AG255" i="6"/>
  <c r="AF453" i="6"/>
  <c r="AG261" i="6"/>
  <c r="AF459" i="6"/>
  <c r="AG267" i="6"/>
  <c r="AF465" i="6"/>
  <c r="AG273" i="6"/>
  <c r="AF471" i="6"/>
  <c r="AG279" i="6"/>
  <c r="AF477" i="6"/>
  <c r="AG285" i="6"/>
  <c r="AF437" i="6"/>
  <c r="AG245" i="6"/>
  <c r="AF443" i="6"/>
  <c r="AG251" i="6"/>
  <c r="AF460" i="6"/>
  <c r="AG268" i="6"/>
  <c r="AF466" i="6"/>
  <c r="AG274" i="6"/>
  <c r="AF434" i="6"/>
  <c r="AG242" i="6"/>
  <c r="AF440" i="6"/>
  <c r="AG248" i="6"/>
  <c r="AF446" i="6"/>
  <c r="AG254" i="6"/>
  <c r="AF452" i="6"/>
  <c r="AG260" i="6"/>
  <c r="AF458" i="6"/>
  <c r="AG266" i="6"/>
  <c r="AF464" i="6"/>
  <c r="AG272" i="6"/>
  <c r="AF470" i="6"/>
  <c r="AG278" i="6"/>
  <c r="AF476" i="6"/>
  <c r="AG284" i="6"/>
  <c r="AF448" i="6"/>
  <c r="AG256" i="6"/>
  <c r="AF454" i="6"/>
  <c r="AG262" i="6"/>
  <c r="AF472" i="6"/>
  <c r="AG280" i="6"/>
  <c r="AF439" i="6"/>
  <c r="AG247" i="6"/>
  <c r="AF445" i="6"/>
  <c r="AG253" i="6"/>
  <c r="AF451" i="6"/>
  <c r="AG259" i="6"/>
  <c r="AF457" i="6"/>
  <c r="AG265" i="6"/>
  <c r="AF463" i="6"/>
  <c r="AG271" i="6"/>
  <c r="AF469" i="6"/>
  <c r="AG277" i="6"/>
  <c r="AF475" i="6"/>
  <c r="AG283" i="6"/>
  <c r="AF481" i="6"/>
  <c r="AG289" i="6"/>
  <c r="AF438" i="6"/>
  <c r="AG246" i="6"/>
  <c r="AF444" i="6"/>
  <c r="AG252" i="6"/>
  <c r="AF450" i="6"/>
  <c r="AG258" i="6"/>
  <c r="AF456" i="6"/>
  <c r="AG264" i="6"/>
  <c r="AG270" i="6"/>
  <c r="AF468" i="6"/>
  <c r="AG276" i="6"/>
  <c r="AF474" i="6"/>
  <c r="AG282" i="6"/>
  <c r="AF480" i="6"/>
  <c r="AG288" i="6"/>
  <c r="N414" i="6"/>
  <c r="AD404" i="6"/>
  <c r="AD452" i="6" s="1"/>
  <c r="AD315" i="6"/>
  <c r="AD459" i="6" s="1"/>
  <c r="AD398" i="6"/>
  <c r="AD446" i="6" s="1"/>
  <c r="AD399" i="6"/>
  <c r="AD447" i="6" s="1"/>
  <c r="AF449" i="6"/>
  <c r="AG257" i="6"/>
  <c r="AF455" i="6"/>
  <c r="AG263" i="6"/>
  <c r="AF461" i="6"/>
  <c r="AG269" i="6"/>
  <c r="AF467" i="6"/>
  <c r="AG275" i="6"/>
  <c r="AF473" i="6"/>
  <c r="AG281" i="6"/>
  <c r="AF479" i="6"/>
  <c r="AG287" i="6"/>
  <c r="AD430" i="6"/>
  <c r="AD478" i="6" s="1"/>
  <c r="AD432" i="6"/>
  <c r="AD480" i="6" s="1"/>
  <c r="AG468" i="6" l="1"/>
  <c r="AG467" i="6"/>
  <c r="AG449" i="6"/>
  <c r="AG474" i="6"/>
  <c r="AG473" i="6"/>
  <c r="AG455" i="6"/>
  <c r="AG450" i="6"/>
  <c r="AG481" i="6"/>
  <c r="AG463" i="6"/>
  <c r="AG445" i="6"/>
  <c r="AG454" i="6"/>
  <c r="AG470" i="6"/>
  <c r="AG452" i="6"/>
  <c r="AG434" i="6"/>
  <c r="AG443" i="6"/>
  <c r="AG471" i="6"/>
  <c r="AG453" i="6"/>
  <c r="AG435" i="6"/>
  <c r="AG436" i="6"/>
  <c r="AG475" i="6"/>
  <c r="AG444" i="6"/>
  <c r="AG457" i="6"/>
  <c r="AG439" i="6"/>
  <c r="AG448" i="6"/>
  <c r="AG464" i="6"/>
  <c r="AG446" i="6"/>
  <c r="AG466" i="6"/>
  <c r="AG437" i="6"/>
  <c r="AG465" i="6"/>
  <c r="AG447" i="6"/>
  <c r="AG478" i="6"/>
  <c r="AG480" i="6"/>
  <c r="AG479" i="6"/>
  <c r="AG461" i="6"/>
  <c r="AG456" i="6"/>
  <c r="AG438" i="6"/>
  <c r="AG469" i="6"/>
  <c r="AG451" i="6"/>
  <c r="AG472" i="6"/>
  <c r="AG476" i="6"/>
  <c r="AG458" i="6"/>
  <c r="AG440" i="6"/>
  <c r="AG460" i="6"/>
  <c r="AG477" i="6"/>
  <c r="AG459" i="6"/>
  <c r="AG441" i="6"/>
  <c r="AG442" i="6"/>
  <c r="Y462" i="6"/>
  <c r="AD462" i="6"/>
  <c r="W462" i="6"/>
  <c r="AB462" i="6"/>
  <c r="V462" i="6"/>
  <c r="AF414" i="6"/>
  <c r="U462" i="6"/>
  <c r="T462" i="6"/>
  <c r="AE414" i="6"/>
  <c r="O414" i="6"/>
  <c r="AA462" i="6"/>
  <c r="X462" i="6"/>
  <c r="Z462" i="6"/>
  <c r="AE462" i="6" l="1"/>
  <c r="S462" i="6" s="1"/>
  <c r="AG414" i="6"/>
  <c r="AF462" i="6"/>
  <c r="AG462" i="6" l="1"/>
  <c r="A233" i="8" l="1"/>
  <c r="G233" i="8" s="1"/>
  <c r="G232" i="8"/>
  <c r="A232" i="8"/>
  <c r="A231" i="8"/>
  <c r="G231" i="8" s="1"/>
  <c r="A230" i="8"/>
  <c r="G230" i="8" s="1"/>
  <c r="G229" i="8"/>
  <c r="A229" i="8"/>
  <c r="A228" i="8"/>
  <c r="G228" i="8" s="1"/>
  <c r="A227" i="8"/>
  <c r="G227" i="8" s="1"/>
  <c r="G226" i="8"/>
  <c r="A226" i="8"/>
  <c r="A225" i="8"/>
  <c r="G225" i="8" s="1"/>
  <c r="A224" i="8"/>
  <c r="G224" i="8" s="1"/>
  <c r="G223" i="8"/>
  <c r="A223" i="8"/>
  <c r="A222" i="8"/>
  <c r="G222" i="8" s="1"/>
  <c r="A221" i="8"/>
  <c r="G221" i="8" s="1"/>
  <c r="G220" i="8"/>
  <c r="A220" i="8"/>
  <c r="A219" i="8"/>
  <c r="G219" i="8" s="1"/>
  <c r="A218" i="8"/>
  <c r="G218" i="8" s="1"/>
  <c r="G217" i="8"/>
  <c r="A217" i="8"/>
  <c r="A216" i="8"/>
  <c r="G216" i="8" s="1"/>
  <c r="A215" i="8"/>
  <c r="G215" i="8" s="1"/>
  <c r="G214" i="8"/>
  <c r="A214" i="8"/>
  <c r="A213" i="8"/>
  <c r="G213" i="8" s="1"/>
  <c r="A212" i="8"/>
  <c r="G212" i="8" s="1"/>
  <c r="G211" i="8"/>
  <c r="A211" i="8"/>
  <c r="A210" i="8"/>
  <c r="G210" i="8" s="1"/>
  <c r="A209" i="8"/>
  <c r="G209" i="8" s="1"/>
  <c r="G208" i="8"/>
  <c r="A208" i="8"/>
  <c r="A207" i="8"/>
  <c r="G207" i="8" s="1"/>
  <c r="A206" i="8"/>
  <c r="G206" i="8" s="1"/>
  <c r="G205" i="8"/>
  <c r="A205" i="8"/>
  <c r="A204" i="8"/>
  <c r="G204" i="8" s="1"/>
  <c r="A203" i="8"/>
  <c r="G203" i="8" s="1"/>
  <c r="G202" i="8"/>
  <c r="A202" i="8"/>
  <c r="A201" i="8"/>
  <c r="G201" i="8" s="1"/>
  <c r="A200" i="8"/>
  <c r="G200" i="8" s="1"/>
  <c r="G199" i="8"/>
  <c r="A199" i="8"/>
  <c r="A198" i="8"/>
  <c r="G198" i="8" s="1"/>
  <c r="A197" i="8"/>
  <c r="G197" i="8" s="1"/>
  <c r="G196" i="8"/>
  <c r="A196" i="8"/>
  <c r="A195" i="8"/>
  <c r="G195" i="8" s="1"/>
  <c r="A194" i="8"/>
  <c r="G194" i="8" s="1"/>
  <c r="G193" i="8"/>
  <c r="A193" i="8"/>
  <c r="A192" i="8"/>
  <c r="G192" i="8" s="1"/>
  <c r="A191" i="8"/>
  <c r="G191" i="8" s="1"/>
  <c r="G190" i="8"/>
  <c r="A190" i="8"/>
  <c r="A189" i="8"/>
  <c r="G189" i="8" s="1"/>
  <c r="A188" i="8"/>
  <c r="G188" i="8" s="1"/>
  <c r="G187" i="8"/>
  <c r="A187" i="8"/>
  <c r="A186" i="8"/>
  <c r="G186" i="8" s="1"/>
  <c r="A185" i="8"/>
  <c r="G185" i="8" s="1"/>
  <c r="G184" i="8"/>
  <c r="A184" i="8"/>
  <c r="A183" i="8"/>
  <c r="G183" i="8" s="1"/>
  <c r="G182" i="8"/>
  <c r="A182" i="8"/>
  <c r="G181" i="8"/>
  <c r="A181" i="8"/>
  <c r="A180" i="8"/>
  <c r="G180" i="8" s="1"/>
  <c r="A179" i="8"/>
  <c r="G179" i="8" s="1"/>
  <c r="G178" i="8"/>
  <c r="A178" i="8"/>
  <c r="A177" i="8"/>
  <c r="G177" i="8" s="1"/>
  <c r="A176" i="8"/>
  <c r="G176" i="8" s="1"/>
  <c r="G175" i="8"/>
  <c r="A175" i="8"/>
  <c r="A174" i="8"/>
  <c r="G174" i="8" s="1"/>
  <c r="A173" i="8"/>
  <c r="G173" i="8" s="1"/>
  <c r="G172" i="8"/>
  <c r="A172" i="8"/>
  <c r="A171" i="8"/>
  <c r="G171" i="8" s="1"/>
  <c r="A170" i="8"/>
  <c r="G170" i="8" s="1"/>
  <c r="G169" i="8"/>
  <c r="A169" i="8"/>
  <c r="A168" i="8"/>
  <c r="G168" i="8" s="1"/>
  <c r="A167" i="8"/>
  <c r="G167" i="8" s="1"/>
  <c r="G166" i="8"/>
  <c r="A166" i="8"/>
  <c r="A165" i="8"/>
  <c r="G165" i="8" s="1"/>
  <c r="G164" i="8"/>
  <c r="A164" i="8"/>
  <c r="A163" i="8"/>
  <c r="G163" i="8" s="1"/>
  <c r="A162" i="8"/>
  <c r="G162" i="8" s="1"/>
  <c r="A161" i="8"/>
  <c r="G161" i="8" s="1"/>
  <c r="G160" i="8"/>
  <c r="A160" i="8"/>
  <c r="A159" i="8"/>
  <c r="G159" i="8" s="1"/>
  <c r="A158" i="8"/>
  <c r="G158" i="8" s="1"/>
  <c r="A157" i="8"/>
  <c r="G157" i="8" s="1"/>
  <c r="A156" i="8"/>
  <c r="G156" i="8" s="1"/>
  <c r="A155" i="8"/>
  <c r="G155" i="8" s="1"/>
  <c r="A154" i="8"/>
  <c r="G154" i="8" s="1"/>
  <c r="A153" i="8"/>
  <c r="G153" i="8" s="1"/>
  <c r="A152" i="8"/>
  <c r="G152" i="8" s="1"/>
  <c r="A151" i="8"/>
  <c r="G151" i="8" s="1"/>
  <c r="A150" i="8"/>
  <c r="G150" i="8" s="1"/>
  <c r="A149" i="8"/>
  <c r="G149" i="8" s="1"/>
  <c r="A148" i="8"/>
  <c r="G148" i="8" s="1"/>
  <c r="A147" i="8"/>
  <c r="G147" i="8" s="1"/>
  <c r="A146" i="8"/>
  <c r="G146" i="8" s="1"/>
  <c r="A145" i="8"/>
  <c r="G145" i="8" s="1"/>
  <c r="A144" i="8"/>
  <c r="G144" i="8" s="1"/>
  <c r="A143" i="8"/>
  <c r="G143" i="8" s="1"/>
  <c r="A142" i="8"/>
  <c r="G142" i="8" s="1"/>
  <c r="A141" i="8"/>
  <c r="G141" i="8" s="1"/>
  <c r="A140" i="8"/>
  <c r="G140" i="8" s="1"/>
  <c r="A139" i="8"/>
  <c r="G139" i="8" s="1"/>
  <c r="A138" i="8"/>
  <c r="G138" i="8" s="1"/>
  <c r="A137" i="8"/>
  <c r="G137" i="8" s="1"/>
  <c r="A136" i="8"/>
  <c r="G136" i="8" s="1"/>
  <c r="A135" i="8"/>
  <c r="G135" i="8" s="1"/>
  <c r="A134" i="8"/>
  <c r="G134" i="8" s="1"/>
  <c r="A133" i="8"/>
  <c r="G133" i="8" s="1"/>
  <c r="A132" i="8"/>
  <c r="G132" i="8" s="1"/>
  <c r="A131" i="8"/>
  <c r="G131" i="8" s="1"/>
  <c r="A130" i="8"/>
  <c r="G130" i="8" s="1"/>
  <c r="A129" i="8"/>
  <c r="G129" i="8" s="1"/>
  <c r="A128" i="8"/>
  <c r="G128" i="8" s="1"/>
  <c r="A127" i="8"/>
  <c r="G127" i="8" s="1"/>
  <c r="A126" i="8"/>
  <c r="G126" i="8" s="1"/>
  <c r="A125" i="8"/>
  <c r="G125" i="8" s="1"/>
  <c r="A124" i="8"/>
  <c r="G124" i="8" s="1"/>
  <c r="A123" i="8"/>
  <c r="G123" i="8" s="1"/>
  <c r="A122" i="8"/>
  <c r="G122" i="8" s="1"/>
  <c r="A121" i="8"/>
  <c r="G121" i="8" s="1"/>
  <c r="A120" i="8"/>
  <c r="G120" i="8" s="1"/>
  <c r="A119" i="8"/>
  <c r="G119" i="8" s="1"/>
  <c r="A118" i="8"/>
  <c r="G118" i="8" s="1"/>
  <c r="A117" i="8"/>
  <c r="G117" i="8" s="1"/>
  <c r="A116" i="8"/>
  <c r="G116" i="8" s="1"/>
  <c r="A115" i="8"/>
  <c r="G115" i="8" s="1"/>
  <c r="A114" i="8"/>
  <c r="G114" i="8" s="1"/>
  <c r="A113" i="8"/>
  <c r="G113" i="8" s="1"/>
  <c r="A112" i="8"/>
  <c r="G112" i="8" s="1"/>
  <c r="A111" i="8"/>
  <c r="G111" i="8" s="1"/>
  <c r="A110" i="8"/>
  <c r="G110" i="8" s="1"/>
  <c r="A109" i="8"/>
  <c r="G109" i="8" s="1"/>
  <c r="A108" i="8"/>
  <c r="G108" i="8" s="1"/>
  <c r="A107" i="8"/>
  <c r="G107" i="8" s="1"/>
  <c r="A106" i="8"/>
  <c r="G106" i="8" s="1"/>
  <c r="A105" i="8"/>
  <c r="G105" i="8" s="1"/>
  <c r="A104" i="8"/>
  <c r="G104" i="8" s="1"/>
  <c r="A103" i="8"/>
  <c r="G103" i="8" s="1"/>
  <c r="A102" i="8"/>
  <c r="G102" i="8" s="1"/>
  <c r="A101" i="8"/>
  <c r="G101" i="8" s="1"/>
  <c r="A100" i="8"/>
  <c r="G100" i="8" s="1"/>
  <c r="A99" i="8"/>
  <c r="G99" i="8" s="1"/>
  <c r="A98" i="8"/>
  <c r="G98" i="8" s="1"/>
  <c r="A97" i="8"/>
  <c r="G97" i="8" s="1"/>
  <c r="A96" i="8"/>
  <c r="G96" i="8" s="1"/>
  <c r="A95" i="8"/>
  <c r="G95" i="8" s="1"/>
  <c r="A94" i="8"/>
  <c r="G94" i="8" s="1"/>
  <c r="A93" i="8"/>
  <c r="G93" i="8" s="1"/>
  <c r="A92" i="8"/>
  <c r="G92" i="8" s="1"/>
  <c r="A91" i="8"/>
  <c r="G91" i="8" s="1"/>
  <c r="A90" i="8"/>
  <c r="G90" i="8" s="1"/>
  <c r="A89" i="8"/>
  <c r="G89" i="8" s="1"/>
  <c r="A88" i="8"/>
  <c r="G88" i="8" s="1"/>
  <c r="A87" i="8"/>
  <c r="G87" i="8" s="1"/>
  <c r="A86" i="8"/>
  <c r="G86" i="8" s="1"/>
  <c r="A85" i="8"/>
  <c r="G85" i="8" s="1"/>
  <c r="A84" i="8"/>
  <c r="G84" i="8" s="1"/>
  <c r="A83" i="8"/>
  <c r="G83" i="8" s="1"/>
  <c r="A82" i="8"/>
  <c r="G82" i="8" s="1"/>
  <c r="A81" i="8"/>
  <c r="G81" i="8" s="1"/>
  <c r="A80" i="8"/>
  <c r="G80" i="8" s="1"/>
  <c r="A79" i="8"/>
  <c r="G79" i="8" s="1"/>
  <c r="A78" i="8"/>
  <c r="G78" i="8" s="1"/>
  <c r="A77" i="8"/>
  <c r="G77" i="8" s="1"/>
  <c r="A76" i="8"/>
  <c r="G76" i="8" s="1"/>
  <c r="A75" i="8"/>
  <c r="G75" i="8" s="1"/>
  <c r="A74" i="8"/>
  <c r="G74" i="8" s="1"/>
  <c r="A73" i="8"/>
  <c r="G73" i="8" s="1"/>
  <c r="A72" i="8"/>
  <c r="G72" i="8" s="1"/>
  <c r="A71" i="8"/>
  <c r="G71" i="8" s="1"/>
  <c r="A70" i="8"/>
  <c r="G70" i="8" s="1"/>
  <c r="A69" i="8"/>
  <c r="G69" i="8" s="1"/>
  <c r="A68" i="8"/>
  <c r="G68" i="8" s="1"/>
  <c r="A67" i="8"/>
  <c r="G67" i="8" s="1"/>
  <c r="A66" i="8"/>
  <c r="G66" i="8" s="1"/>
  <c r="A65" i="8"/>
  <c r="G65" i="8" s="1"/>
  <c r="A64" i="8"/>
  <c r="G64" i="8" s="1"/>
  <c r="A63" i="8"/>
  <c r="G63" i="8" s="1"/>
  <c r="A62" i="8"/>
  <c r="G62" i="8" s="1"/>
  <c r="A61" i="8"/>
  <c r="G61" i="8" s="1"/>
  <c r="A60" i="8"/>
  <c r="G60" i="8" s="1"/>
  <c r="A59" i="8"/>
  <c r="G59" i="8" s="1"/>
  <c r="A58" i="8"/>
  <c r="G58" i="8" s="1"/>
  <c r="A57" i="8"/>
  <c r="G57" i="8" s="1"/>
  <c r="A56" i="8"/>
  <c r="G56" i="8" s="1"/>
  <c r="A55" i="8"/>
  <c r="G55" i="8" s="1"/>
  <c r="A54" i="8"/>
  <c r="G54" i="8" s="1"/>
  <c r="A53" i="8"/>
  <c r="G53" i="8" s="1"/>
  <c r="A52" i="8"/>
  <c r="G52" i="8" s="1"/>
  <c r="A51" i="8"/>
  <c r="G51" i="8" s="1"/>
  <c r="A50" i="8"/>
  <c r="G50" i="8" s="1"/>
  <c r="A49" i="8"/>
  <c r="G49" i="8" s="1"/>
  <c r="A48" i="8"/>
  <c r="G48" i="8" s="1"/>
  <c r="A47" i="8"/>
  <c r="G47" i="8" s="1"/>
  <c r="A46" i="8"/>
  <c r="G46" i="8" s="1"/>
  <c r="A45" i="8"/>
  <c r="G45" i="8" s="1"/>
  <c r="A44" i="8"/>
  <c r="G44" i="8" s="1"/>
  <c r="A43" i="8"/>
  <c r="G43" i="8" s="1"/>
  <c r="A42" i="8"/>
  <c r="G42" i="8" s="1"/>
  <c r="A41" i="8"/>
  <c r="G41" i="8" s="1"/>
  <c r="A40" i="8"/>
  <c r="G40" i="8" s="1"/>
  <c r="A39" i="8"/>
  <c r="G39" i="8" s="1"/>
  <c r="A38" i="8"/>
  <c r="G38" i="8" s="1"/>
  <c r="A37" i="8"/>
  <c r="G37" i="8" s="1"/>
  <c r="A36" i="8"/>
  <c r="G36" i="8" s="1"/>
  <c r="A35" i="8"/>
  <c r="G35" i="8" s="1"/>
  <c r="A34" i="8"/>
  <c r="G34" i="8" s="1"/>
  <c r="A33" i="8"/>
  <c r="G33" i="8" s="1"/>
  <c r="A32" i="8"/>
  <c r="G32" i="8" s="1"/>
  <c r="A31" i="8"/>
  <c r="G31" i="8" s="1"/>
  <c r="A30" i="8"/>
  <c r="G30" i="8" s="1"/>
  <c r="A29" i="8"/>
  <c r="G29" i="8" s="1"/>
  <c r="A28" i="8"/>
  <c r="G28" i="8" s="1"/>
  <c r="A27" i="8"/>
  <c r="G27" i="8" s="1"/>
  <c r="A26" i="8"/>
  <c r="G26" i="8" s="1"/>
  <c r="A25" i="8"/>
  <c r="G25" i="8" s="1"/>
  <c r="A24" i="8"/>
  <c r="G24" i="8" s="1"/>
  <c r="A23" i="8"/>
  <c r="G23" i="8" s="1"/>
  <c r="A22" i="8"/>
  <c r="G22" i="8" s="1"/>
  <c r="A21" i="8"/>
  <c r="G21" i="8" s="1"/>
  <c r="A20" i="8"/>
  <c r="G20" i="8" s="1"/>
  <c r="A19" i="8"/>
  <c r="G19" i="8" s="1"/>
  <c r="A18" i="8"/>
  <c r="G18" i="8" s="1"/>
  <c r="A17" i="8"/>
  <c r="G17" i="8" s="1"/>
  <c r="A16" i="8"/>
  <c r="G16" i="8" s="1"/>
  <c r="A15" i="8"/>
  <c r="G15" i="8" s="1"/>
  <c r="A14" i="8"/>
  <c r="G14" i="8" s="1"/>
  <c r="A13" i="8"/>
  <c r="G13" i="8" s="1"/>
  <c r="A12" i="8"/>
  <c r="G12" i="8" s="1"/>
  <c r="A11" i="8"/>
  <c r="G11" i="8" s="1"/>
  <c r="A10" i="8"/>
  <c r="G10" i="8" s="1"/>
  <c r="A9" i="8"/>
  <c r="G9" i="8" s="1"/>
  <c r="A8" i="8"/>
  <c r="G8" i="8" s="1"/>
  <c r="A7" i="8"/>
  <c r="G7" i="8" s="1"/>
  <c r="A6" i="8"/>
  <c r="G6" i="8" s="1"/>
  <c r="A5" i="8"/>
  <c r="G5" i="8" s="1"/>
  <c r="A4" i="8"/>
  <c r="G4" i="8" s="1"/>
  <c r="A3" i="8"/>
  <c r="G3" i="8" s="1"/>
  <c r="T47" i="5" l="1"/>
  <c r="S47" i="5"/>
  <c r="R47" i="5"/>
  <c r="T46" i="5"/>
  <c r="S46" i="5"/>
  <c r="R46" i="5"/>
  <c r="T43" i="5"/>
  <c r="S43" i="5"/>
  <c r="R43" i="5"/>
  <c r="T40" i="5"/>
  <c r="S40" i="5"/>
  <c r="R40" i="5"/>
  <c r="T39" i="5"/>
  <c r="S39" i="5"/>
  <c r="R39" i="5"/>
  <c r="T38" i="5"/>
  <c r="S38" i="5"/>
  <c r="R38" i="5"/>
  <c r="T35" i="5"/>
  <c r="S35" i="5"/>
  <c r="R35" i="5"/>
  <c r="T34" i="5"/>
  <c r="S34" i="5"/>
  <c r="R34" i="5"/>
  <c r="T33" i="5"/>
  <c r="S33" i="5"/>
  <c r="R33" i="5"/>
  <c r="T31" i="5"/>
  <c r="S31" i="5"/>
  <c r="R31" i="5"/>
  <c r="T29" i="5"/>
  <c r="S29" i="5"/>
  <c r="R29" i="5"/>
  <c r="T28" i="5"/>
  <c r="S28" i="5"/>
  <c r="R28" i="5"/>
  <c r="T24" i="5"/>
  <c r="S24" i="5"/>
  <c r="R24" i="5"/>
  <c r="T22" i="5"/>
  <c r="S22" i="5"/>
  <c r="R22" i="5"/>
  <c r="T21" i="5"/>
  <c r="S21" i="5"/>
  <c r="R21" i="5"/>
  <c r="T18" i="5"/>
  <c r="S18" i="5"/>
  <c r="R18" i="5"/>
  <c r="T17" i="5"/>
  <c r="S17" i="5"/>
  <c r="R17" i="5"/>
  <c r="T14" i="5"/>
  <c r="S14" i="5"/>
  <c r="R14" i="5"/>
  <c r="T12" i="5"/>
  <c r="S12" i="5"/>
  <c r="R12" i="5"/>
  <c r="T10" i="5"/>
  <c r="S10" i="5"/>
  <c r="R10" i="5"/>
  <c r="T7" i="5"/>
  <c r="S7" i="5"/>
  <c r="R7" i="5"/>
  <c r="T5" i="5"/>
  <c r="S5" i="5"/>
  <c r="R5" i="5"/>
  <c r="T4" i="5"/>
  <c r="S4" i="5"/>
  <c r="R4" i="5"/>
  <c r="T2" i="5"/>
  <c r="S2" i="5"/>
  <c r="R2" i="5"/>
</calcChain>
</file>

<file path=xl/comments1.xml><?xml version="1.0" encoding="utf-8"?>
<comments xmlns="http://schemas.openxmlformats.org/spreadsheetml/2006/main">
  <authors>
    <author>NH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NH:</t>
        </r>
        <r>
          <rPr>
            <sz val="9"/>
            <color indexed="81"/>
            <rFont val="Tahoma"/>
            <family val="2"/>
          </rPr>
          <t xml:space="preserve">
2020, 5 metingen per plot
2024: 10 of 15 metingen per plot</t>
        </r>
      </text>
    </comment>
  </commentList>
</comments>
</file>

<file path=xl/comments2.xml><?xml version="1.0" encoding="utf-8"?>
<comments xmlns="http://schemas.openxmlformats.org/spreadsheetml/2006/main">
  <authors>
    <author>NH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NH:</t>
        </r>
        <r>
          <rPr>
            <sz val="9"/>
            <color indexed="81"/>
            <rFont val="Tahoma"/>
            <family val="2"/>
          </rPr>
          <t xml:space="preserve">
Soil moisture content measured with sensor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Soil moisture content of oven dried soil samples </t>
        </r>
      </text>
    </comment>
  </commentList>
</comments>
</file>

<file path=xl/comments3.xml><?xml version="1.0" encoding="utf-8"?>
<comments xmlns="http://schemas.openxmlformats.org/spreadsheetml/2006/main">
  <authors>
    <author>Nyncke</author>
    <author>Nyncke Hoekstra</author>
    <author>NH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Nyncke:</t>
        </r>
        <r>
          <rPr>
            <sz val="9"/>
            <color indexed="81"/>
            <rFont val="Tahoma"/>
            <family val="2"/>
          </rPr>
          <t xml:space="preserve">
datum snede</t>
        </r>
      </text>
    </comment>
    <comment ref="AO29" authorId="1" shapeId="0">
      <text>
        <r>
          <rPr>
            <b/>
            <sz val="9"/>
            <color indexed="81"/>
            <rFont val="Tahoma"/>
            <family val="2"/>
          </rPr>
          <t>Nyncke Hoekstra:</t>
        </r>
        <r>
          <rPr>
            <sz val="9"/>
            <color indexed="81"/>
            <rFont val="Tahoma"/>
            <family val="2"/>
          </rPr>
          <t xml:space="preserve">
4535: outlier</t>
        </r>
      </text>
    </comment>
    <comment ref="S42" authorId="2" shapeId="0">
      <text>
        <r>
          <rPr>
            <b/>
            <sz val="9"/>
            <color indexed="81"/>
            <rFont val="Tahoma"/>
            <family val="2"/>
          </rPr>
          <t>NH:</t>
        </r>
        <r>
          <rPr>
            <sz val="9"/>
            <color indexed="81"/>
            <rFont val="Tahoma"/>
            <family val="2"/>
          </rPr>
          <t xml:space="preserve">
MV, gemiddelde waarde van overige drie herhalingen</t>
        </r>
      </text>
    </comment>
    <comment ref="N174" authorId="1" shapeId="0">
      <text>
        <r>
          <rPr>
            <b/>
            <sz val="9"/>
            <color indexed="81"/>
            <rFont val="Tahoma"/>
            <family val="2"/>
          </rPr>
          <t>Nyncke Hoekstra: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69" authorId="1" shapeId="0">
      <text>
        <r>
          <rPr>
            <b/>
            <sz val="9"/>
            <color indexed="81"/>
            <rFont val="Tahoma"/>
            <family val="2"/>
          </rPr>
          <t>Nyncke Hoekstra:</t>
        </r>
        <r>
          <rPr>
            <sz val="9"/>
            <color indexed="81"/>
            <rFont val="Tahoma"/>
            <family val="2"/>
          </rPr>
          <t xml:space="preserve">
4535: outlier</t>
        </r>
      </text>
    </comment>
    <comment ref="R282" authorId="1" shapeId="0">
      <text>
        <r>
          <rPr>
            <b/>
            <sz val="9"/>
            <color indexed="81"/>
            <rFont val="Tahoma"/>
            <family val="2"/>
          </rPr>
          <t>Nyncke Hoekstra:</t>
        </r>
        <r>
          <rPr>
            <sz val="9"/>
            <color indexed="81"/>
            <rFont val="Tahoma"/>
            <family val="2"/>
          </rPr>
          <t xml:space="preserve">
508--&gt; outlier</t>
        </r>
      </text>
    </comment>
    <comment ref="S282" authorId="2" shapeId="0">
      <text>
        <r>
          <rPr>
            <b/>
            <sz val="9"/>
            <color indexed="81"/>
            <rFont val="Tahoma"/>
            <family val="2"/>
          </rPr>
          <t>NH:</t>
        </r>
        <r>
          <rPr>
            <sz val="9"/>
            <color indexed="81"/>
            <rFont val="Tahoma"/>
            <family val="2"/>
          </rPr>
          <t xml:space="preserve">
MV, gemiddelde waarde van overige drie herhalingen</t>
        </r>
      </text>
    </comment>
    <comment ref="N414" authorId="1" shapeId="0">
      <text>
        <r>
          <rPr>
            <b/>
            <sz val="9"/>
            <color indexed="81"/>
            <rFont val="Tahoma"/>
            <family val="2"/>
          </rPr>
          <t>Nyncke Hoekstra: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54" authorId="1" shapeId="0">
      <text>
        <r>
          <rPr>
            <b/>
            <sz val="9"/>
            <color indexed="81"/>
            <rFont val="Tahoma"/>
            <family val="2"/>
          </rPr>
          <t>Nyncke Hoekstra: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Bart Timmermans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Bart Timmermans:</t>
        </r>
        <r>
          <rPr>
            <sz val="9"/>
            <color indexed="81"/>
            <rFont val="Tahoma"/>
            <family val="2"/>
          </rPr>
          <t xml:space="preserve">
vre4depeel: laag en standaard lopen al sinds 2005, de rest sinds 2011</t>
        </r>
      </text>
    </comment>
  </commentList>
</comments>
</file>

<file path=xl/sharedStrings.xml><?xml version="1.0" encoding="utf-8"?>
<sst xmlns="http://schemas.openxmlformats.org/spreadsheetml/2006/main" count="15972" uniqueCount="538">
  <si>
    <t>Year</t>
  </si>
  <si>
    <t>Plot</t>
  </si>
  <si>
    <t>Row</t>
  </si>
  <si>
    <t>Block</t>
  </si>
  <si>
    <t>Management</t>
  </si>
  <si>
    <t>Sward_type</t>
  </si>
  <si>
    <t>First_cut</t>
  </si>
  <si>
    <t>A</t>
  </si>
  <si>
    <t>B3</t>
  </si>
  <si>
    <t>BPW</t>
  </si>
  <si>
    <t>Early</t>
  </si>
  <si>
    <t>B4</t>
  </si>
  <si>
    <t>C</t>
  </si>
  <si>
    <t>B</t>
  </si>
  <si>
    <t>B1</t>
  </si>
  <si>
    <t>Late</t>
  </si>
  <si>
    <t>BFW</t>
  </si>
  <si>
    <t>D</t>
  </si>
  <si>
    <t>B2</t>
  </si>
  <si>
    <t>E</t>
  </si>
  <si>
    <t>F</t>
  </si>
  <si>
    <t>Round</t>
  </si>
  <si>
    <t>Date</t>
  </si>
  <si>
    <t>Blm_srt_aant</t>
  </si>
  <si>
    <t>Blmhfd_aant_tot</t>
  </si>
  <si>
    <t>Gew_Hoornbloem</t>
  </si>
  <si>
    <t>Grote_weegbree</t>
  </si>
  <si>
    <t>Kleine_klaver</t>
  </si>
  <si>
    <t>Knoopkruid</t>
  </si>
  <si>
    <t>Kruipende_boterbloem</t>
  </si>
  <si>
    <t>Krulzuring</t>
  </si>
  <si>
    <t>Madeliefje</t>
  </si>
  <si>
    <t>Paardenbloem</t>
  </si>
  <si>
    <t>Pinksterbloem</t>
  </si>
  <si>
    <t>Ridderzuring</t>
  </si>
  <si>
    <t>Rode_klaver</t>
  </si>
  <si>
    <t>Scherpe_boterbloem</t>
  </si>
  <si>
    <t>Smalle_weegbree</t>
  </si>
  <si>
    <t>Veldzuring</t>
  </si>
  <si>
    <t>Hondsdraf</t>
  </si>
  <si>
    <t>Gewone_smeerwortel</t>
  </si>
  <si>
    <t>Groot_streepzaad</t>
  </si>
  <si>
    <t>Zicht_totaal_insecten</t>
  </si>
  <si>
    <t>Zicht_Zweef</t>
  </si>
  <si>
    <t>Zicht_Bij</t>
  </si>
  <si>
    <t>Zicht_Hommel</t>
  </si>
  <si>
    <t>Zicht_Vlinder</t>
  </si>
  <si>
    <t>Zicht_overig</t>
  </si>
  <si>
    <t>R1</t>
  </si>
  <si>
    <t>29-04-24 - 01-05-24</t>
  </si>
  <si>
    <t>R2</t>
  </si>
  <si>
    <t>21-05-24 - 23-05-24</t>
  </si>
  <si>
    <t>R3</t>
  </si>
  <si>
    <t>Info</t>
  </si>
  <si>
    <t>voorjaar</t>
  </si>
  <si>
    <t>Fleur Tromp</t>
  </si>
  <si>
    <t>SMC_SD</t>
  </si>
  <si>
    <t>SMC</t>
  </si>
  <si>
    <t>SMC_CV</t>
  </si>
  <si>
    <t>GH</t>
  </si>
  <si>
    <t>GH_SD</t>
  </si>
  <si>
    <t>GH_CV</t>
  </si>
  <si>
    <t>Month</t>
  </si>
  <si>
    <t>Comment</t>
  </si>
  <si>
    <t>Check</t>
  </si>
  <si>
    <t>Method</t>
  </si>
  <si>
    <t>Grass height</t>
  </si>
  <si>
    <t>Factor</t>
  </si>
  <si>
    <t>Description</t>
  </si>
  <si>
    <t>Unit</t>
  </si>
  <si>
    <t>%</t>
  </si>
  <si>
    <t>prop</t>
  </si>
  <si>
    <t>cm</t>
  </si>
  <si>
    <t>Grass height, SD</t>
  </si>
  <si>
    <t>Grass height, CV</t>
  </si>
  <si>
    <t>Sensor van Hall</t>
  </si>
  <si>
    <t>Falling plate meter, tempex</t>
  </si>
  <si>
    <t>Data Soil</t>
  </si>
  <si>
    <t>Data Sward</t>
  </si>
  <si>
    <t>aantal soorten bloemen</t>
  </si>
  <si>
    <t>aantal bloemhoofden</t>
  </si>
  <si>
    <t>n/plot</t>
  </si>
  <si>
    <t>som onderstaande</t>
  </si>
  <si>
    <t>Naslag</t>
  </si>
  <si>
    <t>Thesis Fleur</t>
  </si>
  <si>
    <t>aantal</t>
  </si>
  <si>
    <t>aantal in x minuten</t>
  </si>
  <si>
    <t>zichtmeting</t>
  </si>
  <si>
    <t>total_N</t>
  </si>
  <si>
    <t>P_PAE</t>
  </si>
  <si>
    <t>AdviesPw</t>
  </si>
  <si>
    <t>P_AL</t>
  </si>
  <si>
    <t>K</t>
  </si>
  <si>
    <t>total_S</t>
  </si>
  <si>
    <t>Mg</t>
  </si>
  <si>
    <t>Na</t>
  </si>
  <si>
    <t>pH</t>
  </si>
  <si>
    <t>carbonic_lime</t>
  </si>
  <si>
    <t>SOM</t>
  </si>
  <si>
    <t>S_PAE</t>
  </si>
  <si>
    <t>bodemleven</t>
  </si>
  <si>
    <t>org_C</t>
  </si>
  <si>
    <t>inorg_C</t>
  </si>
  <si>
    <t>sand</t>
  </si>
  <si>
    <t>silt</t>
  </si>
  <si>
    <t>lutum</t>
  </si>
  <si>
    <t>PenRes_0_10</t>
  </si>
  <si>
    <t>PenRes_11_20</t>
  </si>
  <si>
    <t>PenRes_21_30</t>
  </si>
  <si>
    <t>PMN</t>
  </si>
  <si>
    <t>Penetration resistance 0-10 cm</t>
  </si>
  <si>
    <t>Mpa</t>
  </si>
  <si>
    <t>Eurofins, Hoekstra et al., 2022</t>
  </si>
  <si>
    <t>Penetrologger, conus 1</t>
  </si>
  <si>
    <t>Ruwe data</t>
  </si>
  <si>
    <t>2024_Fleur</t>
  </si>
  <si>
    <t>Crumbs</t>
  </si>
  <si>
    <t>Sharp</t>
  </si>
  <si>
    <t>Root_score</t>
  </si>
  <si>
    <t>Young_root_perc</t>
  </si>
  <si>
    <t>Soil_pores</t>
  </si>
  <si>
    <t>Soil_Structure</t>
  </si>
  <si>
    <t>Soil_chemical</t>
  </si>
  <si>
    <t>EW_n_tot</t>
  </si>
  <si>
    <t>EW_n_adult</t>
  </si>
  <si>
    <t>EW_n_juv</t>
  </si>
  <si>
    <t>EW_biomass</t>
  </si>
  <si>
    <t>EW_ind_biomass</t>
  </si>
  <si>
    <t>EW_prop_juv</t>
  </si>
  <si>
    <t>EW_T_epigeic</t>
  </si>
  <si>
    <t>EW_T_endogeic</t>
  </si>
  <si>
    <t>EW_T_anecic</t>
  </si>
  <si>
    <t>EW_adult_epigeic</t>
  </si>
  <si>
    <t>EW_adult_endo</t>
  </si>
  <si>
    <t>EW_adult_anecic</t>
  </si>
  <si>
    <t>EW_juv_epigeic</t>
  </si>
  <si>
    <t>EW_juv_endogeic</t>
  </si>
  <si>
    <t>EW_juv_aneic</t>
  </si>
  <si>
    <t>EW_ND</t>
  </si>
  <si>
    <t>EW_rest_epigeic</t>
  </si>
  <si>
    <t>EW_rest_endogeic</t>
  </si>
  <si>
    <t>SMC_G_2018</t>
  </si>
  <si>
    <t>Soil moisture content</t>
  </si>
  <si>
    <t>Soil moisture content, coefficient of variation</t>
  </si>
  <si>
    <t>Soil moisture  content, standard deviation</t>
  </si>
  <si>
    <t>Gravimetric soil moisture content (g water / g dry soil x 100%)</t>
  </si>
  <si>
    <t>soil core 0-10 cm</t>
  </si>
  <si>
    <t>Coen, 0-25 cm</t>
  </si>
  <si>
    <t>score 0-10</t>
  </si>
  <si>
    <t>?</t>
  </si>
  <si>
    <t>Meetjaar</t>
  </si>
  <si>
    <t>2020, 2024x3</t>
  </si>
  <si>
    <t>Rij</t>
  </si>
  <si>
    <t>Blok</t>
  </si>
  <si>
    <t>Mengsel</t>
  </si>
  <si>
    <t>Beheer</t>
  </si>
  <si>
    <t>Maaien</t>
  </si>
  <si>
    <t>Mest</t>
  </si>
  <si>
    <t>oms. Diepte</t>
  </si>
  <si>
    <t>Veldnummer</t>
  </si>
  <si>
    <t>C-elementair Dumas</t>
  </si>
  <si>
    <t>C-elementair NIRS</t>
  </si>
  <si>
    <t>OS-Gloeiverlies</t>
  </si>
  <si>
    <t>OS - NIRS</t>
  </si>
  <si>
    <t>C/OS</t>
  </si>
  <si>
    <t>HWC</t>
  </si>
  <si>
    <t>C-totaal</t>
  </si>
  <si>
    <t>Klei</t>
  </si>
  <si>
    <t>Silt</t>
  </si>
  <si>
    <t>Zand</t>
  </si>
  <si>
    <t>Indringings-weerstand Max</t>
  </si>
  <si>
    <t>Indringings- weerstand gemiddeld</t>
  </si>
  <si>
    <t xml:space="preserve">Bulk-dichtheid </t>
  </si>
  <si>
    <t>pF 0</t>
  </si>
  <si>
    <t>pF 2.0</t>
  </si>
  <si>
    <t>pF 2.7</t>
  </si>
  <si>
    <t>pF 4.2</t>
  </si>
  <si>
    <t>pH-CaCL2</t>
  </si>
  <si>
    <t>pH              NIRS</t>
  </si>
  <si>
    <t>N-totaal NIRS</t>
  </si>
  <si>
    <t>N-totaal                        Kjeldahl</t>
  </si>
  <si>
    <t>C/N (NIRS)</t>
  </si>
  <si>
    <r>
      <t>N-min najaar CaCl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</si>
  <si>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P-beschikbaar (P-PAE)</t>
  </si>
  <si>
    <t>P-beschikbaar (Pw)</t>
  </si>
  <si>
    <t>P-voorraad (PAL)</t>
  </si>
  <si>
    <t>K-beschikbaar (K-PAE)</t>
  </si>
  <si>
    <t>K-voorraad (NIRS)</t>
  </si>
  <si>
    <t>Ca-beschikbaar (NIRS)</t>
  </si>
  <si>
    <t>Ca-Voorraad NIRS</t>
  </si>
  <si>
    <t>Mg-beschikbaar (NIRS)</t>
  </si>
  <si>
    <t>Mg-Voorraad NIRS</t>
  </si>
  <si>
    <t>CEC</t>
  </si>
  <si>
    <t>CEC bezetting</t>
  </si>
  <si>
    <t>Ca-bezetting</t>
  </si>
  <si>
    <t>Mg-bezetting</t>
  </si>
  <si>
    <t>K-bezetting</t>
  </si>
  <si>
    <t>Pot min. N (PMN) - NIRS</t>
  </si>
  <si>
    <t>Microbiële biomassa</t>
  </si>
  <si>
    <t>Bacteriële biomassa</t>
  </si>
  <si>
    <t>Schimmel biomassa</t>
  </si>
  <si>
    <t>PLFA</t>
  </si>
  <si>
    <t>Schimmel/bacterie-ratio</t>
  </si>
  <si>
    <t>Gewas op het moment van bemonstering</t>
  </si>
  <si>
    <t>% Scherpblokkigheid</t>
  </si>
  <si>
    <t xml:space="preserve">Bodemleven </t>
  </si>
  <si>
    <t xml:space="preserve">Beworteling </t>
  </si>
  <si>
    <t>Bouwvoordiepte</t>
  </si>
  <si>
    <t>Bewortelingsdiepte</t>
  </si>
  <si>
    <t>Storende laag</t>
  </si>
  <si>
    <t xml:space="preserve">diepte storende laag </t>
  </si>
  <si>
    <t>dikte storende laag</t>
  </si>
  <si>
    <t>opmerkingen</t>
  </si>
  <si>
    <t>WM</t>
  </si>
  <si>
    <t>vroeg</t>
  </si>
  <si>
    <t>DM_L</t>
  </si>
  <si>
    <t>0-30 cm</t>
  </si>
  <si>
    <t>graskruiden (oa smalle weegbree, duizendblad etc)</t>
  </si>
  <si>
    <t>licht vochtig</t>
  </si>
  <si>
    <t>laat</t>
  </si>
  <si>
    <t>RM</t>
  </si>
  <si>
    <t>graskruiden (oa smalle weegbree, duizendblad, zuring etc)</t>
  </si>
  <si>
    <t>erg compact onderin</t>
  </si>
  <si>
    <t>FWM</t>
  </si>
  <si>
    <t>gras</t>
  </si>
  <si>
    <t>vochtig</t>
  </si>
  <si>
    <t>ER</t>
  </si>
  <si>
    <t>gras, her en der kruiden</t>
  </si>
  <si>
    <t>veel wormen in toplaag</t>
  </si>
  <si>
    <t>veel smalle weegbree, erg compacte bodem, veel poriën op 60cm</t>
  </si>
  <si>
    <t>veel wormen en naaktslak, onderlaag licht kruimelig</t>
  </si>
  <si>
    <t>erg compact, wel wormen maar niet overdreven veel</t>
  </si>
  <si>
    <t>bruine vlekjes in gehele profiel</t>
  </si>
  <si>
    <t>gras + weegbree</t>
  </si>
  <si>
    <t>licht vochtig, vrij veel poriën</t>
  </si>
  <si>
    <t>vanaf 33 cm iets verdicht, nauwelijks kleurovergang van top naar onderlaag</t>
  </si>
  <si>
    <t>iets vochtig</t>
  </si>
  <si>
    <t>graskruiden (weegbree, paardenbloem, duizendblad)</t>
  </si>
  <si>
    <t>licht vochtig, nauwelijks kleurverschil tussen top- en onderlaag, diepe beworteling</t>
  </si>
  <si>
    <t>graskruiden (weegbree)</t>
  </si>
  <si>
    <t>licht vochtig, gewas 20cm hoog, wat verdicht vanaf 33cm</t>
  </si>
  <si>
    <t>veel wormen, hele harde onderlaag</t>
  </si>
  <si>
    <t>licht vochtig, veel wormen, harde onderlaag</t>
  </si>
  <si>
    <t>graskruiden (oa smalle weegbree, duizendblad, boterbloem etc)</t>
  </si>
  <si>
    <t>licht vochtig, wormen aanwezig, vanaf 30cm erg compact</t>
  </si>
  <si>
    <t>graskruiden (oa smalle weegbree, paardenbloem etc)</t>
  </si>
  <si>
    <t>wat wormen, erg vaste klei (compact)</t>
  </si>
  <si>
    <t>30-60 cm</t>
  </si>
  <si>
    <t>Jaar</t>
  </si>
  <si>
    <t>Data_SL</t>
  </si>
  <si>
    <t>okt?</t>
  </si>
  <si>
    <t xml:space="preserve">DETAILS 2.2a Data verzameling maatregelen in lange termijn experimenten </t>
  </si>
  <si>
    <t>Specificatie maatregelen</t>
  </si>
  <si>
    <t>Data</t>
  </si>
  <si>
    <t>monstercode</t>
  </si>
  <si>
    <t>Sector</t>
  </si>
  <si>
    <t>Nr.</t>
  </si>
  <si>
    <t>Boer</t>
  </si>
  <si>
    <t>Maatregel</t>
  </si>
  <si>
    <t>Regio</t>
  </si>
  <si>
    <t>locatie</t>
  </si>
  <si>
    <t>Grondsoort</t>
  </si>
  <si>
    <t>Initiatief</t>
  </si>
  <si>
    <t>Behandeling</t>
  </si>
  <si>
    <t>Omschr behandeling</t>
  </si>
  <si>
    <t>leeftijd/looptijd proef</t>
  </si>
  <si>
    <t>locatie afkorting</t>
  </si>
  <si>
    <t>nr per locatie</t>
  </si>
  <si>
    <t>veldnummer</t>
  </si>
  <si>
    <t>herhaling</t>
  </si>
  <si>
    <t>diepte</t>
  </si>
  <si>
    <t>totale C-input meststoffen (ton/ha/jaar)</t>
  </si>
  <si>
    <t>Hak / rooivruchten deel van tijd (fractie)</t>
  </si>
  <si>
    <t>Grondbewerking intensiteit (No till, intermidiate, high)</t>
  </si>
  <si>
    <t>C-totaal (g/kg)</t>
  </si>
  <si>
    <t xml:space="preserve">C-anorganisch (g/kg) </t>
  </si>
  <si>
    <t>Organische koolstof (%) elementair</t>
  </si>
  <si>
    <t>OS-gehalte (%) gloeiverlies</t>
  </si>
  <si>
    <t>OS NIRS (%)</t>
  </si>
  <si>
    <t>Bulkdichtheid (kg/m3)</t>
  </si>
  <si>
    <t>N-totaal                        (mg N/kg)</t>
  </si>
  <si>
    <t>Kleifractie (%)</t>
  </si>
  <si>
    <t>Koolstofstabiltieit</t>
  </si>
  <si>
    <t>Indringings weerstand (MPa) max</t>
  </si>
  <si>
    <t>Indringings weerstand (MPa) gemiddelde</t>
  </si>
  <si>
    <t>Vee</t>
  </si>
  <si>
    <t>L1</t>
  </si>
  <si>
    <t>BasvdB</t>
  </si>
  <si>
    <t>Leeftijd gras</t>
  </si>
  <si>
    <t>Noord</t>
  </si>
  <si>
    <t>Goud van oud  Friesland</t>
  </si>
  <si>
    <t>0 jaar</t>
  </si>
  <si>
    <t>GOU</t>
  </si>
  <si>
    <t>0-10 cm</t>
  </si>
  <si>
    <t>PaulvdB</t>
  </si>
  <si>
    <t>Zeinstra</t>
  </si>
  <si>
    <t>Smink</t>
  </si>
  <si>
    <t>1-3 jaar</t>
  </si>
  <si>
    <t>5-15 jaar</t>
  </si>
  <si>
    <t>&gt;15 jaar</t>
  </si>
  <si>
    <t>L2</t>
  </si>
  <si>
    <t>Pulskens</t>
  </si>
  <si>
    <t>Zuid</t>
  </si>
  <si>
    <t>zand</t>
  </si>
  <si>
    <t>theezakjes carbon valley</t>
  </si>
  <si>
    <t>DUI</t>
  </si>
  <si>
    <t>Vermeer</t>
  </si>
  <si>
    <t>Vbalkom</t>
  </si>
  <si>
    <t>Muskens</t>
  </si>
  <si>
    <t>L3</t>
  </si>
  <si>
    <t>Mais in gras</t>
  </si>
  <si>
    <t>Cent</t>
  </si>
  <si>
    <t>Duurzaam maisteelt Flevoland</t>
  </si>
  <si>
    <t>PLOEG</t>
  </si>
  <si>
    <t>DMF</t>
  </si>
  <si>
    <t>STROKENFREES</t>
  </si>
  <si>
    <t>STROKENWOEL</t>
  </si>
  <si>
    <t>L4</t>
  </si>
  <si>
    <t>Mais in grasstroken Brabant</t>
  </si>
  <si>
    <t>ploegen</t>
  </si>
  <si>
    <t>MB</t>
  </si>
  <si>
    <t>strokenfrees</t>
  </si>
  <si>
    <t>strokenwoel nkg</t>
  </si>
  <si>
    <t>L5</t>
  </si>
  <si>
    <t>Kruidenrijk gras</t>
  </si>
  <si>
    <t>Dairy campus</t>
  </si>
  <si>
    <t>0 kruiden</t>
  </si>
  <si>
    <t>DC</t>
  </si>
  <si>
    <t>5 kruiden</t>
  </si>
  <si>
    <t>&gt;15 kruiden</t>
  </si>
  <si>
    <t>L6</t>
  </si>
  <si>
    <t>Kruidenproef Limburg</t>
  </si>
  <si>
    <t>LIM</t>
  </si>
  <si>
    <t>M_ST</t>
  </si>
  <si>
    <t>M_Y</t>
  </si>
  <si>
    <t>Cut</t>
  </si>
  <si>
    <t>Date_Cut</t>
  </si>
  <si>
    <t>Dry_matter_content</t>
  </si>
  <si>
    <t>DMY</t>
  </si>
  <si>
    <t>DMY_Cut2_0</t>
  </si>
  <si>
    <t>Sand</t>
  </si>
  <si>
    <t>Check_value</t>
  </si>
  <si>
    <t>Opm</t>
  </si>
  <si>
    <t>VEM</t>
  </si>
  <si>
    <t>DVE</t>
  </si>
  <si>
    <t>OEB</t>
  </si>
  <si>
    <t>VEVI</t>
  </si>
  <si>
    <t>VOS</t>
  </si>
  <si>
    <t>FOS</t>
  </si>
  <si>
    <t>SW</t>
  </si>
  <si>
    <t>Ruw_eiwit</t>
  </si>
  <si>
    <t>Ruwe_celst</t>
  </si>
  <si>
    <t>Ruw_as</t>
  </si>
  <si>
    <t>VCOS_TT</t>
  </si>
  <si>
    <t>VCOS_TT_schatting</t>
  </si>
  <si>
    <t>VEM_opb</t>
  </si>
  <si>
    <t>Ruw_eiwit_opb</t>
  </si>
  <si>
    <t>N_opname</t>
  </si>
  <si>
    <t>Natrium</t>
  </si>
  <si>
    <t>Kalium</t>
  </si>
  <si>
    <t>Magnesium</t>
  </si>
  <si>
    <t>Calcium</t>
  </si>
  <si>
    <t>Fosfor</t>
  </si>
  <si>
    <t>Mangaan</t>
  </si>
  <si>
    <t>Zink</t>
  </si>
  <si>
    <t>IJzer</t>
  </si>
  <si>
    <t>Koper</t>
  </si>
  <si>
    <t>Zwavel</t>
  </si>
  <si>
    <t>Afw_DM_perc_duplos</t>
  </si>
  <si>
    <t>Cut1</t>
  </si>
  <si>
    <t>voederwaarde vervangen door gemiddelde van 3 herhalingen</t>
  </si>
  <si>
    <t>Cut2</t>
  </si>
  <si>
    <t>Cut3</t>
  </si>
  <si>
    <t>Cut4</t>
  </si>
  <si>
    <t>originele waarde vervangen door gemiddelde van overige drie herhalingen</t>
  </si>
  <si>
    <t>CUM</t>
  </si>
  <si>
    <t>check of waarde klopt: ook per abuis op 31/5 gemaaid andere helft gemaaid</t>
  </si>
  <si>
    <t>opm TW: gewicht is schatting, veld te nat voor haldrup, geen monstername</t>
  </si>
  <si>
    <t>Grond</t>
  </si>
  <si>
    <t>2e monster lijkt erg afwijkend qua DS</t>
  </si>
  <si>
    <t>Datum</t>
  </si>
  <si>
    <t>Wat</t>
  </si>
  <si>
    <t>Wie</t>
  </si>
  <si>
    <t>Behandelingen</t>
  </si>
  <si>
    <t>Aantal</t>
  </si>
  <si>
    <t xml:space="preserve">Potvallen inzetten: </t>
  </si>
  <si>
    <t>NH, Fera, Geraldine</t>
  </si>
  <si>
    <t>B1, B3 en B4</t>
  </si>
  <si>
    <t>Witte plaat</t>
  </si>
  <si>
    <t>Alle, blok A en B, eerste vierkant</t>
  </si>
  <si>
    <t>Grashoogte</t>
  </si>
  <si>
    <t>NH, Cathelijne</t>
  </si>
  <si>
    <t>alle</t>
  </si>
  <si>
    <t>Plakvallen</t>
  </si>
  <si>
    <t>NH, Cathelijne, Fera</t>
  </si>
  <si>
    <t>Alle plots</t>
  </si>
  <si>
    <t>Zichtmetingen</t>
  </si>
  <si>
    <t>Anthonie</t>
  </si>
  <si>
    <t>B1, B3 en B4 (alleen blok C en D)</t>
  </si>
  <si>
    <t>Slagnet</t>
  </si>
  <si>
    <t>Cathelijne</t>
  </si>
  <si>
    <t>Foto's plots</t>
  </si>
  <si>
    <t>Fera</t>
  </si>
  <si>
    <t>NH, Fera, Cathelijne</t>
  </si>
  <si>
    <t>Alle, 2 foto's per plot (rest, zie 8/5)</t>
  </si>
  <si>
    <t>Potvallen + plakvallen ophalen</t>
  </si>
  <si>
    <t>Fera +</t>
  </si>
  <si>
    <t>Snede 1</t>
  </si>
  <si>
    <t>B3 en B4</t>
  </si>
  <si>
    <t>B1 en B3</t>
  </si>
  <si>
    <t>Zon tot halverwege blok A, daarna bewolkt.</t>
  </si>
  <si>
    <t>Nyncke</t>
  </si>
  <si>
    <t>NH, Fera, Freek</t>
  </si>
  <si>
    <t>Alle, 2 foto's per plot</t>
  </si>
  <si>
    <t>14/6?</t>
  </si>
  <si>
    <t xml:space="preserve">B1, B3 </t>
  </si>
  <si>
    <t>Snede 1_uitgesteld</t>
  </si>
  <si>
    <t xml:space="preserve">Indringingsweerstand </t>
  </si>
  <si>
    <t>B1, B3, B4</t>
  </si>
  <si>
    <t>conus 1</t>
  </si>
  <si>
    <t>Bodemmonster</t>
  </si>
  <si>
    <t>Blok 1, 2 en 4</t>
  </si>
  <si>
    <t>30 steken per plot: plakkerig</t>
  </si>
  <si>
    <t>Bodembeoordeling</t>
  </si>
  <si>
    <t xml:space="preserve">Coen ter Berg </t>
  </si>
  <si>
    <t xml:space="preserve">Bodemstructuur </t>
  </si>
  <si>
    <t>% kruim</t>
  </si>
  <si>
    <t>0-25 cm</t>
  </si>
  <si>
    <t>% afgerond</t>
  </si>
  <si>
    <t>% scherp</t>
  </si>
  <si>
    <t>Waardering 1 tot 10</t>
  </si>
  <si>
    <t>Wortels</t>
  </si>
  <si>
    <t xml:space="preserve">       % van alle wortels</t>
  </si>
  <si>
    <t>Jonge wortels</t>
  </si>
  <si>
    <t>Wormen</t>
  </si>
  <si>
    <t>Wormengangen</t>
  </si>
  <si>
    <t>waardering 1 tot 10</t>
  </si>
  <si>
    <t>Zand (muizen</t>
  </si>
  <si>
    <t>0= niet</t>
  </si>
  <si>
    <t>1=beetje</t>
  </si>
  <si>
    <t>2 = veel</t>
  </si>
  <si>
    <t>obv droge grond</t>
  </si>
  <si>
    <t>B_Vocht</t>
  </si>
  <si>
    <t>eenheid???</t>
  </si>
  <si>
    <t>B_N_Tot</t>
  </si>
  <si>
    <t>N totale bodemvoorraad</t>
  </si>
  <si>
    <t>mg N / kg</t>
  </si>
  <si>
    <t>B_P_PAE</t>
  </si>
  <si>
    <t>P plantbeschikbaar</t>
  </si>
  <si>
    <t>mg P / kg</t>
  </si>
  <si>
    <t>B_AdviesPw</t>
  </si>
  <si>
    <t>B_P_AL</t>
  </si>
  <si>
    <t>P bodemvoorraad</t>
  </si>
  <si>
    <t>mg P2O5 / 100 g</t>
  </si>
  <si>
    <t>B_K</t>
  </si>
  <si>
    <t>K plant beschikbaar</t>
  </si>
  <si>
    <t>mg K / kg</t>
  </si>
  <si>
    <t>B_S_totaal</t>
  </si>
  <si>
    <t>S totale bodemvoorraad</t>
  </si>
  <si>
    <t>mg S / kg</t>
  </si>
  <si>
    <t>B_Mg</t>
  </si>
  <si>
    <t>Mg plantbeschikbaar</t>
  </si>
  <si>
    <t>mg Mg / kg</t>
  </si>
  <si>
    <t>B_Na</t>
  </si>
  <si>
    <t>Na plantbeschikbaar</t>
  </si>
  <si>
    <t>mg Na / kg</t>
  </si>
  <si>
    <t>B_pH</t>
  </si>
  <si>
    <t>Zuurgraad pH</t>
  </si>
  <si>
    <t>zelfde als CaCl2</t>
  </si>
  <si>
    <t>B_KZK</t>
  </si>
  <si>
    <t>Koolzure kalk</t>
  </si>
  <si>
    <t>B_OS</t>
  </si>
  <si>
    <t>Organische stof</t>
  </si>
  <si>
    <t>B_Lutum</t>
  </si>
  <si>
    <t>Klei&lt; 2um</t>
  </si>
  <si>
    <t>B_S_PAE</t>
  </si>
  <si>
    <t>S plantbeschikbaar</t>
  </si>
  <si>
    <t>B_Bodemleven</t>
  </si>
  <si>
    <t>Microbiele activiteit</t>
  </si>
  <si>
    <t>B_pH_CaCl2</t>
  </si>
  <si>
    <t>B_C_org</t>
  </si>
  <si>
    <t>C organisch</t>
  </si>
  <si>
    <t>B_C_anorg</t>
  </si>
  <si>
    <t>C anorganisch</t>
  </si>
  <si>
    <t>B_Silt</t>
  </si>
  <si>
    <t>Silt (2-50 um)</t>
  </si>
  <si>
    <t>B_Zand</t>
  </si>
  <si>
    <t>Zand (&gt;50 um)</t>
  </si>
  <si>
    <t>Ntot</t>
  </si>
  <si>
    <t>NFE</t>
  </si>
  <si>
    <t>N_KAS</t>
  </si>
  <si>
    <t>N_DM</t>
  </si>
  <si>
    <t>N_RM</t>
  </si>
  <si>
    <t>Werkingscoefficient</t>
  </si>
  <si>
    <t>IW_0_30</t>
  </si>
  <si>
    <t>IW_30_60</t>
  </si>
  <si>
    <t>IW_0_10</t>
  </si>
  <si>
    <t>IW_11_20</t>
  </si>
  <si>
    <t>IW_21_30</t>
  </si>
  <si>
    <t>IW_31_40</t>
  </si>
  <si>
    <t>IW_41_50</t>
  </si>
  <si>
    <t>IW_51_60</t>
  </si>
  <si>
    <t>IW_61_70</t>
  </si>
  <si>
    <t>IW_71_80</t>
  </si>
  <si>
    <t>IW_Max_0_10</t>
  </si>
  <si>
    <t>IW_MAX</t>
  </si>
  <si>
    <t>diepte_Max</t>
  </si>
  <si>
    <t>SMC: logger LBI, 15 metingen per plot</t>
  </si>
  <si>
    <t>Penetrologger: conus 1, snelheid 4</t>
  </si>
  <si>
    <t>Profiel: Nanda</t>
  </si>
  <si>
    <t>0-10 en 10-25</t>
  </si>
  <si>
    <t>Code paper</t>
  </si>
  <si>
    <t>LL</t>
  </si>
  <si>
    <t>ML</t>
  </si>
  <si>
    <t>ME</t>
  </si>
  <si>
    <t>HE</t>
  </si>
  <si>
    <t>Sward type</t>
  </si>
  <si>
    <t>Plag</t>
  </si>
  <si>
    <t>Opmerking</t>
  </si>
  <si>
    <t>Plag niet gestoken</t>
  </si>
  <si>
    <t>Kolomlabels</t>
  </si>
  <si>
    <t>Eindtotaal</t>
  </si>
  <si>
    <t>Rijlabels</t>
  </si>
  <si>
    <t>Gemiddelde van EW_biomass</t>
  </si>
  <si>
    <t>% variatie</t>
  </si>
  <si>
    <t>Row_1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</si>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</sst>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8"/>
      <color theme="1"/>
      <name val="MS Sans Serif"/>
    </font>
    <font>
      <sz val="11"/>
      <name val="Calibri"/>
      <family val="2"/>
      <scheme val="minor"/>
    </font>
    <font>
      <sz val="10"/>
      <color rgb="FF1F497D"/>
      <name val="Verdana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FF0000"/>
      <name val="Calibri"/>
      <family val="2"/>
      <scheme val="minor"/>
    </font>
    <font>
      <b/>
      <sz val="8"/>
      <name val="Arial"/>
      <family val="2"/>
    </font>
    <font>
      <sz val="8"/>
      <name val="MS Sans Serif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9" fontId="18" fillId="0" borderId="0" applyFont="0" applyFill="0" applyBorder="0" applyAlignment="0" applyProtection="0"/>
    <xf numFmtId="0" fontId="19" fillId="0" borderId="0"/>
  </cellStyleXfs>
  <cellXfs count="22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2" borderId="2" xfId="0" applyFont="1" applyFill="1" applyBorder="1"/>
    <xf numFmtId="0" fontId="2" fillId="2" borderId="4" xfId="0" applyFont="1" applyFill="1" applyBorder="1"/>
    <xf numFmtId="0" fontId="2" fillId="5" borderId="2" xfId="0" applyFont="1" applyFill="1" applyBorder="1"/>
    <xf numFmtId="0" fontId="2" fillId="5" borderId="4" xfId="0" applyFont="1" applyFill="1" applyBorder="1"/>
    <xf numFmtId="0" fontId="2" fillId="4" borderId="2" xfId="0" applyFont="1" applyFill="1" applyBorder="1"/>
    <xf numFmtId="0" fontId="2" fillId="4" borderId="4" xfId="0" applyFont="1" applyFill="1" applyBorder="1"/>
    <xf numFmtId="0" fontId="2" fillId="6" borderId="2" xfId="0" applyFont="1" applyFill="1" applyBorder="1"/>
    <xf numFmtId="0" fontId="2" fillId="6" borderId="4" xfId="0" applyFont="1" applyFill="1" applyBorder="1"/>
    <xf numFmtId="0" fontId="2" fillId="5" borderId="3" xfId="0" applyFont="1" applyFill="1" applyBorder="1"/>
    <xf numFmtId="0" fontId="2" fillId="5" borderId="7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0" xfId="0" applyFont="1"/>
    <xf numFmtId="14" fontId="3" fillId="0" borderId="0" xfId="0" applyNumberFormat="1" applyFont="1"/>
    <xf numFmtId="164" fontId="3" fillId="2" borderId="2" xfId="0" applyNumberFormat="1" applyFont="1" applyFill="1" applyBorder="1"/>
    <xf numFmtId="2" fontId="3" fillId="2" borderId="2" xfId="0" applyNumberFormat="1" applyFont="1" applyFill="1" applyBorder="1"/>
    <xf numFmtId="164" fontId="3" fillId="5" borderId="2" xfId="0" applyNumberFormat="1" applyFont="1" applyFill="1" applyBorder="1"/>
    <xf numFmtId="0" fontId="3" fillId="4" borderId="2" xfId="0" applyFont="1" applyFill="1" applyBorder="1"/>
    <xf numFmtId="0" fontId="3" fillId="4" borderId="4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  <xf numFmtId="0" fontId="3" fillId="5" borderId="4" xfId="0" applyFont="1" applyFill="1" applyBorder="1"/>
    <xf numFmtId="0" fontId="3" fillId="5" borderId="2" xfId="0" applyFont="1" applyFill="1" applyBorder="1"/>
    <xf numFmtId="0" fontId="3" fillId="6" borderId="7" xfId="0" applyFont="1" applyFill="1" applyBorder="1"/>
    <xf numFmtId="0" fontId="3" fillId="4" borderId="3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5" borderId="3" xfId="0" applyFont="1" applyFill="1" applyBorder="1"/>
    <xf numFmtId="0" fontId="3" fillId="2" borderId="2" xfId="0" applyFont="1" applyFill="1" applyBorder="1"/>
    <xf numFmtId="164" fontId="3" fillId="2" borderId="3" xfId="0" applyNumberFormat="1" applyFont="1" applyFill="1" applyBorder="1"/>
    <xf numFmtId="2" fontId="3" fillId="2" borderId="3" xfId="0" applyNumberFormat="1" applyFont="1" applyFill="1" applyBorder="1"/>
    <xf numFmtId="0" fontId="3" fillId="6" borderId="0" xfId="0" applyFont="1" applyFill="1"/>
    <xf numFmtId="0" fontId="3" fillId="4" borderId="6" xfId="0" applyFont="1" applyFill="1" applyBorder="1"/>
    <xf numFmtId="0" fontId="3" fillId="6" borderId="8" xfId="0" applyFont="1" applyFill="1" applyBorder="1"/>
    <xf numFmtId="2" fontId="3" fillId="2" borderId="4" xfId="0" applyNumberFormat="1" applyFont="1" applyFill="1" applyBorder="1"/>
    <xf numFmtId="2" fontId="3" fillId="5" borderId="4" xfId="0" applyNumberFormat="1" applyFont="1" applyFill="1" applyBorder="1"/>
    <xf numFmtId="2" fontId="3" fillId="2" borderId="7" xfId="0" applyNumberFormat="1" applyFont="1" applyFill="1" applyBorder="1"/>
    <xf numFmtId="0" fontId="0" fillId="0" borderId="0" xfId="0" applyFill="1" applyBorder="1"/>
    <xf numFmtId="0" fontId="0" fillId="8" borderId="0" xfId="0" applyFill="1"/>
    <xf numFmtId="0" fontId="5" fillId="0" borderId="0" xfId="0" applyNumberFormat="1" applyFont="1" applyAlignment="1" applyProtection="1">
      <alignment horizontal="left"/>
      <protection locked="0"/>
    </xf>
    <xf numFmtId="0" fontId="5" fillId="0" borderId="0" xfId="0" applyNumberFormat="1" applyFont="1" applyFill="1" applyAlignment="1" applyProtection="1">
      <alignment horizontal="left"/>
      <protection locked="0"/>
    </xf>
    <xf numFmtId="0" fontId="3" fillId="0" borderId="0" xfId="0" applyNumberFormat="1" applyFont="1"/>
    <xf numFmtId="0" fontId="4" fillId="0" borderId="0" xfId="0" applyNumberFormat="1" applyFont="1" applyAlignment="1" applyProtection="1">
      <alignment horizontal="right"/>
      <protection locked="0"/>
    </xf>
    <xf numFmtId="0" fontId="4" fillId="0" borderId="0" xfId="0" applyNumberFormat="1" applyFont="1" applyFill="1" applyAlignment="1" applyProtection="1">
      <alignment horizontal="right"/>
      <protection locked="0"/>
    </xf>
    <xf numFmtId="2" fontId="3" fillId="0" borderId="0" xfId="0" applyNumberFormat="1" applyFont="1"/>
    <xf numFmtId="0" fontId="2" fillId="0" borderId="0" xfId="0" applyFont="1"/>
    <xf numFmtId="0" fontId="5" fillId="3" borderId="0" xfId="0" applyNumberFormat="1" applyFont="1" applyFill="1" applyAlignment="1" applyProtection="1">
      <alignment horizontal="left"/>
      <protection locked="0"/>
    </xf>
    <xf numFmtId="0" fontId="3" fillId="3" borderId="0" xfId="0" applyFont="1" applyFill="1"/>
    <xf numFmtId="0" fontId="5" fillId="9" borderId="0" xfId="0" applyNumberFormat="1" applyFont="1" applyFill="1" applyAlignment="1" applyProtection="1">
      <alignment horizontal="left"/>
      <protection locked="0"/>
    </xf>
    <xf numFmtId="0" fontId="4" fillId="9" borderId="0" xfId="0" applyNumberFormat="1" applyFont="1" applyFill="1" applyAlignment="1" applyProtection="1">
      <alignment horizontal="right"/>
      <protection locked="0"/>
    </xf>
    <xf numFmtId="0" fontId="3" fillId="9" borderId="0" xfId="0" applyFont="1" applyFill="1"/>
    <xf numFmtId="0" fontId="2" fillId="9" borderId="0" xfId="0" applyFont="1" applyFill="1"/>
    <xf numFmtId="0" fontId="2" fillId="3" borderId="0" xfId="0" applyFont="1" applyFill="1" applyAlignment="1">
      <alignment wrapText="1"/>
    </xf>
    <xf numFmtId="2" fontId="3" fillId="3" borderId="0" xfId="0" applyNumberFormat="1" applyFont="1" applyFill="1"/>
    <xf numFmtId="0" fontId="3" fillId="7" borderId="0" xfId="0" applyFont="1" applyFill="1"/>
    <xf numFmtId="0" fontId="3" fillId="0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/>
    <xf numFmtId="2" fontId="3" fillId="0" borderId="0" xfId="0" applyNumberFormat="1" applyFont="1" applyFill="1"/>
    <xf numFmtId="0" fontId="0" fillId="0" borderId="0" xfId="0" applyAlignment="1">
      <alignment wrapText="1"/>
    </xf>
    <xf numFmtId="164" fontId="4" fillId="0" borderId="9" xfId="1" applyNumberFormat="1" applyFont="1" applyFill="1" applyBorder="1" applyAlignment="1">
      <alignment horizontal="center"/>
    </xf>
    <xf numFmtId="164" fontId="4" fillId="0" borderId="10" xfId="1" applyNumberFormat="1" applyFont="1" applyFill="1" applyBorder="1" applyAlignment="1">
      <alignment horizontal="center"/>
    </xf>
    <xf numFmtId="0" fontId="1" fillId="10" borderId="11" xfId="0" applyFont="1" applyFill="1" applyBorder="1" applyAlignment="1">
      <alignment horizontal="left" wrapText="1"/>
    </xf>
    <xf numFmtId="0" fontId="1" fillId="11" borderId="12" xfId="0" applyFont="1" applyFill="1" applyBorder="1" applyAlignment="1">
      <alignment horizontal="left" wrapText="1"/>
    </xf>
    <xf numFmtId="0" fontId="1" fillId="12" borderId="11" xfId="0" applyFont="1" applyFill="1" applyBorder="1" applyAlignment="1">
      <alignment horizontal="left" wrapText="1"/>
    </xf>
    <xf numFmtId="0" fontId="1" fillId="12" borderId="13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9" fillId="13" borderId="14" xfId="0" applyFont="1" applyFill="1" applyBorder="1" applyAlignment="1">
      <alignment horizontal="left" wrapText="1"/>
    </xf>
    <xf numFmtId="0" fontId="9" fillId="14" borderId="14" xfId="0" applyFont="1" applyFill="1" applyBorder="1" applyAlignment="1">
      <alignment horizontal="left" wrapText="1"/>
    </xf>
    <xf numFmtId="0" fontId="1" fillId="13" borderId="13" xfId="0" applyFont="1" applyFill="1" applyBorder="1" applyAlignment="1">
      <alignment horizontal="left" wrapText="1"/>
    </xf>
    <xf numFmtId="0" fontId="1" fillId="15" borderId="13" xfId="0" applyFont="1" applyFill="1" applyBorder="1" applyAlignment="1">
      <alignment horizontal="left" wrapText="1"/>
    </xf>
    <xf numFmtId="0" fontId="1" fillId="16" borderId="13" xfId="0" applyFont="1" applyFill="1" applyBorder="1" applyAlignment="1">
      <alignment horizontal="left" wrapText="1"/>
    </xf>
    <xf numFmtId="0" fontId="1" fillId="16" borderId="14" xfId="0" applyFont="1" applyFill="1" applyBorder="1" applyAlignment="1">
      <alignment horizontal="left" wrapText="1"/>
    </xf>
    <xf numFmtId="0" fontId="1" fillId="17" borderId="12" xfId="0" applyFont="1" applyFill="1" applyBorder="1" applyAlignment="1">
      <alignment horizontal="left" wrapText="1"/>
    </xf>
    <xf numFmtId="0" fontId="1" fillId="17" borderId="14" xfId="0" applyFont="1" applyFill="1" applyBorder="1" applyAlignment="1">
      <alignment horizontal="left" wrapText="1"/>
    </xf>
    <xf numFmtId="0" fontId="1" fillId="10" borderId="13" xfId="0" applyFont="1" applyFill="1" applyBorder="1" applyAlignment="1">
      <alignment horizontal="left" wrapText="1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2" fontId="11" fillId="0" borderId="0" xfId="0" applyNumberFormat="1" applyFont="1" applyFill="1" applyAlignment="1">
      <alignment horizontal="left" vertical="top"/>
    </xf>
    <xf numFmtId="0" fontId="11" fillId="0" borderId="0" xfId="0" applyFont="1"/>
    <xf numFmtId="0" fontId="0" fillId="0" borderId="15" xfId="0" applyBorder="1"/>
    <xf numFmtId="0" fontId="0" fillId="0" borderId="1" xfId="0" applyBorder="1"/>
    <xf numFmtId="0" fontId="0" fillId="0" borderId="0" xfId="0" applyBorder="1"/>
    <xf numFmtId="0" fontId="13" fillId="18" borderId="1" xfId="0" applyFont="1" applyFill="1" applyBorder="1" applyAlignment="1">
      <alignment horizontal="center"/>
    </xf>
    <xf numFmtId="0" fontId="0" fillId="20" borderId="0" xfId="0" applyFill="1"/>
    <xf numFmtId="0" fontId="1" fillId="10" borderId="16" xfId="0" applyNumberFormat="1" applyFont="1" applyFill="1" applyBorder="1" applyAlignment="1"/>
    <xf numFmtId="0" fontId="1" fillId="10" borderId="13" xfId="0" applyFont="1" applyFill="1" applyBorder="1" applyAlignment="1"/>
    <xf numFmtId="0" fontId="1" fillId="10" borderId="13" xfId="0" applyFont="1" applyFill="1" applyBorder="1" applyAlignment="1">
      <alignment horizontal="center"/>
    </xf>
    <xf numFmtId="0" fontId="9" fillId="10" borderId="13" xfId="0" applyFont="1" applyFill="1" applyBorder="1" applyAlignment="1"/>
    <xf numFmtId="0" fontId="1" fillId="10" borderId="13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1" fillId="17" borderId="11" xfId="0" applyFont="1" applyFill="1" applyBorder="1" applyAlignment="1">
      <alignment wrapText="1"/>
    </xf>
    <xf numFmtId="0" fontId="1" fillId="17" borderId="13" xfId="0" applyFont="1" applyFill="1" applyBorder="1" applyAlignment="1">
      <alignment wrapText="1"/>
    </xf>
    <xf numFmtId="0" fontId="1" fillId="21" borderId="14" xfId="0" applyFont="1" applyFill="1" applyBorder="1" applyAlignment="1">
      <alignment wrapText="1"/>
    </xf>
    <xf numFmtId="0" fontId="1" fillId="21" borderId="17" xfId="0" applyFont="1" applyFill="1" applyBorder="1" applyAlignment="1">
      <alignment wrapText="1"/>
    </xf>
    <xf numFmtId="0" fontId="0" fillId="17" borderId="0" xfId="0" applyNumberFormat="1" applyFill="1" applyBorder="1"/>
    <xf numFmtId="0" fontId="0" fillId="0" borderId="18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15" fillId="0" borderId="19" xfId="0" applyNumberFormat="1" applyFont="1" applyFill="1" applyBorder="1" applyAlignment="1">
      <alignment horizontal="left"/>
    </xf>
    <xf numFmtId="0" fontId="15" fillId="0" borderId="19" xfId="0" applyNumberFormat="1" applyFont="1" applyFill="1" applyBorder="1" applyAlignment="1">
      <alignment horizontal="right"/>
    </xf>
    <xf numFmtId="0" fontId="0" fillId="0" borderId="0" xfId="0" applyFill="1" applyAlignment="1"/>
    <xf numFmtId="0" fontId="0" fillId="0" borderId="9" xfId="0" applyFill="1" applyBorder="1"/>
    <xf numFmtId="0" fontId="0" fillId="22" borderId="0" xfId="0" applyFill="1" applyBorder="1" applyAlignment="1">
      <alignment horizontal="left"/>
    </xf>
    <xf numFmtId="0" fontId="0" fillId="7" borderId="0" xfId="0" applyNumberFormat="1" applyFill="1" applyBorder="1"/>
    <xf numFmtId="0" fontId="0" fillId="7" borderId="18" xfId="0" applyFill="1" applyBorder="1"/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7" borderId="0" xfId="0" applyFill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20" xfId="0" applyFill="1" applyBorder="1"/>
    <xf numFmtId="0" fontId="1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8" xfId="0" applyFont="1" applyFill="1" applyBorder="1"/>
    <xf numFmtId="0" fontId="16" fillId="0" borderId="0" xfId="0" applyFont="1" applyFill="1" applyBorder="1"/>
    <xf numFmtId="49" fontId="0" fillId="0" borderId="0" xfId="0" applyNumberFormat="1" applyAlignment="1">
      <alignment horizontal="center"/>
    </xf>
    <xf numFmtId="0" fontId="16" fillId="7" borderId="0" xfId="0" applyFont="1" applyFill="1" applyBorder="1"/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7" fillId="7" borderId="0" xfId="0" applyFont="1" applyFill="1"/>
    <xf numFmtId="0" fontId="17" fillId="7" borderId="0" xfId="0" applyFont="1" applyFill="1" applyAlignment="1">
      <alignment horizontal="center"/>
    </xf>
    <xf numFmtId="0" fontId="0" fillId="0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/>
    <xf numFmtId="0" fontId="0" fillId="0" borderId="9" xfId="0" applyBorder="1"/>
    <xf numFmtId="0" fontId="2" fillId="23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5" fillId="0" borderId="0" xfId="3" applyNumberFormat="1" applyFont="1" applyAlignment="1" applyProtection="1">
      <alignment horizontal="left"/>
      <protection locked="0"/>
    </xf>
    <xf numFmtId="0" fontId="3" fillId="23" borderId="0" xfId="0" applyFont="1" applyFill="1"/>
    <xf numFmtId="164" fontId="3" fillId="0" borderId="0" xfId="0" applyNumberFormat="1" applyFont="1"/>
    <xf numFmtId="1" fontId="3" fillId="0" borderId="0" xfId="0" applyNumberFormat="1" applyFont="1"/>
    <xf numFmtId="0" fontId="4" fillId="0" borderId="0" xfId="3" applyNumberFormat="1" applyFont="1" applyAlignment="1" applyProtection="1">
      <alignment horizontal="right"/>
      <protection locked="0"/>
    </xf>
    <xf numFmtId="1" fontId="4" fillId="0" borderId="0" xfId="3" applyNumberFormat="1" applyFont="1" applyAlignment="1" applyProtection="1">
      <alignment horizontal="right"/>
      <protection locked="0"/>
    </xf>
    <xf numFmtId="0" fontId="4" fillId="7" borderId="0" xfId="3" applyNumberFormat="1" applyFont="1" applyFill="1" applyAlignment="1" applyProtection="1">
      <alignment horizontal="right"/>
      <protection locked="0"/>
    </xf>
    <xf numFmtId="0" fontId="19" fillId="24" borderId="0" xfId="3" applyFill="1"/>
    <xf numFmtId="164" fontId="4" fillId="24" borderId="0" xfId="3" applyNumberFormat="1" applyFont="1" applyFill="1" applyAlignment="1" applyProtection="1">
      <alignment horizontal="right"/>
      <protection locked="0"/>
    </xf>
    <xf numFmtId="0" fontId="4" fillId="0" borderId="0" xfId="3" applyNumberFormat="1" applyFont="1" applyFill="1" applyAlignment="1" applyProtection="1">
      <alignment horizontal="right"/>
      <protection locked="0"/>
    </xf>
    <xf numFmtId="164" fontId="3" fillId="24" borderId="0" xfId="0" applyNumberFormat="1" applyFont="1" applyFill="1"/>
    <xf numFmtId="1" fontId="20" fillId="0" borderId="0" xfId="0" applyNumberFormat="1" applyFont="1"/>
    <xf numFmtId="1" fontId="3" fillId="23" borderId="0" xfId="0" applyNumberFormat="1" applyFont="1" applyFill="1"/>
    <xf numFmtId="1" fontId="3" fillId="0" borderId="0" xfId="0" applyNumberFormat="1" applyFont="1" applyFill="1"/>
    <xf numFmtId="1" fontId="4" fillId="23" borderId="0" xfId="3" applyNumberFormat="1" applyFont="1" applyFill="1"/>
    <xf numFmtId="1" fontId="4" fillId="0" borderId="0" xfId="3" applyNumberFormat="1" applyFont="1"/>
    <xf numFmtId="0" fontId="4" fillId="0" borderId="0" xfId="3" applyFont="1"/>
    <xf numFmtId="0" fontId="3" fillId="23" borderId="1" xfId="0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25" borderId="0" xfId="0" applyNumberFormat="1" applyFont="1" applyFill="1"/>
    <xf numFmtId="164" fontId="3" fillId="25" borderId="0" xfId="0" applyNumberFormat="1" applyFont="1" applyFill="1"/>
    <xf numFmtId="1" fontId="3" fillId="25" borderId="0" xfId="0" applyNumberFormat="1" applyFont="1" applyFill="1"/>
    <xf numFmtId="0" fontId="3" fillId="23" borderId="21" xfId="0" applyFont="1" applyFill="1" applyBorder="1"/>
    <xf numFmtId="0" fontId="3" fillId="0" borderId="21" xfId="0" applyFont="1" applyBorder="1"/>
    <xf numFmtId="14" fontId="3" fillId="0" borderId="21" xfId="0" applyNumberFormat="1" applyFont="1" applyBorder="1"/>
    <xf numFmtId="164" fontId="3" fillId="0" borderId="21" xfId="0" applyNumberFormat="1" applyFont="1" applyBorder="1"/>
    <xf numFmtId="1" fontId="3" fillId="23" borderId="21" xfId="0" applyNumberFormat="1" applyFont="1" applyFill="1" applyBorder="1"/>
    <xf numFmtId="1" fontId="3" fillId="0" borderId="21" xfId="0" applyNumberFormat="1" applyFont="1" applyBorder="1"/>
    <xf numFmtId="9" fontId="3" fillId="0" borderId="0" xfId="2" applyFont="1"/>
    <xf numFmtId="164" fontId="3" fillId="7" borderId="0" xfId="0" applyNumberFormat="1" applyFont="1" applyFill="1"/>
    <xf numFmtId="1" fontId="3" fillId="7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0" fontId="19" fillId="0" borderId="0" xfId="3"/>
    <xf numFmtId="16" fontId="0" fillId="0" borderId="0" xfId="0" applyNumberFormat="1"/>
    <xf numFmtId="16" fontId="0" fillId="7" borderId="0" xfId="0" applyNumberFormat="1" applyFill="1"/>
    <xf numFmtId="0" fontId="21" fillId="0" borderId="0" xfId="0" applyNumberFormat="1" applyFont="1" applyAlignment="1" applyProtection="1">
      <alignment horizontal="left"/>
      <protection locked="0"/>
    </xf>
    <xf numFmtId="0" fontId="22" fillId="0" borderId="0" xfId="0" applyNumberFormat="1" applyFont="1" applyAlignment="1" applyProtection="1">
      <alignment horizontal="right"/>
      <protection locked="0"/>
    </xf>
    <xf numFmtId="0" fontId="22" fillId="7" borderId="0" xfId="0" applyNumberFormat="1" applyFont="1" applyFill="1" applyAlignment="1" applyProtection="1">
      <alignment horizontal="right"/>
      <protection locked="0"/>
    </xf>
    <xf numFmtId="0" fontId="3" fillId="19" borderId="22" xfId="0" applyFont="1" applyFill="1" applyBorder="1"/>
    <xf numFmtId="0" fontId="0" fillId="26" borderId="0" xfId="0" applyFill="1"/>
    <xf numFmtId="0" fontId="0" fillId="24" borderId="0" xfId="0" applyFill="1"/>
    <xf numFmtId="1" fontId="3" fillId="23" borderId="1" xfId="0" applyNumberFormat="1" applyFont="1" applyFill="1" applyBorder="1"/>
    <xf numFmtId="1" fontId="3" fillId="0" borderId="1" xfId="0" applyNumberFormat="1" applyFont="1" applyFill="1" applyBorder="1"/>
    <xf numFmtId="0" fontId="4" fillId="0" borderId="1" xfId="3" applyFont="1" applyBorder="1"/>
    <xf numFmtId="14" fontId="3" fillId="0" borderId="0" xfId="0" applyNumberFormat="1" applyFont="1" applyFill="1"/>
    <xf numFmtId="164" fontId="3" fillId="0" borderId="0" xfId="0" applyNumberFormat="1" applyFont="1" applyFill="1"/>
    <xf numFmtId="1" fontId="4" fillId="0" borderId="0" xfId="3" applyNumberFormat="1" applyFont="1" applyFill="1" applyAlignment="1" applyProtection="1">
      <alignment horizontal="right"/>
      <protection locked="0"/>
    </xf>
    <xf numFmtId="0" fontId="19" fillId="0" borderId="0" xfId="3" applyFill="1"/>
    <xf numFmtId="164" fontId="4" fillId="0" borderId="0" xfId="3" applyNumberFormat="1" applyFont="1" applyFill="1" applyAlignment="1" applyProtection="1">
      <alignment horizontal="right"/>
      <protection locked="0"/>
    </xf>
    <xf numFmtId="1" fontId="20" fillId="0" borderId="0" xfId="0" applyNumberFormat="1" applyFont="1" applyFill="1"/>
    <xf numFmtId="1" fontId="4" fillId="0" borderId="0" xfId="3" applyNumberFormat="1" applyFont="1" applyFill="1"/>
    <xf numFmtId="1" fontId="4" fillId="0" borderId="1" xfId="3" applyNumberFormat="1" applyFont="1" applyFill="1" applyBorder="1"/>
    <xf numFmtId="0" fontId="3" fillId="5" borderId="0" xfId="0" applyFont="1" applyFill="1"/>
    <xf numFmtId="0" fontId="4" fillId="5" borderId="0" xfId="0" applyFont="1" applyFill="1"/>
    <xf numFmtId="0" fontId="0" fillId="5" borderId="0" xfId="0" applyFill="1"/>
    <xf numFmtId="0" fontId="3" fillId="5" borderId="1" xfId="0" applyFont="1" applyFill="1" applyBorder="1"/>
    <xf numFmtId="0" fontId="3" fillId="5" borderId="0" xfId="0" applyFont="1" applyFill="1" applyBorder="1"/>
    <xf numFmtId="2" fontId="3" fillId="5" borderId="0" xfId="0" applyNumberFormat="1" applyFont="1" applyFill="1"/>
    <xf numFmtId="14" fontId="3" fillId="5" borderId="0" xfId="0" applyNumberFormat="1" applyFont="1" applyFill="1"/>
    <xf numFmtId="164" fontId="3" fillId="5" borderId="0" xfId="0" applyNumberFormat="1" applyFont="1" applyFill="1"/>
    <xf numFmtId="1" fontId="1" fillId="5" borderId="0" xfId="0" applyNumberFormat="1" applyFont="1" applyFill="1"/>
    <xf numFmtId="16" fontId="3" fillId="0" borderId="0" xfId="0" applyNumberFormat="1" applyFont="1"/>
    <xf numFmtId="164" fontId="3" fillId="23" borderId="0" xfId="0" applyNumberFormat="1" applyFont="1" applyFill="1"/>
    <xf numFmtId="0" fontId="0" fillId="0" borderId="0" xfId="0" pivotButton="1"/>
    <xf numFmtId="0" fontId="0" fillId="0" borderId="0" xfId="0" applyNumberFormat="1"/>
    <xf numFmtId="0" fontId="13" fillId="18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</cellXfs>
  <cellStyles count="4">
    <cellStyle name="Procent" xfId="2" builtinId="5"/>
    <cellStyle name="Standaard" xfId="0" builtinId="0"/>
    <cellStyle name="Standaard 2" xfId="1"/>
    <cellStyle name="Standaard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plag 1 vs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Data_Worms_plag!$P$8:$P$55</c:f>
              <c:numCache>
                <c:formatCode>General</c:formatCode>
                <c:ptCount val="48"/>
                <c:pt idx="0">
                  <c:v>135</c:v>
                </c:pt>
                <c:pt idx="1">
                  <c:v>231.74999999999997</c:v>
                </c:pt>
                <c:pt idx="2">
                  <c:v>131.25</c:v>
                </c:pt>
                <c:pt idx="3">
                  <c:v>252.99999999999997</c:v>
                </c:pt>
                <c:pt idx="4">
                  <c:v>133.25</c:v>
                </c:pt>
                <c:pt idx="5">
                  <c:v>309.25</c:v>
                </c:pt>
                <c:pt idx="6">
                  <c:v>185.5</c:v>
                </c:pt>
                <c:pt idx="7">
                  <c:v>217.24999999999997</c:v>
                </c:pt>
                <c:pt idx="8">
                  <c:v>134.5</c:v>
                </c:pt>
                <c:pt idx="9">
                  <c:v>135</c:v>
                </c:pt>
                <c:pt idx="10">
                  <c:v>91</c:v>
                </c:pt>
                <c:pt idx="11">
                  <c:v>129</c:v>
                </c:pt>
                <c:pt idx="12">
                  <c:v>194.75</c:v>
                </c:pt>
                <c:pt idx="13">
                  <c:v>227.25</c:v>
                </c:pt>
                <c:pt idx="14">
                  <c:v>114.99999999999999</c:v>
                </c:pt>
                <c:pt idx="15">
                  <c:v>232.5</c:v>
                </c:pt>
                <c:pt idx="16">
                  <c:v>136.75</c:v>
                </c:pt>
                <c:pt idx="17">
                  <c:v>206.99999999999997</c:v>
                </c:pt>
                <c:pt idx="18">
                  <c:v>160.5</c:v>
                </c:pt>
                <c:pt idx="19">
                  <c:v>146.25</c:v>
                </c:pt>
                <c:pt idx="20">
                  <c:v>132</c:v>
                </c:pt>
                <c:pt idx="21">
                  <c:v>117.5</c:v>
                </c:pt>
                <c:pt idx="22">
                  <c:v>203.5</c:v>
                </c:pt>
                <c:pt idx="23">
                  <c:v>212.5</c:v>
                </c:pt>
                <c:pt idx="24">
                  <c:v>215</c:v>
                </c:pt>
                <c:pt idx="25">
                  <c:v>167.5</c:v>
                </c:pt>
                <c:pt idx="26">
                  <c:v>130</c:v>
                </c:pt>
                <c:pt idx="27">
                  <c:v>113.99999999999999</c:v>
                </c:pt>
                <c:pt idx="28">
                  <c:v>227</c:v>
                </c:pt>
                <c:pt idx="29">
                  <c:v>54</c:v>
                </c:pt>
                <c:pt idx="30">
                  <c:v>127.49999999999999</c:v>
                </c:pt>
                <c:pt idx="31">
                  <c:v>178.25</c:v>
                </c:pt>
                <c:pt idx="32">
                  <c:v>75.5</c:v>
                </c:pt>
                <c:pt idx="33">
                  <c:v>195</c:v>
                </c:pt>
                <c:pt idx="34">
                  <c:v>177.75</c:v>
                </c:pt>
                <c:pt idx="35">
                  <c:v>137.5</c:v>
                </c:pt>
                <c:pt idx="36">
                  <c:v>166.5</c:v>
                </c:pt>
                <c:pt idx="37">
                  <c:v>283</c:v>
                </c:pt>
                <c:pt idx="38">
                  <c:v>157</c:v>
                </c:pt>
                <c:pt idx="39">
                  <c:v>120</c:v>
                </c:pt>
                <c:pt idx="40">
                  <c:v>154.25</c:v>
                </c:pt>
                <c:pt idx="41">
                  <c:v>160</c:v>
                </c:pt>
                <c:pt idx="42">
                  <c:v>92.5</c:v>
                </c:pt>
                <c:pt idx="43">
                  <c:v>210.75</c:v>
                </c:pt>
                <c:pt idx="44">
                  <c:v>114.75</c:v>
                </c:pt>
                <c:pt idx="45">
                  <c:v>166</c:v>
                </c:pt>
                <c:pt idx="46">
                  <c:v>173.75</c:v>
                </c:pt>
                <c:pt idx="47">
                  <c:v>165.828125</c:v>
                </c:pt>
              </c:numCache>
            </c:numRef>
          </c:xVal>
          <c:yVal>
            <c:numRef>
              <c:f>Data_Worms_plag!$Q$8:$Q$55</c:f>
              <c:numCache>
                <c:formatCode>General</c:formatCode>
                <c:ptCount val="48"/>
                <c:pt idx="0">
                  <c:v>202.5</c:v>
                </c:pt>
                <c:pt idx="1">
                  <c:v>231.25</c:v>
                </c:pt>
                <c:pt idx="2">
                  <c:v>178.25</c:v>
                </c:pt>
                <c:pt idx="3">
                  <c:v>233.5</c:v>
                </c:pt>
                <c:pt idx="4">
                  <c:v>127.49999999999999</c:v>
                </c:pt>
                <c:pt idx="5">
                  <c:v>154</c:v>
                </c:pt>
                <c:pt idx="6">
                  <c:v>245.5</c:v>
                </c:pt>
                <c:pt idx="7">
                  <c:v>166.25</c:v>
                </c:pt>
                <c:pt idx="8">
                  <c:v>78.25</c:v>
                </c:pt>
                <c:pt idx="9">
                  <c:v>95.75</c:v>
                </c:pt>
                <c:pt idx="10">
                  <c:v>159.5</c:v>
                </c:pt>
                <c:pt idx="11">
                  <c:v>116.5</c:v>
                </c:pt>
                <c:pt idx="12">
                  <c:v>127.49999999999999</c:v>
                </c:pt>
                <c:pt idx="13">
                  <c:v>114.75</c:v>
                </c:pt>
                <c:pt idx="14">
                  <c:v>186.5</c:v>
                </c:pt>
                <c:pt idx="15">
                  <c:v>167</c:v>
                </c:pt>
                <c:pt idx="16">
                  <c:v>126.75</c:v>
                </c:pt>
                <c:pt idx="17">
                  <c:v>251.75</c:v>
                </c:pt>
                <c:pt idx="18">
                  <c:v>101.25</c:v>
                </c:pt>
                <c:pt idx="19">
                  <c:v>133.25</c:v>
                </c:pt>
                <c:pt idx="20">
                  <c:v>150.25</c:v>
                </c:pt>
                <c:pt idx="21">
                  <c:v>205.25000000000003</c:v>
                </c:pt>
                <c:pt idx="22">
                  <c:v>169.5</c:v>
                </c:pt>
                <c:pt idx="23">
                  <c:v>241</c:v>
                </c:pt>
                <c:pt idx="24">
                  <c:v>136.5</c:v>
                </c:pt>
                <c:pt idx="25">
                  <c:v>178.5</c:v>
                </c:pt>
                <c:pt idx="26">
                  <c:v>127.25</c:v>
                </c:pt>
                <c:pt idx="27">
                  <c:v>169</c:v>
                </c:pt>
                <c:pt idx="28">
                  <c:v>151</c:v>
                </c:pt>
                <c:pt idx="29">
                  <c:v>182.5</c:v>
                </c:pt>
                <c:pt idx="30">
                  <c:v>107.25</c:v>
                </c:pt>
                <c:pt idx="31">
                  <c:v>180.75</c:v>
                </c:pt>
                <c:pt idx="32">
                  <c:v>123.24999999999999</c:v>
                </c:pt>
                <c:pt idx="33">
                  <c:v>117.5</c:v>
                </c:pt>
                <c:pt idx="34">
                  <c:v>176.5</c:v>
                </c:pt>
                <c:pt idx="35">
                  <c:v>112.74999999999999</c:v>
                </c:pt>
                <c:pt idx="36">
                  <c:v>107.25</c:v>
                </c:pt>
                <c:pt idx="37">
                  <c:v>327.25</c:v>
                </c:pt>
                <c:pt idx="38">
                  <c:v>169.75</c:v>
                </c:pt>
                <c:pt idx="39">
                  <c:v>128.5</c:v>
                </c:pt>
                <c:pt idx="40">
                  <c:v>218.25</c:v>
                </c:pt>
                <c:pt idx="41">
                  <c:v>156</c:v>
                </c:pt>
                <c:pt idx="42">
                  <c:v>200.25</c:v>
                </c:pt>
                <c:pt idx="43">
                  <c:v>152.5</c:v>
                </c:pt>
                <c:pt idx="44">
                  <c:v>158.75</c:v>
                </c:pt>
                <c:pt idx="45">
                  <c:v>121.24999999999999</c:v>
                </c:pt>
                <c:pt idx="46">
                  <c:v>182.75</c:v>
                </c:pt>
                <c:pt idx="47">
                  <c:v>159.34895833333334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6-4579-85B8-A1408853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06512"/>
        <c:axId val="1003304216"/>
      </c:scatterChart>
      <c:valAx>
        <c:axId val="10033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304216"/>
        <c:crosses val="autoZero"/>
        <c:crossBetween val="midCat"/>
      </c:valAx>
      <c:valAx>
        <c:axId val="100330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30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72</xdr:row>
      <xdr:rowOff>122046</xdr:rowOff>
    </xdr:from>
    <xdr:to>
      <xdr:col>4</xdr:col>
      <xdr:colOff>323850</xdr:colOff>
      <xdr:row>81</xdr:row>
      <xdr:rowOff>6029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87196"/>
          <a:ext cx="6838950" cy="1541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21</xdr:col>
      <xdr:colOff>513143</xdr:colOff>
      <xdr:row>77</xdr:row>
      <xdr:rowOff>158638</xdr:rowOff>
    </xdr:to>
    <xdr:pic>
      <xdr:nvPicPr>
        <xdr:cNvPr id="3" name="Afbeelding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13449300"/>
          <a:ext cx="9657143" cy="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30</xdr:col>
      <xdr:colOff>503924</xdr:colOff>
      <xdr:row>3</xdr:row>
      <xdr:rowOff>82517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57550" y="368300"/>
          <a:ext cx="7209524" cy="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415925</xdr:colOff>
      <xdr:row>4</xdr:row>
      <xdr:rowOff>3175</xdr:rowOff>
    </xdr:from>
    <xdr:to>
      <xdr:col>27</xdr:col>
      <xdr:colOff>111125</xdr:colOff>
      <xdr:row>18</xdr:row>
      <xdr:rowOff>168275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%20Resultaten%20Koeien%20en%20Krui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lad1"/>
      <sheetName val="Data"/>
      <sheetName val="Stats"/>
      <sheetName val="DMY_S1"/>
      <sheetName val="DMY_S2"/>
      <sheetName val="DMY_S3"/>
      <sheetName val="DMY_S4"/>
      <sheetName val="Botanisch"/>
      <sheetName val="Bloeiende kruiden"/>
      <sheetName val="GH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E5">
            <v>1</v>
          </cell>
          <cell r="F5">
            <v>14.459999999999999</v>
          </cell>
          <cell r="G5">
            <v>17.490000000000002</v>
          </cell>
          <cell r="H5">
            <v>3.0300000000000029</v>
          </cell>
          <cell r="I5">
            <v>15.975000000000001</v>
          </cell>
          <cell r="J5">
            <v>45.8</v>
          </cell>
          <cell r="K5">
            <v>10</v>
          </cell>
          <cell r="L5">
            <v>1.5</v>
          </cell>
          <cell r="M5">
            <v>4877.7</v>
          </cell>
          <cell r="N5">
            <v>44047</v>
          </cell>
        </row>
        <row r="6">
          <cell r="E6">
            <v>2</v>
          </cell>
          <cell r="F6">
            <v>14.66</v>
          </cell>
          <cell r="G6">
            <v>15.080000000000002</v>
          </cell>
          <cell r="H6">
            <v>0.42000000000000171</v>
          </cell>
          <cell r="I6">
            <v>14.870000000000001</v>
          </cell>
          <cell r="J6">
            <v>39.799999999999997</v>
          </cell>
          <cell r="K6">
            <v>10</v>
          </cell>
          <cell r="L6">
            <v>1.5</v>
          </cell>
          <cell r="M6">
            <v>3945.5066666666671</v>
          </cell>
          <cell r="N6">
            <v>44047</v>
          </cell>
        </row>
        <row r="7">
          <cell r="E7">
            <v>5</v>
          </cell>
          <cell r="F7">
            <v>12.98</v>
          </cell>
          <cell r="G7">
            <v>12.43</v>
          </cell>
          <cell r="H7">
            <v>-0.55000000000000071</v>
          </cell>
          <cell r="I7">
            <v>12.705</v>
          </cell>
          <cell r="J7">
            <v>51</v>
          </cell>
          <cell r="K7">
            <v>10</v>
          </cell>
          <cell r="L7">
            <v>1.5</v>
          </cell>
          <cell r="M7">
            <v>4319.7000000000007</v>
          </cell>
          <cell r="N7">
            <v>44047</v>
          </cell>
        </row>
        <row r="8">
          <cell r="E8">
            <v>9</v>
          </cell>
          <cell r="F8">
            <v>15.530000000000001</v>
          </cell>
          <cell r="G8">
            <v>15.05</v>
          </cell>
          <cell r="H8">
            <v>-0.48000000000000043</v>
          </cell>
          <cell r="I8">
            <v>15.290000000000001</v>
          </cell>
          <cell r="J8">
            <v>35.799999999999997</v>
          </cell>
          <cell r="K8">
            <v>10</v>
          </cell>
          <cell r="L8">
            <v>1.5</v>
          </cell>
          <cell r="M8">
            <v>3649.2133333333331</v>
          </cell>
          <cell r="N8">
            <v>44047</v>
          </cell>
        </row>
        <row r="9">
          <cell r="E9">
            <v>10</v>
          </cell>
          <cell r="F9">
            <v>13.969999999999999</v>
          </cell>
          <cell r="G9">
            <v>13.169999999999998</v>
          </cell>
          <cell r="H9">
            <v>-0.80000000000000071</v>
          </cell>
          <cell r="I9">
            <v>13.569999999999999</v>
          </cell>
          <cell r="J9">
            <v>45.8</v>
          </cell>
          <cell r="K9">
            <v>10</v>
          </cell>
          <cell r="L9">
            <v>1.5</v>
          </cell>
          <cell r="M9">
            <v>4143.3733333333321</v>
          </cell>
          <cell r="N9">
            <v>44047</v>
          </cell>
        </row>
        <row r="10">
          <cell r="E10">
            <v>11</v>
          </cell>
          <cell r="F10">
            <v>17.64</v>
          </cell>
          <cell r="G10">
            <v>16.759999999999998</v>
          </cell>
          <cell r="H10">
            <v>-0.88000000000000256</v>
          </cell>
          <cell r="I10">
            <v>17.2</v>
          </cell>
          <cell r="J10">
            <v>35.799999999999997</v>
          </cell>
          <cell r="K10">
            <v>10</v>
          </cell>
          <cell r="L10">
            <v>1.5</v>
          </cell>
          <cell r="M10">
            <v>4105.0666666666657</v>
          </cell>
          <cell r="N10">
            <v>44047</v>
          </cell>
        </row>
        <row r="11">
          <cell r="E11">
            <v>13</v>
          </cell>
          <cell r="F11">
            <v>14.05</v>
          </cell>
          <cell r="G11">
            <v>13.580000000000002</v>
          </cell>
          <cell r="H11">
            <v>-0.46999999999999886</v>
          </cell>
          <cell r="I11">
            <v>13.815000000000001</v>
          </cell>
          <cell r="J11">
            <v>44.8</v>
          </cell>
          <cell r="K11">
            <v>10</v>
          </cell>
          <cell r="L11">
            <v>1.5</v>
          </cell>
          <cell r="M11">
            <v>4126.08</v>
          </cell>
          <cell r="N11">
            <v>44047</v>
          </cell>
        </row>
        <row r="12">
          <cell r="E12">
            <v>18</v>
          </cell>
          <cell r="F12">
            <v>9.6999999999999993</v>
          </cell>
          <cell r="G12">
            <v>14.440000000000001</v>
          </cell>
          <cell r="H12">
            <v>4.740000000000002</v>
          </cell>
          <cell r="I12">
            <v>14.440000000000001</v>
          </cell>
          <cell r="J12">
            <v>43</v>
          </cell>
          <cell r="K12">
            <v>10</v>
          </cell>
          <cell r="L12">
            <v>1.5</v>
          </cell>
          <cell r="M12">
            <v>4139.4666666666672</v>
          </cell>
          <cell r="N12">
            <v>44047</v>
          </cell>
        </row>
        <row r="13">
          <cell r="E13">
            <v>19</v>
          </cell>
          <cell r="F13">
            <v>15.61</v>
          </cell>
          <cell r="G13">
            <v>14.930000000000001</v>
          </cell>
          <cell r="H13">
            <v>-0.67999999999999794</v>
          </cell>
          <cell r="I13">
            <v>15.27</v>
          </cell>
          <cell r="J13">
            <v>52.6</v>
          </cell>
          <cell r="K13">
            <v>10</v>
          </cell>
          <cell r="L13">
            <v>1.5</v>
          </cell>
          <cell r="M13">
            <v>5354.6799999999994</v>
          </cell>
          <cell r="N13">
            <v>44047</v>
          </cell>
        </row>
        <row r="14">
          <cell r="E14">
            <v>20</v>
          </cell>
          <cell r="F14">
            <v>17.25</v>
          </cell>
          <cell r="G14">
            <v>16.86</v>
          </cell>
          <cell r="H14">
            <v>-0.39000000000000057</v>
          </cell>
          <cell r="I14">
            <v>17.055</v>
          </cell>
          <cell r="J14">
            <v>34.200000000000003</v>
          </cell>
          <cell r="K14">
            <v>10</v>
          </cell>
          <cell r="L14">
            <v>1.5</v>
          </cell>
          <cell r="M14">
            <v>3888.5400000000004</v>
          </cell>
          <cell r="N14">
            <v>44047</v>
          </cell>
        </row>
        <row r="15">
          <cell r="E15">
            <v>22</v>
          </cell>
          <cell r="F15">
            <v>16.61</v>
          </cell>
          <cell r="G15">
            <v>15.74</v>
          </cell>
          <cell r="H15">
            <v>-0.86999999999999922</v>
          </cell>
          <cell r="I15">
            <v>16.175000000000001</v>
          </cell>
          <cell r="J15">
            <v>41.2</v>
          </cell>
          <cell r="K15">
            <v>10</v>
          </cell>
          <cell r="L15">
            <v>1.5</v>
          </cell>
          <cell r="M15">
            <v>4442.7333333333345</v>
          </cell>
          <cell r="N15">
            <v>44047</v>
          </cell>
        </row>
        <row r="16">
          <cell r="E16">
            <v>23</v>
          </cell>
          <cell r="F16">
            <v>16.23</v>
          </cell>
          <cell r="G16">
            <v>16.490000000000002</v>
          </cell>
          <cell r="H16">
            <v>0.26000000000000156</v>
          </cell>
          <cell r="I16">
            <v>16.36</v>
          </cell>
          <cell r="J16">
            <v>35.200000000000003</v>
          </cell>
          <cell r="K16">
            <v>10</v>
          </cell>
          <cell r="L16">
            <v>1.5</v>
          </cell>
          <cell r="M16">
            <v>3839.146666666667</v>
          </cell>
          <cell r="N16">
            <v>44047</v>
          </cell>
        </row>
        <row r="17">
          <cell r="E17">
            <v>25</v>
          </cell>
          <cell r="F17">
            <v>16.649999999999999</v>
          </cell>
          <cell r="G17">
            <v>15.809999999999999</v>
          </cell>
          <cell r="H17">
            <v>-0.83999999999999986</v>
          </cell>
          <cell r="I17">
            <v>16.229999999999997</v>
          </cell>
          <cell r="J17">
            <v>41</v>
          </cell>
          <cell r="K17">
            <v>10</v>
          </cell>
          <cell r="L17">
            <v>1.5</v>
          </cell>
          <cell r="M17">
            <v>4436.1999999999989</v>
          </cell>
          <cell r="N17">
            <v>44047</v>
          </cell>
        </row>
        <row r="18">
          <cell r="E18">
            <v>29</v>
          </cell>
          <cell r="F18">
            <v>14.830000000000002</v>
          </cell>
          <cell r="G18">
            <v>14.45</v>
          </cell>
          <cell r="H18">
            <v>-0.38000000000000256</v>
          </cell>
          <cell r="I18">
            <v>14.64</v>
          </cell>
          <cell r="J18">
            <v>50.4</v>
          </cell>
          <cell r="K18">
            <v>10</v>
          </cell>
          <cell r="L18">
            <v>1.5</v>
          </cell>
          <cell r="M18">
            <v>4919.04</v>
          </cell>
          <cell r="N18">
            <v>44047</v>
          </cell>
        </row>
        <row r="19">
          <cell r="E19">
            <v>30</v>
          </cell>
          <cell r="F19">
            <v>16.75</v>
          </cell>
          <cell r="G19">
            <v>15.5</v>
          </cell>
          <cell r="H19">
            <v>-1.25</v>
          </cell>
          <cell r="I19">
            <v>16.125</v>
          </cell>
          <cell r="J19">
            <v>39.799999999999997</v>
          </cell>
          <cell r="K19">
            <v>10</v>
          </cell>
          <cell r="L19">
            <v>1.5</v>
          </cell>
          <cell r="M19">
            <v>4278.5</v>
          </cell>
          <cell r="N19">
            <v>44047</v>
          </cell>
        </row>
        <row r="20">
          <cell r="E20">
            <v>31</v>
          </cell>
          <cell r="F20">
            <v>17.7</v>
          </cell>
          <cell r="G20">
            <v>16.96</v>
          </cell>
          <cell r="H20">
            <v>-0.73999999999999844</v>
          </cell>
          <cell r="I20">
            <v>17.329999999999998</v>
          </cell>
          <cell r="J20">
            <v>35</v>
          </cell>
          <cell r="K20">
            <v>10</v>
          </cell>
          <cell r="L20">
            <v>1.5</v>
          </cell>
          <cell r="M20">
            <v>4043.6666666666661</v>
          </cell>
          <cell r="N20">
            <v>44047</v>
          </cell>
        </row>
        <row r="21">
          <cell r="E21">
            <v>32</v>
          </cell>
          <cell r="F21">
            <v>17.809999999999999</v>
          </cell>
          <cell r="G21">
            <v>17.11</v>
          </cell>
          <cell r="H21">
            <v>-0.69999999999999929</v>
          </cell>
          <cell r="I21">
            <v>17.46</v>
          </cell>
          <cell r="J21">
            <v>31.2</v>
          </cell>
          <cell r="K21">
            <v>10</v>
          </cell>
          <cell r="L21">
            <v>1.5</v>
          </cell>
          <cell r="M21">
            <v>3631.6800000000003</v>
          </cell>
          <cell r="N21">
            <v>44047</v>
          </cell>
        </row>
        <row r="22">
          <cell r="E22">
            <v>33</v>
          </cell>
          <cell r="F22">
            <v>16.28</v>
          </cell>
          <cell r="G22">
            <v>14.52</v>
          </cell>
          <cell r="H22">
            <v>-1.7600000000000016</v>
          </cell>
          <cell r="I22">
            <v>15.4</v>
          </cell>
          <cell r="J22">
            <v>46.2</v>
          </cell>
          <cell r="K22">
            <v>10</v>
          </cell>
          <cell r="L22">
            <v>1.5</v>
          </cell>
          <cell r="M22">
            <v>4743.2</v>
          </cell>
          <cell r="N22">
            <v>44047</v>
          </cell>
        </row>
        <row r="23">
          <cell r="E23">
            <v>38</v>
          </cell>
          <cell r="F23">
            <v>18.309999999999999</v>
          </cell>
          <cell r="G23">
            <v>17.97</v>
          </cell>
          <cell r="H23">
            <v>-0.33999999999999986</v>
          </cell>
          <cell r="I23">
            <v>18.14</v>
          </cell>
          <cell r="J23">
            <v>29.2</v>
          </cell>
          <cell r="K23">
            <v>10</v>
          </cell>
          <cell r="L23">
            <v>1.5</v>
          </cell>
          <cell r="M23">
            <v>3531.2533333333331</v>
          </cell>
          <cell r="N23">
            <v>44047</v>
          </cell>
        </row>
        <row r="24">
          <cell r="E24">
            <v>39</v>
          </cell>
          <cell r="F24">
            <v>16.22</v>
          </cell>
          <cell r="G24">
            <v>16.25</v>
          </cell>
          <cell r="H24">
            <v>3.0000000000001137E-2</v>
          </cell>
          <cell r="I24">
            <v>16.234999999999999</v>
          </cell>
          <cell r="J24">
            <v>42.4</v>
          </cell>
          <cell r="K24">
            <v>10</v>
          </cell>
          <cell r="L24">
            <v>1.5</v>
          </cell>
          <cell r="M24">
            <v>4589.0933333333332</v>
          </cell>
          <cell r="N24">
            <v>44047</v>
          </cell>
        </row>
        <row r="25">
          <cell r="E25">
            <v>40</v>
          </cell>
          <cell r="F25">
            <v>16.66</v>
          </cell>
          <cell r="G25">
            <v>17.03</v>
          </cell>
          <cell r="H25">
            <v>0.37000000000000099</v>
          </cell>
          <cell r="I25">
            <v>16.844999999999999</v>
          </cell>
          <cell r="J25">
            <v>36.200000000000003</v>
          </cell>
          <cell r="K25">
            <v>10</v>
          </cell>
          <cell r="L25">
            <v>1.5</v>
          </cell>
          <cell r="M25">
            <v>4065.26</v>
          </cell>
          <cell r="N25">
            <v>44047</v>
          </cell>
        </row>
        <row r="26">
          <cell r="E26">
            <v>44</v>
          </cell>
          <cell r="F26">
            <v>13.75</v>
          </cell>
          <cell r="G26">
            <v>13.780000000000001</v>
          </cell>
          <cell r="H26">
            <v>3.0000000000001137E-2</v>
          </cell>
          <cell r="I26">
            <v>13.765000000000001</v>
          </cell>
          <cell r="J26">
            <v>48.4</v>
          </cell>
          <cell r="K26">
            <v>10</v>
          </cell>
          <cell r="L26">
            <v>1.5</v>
          </cell>
          <cell r="M26">
            <v>4441.5066666666671</v>
          </cell>
          <cell r="N26">
            <v>44047</v>
          </cell>
        </row>
        <row r="27">
          <cell r="E27">
            <v>46</v>
          </cell>
          <cell r="F27">
            <v>17.82</v>
          </cell>
          <cell r="G27">
            <v>17.259999999999998</v>
          </cell>
          <cell r="H27">
            <v>-0.56000000000000227</v>
          </cell>
          <cell r="I27">
            <v>17.54</v>
          </cell>
          <cell r="J27">
            <v>33.799999999999997</v>
          </cell>
          <cell r="K27">
            <v>10</v>
          </cell>
          <cell r="L27">
            <v>1.5</v>
          </cell>
          <cell r="M27">
            <v>3952.3466666666664</v>
          </cell>
          <cell r="N27">
            <v>44047</v>
          </cell>
        </row>
        <row r="28">
          <cell r="E28">
            <v>48</v>
          </cell>
          <cell r="F28">
            <v>16.830000000000002</v>
          </cell>
          <cell r="G28">
            <v>16.3</v>
          </cell>
          <cell r="H28">
            <v>-0.53000000000000114</v>
          </cell>
          <cell r="I28">
            <v>16.565000000000001</v>
          </cell>
          <cell r="J28">
            <v>38.200000000000003</v>
          </cell>
          <cell r="K28">
            <v>10</v>
          </cell>
          <cell r="L28">
            <v>1.5</v>
          </cell>
          <cell r="M28">
            <v>4218.5533333333342</v>
          </cell>
          <cell r="N28">
            <v>44047</v>
          </cell>
        </row>
        <row r="29">
          <cell r="E29">
            <v>3</v>
          </cell>
          <cell r="F29">
            <v>13.65</v>
          </cell>
          <cell r="G29">
            <v>14.27</v>
          </cell>
          <cell r="H29">
            <v>0.61999999999999922</v>
          </cell>
          <cell r="I29">
            <v>13.96</v>
          </cell>
          <cell r="J29">
            <v>31.4</v>
          </cell>
          <cell r="K29">
            <v>10</v>
          </cell>
          <cell r="L29">
            <v>1.5</v>
          </cell>
          <cell r="M29">
            <v>2922.2933333333335</v>
          </cell>
          <cell r="N29">
            <v>44047</v>
          </cell>
        </row>
        <row r="30">
          <cell r="E30">
            <v>4</v>
          </cell>
          <cell r="F30">
            <v>14.709999999999999</v>
          </cell>
          <cell r="G30">
            <v>13.86</v>
          </cell>
          <cell r="H30">
            <v>-0.84999999999999964</v>
          </cell>
          <cell r="I30">
            <v>14.285</v>
          </cell>
          <cell r="J30">
            <v>34.200000000000003</v>
          </cell>
          <cell r="K30">
            <v>10</v>
          </cell>
          <cell r="L30">
            <v>1.5</v>
          </cell>
          <cell r="M30">
            <v>3256.9800000000005</v>
          </cell>
          <cell r="N30">
            <v>44047</v>
          </cell>
        </row>
        <row r="31">
          <cell r="E31">
            <v>6</v>
          </cell>
          <cell r="F31">
            <v>15.969999999999999</v>
          </cell>
          <cell r="G31">
            <v>15.680000000000001</v>
          </cell>
          <cell r="H31">
            <v>-0.28999999999999737</v>
          </cell>
          <cell r="I31">
            <v>15.824999999999999</v>
          </cell>
          <cell r="J31">
            <v>20.8</v>
          </cell>
          <cell r="K31">
            <v>10</v>
          </cell>
          <cell r="L31">
            <v>1.5</v>
          </cell>
          <cell r="M31">
            <v>2194.4</v>
          </cell>
          <cell r="N31">
            <v>44047</v>
          </cell>
        </row>
        <row r="32">
          <cell r="E32">
            <v>16</v>
          </cell>
          <cell r="F32">
            <v>15.38</v>
          </cell>
          <cell r="G32">
            <v>16.29</v>
          </cell>
          <cell r="H32">
            <v>0.90999999999999837</v>
          </cell>
          <cell r="I32">
            <v>15.835000000000001</v>
          </cell>
          <cell r="J32">
            <v>33.200000000000003</v>
          </cell>
          <cell r="K32">
            <v>10</v>
          </cell>
          <cell r="L32">
            <v>1.5</v>
          </cell>
          <cell r="M32">
            <v>3504.813333333334</v>
          </cell>
          <cell r="N32">
            <v>44047</v>
          </cell>
        </row>
        <row r="33">
          <cell r="E33">
            <v>17</v>
          </cell>
          <cell r="F33">
            <v>16.580000000000002</v>
          </cell>
          <cell r="G33">
            <v>15.790000000000001</v>
          </cell>
          <cell r="H33">
            <v>-0.79000000000000092</v>
          </cell>
          <cell r="I33">
            <v>16.185000000000002</v>
          </cell>
          <cell r="J33">
            <v>31.6</v>
          </cell>
          <cell r="K33">
            <v>10</v>
          </cell>
          <cell r="L33">
            <v>1.5</v>
          </cell>
          <cell r="M33">
            <v>3409.6400000000003</v>
          </cell>
          <cell r="N33">
            <v>44047</v>
          </cell>
        </row>
        <row r="34">
          <cell r="E34">
            <v>21</v>
          </cell>
          <cell r="F34">
            <v>19.86</v>
          </cell>
          <cell r="G34">
            <v>19.919999999999998</v>
          </cell>
          <cell r="H34">
            <v>5.9999999999998721E-2</v>
          </cell>
          <cell r="I34">
            <v>19.89</v>
          </cell>
          <cell r="J34">
            <v>15.2</v>
          </cell>
          <cell r="K34">
            <v>10</v>
          </cell>
          <cell r="L34">
            <v>1.5</v>
          </cell>
          <cell r="M34">
            <v>2015.5199999999998</v>
          </cell>
          <cell r="N34">
            <v>44047</v>
          </cell>
        </row>
        <row r="35">
          <cell r="E35">
            <v>27</v>
          </cell>
          <cell r="F35">
            <v>19.740000000000002</v>
          </cell>
          <cell r="G35">
            <v>18.880000000000003</v>
          </cell>
          <cell r="H35">
            <v>-0.85999999999999943</v>
          </cell>
          <cell r="I35">
            <v>19.310000000000002</v>
          </cell>
          <cell r="J35">
            <v>14.6</v>
          </cell>
          <cell r="K35">
            <v>10</v>
          </cell>
          <cell r="L35">
            <v>1.5</v>
          </cell>
          <cell r="M35">
            <v>1879.5066666666671</v>
          </cell>
          <cell r="N35">
            <v>44047</v>
          </cell>
        </row>
        <row r="36">
          <cell r="E36">
            <v>28</v>
          </cell>
          <cell r="F36">
            <v>15.9</v>
          </cell>
          <cell r="G36">
            <v>15.59</v>
          </cell>
          <cell r="H36">
            <v>-0.3100000000000005</v>
          </cell>
          <cell r="I36">
            <v>15.745000000000001</v>
          </cell>
          <cell r="J36">
            <v>28.2</v>
          </cell>
          <cell r="K36">
            <v>10</v>
          </cell>
          <cell r="L36">
            <v>1.5</v>
          </cell>
          <cell r="M36">
            <v>2960.06</v>
          </cell>
          <cell r="N36">
            <v>44047</v>
          </cell>
        </row>
        <row r="37">
          <cell r="E37">
            <v>34</v>
          </cell>
          <cell r="F37">
            <v>19.28</v>
          </cell>
          <cell r="G37">
            <v>18.71</v>
          </cell>
          <cell r="H37">
            <v>-0.57000000000000028</v>
          </cell>
          <cell r="I37">
            <v>18.995000000000001</v>
          </cell>
          <cell r="J37">
            <v>21.8</v>
          </cell>
          <cell r="K37">
            <v>10</v>
          </cell>
          <cell r="L37">
            <v>1.5</v>
          </cell>
          <cell r="M37">
            <v>2760.6066666666666</v>
          </cell>
          <cell r="N37">
            <v>44047</v>
          </cell>
        </row>
        <row r="38">
          <cell r="E38">
            <v>37</v>
          </cell>
          <cell r="F38">
            <v>16.95</v>
          </cell>
          <cell r="G38">
            <v>16.630000000000003</v>
          </cell>
          <cell r="H38">
            <v>-0.31999999999999673</v>
          </cell>
          <cell r="I38">
            <v>16.79</v>
          </cell>
          <cell r="J38">
            <v>22.2</v>
          </cell>
          <cell r="K38">
            <v>10</v>
          </cell>
          <cell r="L38">
            <v>1.5</v>
          </cell>
          <cell r="M38">
            <v>2484.9199999999996</v>
          </cell>
          <cell r="N38">
            <v>44047</v>
          </cell>
        </row>
        <row r="39">
          <cell r="E39">
            <v>42</v>
          </cell>
          <cell r="F39">
            <v>20.440000000000001</v>
          </cell>
          <cell r="G39">
            <v>15.86</v>
          </cell>
          <cell r="H39">
            <v>-4.5800000000000018</v>
          </cell>
          <cell r="I39">
            <v>15.86</v>
          </cell>
          <cell r="J39">
            <v>29.6</v>
          </cell>
          <cell r="K39">
            <v>10</v>
          </cell>
          <cell r="L39">
            <v>1.5</v>
          </cell>
          <cell r="M39">
            <v>3129.7066666666665</v>
          </cell>
          <cell r="N39">
            <v>44047</v>
          </cell>
        </row>
        <row r="40">
          <cell r="E40">
            <v>45</v>
          </cell>
          <cell r="F40">
            <v>21.72</v>
          </cell>
          <cell r="G40">
            <v>20.97</v>
          </cell>
          <cell r="H40">
            <v>-0.75</v>
          </cell>
          <cell r="I40">
            <v>21.344999999999999</v>
          </cell>
          <cell r="J40">
            <v>10.8</v>
          </cell>
          <cell r="K40">
            <v>10</v>
          </cell>
          <cell r="L40">
            <v>1.5</v>
          </cell>
          <cell r="M40">
            <v>1536.8400000000001</v>
          </cell>
          <cell r="N40">
            <v>44047</v>
          </cell>
        </row>
      </sheetData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H" refreshedDate="45610.430822800925" createdVersion="6" refreshedVersion="6" minRefreshableVersion="3" recordCount="96">
  <cacheSource type="worksheet">
    <worksheetSource ref="A1:L97" sheet="Data_Worms_plag"/>
  </cacheSource>
  <cacheFields count="11">
    <cacheField name="Plot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Plag" numFmtId="0">
      <sharedItems containsSemiMixedTypes="0" containsString="0" containsNumber="1" containsInteger="1" minValue="1" maxValue="2" count="2">
        <n v="1"/>
        <n v="2"/>
      </sharedItems>
    </cacheField>
    <cacheField name="Row" numFmtId="0">
      <sharedItems/>
    </cacheField>
    <cacheField name="Block" numFmtId="0">
      <sharedItems/>
    </cacheField>
    <cacheField name="Management" numFmtId="0">
      <sharedItems/>
    </cacheField>
    <cacheField name="Sward_type" numFmtId="0">
      <sharedItems/>
    </cacheField>
    <cacheField name="Year" numFmtId="0">
      <sharedItems containsSemiMixedTypes="0" containsString="0" containsNumber="1" containsInteger="1" minValue="2024" maxValue="2024"/>
    </cacheField>
    <cacheField name="Round" numFmtId="0">
      <sharedItems containsBlank="1"/>
    </cacheField>
    <cacheField name="Month" numFmtId="0">
      <sharedItems containsSemiMixedTypes="0" containsString="0" containsNumber="1" containsInteger="1" minValue="4" maxValue="11"/>
    </cacheField>
    <cacheField name="Date" numFmtId="0">
      <sharedItems containsNonDate="0" containsDate="1" containsString="0" containsBlank="1" minDate="2024-04-29T00:00:00" maxDate="2024-11-05T00:00:00"/>
    </cacheField>
    <cacheField name="EW_biomass" numFmtId="1">
      <sharedItems containsSemiMixedTypes="0" containsString="0" containsNumber="1" minValue="0" maxValue="32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s v="A"/>
    <s v="A"/>
    <s v="B3"/>
    <s v="BPW"/>
    <n v="2024"/>
    <m/>
    <n v="10"/>
    <m/>
    <n v="135"/>
  </r>
  <r>
    <x v="0"/>
    <x v="1"/>
    <s v="A"/>
    <s v="A"/>
    <s v="B3"/>
    <s v="BPW"/>
    <n v="2024"/>
    <m/>
    <n v="10"/>
    <m/>
    <n v="202.5"/>
  </r>
  <r>
    <x v="1"/>
    <x v="0"/>
    <s v="A"/>
    <s v="A"/>
    <s v="B4"/>
    <s v="C"/>
    <n v="2024"/>
    <m/>
    <n v="10"/>
    <m/>
    <n v="231.74999999999997"/>
  </r>
  <r>
    <x v="1"/>
    <x v="1"/>
    <s v="A"/>
    <s v="A"/>
    <s v="B4"/>
    <s v="C"/>
    <n v="2024"/>
    <m/>
    <n v="10"/>
    <m/>
    <n v="231.25"/>
  </r>
  <r>
    <x v="2"/>
    <x v="0"/>
    <s v="B"/>
    <s v="A"/>
    <s v="B1"/>
    <s v="BPW"/>
    <n v="2024"/>
    <m/>
    <n v="10"/>
    <m/>
    <n v="131.25"/>
  </r>
  <r>
    <x v="2"/>
    <x v="1"/>
    <s v="B"/>
    <s v="A"/>
    <s v="B1"/>
    <s v="BPW"/>
    <n v="2024"/>
    <m/>
    <n v="10"/>
    <m/>
    <n v="178.25"/>
  </r>
  <r>
    <x v="3"/>
    <x v="0"/>
    <s v="B"/>
    <s v="A"/>
    <s v="B1"/>
    <s v="BFW"/>
    <n v="2024"/>
    <m/>
    <n v="10"/>
    <m/>
    <n v="252.99999999999997"/>
  </r>
  <r>
    <x v="3"/>
    <x v="1"/>
    <s v="B"/>
    <s v="A"/>
    <s v="B1"/>
    <s v="BFW"/>
    <n v="2024"/>
    <m/>
    <n v="10"/>
    <m/>
    <n v="233.5"/>
  </r>
  <r>
    <x v="4"/>
    <x v="0"/>
    <s v="C"/>
    <s v="A"/>
    <s v="B4"/>
    <s v="BPW"/>
    <n v="2024"/>
    <m/>
    <n v="10"/>
    <m/>
    <n v="133.25"/>
  </r>
  <r>
    <x v="4"/>
    <x v="1"/>
    <s v="C"/>
    <s v="A"/>
    <s v="B4"/>
    <s v="BPW"/>
    <n v="2024"/>
    <m/>
    <n v="10"/>
    <m/>
    <n v="127.49999999999999"/>
  </r>
  <r>
    <x v="5"/>
    <x v="0"/>
    <s v="C"/>
    <s v="A"/>
    <s v="B1"/>
    <s v="C"/>
    <n v="2024"/>
    <m/>
    <n v="10"/>
    <m/>
    <n v="309.25"/>
  </r>
  <r>
    <x v="5"/>
    <x v="1"/>
    <s v="C"/>
    <s v="A"/>
    <s v="B1"/>
    <s v="C"/>
    <n v="2024"/>
    <m/>
    <n v="10"/>
    <m/>
    <n v="154"/>
  </r>
  <r>
    <x v="6"/>
    <x v="0"/>
    <s v="D"/>
    <s v="A"/>
    <s v="B2"/>
    <s v="C"/>
    <n v="2024"/>
    <m/>
    <n v="10"/>
    <m/>
    <n v="185.5"/>
  </r>
  <r>
    <x v="6"/>
    <x v="1"/>
    <s v="D"/>
    <s v="A"/>
    <s v="B2"/>
    <s v="C"/>
    <n v="2024"/>
    <m/>
    <n v="10"/>
    <m/>
    <n v="245.5"/>
  </r>
  <r>
    <x v="7"/>
    <x v="0"/>
    <s v="D"/>
    <s v="A"/>
    <s v="B2"/>
    <s v="BPW"/>
    <n v="2024"/>
    <m/>
    <n v="10"/>
    <m/>
    <n v="217.24999999999997"/>
  </r>
  <r>
    <x v="7"/>
    <x v="1"/>
    <s v="D"/>
    <s v="A"/>
    <s v="B2"/>
    <s v="BPW"/>
    <n v="2024"/>
    <m/>
    <n v="10"/>
    <m/>
    <n v="166.25"/>
  </r>
  <r>
    <x v="8"/>
    <x v="0"/>
    <s v="E"/>
    <s v="A"/>
    <s v="B3"/>
    <s v="C"/>
    <n v="2024"/>
    <m/>
    <n v="10"/>
    <m/>
    <n v="134.5"/>
  </r>
  <r>
    <x v="8"/>
    <x v="1"/>
    <s v="E"/>
    <s v="A"/>
    <s v="B3"/>
    <s v="C"/>
    <n v="2024"/>
    <m/>
    <n v="10"/>
    <m/>
    <n v="78.25"/>
  </r>
  <r>
    <x v="9"/>
    <x v="0"/>
    <s v="E"/>
    <s v="A"/>
    <s v="B4"/>
    <s v="BFW"/>
    <n v="2024"/>
    <m/>
    <n v="10"/>
    <m/>
    <n v="135"/>
  </r>
  <r>
    <x v="9"/>
    <x v="1"/>
    <s v="E"/>
    <s v="A"/>
    <s v="B4"/>
    <s v="BFW"/>
    <n v="2024"/>
    <m/>
    <n v="10"/>
    <m/>
    <n v="95.75"/>
  </r>
  <r>
    <x v="10"/>
    <x v="0"/>
    <s v="F"/>
    <s v="A"/>
    <s v="B3"/>
    <s v="BFW"/>
    <n v="2024"/>
    <m/>
    <n v="10"/>
    <m/>
    <n v="91"/>
  </r>
  <r>
    <x v="10"/>
    <x v="1"/>
    <s v="F"/>
    <s v="A"/>
    <s v="B3"/>
    <s v="BFW"/>
    <n v="2024"/>
    <m/>
    <n v="10"/>
    <m/>
    <n v="159.5"/>
  </r>
  <r>
    <x v="11"/>
    <x v="0"/>
    <s v="F"/>
    <s v="A"/>
    <s v="B2"/>
    <s v="BFW"/>
    <n v="2024"/>
    <m/>
    <n v="10"/>
    <m/>
    <n v="191"/>
  </r>
  <r>
    <x v="11"/>
    <x v="1"/>
    <s v="F"/>
    <s v="A"/>
    <s v="B2"/>
    <s v="BFW"/>
    <n v="2024"/>
    <m/>
    <n v="10"/>
    <m/>
    <n v="0"/>
  </r>
  <r>
    <x v="12"/>
    <x v="0"/>
    <s v="A"/>
    <s v="B"/>
    <s v="B3"/>
    <s v="BPW"/>
    <n v="2024"/>
    <m/>
    <n v="10"/>
    <m/>
    <n v="129"/>
  </r>
  <r>
    <x v="12"/>
    <x v="1"/>
    <s v="A"/>
    <s v="B"/>
    <s v="B3"/>
    <s v="BPW"/>
    <n v="2024"/>
    <m/>
    <n v="10"/>
    <m/>
    <n v="116.5"/>
  </r>
  <r>
    <x v="13"/>
    <x v="0"/>
    <s v="A"/>
    <s v="B"/>
    <s v="B2"/>
    <s v="BPW"/>
    <n v="2024"/>
    <m/>
    <n v="10"/>
    <m/>
    <n v="194.75"/>
  </r>
  <r>
    <x v="13"/>
    <x v="1"/>
    <s v="A"/>
    <s v="B"/>
    <s v="B2"/>
    <s v="BPW"/>
    <n v="2024"/>
    <m/>
    <n v="10"/>
    <m/>
    <n v="127.49999999999999"/>
  </r>
  <r>
    <x v="14"/>
    <x v="0"/>
    <s v="B"/>
    <s v="B"/>
    <s v="B2"/>
    <s v="BFW"/>
    <n v="2024"/>
    <m/>
    <n v="10"/>
    <m/>
    <n v="227.25"/>
  </r>
  <r>
    <x v="14"/>
    <x v="1"/>
    <s v="B"/>
    <s v="B"/>
    <s v="B2"/>
    <s v="BFW"/>
    <n v="2024"/>
    <m/>
    <n v="10"/>
    <m/>
    <n v="114.75"/>
  </r>
  <r>
    <x v="15"/>
    <x v="0"/>
    <s v="B"/>
    <s v="B"/>
    <s v="B1"/>
    <s v="BPW"/>
    <n v="2024"/>
    <m/>
    <n v="10"/>
    <m/>
    <n v="114.99999999999999"/>
  </r>
  <r>
    <x v="15"/>
    <x v="1"/>
    <s v="B"/>
    <s v="B"/>
    <s v="B1"/>
    <s v="BPW"/>
    <n v="2024"/>
    <m/>
    <n v="10"/>
    <m/>
    <n v="186.5"/>
  </r>
  <r>
    <x v="16"/>
    <x v="0"/>
    <s v="C"/>
    <s v="B"/>
    <s v="B1"/>
    <s v="BFW"/>
    <n v="2024"/>
    <m/>
    <n v="10"/>
    <m/>
    <n v="232.5"/>
  </r>
  <r>
    <x v="16"/>
    <x v="1"/>
    <s v="C"/>
    <s v="B"/>
    <s v="B1"/>
    <s v="BFW"/>
    <n v="2024"/>
    <m/>
    <n v="10"/>
    <m/>
    <n v="167"/>
  </r>
  <r>
    <x v="17"/>
    <x v="0"/>
    <s v="C"/>
    <s v="B"/>
    <s v="B4"/>
    <s v="BFW"/>
    <n v="2024"/>
    <m/>
    <n v="10"/>
    <m/>
    <n v="136.75"/>
  </r>
  <r>
    <x v="17"/>
    <x v="1"/>
    <s v="C"/>
    <s v="B"/>
    <s v="B4"/>
    <s v="BFW"/>
    <n v="2024"/>
    <m/>
    <n v="10"/>
    <m/>
    <n v="126.75"/>
  </r>
  <r>
    <x v="18"/>
    <x v="0"/>
    <s v="D"/>
    <s v="B"/>
    <s v="B4"/>
    <s v="BPW"/>
    <n v="2024"/>
    <m/>
    <n v="10"/>
    <m/>
    <n v="206.99999999999997"/>
  </r>
  <r>
    <x v="18"/>
    <x v="1"/>
    <s v="D"/>
    <s v="B"/>
    <s v="B4"/>
    <s v="BPW"/>
    <n v="2024"/>
    <m/>
    <n v="10"/>
    <m/>
    <n v="251.75"/>
  </r>
  <r>
    <x v="19"/>
    <x v="0"/>
    <s v="D"/>
    <s v="B"/>
    <s v="B3"/>
    <s v="C"/>
    <n v="2024"/>
    <m/>
    <n v="10"/>
    <m/>
    <n v="160.5"/>
  </r>
  <r>
    <x v="19"/>
    <x v="1"/>
    <s v="D"/>
    <s v="B"/>
    <s v="B3"/>
    <s v="C"/>
    <n v="2024"/>
    <m/>
    <n v="10"/>
    <m/>
    <n v="101.25"/>
  </r>
  <r>
    <x v="20"/>
    <x v="0"/>
    <s v="E"/>
    <s v="B"/>
    <s v="B1"/>
    <s v="C"/>
    <n v="2024"/>
    <m/>
    <n v="10"/>
    <m/>
    <n v="146.25"/>
  </r>
  <r>
    <x v="20"/>
    <x v="1"/>
    <s v="E"/>
    <s v="B"/>
    <s v="B1"/>
    <s v="C"/>
    <n v="2024"/>
    <m/>
    <n v="10"/>
    <m/>
    <n v="133.25"/>
  </r>
  <r>
    <x v="21"/>
    <x v="0"/>
    <s v="E"/>
    <s v="B"/>
    <s v="B4"/>
    <s v="C"/>
    <n v="2024"/>
    <m/>
    <n v="10"/>
    <m/>
    <n v="132"/>
  </r>
  <r>
    <x v="21"/>
    <x v="1"/>
    <s v="E"/>
    <s v="B"/>
    <s v="B4"/>
    <s v="C"/>
    <n v="2024"/>
    <m/>
    <n v="10"/>
    <m/>
    <n v="150.25"/>
  </r>
  <r>
    <x v="22"/>
    <x v="0"/>
    <s v="F"/>
    <s v="B"/>
    <s v="B3"/>
    <s v="BFW"/>
    <n v="2024"/>
    <m/>
    <n v="10"/>
    <m/>
    <n v="117.5"/>
  </r>
  <r>
    <x v="22"/>
    <x v="1"/>
    <s v="F"/>
    <s v="B"/>
    <s v="B3"/>
    <s v="BFW"/>
    <n v="2024"/>
    <m/>
    <n v="10"/>
    <m/>
    <n v="205.25000000000003"/>
  </r>
  <r>
    <x v="23"/>
    <x v="0"/>
    <s v="F"/>
    <s v="B"/>
    <s v="B2"/>
    <s v="C"/>
    <n v="2024"/>
    <m/>
    <n v="10"/>
    <m/>
    <n v="203.5"/>
  </r>
  <r>
    <x v="23"/>
    <x v="1"/>
    <s v="F"/>
    <s v="B"/>
    <s v="B2"/>
    <s v="C"/>
    <n v="2024"/>
    <m/>
    <n v="10"/>
    <m/>
    <n v="169.5"/>
  </r>
  <r>
    <x v="24"/>
    <x v="0"/>
    <s v="A"/>
    <s v="C"/>
    <s v="B4"/>
    <s v="BFW"/>
    <n v="2024"/>
    <s v="R1"/>
    <n v="4"/>
    <d v="2024-04-29T00:00:00"/>
    <n v="212.5"/>
  </r>
  <r>
    <x v="24"/>
    <x v="1"/>
    <s v="A"/>
    <s v="C"/>
    <s v="B4"/>
    <s v="BFW"/>
    <n v="2024"/>
    <s v="R1"/>
    <n v="4"/>
    <d v="2024-04-29T00:00:00"/>
    <n v="241"/>
  </r>
  <r>
    <x v="25"/>
    <x v="0"/>
    <s v="A"/>
    <s v="C"/>
    <s v="B2"/>
    <s v="BPW"/>
    <n v="2024"/>
    <s v="R1"/>
    <n v="4"/>
    <d v="2024-04-29T00:00:00"/>
    <n v="215"/>
  </r>
  <r>
    <x v="25"/>
    <x v="1"/>
    <s v="A"/>
    <s v="C"/>
    <s v="B2"/>
    <s v="BPW"/>
    <n v="2024"/>
    <s v="R1"/>
    <n v="4"/>
    <d v="2024-04-29T00:00:00"/>
    <n v="136.5"/>
  </r>
  <r>
    <x v="26"/>
    <x v="0"/>
    <s v="B"/>
    <s v="C"/>
    <s v="B1"/>
    <s v="C"/>
    <n v="2024"/>
    <s v="R1"/>
    <n v="4"/>
    <d v="2024-04-29T00:00:00"/>
    <n v="167.5"/>
  </r>
  <r>
    <x v="26"/>
    <x v="1"/>
    <s v="B"/>
    <s v="C"/>
    <s v="B1"/>
    <s v="C"/>
    <n v="2024"/>
    <s v="R1"/>
    <n v="4"/>
    <d v="2024-04-29T00:00:00"/>
    <n v="178.5"/>
  </r>
  <r>
    <x v="27"/>
    <x v="0"/>
    <s v="B"/>
    <s v="C"/>
    <s v="B1"/>
    <s v="BPW"/>
    <n v="2024"/>
    <s v="R1"/>
    <n v="4"/>
    <d v="2024-04-29T00:00:00"/>
    <n v="130"/>
  </r>
  <r>
    <x v="27"/>
    <x v="1"/>
    <s v="B"/>
    <s v="C"/>
    <s v="B1"/>
    <s v="BPW"/>
    <n v="2024"/>
    <s v="R1"/>
    <n v="4"/>
    <d v="2024-04-29T00:00:00"/>
    <n v="127.25"/>
  </r>
  <r>
    <x v="28"/>
    <x v="0"/>
    <s v="C"/>
    <s v="C"/>
    <s v="B4"/>
    <s v="BPW"/>
    <n v="2024"/>
    <s v="R1"/>
    <n v="4"/>
    <d v="2024-04-29T00:00:00"/>
    <n v="113.99999999999999"/>
  </r>
  <r>
    <x v="28"/>
    <x v="1"/>
    <s v="C"/>
    <s v="C"/>
    <s v="B4"/>
    <s v="BPW"/>
    <n v="2024"/>
    <s v="R1"/>
    <n v="4"/>
    <d v="2024-04-29T00:00:00"/>
    <n v="169"/>
  </r>
  <r>
    <x v="29"/>
    <x v="0"/>
    <s v="C"/>
    <s v="C"/>
    <s v="B3"/>
    <s v="BFW"/>
    <n v="2024"/>
    <s v="R1"/>
    <n v="4"/>
    <d v="2024-04-29T00:00:00"/>
    <n v="227"/>
  </r>
  <r>
    <x v="29"/>
    <x v="1"/>
    <s v="C"/>
    <s v="C"/>
    <s v="B3"/>
    <s v="BFW"/>
    <n v="2024"/>
    <s v="R1"/>
    <n v="4"/>
    <d v="2024-04-29T00:00:00"/>
    <n v="151"/>
  </r>
  <r>
    <x v="30"/>
    <x v="0"/>
    <s v="D"/>
    <s v="C"/>
    <s v="B4"/>
    <s v="C"/>
    <n v="2024"/>
    <s v="R1"/>
    <n v="4"/>
    <d v="2024-04-29T00:00:00"/>
    <n v="54"/>
  </r>
  <r>
    <x v="30"/>
    <x v="1"/>
    <s v="D"/>
    <s v="C"/>
    <s v="B4"/>
    <s v="C"/>
    <n v="2024"/>
    <s v="R1"/>
    <n v="4"/>
    <d v="2024-04-29T00:00:00"/>
    <n v="182.5"/>
  </r>
  <r>
    <x v="31"/>
    <x v="0"/>
    <s v="D"/>
    <s v="C"/>
    <s v="B3"/>
    <s v="C"/>
    <n v="2024"/>
    <s v="R1"/>
    <n v="4"/>
    <d v="2024-04-29T00:00:00"/>
    <n v="127.49999999999999"/>
  </r>
  <r>
    <x v="31"/>
    <x v="1"/>
    <s v="D"/>
    <s v="C"/>
    <s v="B3"/>
    <s v="C"/>
    <n v="2024"/>
    <s v="R1"/>
    <n v="4"/>
    <d v="2024-04-29T00:00:00"/>
    <n v="107.25"/>
  </r>
  <r>
    <x v="32"/>
    <x v="0"/>
    <s v="E"/>
    <s v="C"/>
    <s v="B3"/>
    <s v="BPW"/>
    <n v="2024"/>
    <s v="R1"/>
    <n v="4"/>
    <d v="2024-04-29T00:00:00"/>
    <n v="178.25"/>
  </r>
  <r>
    <x v="32"/>
    <x v="1"/>
    <s v="E"/>
    <s v="C"/>
    <s v="B3"/>
    <s v="BPW"/>
    <n v="2024"/>
    <s v="R1"/>
    <n v="4"/>
    <d v="2024-04-29T00:00:00"/>
    <n v="180.75"/>
  </r>
  <r>
    <x v="33"/>
    <x v="0"/>
    <s v="E"/>
    <s v="C"/>
    <s v="B1"/>
    <s v="BFW"/>
    <n v="2024"/>
    <s v="R1"/>
    <n v="4"/>
    <d v="2024-04-29T00:00:00"/>
    <n v="75.5"/>
  </r>
  <r>
    <x v="33"/>
    <x v="1"/>
    <s v="E"/>
    <s v="C"/>
    <s v="B1"/>
    <s v="BFW"/>
    <n v="2024"/>
    <s v="R1"/>
    <n v="4"/>
    <d v="2024-04-29T00:00:00"/>
    <n v="123.24999999999999"/>
  </r>
  <r>
    <x v="34"/>
    <x v="0"/>
    <s v="F"/>
    <s v="C"/>
    <s v="B2"/>
    <s v="BFW"/>
    <n v="2024"/>
    <s v="R1"/>
    <n v="4"/>
    <d v="2024-04-29T00:00:00"/>
    <n v="195"/>
  </r>
  <r>
    <x v="34"/>
    <x v="1"/>
    <s v="F"/>
    <s v="C"/>
    <s v="B2"/>
    <s v="BFW"/>
    <n v="2024"/>
    <s v="R1"/>
    <n v="4"/>
    <d v="2024-04-29T00:00:00"/>
    <n v="117.5"/>
  </r>
  <r>
    <x v="35"/>
    <x v="0"/>
    <s v="F"/>
    <s v="C"/>
    <s v="B2"/>
    <s v="C"/>
    <n v="2024"/>
    <s v="R1"/>
    <n v="4"/>
    <d v="2024-04-29T00:00:00"/>
    <n v="177.75"/>
  </r>
  <r>
    <x v="35"/>
    <x v="1"/>
    <s v="F"/>
    <s v="C"/>
    <s v="B2"/>
    <s v="C"/>
    <n v="2024"/>
    <s v="R1"/>
    <n v="4"/>
    <d v="2024-04-29T00:00:00"/>
    <n v="176.5"/>
  </r>
  <r>
    <x v="36"/>
    <x v="0"/>
    <s v="A"/>
    <s v="D"/>
    <s v="B1"/>
    <s v="BFW"/>
    <n v="2024"/>
    <s v="R1"/>
    <n v="4"/>
    <d v="2024-04-29T00:00:00"/>
    <n v="137.5"/>
  </r>
  <r>
    <x v="36"/>
    <x v="1"/>
    <s v="A"/>
    <s v="D"/>
    <s v="B1"/>
    <s v="BFW"/>
    <n v="2024"/>
    <s v="R1"/>
    <n v="4"/>
    <d v="2024-04-29T00:00:00"/>
    <n v="112.74999999999999"/>
  </r>
  <r>
    <x v="37"/>
    <x v="0"/>
    <s v="A"/>
    <s v="D"/>
    <s v="B3"/>
    <s v="C"/>
    <n v="2024"/>
    <m/>
    <n v="10"/>
    <d v="2024-10-28T00:00:00"/>
    <n v="166.5"/>
  </r>
  <r>
    <x v="37"/>
    <x v="1"/>
    <s v="A"/>
    <s v="D"/>
    <s v="B3"/>
    <s v="C"/>
    <n v="2024"/>
    <m/>
    <n v="11"/>
    <d v="2024-11-04T00:00:00"/>
    <n v="107.25"/>
  </r>
  <r>
    <x v="38"/>
    <x v="0"/>
    <s v="B"/>
    <s v="D"/>
    <s v="B3"/>
    <s v="BPW"/>
    <n v="2024"/>
    <m/>
    <n v="10"/>
    <d v="2024-10-28T00:00:00"/>
    <n v="283"/>
  </r>
  <r>
    <x v="38"/>
    <x v="1"/>
    <s v="B"/>
    <s v="D"/>
    <s v="B3"/>
    <s v="BPW"/>
    <n v="2024"/>
    <m/>
    <n v="11"/>
    <d v="2024-11-04T00:00:00"/>
    <n v="327.25"/>
  </r>
  <r>
    <x v="39"/>
    <x v="0"/>
    <s v="B"/>
    <s v="D"/>
    <s v="B4"/>
    <s v="C"/>
    <n v="2024"/>
    <m/>
    <n v="10"/>
    <d v="2024-10-28T00:00:00"/>
    <n v="157"/>
  </r>
  <r>
    <x v="39"/>
    <x v="1"/>
    <s v="B"/>
    <s v="D"/>
    <s v="B4"/>
    <s v="C"/>
    <n v="2024"/>
    <m/>
    <n v="11"/>
    <d v="2024-11-04T00:00:00"/>
    <n v="169.75"/>
  </r>
  <r>
    <x v="40"/>
    <x v="0"/>
    <s v="C"/>
    <s v="D"/>
    <s v="B2"/>
    <s v="BFW"/>
    <n v="2024"/>
    <m/>
    <n v="10"/>
    <d v="2024-10-28T00:00:00"/>
    <n v="120"/>
  </r>
  <r>
    <x v="40"/>
    <x v="1"/>
    <s v="C"/>
    <s v="D"/>
    <s v="B2"/>
    <s v="BFW"/>
    <n v="2024"/>
    <m/>
    <n v="11"/>
    <d v="2024-11-04T00:00:00"/>
    <n v="128.5"/>
  </r>
  <r>
    <x v="41"/>
    <x v="0"/>
    <s v="C"/>
    <s v="D"/>
    <s v="B1"/>
    <s v="BPW"/>
    <n v="2024"/>
    <m/>
    <n v="10"/>
    <d v="2024-10-28T00:00:00"/>
    <n v="154.25"/>
  </r>
  <r>
    <x v="41"/>
    <x v="1"/>
    <s v="C"/>
    <s v="D"/>
    <s v="B1"/>
    <s v="BPW"/>
    <n v="2024"/>
    <m/>
    <n v="11"/>
    <d v="2024-11-04T00:00:00"/>
    <n v="218.25"/>
  </r>
  <r>
    <x v="42"/>
    <x v="0"/>
    <s v="D"/>
    <s v="D"/>
    <s v="B2"/>
    <s v="C"/>
    <n v="2024"/>
    <m/>
    <n v="10"/>
    <d v="2024-10-28T00:00:00"/>
    <n v="160"/>
  </r>
  <r>
    <x v="42"/>
    <x v="1"/>
    <s v="D"/>
    <s v="D"/>
    <s v="B2"/>
    <s v="C"/>
    <n v="2024"/>
    <m/>
    <n v="11"/>
    <d v="2024-11-04T00:00:00"/>
    <n v="156"/>
  </r>
  <r>
    <x v="43"/>
    <x v="0"/>
    <s v="D"/>
    <s v="D"/>
    <s v="B4"/>
    <s v="BPW"/>
    <n v="2024"/>
    <m/>
    <n v="10"/>
    <d v="2024-10-28T00:00:00"/>
    <n v="92.5"/>
  </r>
  <r>
    <x v="43"/>
    <x v="1"/>
    <s v="D"/>
    <s v="D"/>
    <s v="B4"/>
    <s v="BPW"/>
    <n v="2024"/>
    <m/>
    <n v="11"/>
    <d v="2024-11-04T00:00:00"/>
    <n v="200.25"/>
  </r>
  <r>
    <x v="44"/>
    <x v="0"/>
    <s v="E"/>
    <s v="D"/>
    <s v="B1"/>
    <s v="C"/>
    <n v="2024"/>
    <m/>
    <n v="10"/>
    <d v="2024-10-28T00:00:00"/>
    <n v="210.75"/>
  </r>
  <r>
    <x v="44"/>
    <x v="1"/>
    <s v="E"/>
    <s v="D"/>
    <s v="B1"/>
    <s v="C"/>
    <n v="2024"/>
    <m/>
    <n v="11"/>
    <d v="2024-11-04T00:00:00"/>
    <n v="152.5"/>
  </r>
  <r>
    <x v="45"/>
    <x v="0"/>
    <s v="E"/>
    <s v="D"/>
    <s v="B3"/>
    <s v="BFW"/>
    <n v="2024"/>
    <m/>
    <n v="10"/>
    <d v="2024-10-28T00:00:00"/>
    <n v="114.75"/>
  </r>
  <r>
    <x v="45"/>
    <x v="1"/>
    <s v="E"/>
    <s v="D"/>
    <s v="B3"/>
    <s v="BFW"/>
    <n v="2024"/>
    <m/>
    <n v="11"/>
    <d v="2024-11-04T00:00:00"/>
    <n v="158.75"/>
  </r>
  <r>
    <x v="46"/>
    <x v="0"/>
    <s v="F"/>
    <s v="D"/>
    <s v="B2"/>
    <s v="BPW"/>
    <n v="2024"/>
    <m/>
    <n v="10"/>
    <d v="2024-10-28T00:00:00"/>
    <n v="166"/>
  </r>
  <r>
    <x v="46"/>
    <x v="1"/>
    <s v="F"/>
    <s v="D"/>
    <s v="B2"/>
    <s v="BPW"/>
    <n v="2024"/>
    <m/>
    <n v="11"/>
    <d v="2024-11-04T00:00:00"/>
    <n v="121.24999999999999"/>
  </r>
  <r>
    <x v="47"/>
    <x v="0"/>
    <s v="F"/>
    <s v="D"/>
    <s v="B4"/>
    <s v="BFW"/>
    <n v="2024"/>
    <m/>
    <n v="10"/>
    <d v="2024-10-28T00:00:00"/>
    <n v="173.75"/>
  </r>
  <r>
    <x v="47"/>
    <x v="1"/>
    <s v="F"/>
    <s v="D"/>
    <s v="B4"/>
    <s v="BFW"/>
    <n v="2024"/>
    <m/>
    <n v="11"/>
    <d v="2024-11-04T00:00:00"/>
    <n v="182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O5:R55" firstHeaderRow="1" firstDataRow="2" firstDataCol="1"/>
  <pivotFields count="11">
    <pivotField axis="axisRow" showAll="0">
      <items count="49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Gemiddelde van EW_biomass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pane xSplit="2" ySplit="1" topLeftCell="C62" activePane="bottomRight" state="frozen"/>
      <selection activeCell="D75" sqref="D75"/>
      <selection pane="topRight" activeCell="D75" sqref="D75"/>
      <selection pane="bottomLeft" activeCell="D75" sqref="D75"/>
      <selection pane="bottomRight" activeCell="J66" sqref="J66"/>
    </sheetView>
  </sheetViews>
  <sheetFormatPr defaultRowHeight="14.5" x14ac:dyDescent="0.35"/>
  <cols>
    <col min="1" max="1" width="9.08984375" style="1" bestFit="1" customWidth="1"/>
    <col min="2" max="2" width="27.1796875" style="1" bestFit="1" customWidth="1"/>
    <col min="3" max="3" width="27.1796875" style="1" customWidth="1"/>
    <col min="4" max="4" width="29.81640625" style="1" bestFit="1" customWidth="1"/>
    <col min="5" max="16384" width="8.7265625" style="1"/>
  </cols>
  <sheetData>
    <row r="1" spans="1:5" s="2" customFormat="1" x14ac:dyDescent="0.35">
      <c r="A1" s="2" t="s">
        <v>380</v>
      </c>
      <c r="B1" s="2" t="s">
        <v>381</v>
      </c>
      <c r="C1" s="2" t="s">
        <v>382</v>
      </c>
      <c r="D1" s="2" t="s">
        <v>383</v>
      </c>
      <c r="E1" s="2" t="s">
        <v>384</v>
      </c>
    </row>
    <row r="4" spans="1:5" x14ac:dyDescent="0.35">
      <c r="A4" s="188">
        <v>43593</v>
      </c>
      <c r="B4" s="1" t="s">
        <v>385</v>
      </c>
      <c r="C4" s="1" t="s">
        <v>386</v>
      </c>
      <c r="D4" s="1" t="s">
        <v>387</v>
      </c>
      <c r="E4" s="1">
        <f>3*3*4*2</f>
        <v>72</v>
      </c>
    </row>
    <row r="5" spans="1:5" x14ac:dyDescent="0.35">
      <c r="A5" s="188"/>
      <c r="B5" s="1" t="s">
        <v>388</v>
      </c>
      <c r="C5" s="1" t="s">
        <v>386</v>
      </c>
      <c r="D5" s="1" t="s">
        <v>389</v>
      </c>
    </row>
    <row r="6" spans="1:5" x14ac:dyDescent="0.35">
      <c r="A6" s="188">
        <v>43598</v>
      </c>
      <c r="B6" s="1" t="s">
        <v>390</v>
      </c>
      <c r="C6" s="1" t="s">
        <v>391</v>
      </c>
      <c r="D6" s="1" t="s">
        <v>392</v>
      </c>
      <c r="E6" s="1">
        <v>48</v>
      </c>
    </row>
    <row r="7" spans="1:5" x14ac:dyDescent="0.35">
      <c r="A7" s="188"/>
      <c r="B7" s="1" t="s">
        <v>393</v>
      </c>
      <c r="C7" s="1" t="s">
        <v>394</v>
      </c>
      <c r="D7" s="1" t="s">
        <v>395</v>
      </c>
      <c r="E7" s="1">
        <f>48*2</f>
        <v>96</v>
      </c>
    </row>
    <row r="8" spans="1:5" x14ac:dyDescent="0.35">
      <c r="A8" s="188"/>
      <c r="B8" s="1" t="s">
        <v>396</v>
      </c>
      <c r="C8" s="1" t="s">
        <v>397</v>
      </c>
      <c r="D8" s="1" t="s">
        <v>398</v>
      </c>
      <c r="E8" s="1">
        <f>3*3*2+3*2*2</f>
        <v>30</v>
      </c>
    </row>
    <row r="9" spans="1:5" x14ac:dyDescent="0.35">
      <c r="A9" s="188"/>
      <c r="B9" s="1" t="s">
        <v>399</v>
      </c>
      <c r="C9" s="1" t="s">
        <v>400</v>
      </c>
      <c r="D9" s="1" t="s">
        <v>387</v>
      </c>
      <c r="E9" s="1">
        <f>E4/2</f>
        <v>36</v>
      </c>
    </row>
    <row r="10" spans="1:5" x14ac:dyDescent="0.35">
      <c r="A10" s="188"/>
      <c r="B10" s="1" t="s">
        <v>401</v>
      </c>
      <c r="C10" s="1" t="s">
        <v>402</v>
      </c>
      <c r="D10" s="1" t="s">
        <v>392</v>
      </c>
    </row>
    <row r="11" spans="1:5" x14ac:dyDescent="0.35">
      <c r="A11" s="188"/>
      <c r="B11" s="1" t="s">
        <v>388</v>
      </c>
      <c r="C11" s="1" t="s">
        <v>403</v>
      </c>
      <c r="D11" s="1" t="s">
        <v>404</v>
      </c>
      <c r="E11" s="1">
        <f>48*2</f>
        <v>96</v>
      </c>
    </row>
    <row r="12" spans="1:5" x14ac:dyDescent="0.35">
      <c r="A12" s="188">
        <v>43600</v>
      </c>
      <c r="B12" s="1" t="s">
        <v>405</v>
      </c>
      <c r="C12" s="1" t="s">
        <v>406</v>
      </c>
    </row>
    <row r="13" spans="1:5" x14ac:dyDescent="0.35">
      <c r="A13" s="188">
        <v>43601</v>
      </c>
      <c r="B13" s="1" t="s">
        <v>407</v>
      </c>
      <c r="C13" s="1" t="s">
        <v>327</v>
      </c>
      <c r="D13" s="1" t="s">
        <v>408</v>
      </c>
      <c r="E13" s="1">
        <v>24</v>
      </c>
    </row>
    <row r="14" spans="1:5" x14ac:dyDescent="0.35">
      <c r="A14" s="188">
        <v>43623</v>
      </c>
      <c r="B14" s="1" t="s">
        <v>385</v>
      </c>
      <c r="C14" s="1" t="s">
        <v>406</v>
      </c>
      <c r="D14" s="1" t="s">
        <v>409</v>
      </c>
      <c r="E14" s="1">
        <v>48</v>
      </c>
    </row>
    <row r="15" spans="1:5" x14ac:dyDescent="0.35">
      <c r="A15" s="188">
        <v>43628</v>
      </c>
      <c r="B15" s="1" t="s">
        <v>390</v>
      </c>
      <c r="C15" s="1" t="s">
        <v>400</v>
      </c>
      <c r="D15" s="1" t="s">
        <v>392</v>
      </c>
      <c r="E15" s="1">
        <v>48</v>
      </c>
    </row>
    <row r="16" spans="1:5" x14ac:dyDescent="0.35">
      <c r="A16" s="188"/>
      <c r="B16" s="1" t="s">
        <v>393</v>
      </c>
      <c r="C16" s="1" t="s">
        <v>394</v>
      </c>
      <c r="D16" s="1" t="s">
        <v>409</v>
      </c>
      <c r="E16" s="1">
        <v>48</v>
      </c>
    </row>
    <row r="17" spans="1:7" x14ac:dyDescent="0.35">
      <c r="A17" s="188"/>
      <c r="B17" s="1" t="s">
        <v>399</v>
      </c>
      <c r="C17" s="1" t="s">
        <v>400</v>
      </c>
      <c r="D17" s="1" t="s">
        <v>409</v>
      </c>
      <c r="E17" s="1">
        <v>24</v>
      </c>
      <c r="F17" s="1" t="s">
        <v>410</v>
      </c>
    </row>
    <row r="18" spans="1:7" x14ac:dyDescent="0.35">
      <c r="A18" s="188"/>
      <c r="B18" s="1" t="s">
        <v>401</v>
      </c>
      <c r="C18" s="1" t="s">
        <v>411</v>
      </c>
      <c r="D18" s="1" t="s">
        <v>392</v>
      </c>
    </row>
    <row r="19" spans="1:7" x14ac:dyDescent="0.35">
      <c r="A19" s="188"/>
      <c r="B19" s="1" t="s">
        <v>388</v>
      </c>
      <c r="C19" s="1" t="s">
        <v>412</v>
      </c>
      <c r="D19" s="1" t="s">
        <v>413</v>
      </c>
      <c r="E19" s="1">
        <f>48*2</f>
        <v>96</v>
      </c>
    </row>
    <row r="20" spans="1:7" x14ac:dyDescent="0.35">
      <c r="A20" s="188" t="s">
        <v>414</v>
      </c>
      <c r="B20" s="1" t="s">
        <v>396</v>
      </c>
      <c r="C20" s="1" t="s">
        <v>397</v>
      </c>
      <c r="D20" s="1" t="s">
        <v>415</v>
      </c>
      <c r="E20" s="1">
        <v>24</v>
      </c>
    </row>
    <row r="21" spans="1:7" x14ac:dyDescent="0.35">
      <c r="A21" s="189">
        <v>44002</v>
      </c>
      <c r="B21" s="1" t="s">
        <v>416</v>
      </c>
      <c r="C21" s="1" t="s">
        <v>327</v>
      </c>
      <c r="D21" s="1" t="s">
        <v>408</v>
      </c>
      <c r="E21" s="1">
        <v>24</v>
      </c>
    </row>
    <row r="24" spans="1:7" x14ac:dyDescent="0.35">
      <c r="A24" s="188">
        <v>43738</v>
      </c>
      <c r="B24" s="1" t="s">
        <v>417</v>
      </c>
      <c r="C24" s="1" t="s">
        <v>411</v>
      </c>
      <c r="D24" s="1" t="s">
        <v>418</v>
      </c>
      <c r="E24" s="1">
        <v>36</v>
      </c>
      <c r="G24" s="1" t="s">
        <v>419</v>
      </c>
    </row>
    <row r="25" spans="1:7" x14ac:dyDescent="0.35">
      <c r="A25" s="188">
        <v>43738</v>
      </c>
      <c r="B25" s="1" t="s">
        <v>420</v>
      </c>
      <c r="C25" s="1" t="s">
        <v>411</v>
      </c>
      <c r="D25" s="1" t="s">
        <v>421</v>
      </c>
      <c r="F25" s="1" t="s">
        <v>422</v>
      </c>
    </row>
    <row r="26" spans="1:7" x14ac:dyDescent="0.35">
      <c r="A26" s="188">
        <v>43738</v>
      </c>
      <c r="B26" s="1" t="s">
        <v>423</v>
      </c>
      <c r="C26" s="1" t="s">
        <v>424</v>
      </c>
      <c r="D26" s="1" t="s">
        <v>418</v>
      </c>
      <c r="E26" s="1">
        <v>36</v>
      </c>
    </row>
    <row r="27" spans="1:7" x14ac:dyDescent="0.35">
      <c r="D27" s="128" t="s">
        <v>425</v>
      </c>
      <c r="E27" s="128" t="s">
        <v>426</v>
      </c>
      <c r="F27" s="128" t="s">
        <v>427</v>
      </c>
    </row>
    <row r="28" spans="1:7" x14ac:dyDescent="0.35">
      <c r="A28" s="127"/>
      <c r="B28" s="127"/>
      <c r="C28" s="127"/>
      <c r="D28" s="128"/>
      <c r="E28" s="128" t="s">
        <v>428</v>
      </c>
      <c r="F28" s="128" t="s">
        <v>427</v>
      </c>
    </row>
    <row r="29" spans="1:7" x14ac:dyDescent="0.35">
      <c r="A29" s="127"/>
      <c r="B29" s="127"/>
      <c r="C29" s="127"/>
      <c r="D29" s="128"/>
      <c r="E29" s="128" t="s">
        <v>429</v>
      </c>
      <c r="F29" s="128" t="s">
        <v>427</v>
      </c>
    </row>
    <row r="30" spans="1:7" x14ac:dyDescent="0.35">
      <c r="A30" s="127"/>
      <c r="B30" s="127"/>
      <c r="C30" s="127"/>
      <c r="D30" s="128"/>
      <c r="E30" s="128" t="s">
        <v>430</v>
      </c>
      <c r="F30" s="128"/>
    </row>
    <row r="31" spans="1:7" x14ac:dyDescent="0.35">
      <c r="D31" s="128" t="s">
        <v>431</v>
      </c>
      <c r="E31" s="128"/>
      <c r="F31" s="128" t="s">
        <v>427</v>
      </c>
    </row>
    <row r="32" spans="1:7" x14ac:dyDescent="0.35">
      <c r="A32" s="127"/>
      <c r="B32" s="127"/>
      <c r="C32" s="127"/>
      <c r="D32" s="128"/>
      <c r="E32" s="128" t="s">
        <v>432</v>
      </c>
      <c r="F32" s="128"/>
    </row>
    <row r="33" spans="1:6" x14ac:dyDescent="0.35">
      <c r="D33" s="128" t="s">
        <v>433</v>
      </c>
      <c r="E33" s="128"/>
      <c r="F33" s="128" t="s">
        <v>427</v>
      </c>
    </row>
    <row r="34" spans="1:6" x14ac:dyDescent="0.35">
      <c r="A34" s="127"/>
      <c r="B34" s="127"/>
      <c r="C34" s="127"/>
      <c r="D34" s="128" t="s">
        <v>434</v>
      </c>
      <c r="E34" s="128" t="s">
        <v>384</v>
      </c>
      <c r="F34" s="128" t="s">
        <v>427</v>
      </c>
    </row>
    <row r="35" spans="1:6" x14ac:dyDescent="0.35">
      <c r="A35" s="127"/>
      <c r="B35" s="127"/>
      <c r="C35" s="127"/>
      <c r="D35" s="128" t="s">
        <v>435</v>
      </c>
      <c r="E35" s="128" t="s">
        <v>436</v>
      </c>
      <c r="F35" s="128" t="s">
        <v>427</v>
      </c>
    </row>
    <row r="36" spans="1:6" x14ac:dyDescent="0.35">
      <c r="A36" s="127"/>
      <c r="B36" s="127"/>
      <c r="C36" s="127"/>
    </row>
    <row r="37" spans="1:6" x14ac:dyDescent="0.35">
      <c r="A37" s="1" t="s">
        <v>437</v>
      </c>
      <c r="B37" s="1" t="s">
        <v>438</v>
      </c>
    </row>
    <row r="38" spans="1:6" x14ac:dyDescent="0.35">
      <c r="B38" s="1" t="s">
        <v>439</v>
      </c>
    </row>
    <row r="39" spans="1:6" x14ac:dyDescent="0.35">
      <c r="B39" s="1" t="s">
        <v>440</v>
      </c>
    </row>
    <row r="40" spans="1:6" x14ac:dyDescent="0.35">
      <c r="D40" s="1" t="s">
        <v>441</v>
      </c>
    </row>
    <row r="41" spans="1:6" x14ac:dyDescent="0.35">
      <c r="A41" s="190" t="s">
        <v>442</v>
      </c>
      <c r="B41" s="191">
        <v>3.1</v>
      </c>
      <c r="C41" s="1" t="s">
        <v>443</v>
      </c>
    </row>
    <row r="42" spans="1:6" x14ac:dyDescent="0.35">
      <c r="A42" s="190" t="s">
        <v>444</v>
      </c>
      <c r="B42" s="191">
        <v>4470</v>
      </c>
      <c r="C42" s="1" t="s">
        <v>445</v>
      </c>
      <c r="D42" s="1" t="s">
        <v>446</v>
      </c>
    </row>
    <row r="43" spans="1:6" x14ac:dyDescent="0.35">
      <c r="A43" s="190" t="s">
        <v>447</v>
      </c>
      <c r="B43" s="191">
        <v>0.5</v>
      </c>
      <c r="C43" s="1" t="s">
        <v>448</v>
      </c>
      <c r="D43" s="1" t="s">
        <v>449</v>
      </c>
    </row>
    <row r="44" spans="1:6" x14ac:dyDescent="0.35">
      <c r="A44" s="190" t="s">
        <v>450</v>
      </c>
      <c r="B44" s="191">
        <v>15</v>
      </c>
    </row>
    <row r="45" spans="1:6" x14ac:dyDescent="0.35">
      <c r="A45" s="190" t="s">
        <v>451</v>
      </c>
      <c r="B45" s="191">
        <v>17</v>
      </c>
      <c r="C45" s="1" t="s">
        <v>452</v>
      </c>
      <c r="D45" s="1" t="s">
        <v>453</v>
      </c>
    </row>
    <row r="46" spans="1:6" x14ac:dyDescent="0.35">
      <c r="A46" s="190" t="s">
        <v>454</v>
      </c>
      <c r="B46" s="191">
        <v>43</v>
      </c>
      <c r="C46" s="1" t="s">
        <v>455</v>
      </c>
      <c r="D46" s="1" t="s">
        <v>456</v>
      </c>
    </row>
    <row r="47" spans="1:6" x14ac:dyDescent="0.35">
      <c r="A47" s="190" t="s">
        <v>457</v>
      </c>
      <c r="B47" s="191">
        <v>565</v>
      </c>
      <c r="C47" s="1" t="s">
        <v>458</v>
      </c>
      <c r="D47" s="1" t="s">
        <v>459</v>
      </c>
    </row>
    <row r="48" spans="1:6" x14ac:dyDescent="0.35">
      <c r="A48" s="190" t="s">
        <v>460</v>
      </c>
      <c r="B48" s="191">
        <v>175</v>
      </c>
      <c r="C48" s="1" t="s">
        <v>461</v>
      </c>
      <c r="D48" s="1" t="s">
        <v>462</v>
      </c>
    </row>
    <row r="49" spans="1:4" x14ac:dyDescent="0.35">
      <c r="A49" s="190" t="s">
        <v>463</v>
      </c>
      <c r="B49" s="191">
        <v>40</v>
      </c>
      <c r="C49" s="1" t="s">
        <v>464</v>
      </c>
      <c r="D49" s="1" t="s">
        <v>465</v>
      </c>
    </row>
    <row r="50" spans="1:4" x14ac:dyDescent="0.35">
      <c r="A50" s="190" t="s">
        <v>466</v>
      </c>
      <c r="B50" s="192">
        <v>6.8</v>
      </c>
      <c r="C50" s="1" t="s">
        <v>467</v>
      </c>
      <c r="D50" s="1" t="s">
        <v>468</v>
      </c>
    </row>
    <row r="51" spans="1:4" x14ac:dyDescent="0.35">
      <c r="A51" s="190" t="s">
        <v>469</v>
      </c>
      <c r="B51" s="191">
        <v>1.8</v>
      </c>
      <c r="C51" s="1" t="s">
        <v>470</v>
      </c>
      <c r="D51" s="1" t="s">
        <v>70</v>
      </c>
    </row>
    <row r="52" spans="1:4" x14ac:dyDescent="0.35">
      <c r="A52" s="190" t="s">
        <v>471</v>
      </c>
      <c r="B52" s="191">
        <v>7.6</v>
      </c>
      <c r="C52" s="1" t="s">
        <v>472</v>
      </c>
      <c r="D52" s="1" t="s">
        <v>70</v>
      </c>
    </row>
    <row r="53" spans="1:4" x14ac:dyDescent="0.35">
      <c r="A53" s="190" t="s">
        <v>473</v>
      </c>
      <c r="B53" s="191">
        <v>36</v>
      </c>
      <c r="C53" s="1" t="s">
        <v>474</v>
      </c>
      <c r="D53" s="1" t="s">
        <v>70</v>
      </c>
    </row>
    <row r="54" spans="1:4" x14ac:dyDescent="0.35">
      <c r="A54" s="190" t="s">
        <v>475</v>
      </c>
      <c r="B54" s="191">
        <v>18.8</v>
      </c>
      <c r="C54" s="1" t="s">
        <v>476</v>
      </c>
      <c r="D54" s="1" t="s">
        <v>459</v>
      </c>
    </row>
    <row r="55" spans="1:4" x14ac:dyDescent="0.35">
      <c r="A55" s="190" t="s">
        <v>477</v>
      </c>
      <c r="B55" s="191">
        <v>129</v>
      </c>
      <c r="C55" s="1" t="s">
        <v>478</v>
      </c>
      <c r="D55" s="1" t="s">
        <v>446</v>
      </c>
    </row>
    <row r="56" spans="1:4" x14ac:dyDescent="0.35">
      <c r="A56" s="190" t="s">
        <v>479</v>
      </c>
      <c r="B56" s="192">
        <v>6.8</v>
      </c>
    </row>
    <row r="57" spans="1:4" x14ac:dyDescent="0.35">
      <c r="A57" s="190" t="s">
        <v>480</v>
      </c>
      <c r="B57" s="191">
        <v>4</v>
      </c>
      <c r="C57" s="1" t="s">
        <v>481</v>
      </c>
      <c r="D57" s="1" t="s">
        <v>70</v>
      </c>
    </row>
    <row r="58" spans="1:4" x14ac:dyDescent="0.35">
      <c r="A58" s="190" t="s">
        <v>482</v>
      </c>
      <c r="B58" s="191">
        <v>0.28999999999999998</v>
      </c>
      <c r="C58" s="1" t="s">
        <v>483</v>
      </c>
      <c r="D58" s="1" t="s">
        <v>70</v>
      </c>
    </row>
    <row r="59" spans="1:4" x14ac:dyDescent="0.35">
      <c r="A59" s="190" t="s">
        <v>484</v>
      </c>
      <c r="B59" s="191">
        <v>39</v>
      </c>
      <c r="C59" s="1" t="s">
        <v>485</v>
      </c>
      <c r="D59" s="1" t="s">
        <v>70</v>
      </c>
    </row>
    <row r="60" spans="1:4" x14ac:dyDescent="0.35">
      <c r="A60" s="190" t="s">
        <v>486</v>
      </c>
      <c r="B60" s="191">
        <v>16</v>
      </c>
      <c r="C60" s="1" t="s">
        <v>487</v>
      </c>
      <c r="D60" s="1" t="s">
        <v>70</v>
      </c>
    </row>
    <row r="64" spans="1:4" x14ac:dyDescent="0.35">
      <c r="B64" s="1">
        <v>2019</v>
      </c>
    </row>
    <row r="65" spans="1:10" ht="15" thickBot="1" x14ac:dyDescent="0.4">
      <c r="B65" s="2" t="s">
        <v>488</v>
      </c>
      <c r="C65" s="2" t="s">
        <v>489</v>
      </c>
      <c r="D65" s="193" t="s">
        <v>490</v>
      </c>
      <c r="E65" s="194" t="s">
        <v>491</v>
      </c>
      <c r="F65" s="195" t="s">
        <v>492</v>
      </c>
      <c r="G65" s="1" t="s">
        <v>511</v>
      </c>
      <c r="J65" s="45" t="s">
        <v>516</v>
      </c>
    </row>
    <row r="66" spans="1:10" x14ac:dyDescent="0.35">
      <c r="A66" s="1" t="s">
        <v>14</v>
      </c>
      <c r="B66" s="1">
        <v>100</v>
      </c>
      <c r="C66" s="1">
        <f>D66+E66*E$71+F66*F$71</f>
        <v>50</v>
      </c>
      <c r="D66" s="1">
        <v>0</v>
      </c>
      <c r="E66" s="1">
        <v>0</v>
      </c>
      <c r="F66" s="1">
        <v>100</v>
      </c>
      <c r="G66" s="1" t="s">
        <v>512</v>
      </c>
    </row>
    <row r="67" spans="1:10" x14ac:dyDescent="0.35">
      <c r="A67" s="1" t="s">
        <v>18</v>
      </c>
      <c r="B67" s="1">
        <v>160</v>
      </c>
      <c r="C67" s="1">
        <f t="shared" ref="C67:C69" si="0">D67+E67*E$71+F67*F$71</f>
        <v>132</v>
      </c>
      <c r="D67" s="1">
        <v>90</v>
      </c>
      <c r="E67" s="1">
        <v>70</v>
      </c>
      <c r="F67" s="1">
        <v>0</v>
      </c>
      <c r="G67" s="1" t="s">
        <v>513</v>
      </c>
    </row>
    <row r="68" spans="1:10" x14ac:dyDescent="0.35">
      <c r="A68" s="1" t="s">
        <v>8</v>
      </c>
      <c r="B68" s="1">
        <v>160</v>
      </c>
      <c r="C68" s="1">
        <f t="shared" si="0"/>
        <v>132</v>
      </c>
      <c r="D68" s="1">
        <v>90</v>
      </c>
      <c r="E68" s="1">
        <v>70</v>
      </c>
      <c r="F68" s="1">
        <v>0</v>
      </c>
      <c r="G68" s="1" t="s">
        <v>514</v>
      </c>
    </row>
    <row r="69" spans="1:10" x14ac:dyDescent="0.35">
      <c r="A69" s="1" t="s">
        <v>11</v>
      </c>
      <c r="B69" s="1">
        <v>350</v>
      </c>
      <c r="C69" s="1">
        <f t="shared" si="0"/>
        <v>282</v>
      </c>
      <c r="D69" s="1">
        <v>180</v>
      </c>
      <c r="E69" s="1">
        <v>170</v>
      </c>
      <c r="F69" s="1">
        <v>0</v>
      </c>
      <c r="G69" s="1" t="s">
        <v>515</v>
      </c>
    </row>
    <row r="71" spans="1:10" x14ac:dyDescent="0.35">
      <c r="C71" s="1" t="s">
        <v>493</v>
      </c>
      <c r="D71" s="1">
        <v>1</v>
      </c>
      <c r="E71" s="1">
        <v>0.6</v>
      </c>
      <c r="F71" s="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42"/>
  <sheetViews>
    <sheetView workbookViewId="0">
      <pane ySplit="4" topLeftCell="A44" activePane="bottomLeft" state="frozen"/>
      <selection pane="bottomLeft" activeCell="B46" sqref="B46"/>
    </sheetView>
  </sheetViews>
  <sheetFormatPr defaultRowHeight="14.5" x14ac:dyDescent="0.35"/>
  <cols>
    <col min="1" max="1" width="18.81640625" bestFit="1" customWidth="1"/>
    <col min="2" max="2" width="37.26953125" bestFit="1" customWidth="1"/>
    <col min="3" max="3" width="4.81640625" style="1" bestFit="1" customWidth="1"/>
    <col min="4" max="4" width="25.90625" bestFit="1" customWidth="1"/>
    <col min="5" max="5" width="18.26953125" customWidth="1"/>
    <col min="18" max="18" width="9.90625" bestFit="1" customWidth="1"/>
  </cols>
  <sheetData>
    <row r="1" spans="1:16384" x14ac:dyDescent="0.35">
      <c r="A1" t="s">
        <v>53</v>
      </c>
    </row>
    <row r="2" spans="1:16384" s="46" customFormat="1" x14ac:dyDescent="0.35">
      <c r="A2" s="46" t="s">
        <v>77</v>
      </c>
      <c r="J2" s="46" t="s">
        <v>78</v>
      </c>
      <c r="R2" s="46" t="s">
        <v>249</v>
      </c>
    </row>
    <row r="3" spans="1:16384" x14ac:dyDescent="0.35">
      <c r="J3" s="2" t="s">
        <v>67</v>
      </c>
      <c r="K3" s="2" t="s">
        <v>68</v>
      </c>
      <c r="L3" s="2" t="s">
        <v>69</v>
      </c>
      <c r="M3" s="2" t="s">
        <v>65</v>
      </c>
      <c r="N3" s="2" t="s">
        <v>83</v>
      </c>
      <c r="O3" s="2" t="s">
        <v>114</v>
      </c>
      <c r="R3" s="1">
        <v>2020</v>
      </c>
      <c r="S3" t="s">
        <v>250</v>
      </c>
    </row>
    <row r="4" spans="1:16384" x14ac:dyDescent="0.35">
      <c r="A4" s="2" t="s">
        <v>67</v>
      </c>
      <c r="B4" s="2" t="s">
        <v>68</v>
      </c>
      <c r="C4" s="2" t="s">
        <v>69</v>
      </c>
      <c r="D4" s="2" t="s">
        <v>65</v>
      </c>
      <c r="E4" s="2" t="s">
        <v>150</v>
      </c>
      <c r="F4" t="s">
        <v>114</v>
      </c>
      <c r="G4" t="s">
        <v>54</v>
      </c>
      <c r="H4" t="s">
        <v>55</v>
      </c>
      <c r="J4" s="6" t="s">
        <v>59</v>
      </c>
      <c r="K4" s="45" t="s">
        <v>66</v>
      </c>
      <c r="L4" s="45" t="s">
        <v>72</v>
      </c>
      <c r="M4" t="s">
        <v>76</v>
      </c>
      <c r="N4" t="s">
        <v>84</v>
      </c>
      <c r="O4" s="1" t="s">
        <v>115</v>
      </c>
    </row>
    <row r="5" spans="1:16384" x14ac:dyDescent="0.35">
      <c r="A5" s="4" t="s">
        <v>57</v>
      </c>
      <c r="B5" t="s">
        <v>142</v>
      </c>
      <c r="C5" s="1" t="s">
        <v>70</v>
      </c>
      <c r="D5" t="s">
        <v>75</v>
      </c>
      <c r="E5" t="s">
        <v>151</v>
      </c>
      <c r="F5" t="s">
        <v>115</v>
      </c>
      <c r="J5" s="6" t="s">
        <v>60</v>
      </c>
      <c r="K5" s="45" t="s">
        <v>73</v>
      </c>
      <c r="L5" s="45" t="s">
        <v>72</v>
      </c>
      <c r="N5" s="1" t="s">
        <v>84</v>
      </c>
      <c r="O5" s="1" t="s">
        <v>115</v>
      </c>
      <c r="R5">
        <v>2018</v>
      </c>
    </row>
    <row r="6" spans="1:16384" x14ac:dyDescent="0.35">
      <c r="A6" s="4" t="s">
        <v>56</v>
      </c>
      <c r="B6" s="1" t="s">
        <v>144</v>
      </c>
      <c r="C6" s="1" t="s">
        <v>70</v>
      </c>
      <c r="F6" s="1" t="s">
        <v>115</v>
      </c>
      <c r="J6" s="7" t="s">
        <v>61</v>
      </c>
      <c r="K6" s="45" t="s">
        <v>74</v>
      </c>
      <c r="L6" s="45" t="s">
        <v>71</v>
      </c>
      <c r="N6" s="1" t="s">
        <v>84</v>
      </c>
      <c r="O6" s="1" t="s">
        <v>115</v>
      </c>
    </row>
    <row r="7" spans="1:16384" x14ac:dyDescent="0.35">
      <c r="A7" s="5" t="s">
        <v>58</v>
      </c>
      <c r="B7" s="1" t="s">
        <v>143</v>
      </c>
      <c r="C7" s="1" t="s">
        <v>71</v>
      </c>
      <c r="F7" s="1" t="s">
        <v>115</v>
      </c>
      <c r="J7" s="8" t="s">
        <v>23</v>
      </c>
      <c r="K7" s="45" t="s">
        <v>79</v>
      </c>
      <c r="L7" s="1"/>
      <c r="N7" s="1" t="s">
        <v>84</v>
      </c>
      <c r="O7" s="1" t="s">
        <v>115</v>
      </c>
    </row>
    <row r="8" spans="1:16384" s="1" customFormat="1" ht="29" x14ac:dyDescent="0.35">
      <c r="A8" s="68" t="s">
        <v>141</v>
      </c>
      <c r="B8" s="68" t="s">
        <v>145</v>
      </c>
      <c r="C8" s="68" t="s">
        <v>70</v>
      </c>
      <c r="D8" s="68" t="s">
        <v>146</v>
      </c>
      <c r="E8" s="1">
        <v>2018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68"/>
      <c r="IN8" s="68"/>
      <c r="IO8" s="68"/>
      <c r="IP8" s="68"/>
      <c r="IQ8" s="68"/>
      <c r="IR8" s="68"/>
      <c r="IS8" s="68"/>
      <c r="IT8" s="68"/>
      <c r="IU8" s="68"/>
      <c r="IV8" s="68"/>
      <c r="IW8" s="68"/>
      <c r="IX8" s="68"/>
      <c r="IY8" s="68"/>
      <c r="IZ8" s="68"/>
      <c r="JA8" s="68"/>
      <c r="JB8" s="68"/>
      <c r="JC8" s="68"/>
      <c r="JD8" s="68"/>
      <c r="JE8" s="68"/>
      <c r="JF8" s="68"/>
      <c r="JG8" s="68"/>
      <c r="JH8" s="68"/>
      <c r="JI8" s="68"/>
      <c r="JJ8" s="68"/>
      <c r="JK8" s="68"/>
      <c r="JL8" s="68"/>
      <c r="JM8" s="68"/>
      <c r="JN8" s="68"/>
      <c r="JO8" s="68"/>
      <c r="JP8" s="68"/>
      <c r="JQ8" s="68"/>
      <c r="JR8" s="68"/>
      <c r="JS8" s="68"/>
      <c r="JT8" s="68"/>
      <c r="JU8" s="68"/>
      <c r="JV8" s="68"/>
      <c r="JW8" s="68"/>
      <c r="JX8" s="68"/>
      <c r="JY8" s="68"/>
      <c r="JZ8" s="68"/>
      <c r="KA8" s="68"/>
      <c r="KB8" s="68"/>
      <c r="KC8" s="68"/>
      <c r="KD8" s="68"/>
      <c r="KE8" s="68"/>
      <c r="KF8" s="68"/>
      <c r="KG8" s="68"/>
      <c r="KH8" s="68"/>
      <c r="KI8" s="68"/>
      <c r="KJ8" s="68"/>
      <c r="KK8" s="68"/>
      <c r="KL8" s="68"/>
      <c r="KM8" s="68"/>
      <c r="KN8" s="68"/>
      <c r="KO8" s="68"/>
      <c r="KP8" s="68"/>
      <c r="KQ8" s="68"/>
      <c r="KR8" s="68"/>
      <c r="KS8" s="68"/>
      <c r="KT8" s="68"/>
      <c r="KU8" s="68"/>
      <c r="KV8" s="68"/>
      <c r="KW8" s="68"/>
      <c r="KX8" s="68"/>
      <c r="KY8" s="68"/>
      <c r="KZ8" s="68"/>
      <c r="LA8" s="68"/>
      <c r="LB8" s="68"/>
      <c r="LC8" s="68"/>
      <c r="LD8" s="68"/>
      <c r="LE8" s="68"/>
      <c r="LF8" s="68"/>
      <c r="LG8" s="68"/>
      <c r="LH8" s="68"/>
      <c r="LI8" s="68"/>
      <c r="LJ8" s="68"/>
      <c r="LK8" s="68"/>
      <c r="LL8" s="68"/>
      <c r="LM8" s="68"/>
      <c r="LN8" s="68"/>
      <c r="LO8" s="68"/>
      <c r="LP8" s="68"/>
      <c r="LQ8" s="68"/>
      <c r="LR8" s="68"/>
      <c r="LS8" s="68"/>
      <c r="LT8" s="68"/>
      <c r="LU8" s="68"/>
      <c r="LV8" s="68"/>
      <c r="LW8" s="68"/>
      <c r="LX8" s="68"/>
      <c r="LY8" s="68"/>
      <c r="LZ8" s="68"/>
      <c r="MA8" s="68"/>
      <c r="MB8" s="68"/>
      <c r="MC8" s="68"/>
      <c r="MD8" s="68"/>
      <c r="ME8" s="68"/>
      <c r="MF8" s="68"/>
      <c r="MG8" s="68"/>
      <c r="MH8" s="68"/>
      <c r="MI8" s="68"/>
      <c r="MJ8" s="68"/>
      <c r="MK8" s="68"/>
      <c r="ML8" s="68"/>
      <c r="MM8" s="68"/>
      <c r="MN8" s="68"/>
      <c r="MO8" s="68"/>
      <c r="MP8" s="68"/>
      <c r="MQ8" s="68"/>
      <c r="MR8" s="68"/>
      <c r="MS8" s="68"/>
      <c r="MT8" s="68"/>
      <c r="MU8" s="68"/>
      <c r="MV8" s="68"/>
      <c r="MW8" s="68"/>
      <c r="MX8" s="68"/>
      <c r="MY8" s="68"/>
      <c r="MZ8" s="68"/>
      <c r="NA8" s="68"/>
      <c r="NB8" s="68"/>
      <c r="NC8" s="68"/>
      <c r="ND8" s="68"/>
      <c r="NE8" s="68"/>
      <c r="NF8" s="68"/>
      <c r="NG8" s="68"/>
      <c r="NH8" s="68"/>
      <c r="NI8" s="68"/>
      <c r="NJ8" s="68"/>
      <c r="NK8" s="68"/>
      <c r="NL8" s="68"/>
      <c r="NM8" s="68"/>
      <c r="NN8" s="68"/>
      <c r="NO8" s="68"/>
      <c r="NP8" s="68"/>
      <c r="NQ8" s="68"/>
      <c r="NR8" s="68"/>
      <c r="NS8" s="68"/>
      <c r="NT8" s="68"/>
      <c r="NU8" s="68"/>
      <c r="NV8" s="68"/>
      <c r="NW8" s="68"/>
      <c r="NX8" s="68"/>
      <c r="NY8" s="68"/>
      <c r="NZ8" s="68"/>
      <c r="OA8" s="68"/>
      <c r="OB8" s="68"/>
      <c r="OC8" s="68"/>
      <c r="OD8" s="68"/>
      <c r="OE8" s="68"/>
      <c r="OF8" s="68"/>
      <c r="OG8" s="68"/>
      <c r="OH8" s="68"/>
      <c r="OI8" s="68"/>
      <c r="OJ8" s="68"/>
      <c r="OK8" s="68"/>
      <c r="OL8" s="68"/>
      <c r="OM8" s="68"/>
      <c r="ON8" s="68"/>
      <c r="OO8" s="68"/>
      <c r="OP8" s="68"/>
      <c r="OQ8" s="68"/>
      <c r="OR8" s="68"/>
      <c r="OS8" s="68"/>
      <c r="OT8" s="68"/>
      <c r="OU8" s="68"/>
      <c r="OV8" s="68"/>
      <c r="OW8" s="68"/>
      <c r="OX8" s="68"/>
      <c r="OY8" s="68"/>
      <c r="OZ8" s="68"/>
      <c r="PA8" s="68"/>
      <c r="PB8" s="68"/>
      <c r="PC8" s="68"/>
      <c r="PD8" s="68"/>
      <c r="PE8" s="68"/>
      <c r="PF8" s="68"/>
      <c r="PG8" s="68"/>
      <c r="PH8" s="68"/>
      <c r="PI8" s="68"/>
      <c r="PJ8" s="68"/>
      <c r="PK8" s="68"/>
      <c r="PL8" s="68"/>
      <c r="PM8" s="68"/>
      <c r="PN8" s="68"/>
      <c r="PO8" s="68"/>
      <c r="PP8" s="68"/>
      <c r="PQ8" s="68"/>
      <c r="PR8" s="68"/>
      <c r="PS8" s="68"/>
      <c r="PT8" s="68"/>
      <c r="PU8" s="68"/>
      <c r="PV8" s="68"/>
      <c r="PW8" s="68"/>
      <c r="PX8" s="68"/>
      <c r="PY8" s="68"/>
      <c r="PZ8" s="68"/>
      <c r="QA8" s="68"/>
      <c r="QB8" s="68"/>
      <c r="QC8" s="68"/>
      <c r="QD8" s="68"/>
      <c r="QE8" s="68"/>
      <c r="QF8" s="68"/>
      <c r="QG8" s="68"/>
      <c r="QH8" s="68"/>
      <c r="QI8" s="68"/>
      <c r="QJ8" s="68"/>
      <c r="QK8" s="68"/>
      <c r="QL8" s="68"/>
      <c r="QM8" s="68"/>
      <c r="QN8" s="68"/>
      <c r="QO8" s="68"/>
      <c r="QP8" s="68"/>
      <c r="QQ8" s="68"/>
      <c r="QR8" s="68"/>
      <c r="QS8" s="68"/>
      <c r="QT8" s="68"/>
      <c r="QU8" s="68"/>
      <c r="QV8" s="68"/>
      <c r="QW8" s="68"/>
      <c r="QX8" s="68"/>
      <c r="QY8" s="68"/>
      <c r="QZ8" s="68"/>
      <c r="RA8" s="68"/>
      <c r="RB8" s="68"/>
      <c r="RC8" s="68"/>
      <c r="RD8" s="68"/>
      <c r="RE8" s="68"/>
      <c r="RF8" s="68"/>
      <c r="RG8" s="68"/>
      <c r="RH8" s="68"/>
      <c r="RI8" s="68"/>
      <c r="RJ8" s="68"/>
      <c r="RK8" s="68"/>
      <c r="RL8" s="68"/>
      <c r="RM8" s="68"/>
      <c r="RN8" s="68"/>
      <c r="RO8" s="68"/>
      <c r="RP8" s="68"/>
      <c r="RQ8" s="68"/>
      <c r="RR8" s="68"/>
      <c r="RS8" s="68"/>
      <c r="RT8" s="68"/>
      <c r="RU8" s="68"/>
      <c r="RV8" s="68"/>
      <c r="RW8" s="68"/>
      <c r="RX8" s="68"/>
      <c r="RY8" s="68"/>
      <c r="RZ8" s="68"/>
      <c r="SA8" s="68"/>
      <c r="SB8" s="68"/>
      <c r="SC8" s="68"/>
      <c r="SD8" s="68"/>
      <c r="SE8" s="68"/>
      <c r="SF8" s="68"/>
      <c r="SG8" s="68"/>
      <c r="SH8" s="68"/>
      <c r="SI8" s="68"/>
      <c r="SJ8" s="68"/>
      <c r="SK8" s="68"/>
      <c r="SL8" s="68"/>
      <c r="SM8" s="68"/>
      <c r="SN8" s="68"/>
      <c r="SO8" s="68"/>
      <c r="SP8" s="68"/>
      <c r="SQ8" s="68"/>
      <c r="SR8" s="68"/>
      <c r="SS8" s="68"/>
      <c r="ST8" s="68"/>
      <c r="SU8" s="68"/>
      <c r="SV8" s="68"/>
      <c r="SW8" s="68"/>
      <c r="SX8" s="68"/>
      <c r="SY8" s="68"/>
      <c r="SZ8" s="68"/>
      <c r="TA8" s="68"/>
      <c r="TB8" s="68"/>
      <c r="TC8" s="68"/>
      <c r="TD8" s="68"/>
      <c r="TE8" s="68"/>
      <c r="TF8" s="68"/>
      <c r="TG8" s="68"/>
      <c r="TH8" s="68"/>
      <c r="TI8" s="68"/>
      <c r="TJ8" s="68"/>
      <c r="TK8" s="68"/>
      <c r="TL8" s="68"/>
      <c r="TM8" s="68"/>
      <c r="TN8" s="68"/>
      <c r="TO8" s="68"/>
      <c r="TP8" s="68"/>
      <c r="TQ8" s="68"/>
      <c r="TR8" s="68"/>
      <c r="TS8" s="68"/>
      <c r="TT8" s="68"/>
      <c r="TU8" s="68"/>
      <c r="TV8" s="68"/>
      <c r="TW8" s="68"/>
      <c r="TX8" s="68"/>
      <c r="TY8" s="68"/>
      <c r="TZ8" s="68"/>
      <c r="UA8" s="68"/>
      <c r="UB8" s="68"/>
      <c r="UC8" s="68"/>
      <c r="UD8" s="68"/>
      <c r="UE8" s="68"/>
      <c r="UF8" s="68"/>
      <c r="UG8" s="68"/>
      <c r="UH8" s="68"/>
      <c r="UI8" s="68"/>
      <c r="UJ8" s="68"/>
      <c r="UK8" s="68"/>
      <c r="UL8" s="68"/>
      <c r="UM8" s="68"/>
      <c r="UN8" s="68"/>
      <c r="UO8" s="68"/>
      <c r="UP8" s="68"/>
      <c r="UQ8" s="68"/>
      <c r="UR8" s="68"/>
      <c r="US8" s="68"/>
      <c r="UT8" s="68"/>
      <c r="UU8" s="68"/>
      <c r="UV8" s="68"/>
      <c r="UW8" s="68"/>
      <c r="UX8" s="68"/>
      <c r="UY8" s="68"/>
      <c r="UZ8" s="68"/>
      <c r="VA8" s="68"/>
      <c r="VB8" s="68"/>
      <c r="VC8" s="68"/>
      <c r="VD8" s="68"/>
      <c r="VE8" s="68"/>
      <c r="VF8" s="68"/>
      <c r="VG8" s="68"/>
      <c r="VH8" s="68"/>
      <c r="VI8" s="68"/>
      <c r="VJ8" s="68"/>
      <c r="VK8" s="68"/>
      <c r="VL8" s="68"/>
      <c r="VM8" s="68"/>
      <c r="VN8" s="68"/>
      <c r="VO8" s="68"/>
      <c r="VP8" s="68"/>
      <c r="VQ8" s="68"/>
      <c r="VR8" s="68"/>
      <c r="VS8" s="68"/>
      <c r="VT8" s="68"/>
      <c r="VU8" s="68"/>
      <c r="VV8" s="68"/>
      <c r="VW8" s="68"/>
      <c r="VX8" s="68"/>
      <c r="VY8" s="68"/>
      <c r="VZ8" s="68"/>
      <c r="WA8" s="68"/>
      <c r="WB8" s="68"/>
      <c r="WC8" s="68"/>
      <c r="WD8" s="68"/>
      <c r="WE8" s="68"/>
      <c r="WF8" s="68"/>
      <c r="WG8" s="68"/>
      <c r="WH8" s="68"/>
      <c r="WI8" s="68"/>
      <c r="WJ8" s="68"/>
      <c r="WK8" s="68"/>
      <c r="WL8" s="68"/>
      <c r="WM8" s="68"/>
      <c r="WN8" s="68"/>
      <c r="WO8" s="68"/>
      <c r="WP8" s="68"/>
      <c r="WQ8" s="68"/>
      <c r="WR8" s="68"/>
      <c r="WS8" s="68"/>
      <c r="WT8" s="68"/>
      <c r="WU8" s="68"/>
      <c r="WV8" s="68"/>
      <c r="WW8" s="68"/>
      <c r="WX8" s="68"/>
      <c r="WY8" s="68"/>
      <c r="WZ8" s="68"/>
      <c r="XA8" s="68"/>
      <c r="XB8" s="68"/>
      <c r="XC8" s="68"/>
      <c r="XD8" s="68"/>
      <c r="XE8" s="68"/>
      <c r="XF8" s="68"/>
      <c r="XG8" s="68"/>
      <c r="XH8" s="68"/>
      <c r="XI8" s="68"/>
      <c r="XJ8" s="68"/>
      <c r="XK8" s="68"/>
      <c r="XL8" s="68"/>
      <c r="XM8" s="68"/>
      <c r="XN8" s="68"/>
      <c r="XO8" s="68"/>
      <c r="XP8" s="68"/>
      <c r="XQ8" s="68"/>
      <c r="XR8" s="68"/>
      <c r="XS8" s="68"/>
      <c r="XT8" s="68"/>
      <c r="XU8" s="68"/>
      <c r="XV8" s="68"/>
      <c r="XW8" s="68"/>
      <c r="XX8" s="68"/>
      <c r="XY8" s="68"/>
      <c r="XZ8" s="68"/>
      <c r="YA8" s="68"/>
      <c r="YB8" s="68"/>
      <c r="YC8" s="68"/>
      <c r="YD8" s="68"/>
      <c r="YE8" s="68"/>
      <c r="YF8" s="68"/>
      <c r="YG8" s="68"/>
      <c r="YH8" s="68"/>
      <c r="YI8" s="68"/>
      <c r="YJ8" s="68"/>
      <c r="YK8" s="68"/>
      <c r="YL8" s="68"/>
      <c r="YM8" s="68"/>
      <c r="YN8" s="68"/>
      <c r="YO8" s="68"/>
      <c r="YP8" s="68"/>
      <c r="YQ8" s="68"/>
      <c r="YR8" s="68"/>
      <c r="YS8" s="68"/>
      <c r="YT8" s="68"/>
      <c r="YU8" s="68"/>
      <c r="YV8" s="68"/>
      <c r="YW8" s="68"/>
      <c r="YX8" s="68"/>
      <c r="YY8" s="68"/>
      <c r="YZ8" s="68"/>
      <c r="ZA8" s="68"/>
      <c r="ZB8" s="68"/>
      <c r="ZC8" s="68"/>
      <c r="ZD8" s="68"/>
      <c r="ZE8" s="68"/>
      <c r="ZF8" s="68"/>
      <c r="ZG8" s="68"/>
      <c r="ZH8" s="68"/>
      <c r="ZI8" s="68"/>
      <c r="ZJ8" s="68"/>
      <c r="ZK8" s="68"/>
      <c r="ZL8" s="68"/>
      <c r="ZM8" s="68"/>
      <c r="ZN8" s="68"/>
      <c r="ZO8" s="68"/>
      <c r="ZP8" s="68"/>
      <c r="ZQ8" s="68"/>
      <c r="ZR8" s="68"/>
      <c r="ZS8" s="68"/>
      <c r="ZT8" s="68"/>
      <c r="ZU8" s="68"/>
      <c r="ZV8" s="68"/>
      <c r="ZW8" s="68"/>
      <c r="ZX8" s="68"/>
      <c r="ZY8" s="68"/>
      <c r="ZZ8" s="68"/>
      <c r="AAA8" s="68"/>
      <c r="AAB8" s="68"/>
      <c r="AAC8" s="68"/>
      <c r="AAD8" s="68"/>
      <c r="AAE8" s="68"/>
      <c r="AAF8" s="68"/>
      <c r="AAG8" s="68"/>
      <c r="AAH8" s="68"/>
      <c r="AAI8" s="68"/>
      <c r="AAJ8" s="68"/>
      <c r="AAK8" s="68"/>
      <c r="AAL8" s="68"/>
      <c r="AAM8" s="68"/>
      <c r="AAN8" s="68"/>
      <c r="AAO8" s="68"/>
      <c r="AAP8" s="68"/>
      <c r="AAQ8" s="68"/>
      <c r="AAR8" s="68"/>
      <c r="AAS8" s="68"/>
      <c r="AAT8" s="68"/>
      <c r="AAU8" s="68"/>
      <c r="AAV8" s="68"/>
      <c r="AAW8" s="68"/>
      <c r="AAX8" s="68"/>
      <c r="AAY8" s="68"/>
      <c r="AAZ8" s="68"/>
      <c r="ABA8" s="68"/>
      <c r="ABB8" s="68"/>
      <c r="ABC8" s="68"/>
      <c r="ABD8" s="68"/>
      <c r="ABE8" s="68"/>
      <c r="ABF8" s="68"/>
      <c r="ABG8" s="68"/>
      <c r="ABH8" s="68"/>
      <c r="ABI8" s="68"/>
      <c r="ABJ8" s="68"/>
      <c r="ABK8" s="68"/>
      <c r="ABL8" s="68"/>
      <c r="ABM8" s="68"/>
      <c r="ABN8" s="68"/>
      <c r="ABO8" s="68"/>
      <c r="ABP8" s="68"/>
      <c r="ABQ8" s="68"/>
      <c r="ABR8" s="68"/>
      <c r="ABS8" s="68"/>
      <c r="ABT8" s="68"/>
      <c r="ABU8" s="68"/>
      <c r="ABV8" s="68"/>
      <c r="ABW8" s="68"/>
      <c r="ABX8" s="68"/>
      <c r="ABY8" s="68"/>
      <c r="ABZ8" s="68"/>
      <c r="ACA8" s="68"/>
      <c r="ACB8" s="68"/>
      <c r="ACC8" s="68"/>
      <c r="ACD8" s="68"/>
      <c r="ACE8" s="68"/>
      <c r="ACF8" s="68"/>
      <c r="ACG8" s="68"/>
      <c r="ACH8" s="68"/>
      <c r="ACI8" s="68"/>
      <c r="ACJ8" s="68"/>
      <c r="ACK8" s="68"/>
      <c r="ACL8" s="68"/>
      <c r="ACM8" s="68"/>
      <c r="ACN8" s="68"/>
      <c r="ACO8" s="68"/>
      <c r="ACP8" s="68"/>
      <c r="ACQ8" s="68"/>
      <c r="ACR8" s="68"/>
      <c r="ACS8" s="68"/>
      <c r="ACT8" s="68"/>
      <c r="ACU8" s="68"/>
      <c r="ACV8" s="68"/>
      <c r="ACW8" s="68"/>
      <c r="ACX8" s="68"/>
      <c r="ACY8" s="68"/>
      <c r="ACZ8" s="68"/>
      <c r="ADA8" s="68"/>
      <c r="ADB8" s="68"/>
      <c r="ADC8" s="68"/>
      <c r="ADD8" s="68"/>
      <c r="ADE8" s="68"/>
      <c r="ADF8" s="68"/>
      <c r="ADG8" s="68"/>
      <c r="ADH8" s="68"/>
      <c r="ADI8" s="68"/>
      <c r="ADJ8" s="68"/>
      <c r="ADK8" s="68"/>
      <c r="ADL8" s="68"/>
      <c r="ADM8" s="68"/>
      <c r="ADN8" s="68"/>
      <c r="ADO8" s="68"/>
      <c r="ADP8" s="68"/>
      <c r="ADQ8" s="68"/>
      <c r="ADR8" s="68"/>
      <c r="ADS8" s="68"/>
      <c r="ADT8" s="68"/>
      <c r="ADU8" s="68"/>
      <c r="ADV8" s="68"/>
      <c r="ADW8" s="68"/>
      <c r="ADX8" s="68"/>
      <c r="ADY8" s="68"/>
      <c r="ADZ8" s="68"/>
      <c r="AEA8" s="68"/>
      <c r="AEB8" s="68"/>
      <c r="AEC8" s="68"/>
      <c r="AED8" s="68"/>
      <c r="AEE8" s="68"/>
      <c r="AEF8" s="68"/>
      <c r="AEG8" s="68"/>
      <c r="AEH8" s="68"/>
      <c r="AEI8" s="68"/>
      <c r="AEJ8" s="68"/>
      <c r="AEK8" s="68"/>
      <c r="AEL8" s="68"/>
      <c r="AEM8" s="68"/>
      <c r="AEN8" s="68"/>
      <c r="AEO8" s="68"/>
      <c r="AEP8" s="68"/>
      <c r="AEQ8" s="68"/>
      <c r="AER8" s="68"/>
      <c r="AES8" s="68"/>
      <c r="AET8" s="68"/>
      <c r="AEU8" s="68"/>
      <c r="AEV8" s="68"/>
      <c r="AEW8" s="68"/>
      <c r="AEX8" s="68"/>
      <c r="AEY8" s="68"/>
      <c r="AEZ8" s="68"/>
      <c r="AFA8" s="68"/>
      <c r="AFB8" s="68"/>
      <c r="AFC8" s="68"/>
      <c r="AFD8" s="68"/>
      <c r="AFE8" s="68"/>
      <c r="AFF8" s="68"/>
      <c r="AFG8" s="68"/>
      <c r="AFH8" s="68"/>
      <c r="AFI8" s="68"/>
      <c r="AFJ8" s="68"/>
      <c r="AFK8" s="68"/>
      <c r="AFL8" s="68"/>
      <c r="AFM8" s="68"/>
      <c r="AFN8" s="68"/>
      <c r="AFO8" s="68"/>
      <c r="AFP8" s="68"/>
      <c r="AFQ8" s="68"/>
      <c r="AFR8" s="68"/>
      <c r="AFS8" s="68"/>
      <c r="AFT8" s="68"/>
      <c r="AFU8" s="68"/>
      <c r="AFV8" s="68"/>
      <c r="AFW8" s="68"/>
      <c r="AFX8" s="68"/>
      <c r="AFY8" s="68"/>
      <c r="AFZ8" s="68"/>
      <c r="AGA8" s="68"/>
      <c r="AGB8" s="68"/>
      <c r="AGC8" s="68"/>
      <c r="AGD8" s="68"/>
      <c r="AGE8" s="68"/>
      <c r="AGF8" s="68"/>
      <c r="AGG8" s="68"/>
      <c r="AGH8" s="68"/>
      <c r="AGI8" s="68"/>
      <c r="AGJ8" s="68"/>
      <c r="AGK8" s="68"/>
      <c r="AGL8" s="68"/>
      <c r="AGM8" s="68"/>
      <c r="AGN8" s="68"/>
      <c r="AGO8" s="68"/>
      <c r="AGP8" s="68"/>
      <c r="AGQ8" s="68"/>
      <c r="AGR8" s="68"/>
      <c r="AGS8" s="68"/>
      <c r="AGT8" s="68"/>
      <c r="AGU8" s="68"/>
      <c r="AGV8" s="68"/>
      <c r="AGW8" s="68"/>
      <c r="AGX8" s="68"/>
      <c r="AGY8" s="68"/>
      <c r="AGZ8" s="68"/>
      <c r="AHA8" s="68"/>
      <c r="AHB8" s="68"/>
      <c r="AHC8" s="68"/>
      <c r="AHD8" s="68"/>
      <c r="AHE8" s="68"/>
      <c r="AHF8" s="68"/>
      <c r="AHG8" s="68"/>
      <c r="AHH8" s="68"/>
      <c r="AHI8" s="68"/>
      <c r="AHJ8" s="68"/>
      <c r="AHK8" s="68"/>
      <c r="AHL8" s="68"/>
      <c r="AHM8" s="68"/>
      <c r="AHN8" s="68"/>
      <c r="AHO8" s="68"/>
      <c r="AHP8" s="68"/>
      <c r="AHQ8" s="68"/>
      <c r="AHR8" s="68"/>
      <c r="AHS8" s="68"/>
      <c r="AHT8" s="68"/>
      <c r="AHU8" s="68"/>
      <c r="AHV8" s="68"/>
      <c r="AHW8" s="68"/>
      <c r="AHX8" s="68"/>
      <c r="AHY8" s="68"/>
      <c r="AHZ8" s="68"/>
      <c r="AIA8" s="68"/>
      <c r="AIB8" s="68"/>
      <c r="AIC8" s="68"/>
      <c r="AID8" s="68"/>
      <c r="AIE8" s="68"/>
      <c r="AIF8" s="68"/>
      <c r="AIG8" s="68"/>
      <c r="AIH8" s="68"/>
      <c r="AII8" s="68"/>
      <c r="AIJ8" s="68"/>
      <c r="AIK8" s="68"/>
      <c r="AIL8" s="68"/>
      <c r="AIM8" s="68"/>
      <c r="AIN8" s="68"/>
      <c r="AIO8" s="68"/>
      <c r="AIP8" s="68"/>
      <c r="AIQ8" s="68"/>
      <c r="AIR8" s="68"/>
      <c r="AIS8" s="68"/>
      <c r="AIT8" s="68"/>
      <c r="AIU8" s="68"/>
      <c r="AIV8" s="68"/>
      <c r="AIW8" s="68"/>
      <c r="AIX8" s="68"/>
      <c r="AIY8" s="68"/>
      <c r="AIZ8" s="68"/>
      <c r="AJA8" s="68"/>
      <c r="AJB8" s="68"/>
      <c r="AJC8" s="68"/>
      <c r="AJD8" s="68"/>
      <c r="AJE8" s="68"/>
      <c r="AJF8" s="68"/>
      <c r="AJG8" s="68"/>
      <c r="AJH8" s="68"/>
      <c r="AJI8" s="68"/>
      <c r="AJJ8" s="68"/>
      <c r="AJK8" s="68"/>
      <c r="AJL8" s="68"/>
      <c r="AJM8" s="68"/>
      <c r="AJN8" s="68"/>
      <c r="AJO8" s="68"/>
      <c r="AJP8" s="68"/>
      <c r="AJQ8" s="68"/>
      <c r="AJR8" s="68"/>
      <c r="AJS8" s="68"/>
      <c r="AJT8" s="68"/>
      <c r="AJU8" s="68"/>
      <c r="AJV8" s="68"/>
      <c r="AJW8" s="68"/>
      <c r="AJX8" s="68"/>
      <c r="AJY8" s="68"/>
      <c r="AJZ8" s="68"/>
      <c r="AKA8" s="68"/>
      <c r="AKB8" s="68"/>
      <c r="AKC8" s="68"/>
      <c r="AKD8" s="68"/>
      <c r="AKE8" s="68"/>
      <c r="AKF8" s="68"/>
      <c r="AKG8" s="68"/>
      <c r="AKH8" s="68"/>
      <c r="AKI8" s="68"/>
      <c r="AKJ8" s="68"/>
      <c r="AKK8" s="68"/>
      <c r="AKL8" s="68"/>
      <c r="AKM8" s="68"/>
      <c r="AKN8" s="68"/>
      <c r="AKO8" s="68"/>
      <c r="AKP8" s="68"/>
      <c r="AKQ8" s="68"/>
      <c r="AKR8" s="68"/>
      <c r="AKS8" s="68"/>
      <c r="AKT8" s="68"/>
      <c r="AKU8" s="68"/>
      <c r="AKV8" s="68"/>
      <c r="AKW8" s="68"/>
      <c r="AKX8" s="68"/>
      <c r="AKY8" s="68"/>
      <c r="AKZ8" s="68"/>
      <c r="ALA8" s="68"/>
      <c r="ALB8" s="68"/>
      <c r="ALC8" s="68"/>
      <c r="ALD8" s="68"/>
      <c r="ALE8" s="68"/>
      <c r="ALF8" s="68"/>
      <c r="ALG8" s="68"/>
      <c r="ALH8" s="68"/>
      <c r="ALI8" s="68"/>
      <c r="ALJ8" s="68"/>
      <c r="ALK8" s="68"/>
      <c r="ALL8" s="68"/>
      <c r="ALM8" s="68"/>
      <c r="ALN8" s="68"/>
      <c r="ALO8" s="68"/>
      <c r="ALP8" s="68"/>
      <c r="ALQ8" s="68"/>
      <c r="ALR8" s="68"/>
      <c r="ALS8" s="68"/>
      <c r="ALT8" s="68"/>
      <c r="ALU8" s="68"/>
      <c r="ALV8" s="68"/>
      <c r="ALW8" s="68"/>
      <c r="ALX8" s="68"/>
      <c r="ALY8" s="68"/>
      <c r="ALZ8" s="68"/>
      <c r="AMA8" s="68"/>
      <c r="AMB8" s="68"/>
      <c r="AMC8" s="68"/>
      <c r="AMD8" s="68"/>
      <c r="AME8" s="68"/>
      <c r="AMF8" s="68"/>
      <c r="AMG8" s="68"/>
      <c r="AMH8" s="68"/>
      <c r="AMI8" s="68"/>
      <c r="AMJ8" s="68"/>
      <c r="AMK8" s="68"/>
      <c r="AML8" s="68"/>
      <c r="AMM8" s="68"/>
      <c r="AMN8" s="68"/>
      <c r="AMO8" s="68"/>
      <c r="AMP8" s="68"/>
      <c r="AMQ8" s="68"/>
      <c r="AMR8" s="68"/>
      <c r="AMS8" s="68"/>
      <c r="AMT8" s="68"/>
      <c r="AMU8" s="68"/>
      <c r="AMV8" s="68"/>
      <c r="AMW8" s="68"/>
      <c r="AMX8" s="68"/>
      <c r="AMY8" s="68"/>
      <c r="AMZ8" s="68"/>
      <c r="ANA8" s="68"/>
      <c r="ANB8" s="68"/>
      <c r="ANC8" s="68"/>
      <c r="AND8" s="68"/>
      <c r="ANE8" s="68"/>
      <c r="ANF8" s="68"/>
      <c r="ANG8" s="68"/>
      <c r="ANH8" s="68"/>
      <c r="ANI8" s="68"/>
      <c r="ANJ8" s="68"/>
      <c r="ANK8" s="68"/>
      <c r="ANL8" s="68"/>
      <c r="ANM8" s="68"/>
      <c r="ANN8" s="68"/>
      <c r="ANO8" s="68"/>
      <c r="ANP8" s="68"/>
      <c r="ANQ8" s="68"/>
      <c r="ANR8" s="68"/>
      <c r="ANS8" s="68"/>
      <c r="ANT8" s="68"/>
      <c r="ANU8" s="68"/>
      <c r="ANV8" s="68"/>
      <c r="ANW8" s="68"/>
      <c r="ANX8" s="68"/>
      <c r="ANY8" s="68"/>
      <c r="ANZ8" s="68"/>
      <c r="AOA8" s="68"/>
      <c r="AOB8" s="68"/>
      <c r="AOC8" s="68"/>
      <c r="AOD8" s="68"/>
      <c r="AOE8" s="68"/>
      <c r="AOF8" s="68"/>
      <c r="AOG8" s="68"/>
      <c r="AOH8" s="68"/>
      <c r="AOI8" s="68"/>
      <c r="AOJ8" s="68"/>
      <c r="AOK8" s="68"/>
      <c r="AOL8" s="68"/>
      <c r="AOM8" s="68"/>
      <c r="AON8" s="68"/>
      <c r="AOO8" s="68"/>
      <c r="AOP8" s="68"/>
      <c r="AOQ8" s="68"/>
      <c r="AOR8" s="68"/>
      <c r="AOS8" s="68"/>
      <c r="AOT8" s="68"/>
      <c r="AOU8" s="68"/>
      <c r="AOV8" s="68"/>
      <c r="AOW8" s="68"/>
      <c r="AOX8" s="68"/>
      <c r="AOY8" s="68"/>
      <c r="AOZ8" s="68"/>
      <c r="APA8" s="68"/>
      <c r="APB8" s="68"/>
      <c r="APC8" s="68"/>
      <c r="APD8" s="68"/>
      <c r="APE8" s="68"/>
      <c r="APF8" s="68"/>
      <c r="APG8" s="68"/>
      <c r="APH8" s="68"/>
      <c r="API8" s="68"/>
      <c r="APJ8" s="68"/>
      <c r="APK8" s="68"/>
      <c r="APL8" s="68"/>
      <c r="APM8" s="68"/>
      <c r="APN8" s="68"/>
      <c r="APO8" s="68"/>
      <c r="APP8" s="68"/>
      <c r="APQ8" s="68"/>
      <c r="APR8" s="68"/>
      <c r="APS8" s="68"/>
      <c r="APT8" s="68"/>
      <c r="APU8" s="68"/>
      <c r="APV8" s="68"/>
      <c r="APW8" s="68"/>
      <c r="APX8" s="68"/>
      <c r="APY8" s="68"/>
      <c r="APZ8" s="68"/>
      <c r="AQA8" s="68"/>
      <c r="AQB8" s="68"/>
      <c r="AQC8" s="68"/>
      <c r="AQD8" s="68"/>
      <c r="AQE8" s="68"/>
      <c r="AQF8" s="68"/>
      <c r="AQG8" s="68"/>
      <c r="AQH8" s="68"/>
      <c r="AQI8" s="68"/>
      <c r="AQJ8" s="68"/>
      <c r="AQK8" s="68"/>
      <c r="AQL8" s="68"/>
      <c r="AQM8" s="68"/>
      <c r="AQN8" s="68"/>
      <c r="AQO8" s="68"/>
      <c r="AQP8" s="68"/>
      <c r="AQQ8" s="68"/>
      <c r="AQR8" s="68"/>
      <c r="AQS8" s="68"/>
      <c r="AQT8" s="68"/>
      <c r="AQU8" s="68"/>
      <c r="AQV8" s="68"/>
      <c r="AQW8" s="68"/>
      <c r="AQX8" s="68"/>
      <c r="AQY8" s="68"/>
      <c r="AQZ8" s="68"/>
      <c r="ARA8" s="68"/>
      <c r="ARB8" s="68"/>
      <c r="ARC8" s="68"/>
      <c r="ARD8" s="68"/>
      <c r="ARE8" s="68"/>
      <c r="ARF8" s="68"/>
      <c r="ARG8" s="68"/>
      <c r="ARH8" s="68"/>
      <c r="ARI8" s="68"/>
      <c r="ARJ8" s="68"/>
      <c r="ARK8" s="68"/>
      <c r="ARL8" s="68"/>
      <c r="ARM8" s="68"/>
      <c r="ARN8" s="68"/>
      <c r="ARO8" s="68"/>
      <c r="ARP8" s="68"/>
      <c r="ARQ8" s="68"/>
      <c r="ARR8" s="68"/>
      <c r="ARS8" s="68"/>
      <c r="ART8" s="68"/>
      <c r="ARU8" s="68"/>
      <c r="ARV8" s="68"/>
      <c r="ARW8" s="68"/>
      <c r="ARX8" s="68"/>
      <c r="ARY8" s="68"/>
      <c r="ARZ8" s="68"/>
      <c r="ASA8" s="68"/>
      <c r="ASB8" s="68"/>
      <c r="ASC8" s="68"/>
      <c r="ASD8" s="68"/>
      <c r="ASE8" s="68"/>
      <c r="ASF8" s="68"/>
      <c r="ASG8" s="68"/>
      <c r="ASH8" s="68"/>
      <c r="ASI8" s="68"/>
      <c r="ASJ8" s="68"/>
      <c r="ASK8" s="68"/>
      <c r="ASL8" s="68"/>
      <c r="ASM8" s="68"/>
      <c r="ASN8" s="68"/>
      <c r="ASO8" s="68"/>
      <c r="ASP8" s="68"/>
      <c r="ASQ8" s="68"/>
      <c r="ASR8" s="68"/>
      <c r="ASS8" s="68"/>
      <c r="AST8" s="68"/>
      <c r="ASU8" s="68"/>
      <c r="ASV8" s="68"/>
      <c r="ASW8" s="68"/>
      <c r="ASX8" s="68"/>
      <c r="ASY8" s="68"/>
      <c r="ASZ8" s="68"/>
      <c r="ATA8" s="68"/>
      <c r="ATB8" s="68"/>
      <c r="ATC8" s="68"/>
      <c r="ATD8" s="68"/>
      <c r="ATE8" s="68"/>
      <c r="ATF8" s="68"/>
      <c r="ATG8" s="68"/>
      <c r="ATH8" s="68"/>
      <c r="ATI8" s="68"/>
      <c r="ATJ8" s="68"/>
      <c r="ATK8" s="68"/>
      <c r="ATL8" s="68"/>
      <c r="ATM8" s="68"/>
      <c r="ATN8" s="68"/>
      <c r="ATO8" s="68"/>
      <c r="ATP8" s="68"/>
      <c r="ATQ8" s="68"/>
      <c r="ATR8" s="68"/>
      <c r="ATS8" s="68"/>
      <c r="ATT8" s="68"/>
      <c r="ATU8" s="68"/>
      <c r="ATV8" s="68"/>
      <c r="ATW8" s="68"/>
      <c r="ATX8" s="68"/>
      <c r="ATY8" s="68"/>
      <c r="ATZ8" s="68"/>
      <c r="AUA8" s="68"/>
      <c r="AUB8" s="68"/>
      <c r="AUC8" s="68"/>
      <c r="AUD8" s="68"/>
      <c r="AUE8" s="68"/>
      <c r="AUF8" s="68"/>
      <c r="AUG8" s="68"/>
      <c r="AUH8" s="68"/>
      <c r="AUI8" s="68"/>
      <c r="AUJ8" s="68"/>
      <c r="AUK8" s="68"/>
      <c r="AUL8" s="68"/>
      <c r="AUM8" s="68"/>
      <c r="AUN8" s="68"/>
      <c r="AUO8" s="68"/>
      <c r="AUP8" s="68"/>
      <c r="AUQ8" s="68"/>
      <c r="AUR8" s="68"/>
      <c r="AUS8" s="68"/>
      <c r="AUT8" s="68"/>
      <c r="AUU8" s="68"/>
      <c r="AUV8" s="68"/>
      <c r="AUW8" s="68"/>
      <c r="AUX8" s="68"/>
      <c r="AUY8" s="68"/>
      <c r="AUZ8" s="68"/>
      <c r="AVA8" s="68"/>
      <c r="AVB8" s="68"/>
      <c r="AVC8" s="68"/>
      <c r="AVD8" s="68"/>
      <c r="AVE8" s="68"/>
      <c r="AVF8" s="68"/>
      <c r="AVG8" s="68"/>
      <c r="AVH8" s="68"/>
      <c r="AVI8" s="68"/>
      <c r="AVJ8" s="68"/>
      <c r="AVK8" s="68"/>
      <c r="AVL8" s="68"/>
      <c r="AVM8" s="68"/>
      <c r="AVN8" s="68"/>
      <c r="AVO8" s="68"/>
      <c r="AVP8" s="68"/>
      <c r="AVQ8" s="68"/>
      <c r="AVR8" s="68"/>
      <c r="AVS8" s="68"/>
      <c r="AVT8" s="68"/>
      <c r="AVU8" s="68"/>
      <c r="AVV8" s="68"/>
      <c r="AVW8" s="68"/>
      <c r="AVX8" s="68"/>
      <c r="AVY8" s="68"/>
      <c r="AVZ8" s="68"/>
      <c r="AWA8" s="68"/>
      <c r="AWB8" s="68"/>
      <c r="AWC8" s="68"/>
      <c r="AWD8" s="68"/>
      <c r="AWE8" s="68"/>
      <c r="AWF8" s="68"/>
      <c r="AWG8" s="68"/>
      <c r="AWH8" s="68"/>
      <c r="AWI8" s="68"/>
      <c r="AWJ8" s="68"/>
      <c r="AWK8" s="68"/>
      <c r="AWL8" s="68"/>
      <c r="AWM8" s="68"/>
      <c r="AWN8" s="68"/>
      <c r="AWO8" s="68"/>
      <c r="AWP8" s="68"/>
      <c r="AWQ8" s="68"/>
      <c r="AWR8" s="68"/>
      <c r="AWS8" s="68"/>
      <c r="AWT8" s="68"/>
      <c r="AWU8" s="68"/>
      <c r="AWV8" s="68"/>
      <c r="AWW8" s="68"/>
      <c r="AWX8" s="68"/>
      <c r="AWY8" s="68"/>
      <c r="AWZ8" s="68"/>
      <c r="AXA8" s="68"/>
      <c r="AXB8" s="68"/>
      <c r="AXC8" s="68"/>
      <c r="AXD8" s="68"/>
      <c r="AXE8" s="68"/>
      <c r="AXF8" s="68"/>
      <c r="AXG8" s="68"/>
      <c r="AXH8" s="68"/>
      <c r="AXI8" s="68"/>
      <c r="AXJ8" s="68"/>
      <c r="AXK8" s="68"/>
      <c r="AXL8" s="68"/>
      <c r="AXM8" s="68"/>
      <c r="AXN8" s="68"/>
      <c r="AXO8" s="68"/>
      <c r="AXP8" s="68"/>
      <c r="AXQ8" s="68"/>
      <c r="AXR8" s="68"/>
      <c r="AXS8" s="68"/>
      <c r="AXT8" s="68"/>
      <c r="AXU8" s="68"/>
      <c r="AXV8" s="68"/>
      <c r="AXW8" s="68"/>
      <c r="AXX8" s="68"/>
      <c r="AXY8" s="68"/>
      <c r="AXZ8" s="68"/>
      <c r="AYA8" s="68"/>
      <c r="AYB8" s="68"/>
      <c r="AYC8" s="68"/>
      <c r="AYD8" s="68"/>
      <c r="AYE8" s="68"/>
      <c r="AYF8" s="68"/>
      <c r="AYG8" s="68"/>
      <c r="AYH8" s="68"/>
      <c r="AYI8" s="68"/>
      <c r="AYJ8" s="68"/>
      <c r="AYK8" s="68"/>
      <c r="AYL8" s="68"/>
      <c r="AYM8" s="68"/>
      <c r="AYN8" s="68"/>
      <c r="AYO8" s="68"/>
      <c r="AYP8" s="68"/>
      <c r="AYQ8" s="68"/>
      <c r="AYR8" s="68"/>
      <c r="AYS8" s="68"/>
      <c r="AYT8" s="68"/>
      <c r="AYU8" s="68"/>
      <c r="AYV8" s="68"/>
      <c r="AYW8" s="68"/>
      <c r="AYX8" s="68"/>
      <c r="AYY8" s="68"/>
      <c r="AYZ8" s="68"/>
      <c r="AZA8" s="68"/>
      <c r="AZB8" s="68"/>
      <c r="AZC8" s="68"/>
      <c r="AZD8" s="68"/>
      <c r="AZE8" s="68"/>
      <c r="AZF8" s="68"/>
      <c r="AZG8" s="68"/>
      <c r="AZH8" s="68"/>
      <c r="AZI8" s="68"/>
      <c r="AZJ8" s="68"/>
      <c r="AZK8" s="68"/>
      <c r="AZL8" s="68"/>
      <c r="AZM8" s="68"/>
      <c r="AZN8" s="68"/>
      <c r="AZO8" s="68"/>
      <c r="AZP8" s="68"/>
      <c r="AZQ8" s="68"/>
      <c r="AZR8" s="68"/>
      <c r="AZS8" s="68"/>
      <c r="AZT8" s="68"/>
      <c r="AZU8" s="68"/>
      <c r="AZV8" s="68"/>
      <c r="AZW8" s="68"/>
      <c r="AZX8" s="68"/>
      <c r="AZY8" s="68"/>
      <c r="AZZ8" s="68"/>
      <c r="BAA8" s="68"/>
      <c r="BAB8" s="68"/>
      <c r="BAC8" s="68"/>
      <c r="BAD8" s="68"/>
      <c r="BAE8" s="68"/>
      <c r="BAF8" s="68"/>
      <c r="BAG8" s="68"/>
      <c r="BAH8" s="68"/>
      <c r="BAI8" s="68"/>
      <c r="BAJ8" s="68"/>
      <c r="BAK8" s="68"/>
      <c r="BAL8" s="68"/>
      <c r="BAM8" s="68"/>
      <c r="BAN8" s="68"/>
      <c r="BAO8" s="68"/>
      <c r="BAP8" s="68"/>
      <c r="BAQ8" s="68"/>
      <c r="BAR8" s="68"/>
      <c r="BAS8" s="68"/>
      <c r="BAT8" s="68"/>
      <c r="BAU8" s="68"/>
      <c r="BAV8" s="68"/>
      <c r="BAW8" s="68"/>
      <c r="BAX8" s="68"/>
      <c r="BAY8" s="68"/>
      <c r="BAZ8" s="68"/>
      <c r="BBA8" s="68"/>
      <c r="BBB8" s="68"/>
      <c r="BBC8" s="68"/>
      <c r="BBD8" s="68"/>
      <c r="BBE8" s="68"/>
      <c r="BBF8" s="68"/>
      <c r="BBG8" s="68"/>
      <c r="BBH8" s="68"/>
      <c r="BBI8" s="68"/>
      <c r="BBJ8" s="68"/>
      <c r="BBK8" s="68"/>
      <c r="BBL8" s="68"/>
      <c r="BBM8" s="68"/>
      <c r="BBN8" s="68"/>
      <c r="BBO8" s="68"/>
      <c r="BBP8" s="68"/>
      <c r="BBQ8" s="68"/>
      <c r="BBR8" s="68"/>
      <c r="BBS8" s="68"/>
      <c r="BBT8" s="68"/>
      <c r="BBU8" s="68"/>
      <c r="BBV8" s="68"/>
      <c r="BBW8" s="68"/>
      <c r="BBX8" s="68"/>
      <c r="BBY8" s="68"/>
      <c r="BBZ8" s="68"/>
      <c r="BCA8" s="68"/>
      <c r="BCB8" s="68"/>
      <c r="BCC8" s="68"/>
      <c r="BCD8" s="68"/>
      <c r="BCE8" s="68"/>
      <c r="BCF8" s="68"/>
      <c r="BCG8" s="68"/>
      <c r="BCH8" s="68"/>
      <c r="BCI8" s="68"/>
      <c r="BCJ8" s="68"/>
      <c r="BCK8" s="68"/>
      <c r="BCL8" s="68"/>
      <c r="BCM8" s="68"/>
      <c r="BCN8" s="68"/>
      <c r="BCO8" s="68"/>
      <c r="BCP8" s="68"/>
      <c r="BCQ8" s="68"/>
      <c r="BCR8" s="68"/>
      <c r="BCS8" s="68"/>
      <c r="BCT8" s="68"/>
      <c r="BCU8" s="68"/>
      <c r="BCV8" s="68"/>
      <c r="BCW8" s="68"/>
      <c r="BCX8" s="68"/>
      <c r="BCY8" s="68"/>
      <c r="BCZ8" s="68"/>
      <c r="BDA8" s="68"/>
      <c r="BDB8" s="68"/>
      <c r="BDC8" s="68"/>
      <c r="BDD8" s="68"/>
      <c r="BDE8" s="68"/>
      <c r="BDF8" s="68"/>
      <c r="BDG8" s="68"/>
      <c r="BDH8" s="68"/>
      <c r="BDI8" s="68"/>
      <c r="BDJ8" s="68"/>
      <c r="BDK8" s="68"/>
      <c r="BDL8" s="68"/>
      <c r="BDM8" s="68"/>
      <c r="BDN8" s="68"/>
      <c r="BDO8" s="68"/>
      <c r="BDP8" s="68"/>
      <c r="BDQ8" s="68"/>
      <c r="BDR8" s="68"/>
      <c r="BDS8" s="68"/>
      <c r="BDT8" s="68"/>
      <c r="BDU8" s="68"/>
      <c r="BDV8" s="68"/>
      <c r="BDW8" s="68"/>
      <c r="BDX8" s="68"/>
      <c r="BDY8" s="68"/>
      <c r="BDZ8" s="68"/>
      <c r="BEA8" s="68"/>
      <c r="BEB8" s="68"/>
      <c r="BEC8" s="68"/>
      <c r="BED8" s="68"/>
      <c r="BEE8" s="68"/>
      <c r="BEF8" s="68"/>
      <c r="BEG8" s="68"/>
      <c r="BEH8" s="68"/>
      <c r="BEI8" s="68"/>
      <c r="BEJ8" s="68"/>
      <c r="BEK8" s="68"/>
      <c r="BEL8" s="68"/>
      <c r="BEM8" s="68"/>
      <c r="BEN8" s="68"/>
      <c r="BEO8" s="68"/>
      <c r="BEP8" s="68"/>
      <c r="BEQ8" s="68"/>
      <c r="BER8" s="68"/>
      <c r="BES8" s="68"/>
      <c r="BET8" s="68"/>
      <c r="BEU8" s="68"/>
      <c r="BEV8" s="68"/>
      <c r="BEW8" s="68"/>
      <c r="BEX8" s="68"/>
      <c r="BEY8" s="68"/>
      <c r="BEZ8" s="68"/>
      <c r="BFA8" s="68"/>
      <c r="BFB8" s="68"/>
      <c r="BFC8" s="68"/>
      <c r="BFD8" s="68"/>
      <c r="BFE8" s="68"/>
      <c r="BFF8" s="68"/>
      <c r="BFG8" s="68"/>
      <c r="BFH8" s="68"/>
      <c r="BFI8" s="68"/>
      <c r="BFJ8" s="68"/>
      <c r="BFK8" s="68"/>
      <c r="BFL8" s="68"/>
      <c r="BFM8" s="68"/>
      <c r="BFN8" s="68"/>
      <c r="BFO8" s="68"/>
      <c r="BFP8" s="68"/>
      <c r="BFQ8" s="68"/>
      <c r="BFR8" s="68"/>
      <c r="BFS8" s="68"/>
      <c r="BFT8" s="68"/>
      <c r="BFU8" s="68"/>
      <c r="BFV8" s="68"/>
      <c r="BFW8" s="68"/>
      <c r="BFX8" s="68"/>
      <c r="BFY8" s="68"/>
      <c r="BFZ8" s="68"/>
      <c r="BGA8" s="68"/>
      <c r="BGB8" s="68"/>
      <c r="BGC8" s="68"/>
      <c r="BGD8" s="68"/>
      <c r="BGE8" s="68"/>
      <c r="BGF8" s="68"/>
      <c r="BGG8" s="68"/>
      <c r="BGH8" s="68"/>
      <c r="BGI8" s="68"/>
      <c r="BGJ8" s="68"/>
      <c r="BGK8" s="68"/>
      <c r="BGL8" s="68"/>
      <c r="BGM8" s="68"/>
      <c r="BGN8" s="68"/>
      <c r="BGO8" s="68"/>
      <c r="BGP8" s="68"/>
      <c r="BGQ8" s="68"/>
      <c r="BGR8" s="68"/>
      <c r="BGS8" s="68"/>
      <c r="BGT8" s="68"/>
      <c r="BGU8" s="68"/>
      <c r="BGV8" s="68"/>
      <c r="BGW8" s="68"/>
      <c r="BGX8" s="68"/>
      <c r="BGY8" s="68"/>
      <c r="BGZ8" s="68"/>
      <c r="BHA8" s="68"/>
      <c r="BHB8" s="68"/>
      <c r="BHC8" s="68"/>
      <c r="BHD8" s="68"/>
      <c r="BHE8" s="68"/>
      <c r="BHF8" s="68"/>
      <c r="BHG8" s="68"/>
      <c r="BHH8" s="68"/>
      <c r="BHI8" s="68"/>
      <c r="BHJ8" s="68"/>
      <c r="BHK8" s="68"/>
      <c r="BHL8" s="68"/>
      <c r="BHM8" s="68"/>
      <c r="BHN8" s="68"/>
      <c r="BHO8" s="68"/>
      <c r="BHP8" s="68"/>
      <c r="BHQ8" s="68"/>
      <c r="BHR8" s="68"/>
      <c r="BHS8" s="68"/>
      <c r="BHT8" s="68"/>
      <c r="BHU8" s="68"/>
      <c r="BHV8" s="68"/>
      <c r="BHW8" s="68"/>
      <c r="BHX8" s="68"/>
      <c r="BHY8" s="68"/>
      <c r="BHZ8" s="68"/>
      <c r="BIA8" s="68"/>
      <c r="BIB8" s="68"/>
      <c r="BIC8" s="68"/>
      <c r="BID8" s="68"/>
      <c r="BIE8" s="68"/>
      <c r="BIF8" s="68"/>
      <c r="BIG8" s="68"/>
      <c r="BIH8" s="68"/>
      <c r="BII8" s="68"/>
      <c r="BIJ8" s="68"/>
      <c r="BIK8" s="68"/>
      <c r="BIL8" s="68"/>
      <c r="BIM8" s="68"/>
      <c r="BIN8" s="68"/>
      <c r="BIO8" s="68"/>
      <c r="BIP8" s="68"/>
      <c r="BIQ8" s="68"/>
      <c r="BIR8" s="68"/>
      <c r="BIS8" s="68"/>
      <c r="BIT8" s="68"/>
      <c r="BIU8" s="68"/>
      <c r="BIV8" s="68"/>
      <c r="BIW8" s="68"/>
      <c r="BIX8" s="68"/>
      <c r="BIY8" s="68"/>
      <c r="BIZ8" s="68"/>
      <c r="BJA8" s="68"/>
      <c r="BJB8" s="68"/>
      <c r="BJC8" s="68"/>
      <c r="BJD8" s="68"/>
      <c r="BJE8" s="68"/>
      <c r="BJF8" s="68"/>
      <c r="BJG8" s="68"/>
      <c r="BJH8" s="68"/>
      <c r="BJI8" s="68"/>
      <c r="BJJ8" s="68"/>
      <c r="BJK8" s="68"/>
      <c r="BJL8" s="68"/>
      <c r="BJM8" s="68"/>
      <c r="BJN8" s="68"/>
      <c r="BJO8" s="68"/>
      <c r="BJP8" s="68"/>
      <c r="BJQ8" s="68"/>
      <c r="BJR8" s="68"/>
      <c r="BJS8" s="68"/>
      <c r="BJT8" s="68"/>
      <c r="BJU8" s="68"/>
      <c r="BJV8" s="68"/>
      <c r="BJW8" s="68"/>
      <c r="BJX8" s="68"/>
      <c r="BJY8" s="68"/>
      <c r="BJZ8" s="68"/>
      <c r="BKA8" s="68"/>
      <c r="BKB8" s="68"/>
      <c r="BKC8" s="68"/>
      <c r="BKD8" s="68"/>
      <c r="BKE8" s="68"/>
      <c r="BKF8" s="68"/>
      <c r="BKG8" s="68"/>
      <c r="BKH8" s="68"/>
      <c r="BKI8" s="68"/>
      <c r="BKJ8" s="68"/>
      <c r="BKK8" s="68"/>
      <c r="BKL8" s="68"/>
      <c r="BKM8" s="68"/>
      <c r="BKN8" s="68"/>
      <c r="BKO8" s="68"/>
      <c r="BKP8" s="68"/>
      <c r="BKQ8" s="68"/>
      <c r="BKR8" s="68"/>
      <c r="BKS8" s="68"/>
      <c r="BKT8" s="68"/>
      <c r="BKU8" s="68"/>
      <c r="BKV8" s="68"/>
      <c r="BKW8" s="68"/>
      <c r="BKX8" s="68"/>
      <c r="BKY8" s="68"/>
      <c r="BKZ8" s="68"/>
      <c r="BLA8" s="68"/>
      <c r="BLB8" s="68"/>
      <c r="BLC8" s="68"/>
      <c r="BLD8" s="68"/>
      <c r="BLE8" s="68"/>
      <c r="BLF8" s="68"/>
      <c r="BLG8" s="68"/>
      <c r="BLH8" s="68"/>
      <c r="BLI8" s="68"/>
      <c r="BLJ8" s="68"/>
      <c r="BLK8" s="68"/>
      <c r="BLL8" s="68"/>
      <c r="BLM8" s="68"/>
      <c r="BLN8" s="68"/>
      <c r="BLO8" s="68"/>
      <c r="BLP8" s="68"/>
      <c r="BLQ8" s="68"/>
      <c r="BLR8" s="68"/>
      <c r="BLS8" s="68"/>
      <c r="BLT8" s="68"/>
      <c r="BLU8" s="68"/>
      <c r="BLV8" s="68"/>
      <c r="BLW8" s="68"/>
      <c r="BLX8" s="68"/>
      <c r="BLY8" s="68"/>
      <c r="BLZ8" s="68"/>
      <c r="BMA8" s="68"/>
      <c r="BMB8" s="68"/>
      <c r="BMC8" s="68"/>
      <c r="BMD8" s="68"/>
      <c r="BME8" s="68"/>
      <c r="BMF8" s="68"/>
      <c r="BMG8" s="68"/>
      <c r="BMH8" s="68"/>
      <c r="BMI8" s="68"/>
      <c r="BMJ8" s="68"/>
      <c r="BMK8" s="68"/>
      <c r="BML8" s="68"/>
      <c r="BMM8" s="68"/>
      <c r="BMN8" s="68"/>
      <c r="BMO8" s="68"/>
      <c r="BMP8" s="68"/>
      <c r="BMQ8" s="68"/>
      <c r="BMR8" s="68"/>
      <c r="BMS8" s="68"/>
      <c r="BMT8" s="68"/>
      <c r="BMU8" s="68"/>
      <c r="BMV8" s="68"/>
      <c r="BMW8" s="68"/>
      <c r="BMX8" s="68"/>
      <c r="BMY8" s="68"/>
      <c r="BMZ8" s="68"/>
      <c r="BNA8" s="68"/>
      <c r="BNB8" s="68"/>
      <c r="BNC8" s="68"/>
      <c r="BND8" s="68"/>
      <c r="BNE8" s="68"/>
      <c r="BNF8" s="68"/>
      <c r="BNG8" s="68"/>
      <c r="BNH8" s="68"/>
      <c r="BNI8" s="68"/>
      <c r="BNJ8" s="68"/>
      <c r="BNK8" s="68"/>
      <c r="BNL8" s="68"/>
      <c r="BNM8" s="68"/>
      <c r="BNN8" s="68"/>
      <c r="BNO8" s="68"/>
      <c r="BNP8" s="68"/>
      <c r="BNQ8" s="68"/>
      <c r="BNR8" s="68"/>
      <c r="BNS8" s="68"/>
      <c r="BNT8" s="68"/>
      <c r="BNU8" s="68"/>
      <c r="BNV8" s="68"/>
      <c r="BNW8" s="68"/>
      <c r="BNX8" s="68"/>
      <c r="BNY8" s="68"/>
      <c r="BNZ8" s="68"/>
      <c r="BOA8" s="68"/>
      <c r="BOB8" s="68"/>
      <c r="BOC8" s="68"/>
      <c r="BOD8" s="68"/>
      <c r="BOE8" s="68"/>
      <c r="BOF8" s="68"/>
      <c r="BOG8" s="68"/>
      <c r="BOH8" s="68"/>
      <c r="BOI8" s="68"/>
      <c r="BOJ8" s="68"/>
      <c r="BOK8" s="68"/>
      <c r="BOL8" s="68"/>
      <c r="BOM8" s="68"/>
      <c r="BON8" s="68"/>
      <c r="BOO8" s="68"/>
      <c r="BOP8" s="68"/>
      <c r="BOQ8" s="68"/>
      <c r="BOR8" s="68"/>
      <c r="BOS8" s="68"/>
      <c r="BOT8" s="68"/>
      <c r="BOU8" s="68"/>
      <c r="BOV8" s="68"/>
      <c r="BOW8" s="68"/>
      <c r="BOX8" s="68"/>
      <c r="BOY8" s="68"/>
      <c r="BOZ8" s="68"/>
      <c r="BPA8" s="68"/>
      <c r="BPB8" s="68"/>
      <c r="BPC8" s="68"/>
      <c r="BPD8" s="68"/>
      <c r="BPE8" s="68"/>
      <c r="BPF8" s="68"/>
      <c r="BPG8" s="68"/>
      <c r="BPH8" s="68"/>
      <c r="BPI8" s="68"/>
      <c r="BPJ8" s="68"/>
      <c r="BPK8" s="68"/>
      <c r="BPL8" s="68"/>
      <c r="BPM8" s="68"/>
      <c r="BPN8" s="68"/>
      <c r="BPO8" s="68"/>
      <c r="BPP8" s="68"/>
      <c r="BPQ8" s="68"/>
      <c r="BPR8" s="68"/>
      <c r="BPS8" s="68"/>
      <c r="BPT8" s="68"/>
      <c r="BPU8" s="68"/>
      <c r="BPV8" s="68"/>
      <c r="BPW8" s="68"/>
      <c r="BPX8" s="68"/>
      <c r="BPY8" s="68"/>
      <c r="BPZ8" s="68"/>
      <c r="BQA8" s="68"/>
      <c r="BQB8" s="68"/>
      <c r="BQC8" s="68"/>
      <c r="BQD8" s="68"/>
      <c r="BQE8" s="68"/>
      <c r="BQF8" s="68"/>
      <c r="BQG8" s="68"/>
      <c r="BQH8" s="68"/>
      <c r="BQI8" s="68"/>
      <c r="BQJ8" s="68"/>
      <c r="BQK8" s="68"/>
      <c r="BQL8" s="68"/>
      <c r="BQM8" s="68"/>
      <c r="BQN8" s="68"/>
      <c r="BQO8" s="68"/>
      <c r="BQP8" s="68"/>
      <c r="BQQ8" s="68"/>
      <c r="BQR8" s="68"/>
      <c r="BQS8" s="68"/>
      <c r="BQT8" s="68"/>
      <c r="BQU8" s="68"/>
      <c r="BQV8" s="68"/>
      <c r="BQW8" s="68"/>
      <c r="BQX8" s="68"/>
      <c r="BQY8" s="68"/>
      <c r="BQZ8" s="68"/>
      <c r="BRA8" s="68"/>
      <c r="BRB8" s="68"/>
      <c r="BRC8" s="68"/>
      <c r="BRD8" s="68"/>
      <c r="BRE8" s="68"/>
      <c r="BRF8" s="68"/>
      <c r="BRG8" s="68"/>
      <c r="BRH8" s="68"/>
      <c r="BRI8" s="68"/>
      <c r="BRJ8" s="68"/>
      <c r="BRK8" s="68"/>
      <c r="BRL8" s="68"/>
      <c r="BRM8" s="68"/>
      <c r="BRN8" s="68"/>
      <c r="BRO8" s="68"/>
      <c r="BRP8" s="68"/>
      <c r="BRQ8" s="68"/>
      <c r="BRR8" s="68"/>
      <c r="BRS8" s="68"/>
      <c r="BRT8" s="68"/>
      <c r="BRU8" s="68"/>
      <c r="BRV8" s="68"/>
      <c r="BRW8" s="68"/>
      <c r="BRX8" s="68"/>
      <c r="BRY8" s="68"/>
      <c r="BRZ8" s="68"/>
      <c r="BSA8" s="68"/>
      <c r="BSB8" s="68"/>
      <c r="BSC8" s="68"/>
      <c r="BSD8" s="68"/>
      <c r="BSE8" s="68"/>
      <c r="BSF8" s="68"/>
      <c r="BSG8" s="68"/>
      <c r="BSH8" s="68"/>
      <c r="BSI8" s="68"/>
      <c r="BSJ8" s="68"/>
      <c r="BSK8" s="68"/>
      <c r="BSL8" s="68"/>
      <c r="BSM8" s="68"/>
      <c r="BSN8" s="68"/>
      <c r="BSO8" s="68"/>
      <c r="BSP8" s="68"/>
      <c r="BSQ8" s="68"/>
      <c r="BSR8" s="68"/>
      <c r="BSS8" s="68"/>
      <c r="BST8" s="68"/>
      <c r="BSU8" s="68"/>
      <c r="BSV8" s="68"/>
      <c r="BSW8" s="68"/>
      <c r="BSX8" s="68"/>
      <c r="BSY8" s="68"/>
      <c r="BSZ8" s="68"/>
      <c r="BTA8" s="68"/>
      <c r="BTB8" s="68"/>
      <c r="BTC8" s="68"/>
      <c r="BTD8" s="68"/>
      <c r="BTE8" s="68"/>
      <c r="BTF8" s="68"/>
      <c r="BTG8" s="68"/>
      <c r="BTH8" s="68"/>
      <c r="BTI8" s="68"/>
      <c r="BTJ8" s="68"/>
      <c r="BTK8" s="68"/>
      <c r="BTL8" s="68"/>
      <c r="BTM8" s="68"/>
      <c r="BTN8" s="68"/>
      <c r="BTO8" s="68"/>
      <c r="BTP8" s="68"/>
      <c r="BTQ8" s="68"/>
      <c r="BTR8" s="68"/>
      <c r="BTS8" s="68"/>
      <c r="BTT8" s="68"/>
      <c r="BTU8" s="68"/>
      <c r="BTV8" s="68"/>
      <c r="BTW8" s="68"/>
      <c r="BTX8" s="68"/>
      <c r="BTY8" s="68"/>
      <c r="BTZ8" s="68"/>
      <c r="BUA8" s="68"/>
      <c r="BUB8" s="68"/>
      <c r="BUC8" s="68"/>
      <c r="BUD8" s="68"/>
      <c r="BUE8" s="68"/>
      <c r="BUF8" s="68"/>
      <c r="BUG8" s="68"/>
      <c r="BUH8" s="68"/>
      <c r="BUI8" s="68"/>
      <c r="BUJ8" s="68"/>
      <c r="BUK8" s="68"/>
      <c r="BUL8" s="68"/>
      <c r="BUM8" s="68"/>
      <c r="BUN8" s="68"/>
      <c r="BUO8" s="68"/>
      <c r="BUP8" s="68"/>
      <c r="BUQ8" s="68"/>
      <c r="BUR8" s="68"/>
      <c r="BUS8" s="68"/>
      <c r="BUT8" s="68"/>
      <c r="BUU8" s="68"/>
      <c r="BUV8" s="68"/>
      <c r="BUW8" s="68"/>
      <c r="BUX8" s="68"/>
      <c r="BUY8" s="68"/>
      <c r="BUZ8" s="68"/>
      <c r="BVA8" s="68"/>
      <c r="BVB8" s="68"/>
      <c r="BVC8" s="68"/>
      <c r="BVD8" s="68"/>
      <c r="BVE8" s="68"/>
      <c r="BVF8" s="68"/>
      <c r="BVG8" s="68"/>
      <c r="BVH8" s="68"/>
      <c r="BVI8" s="68"/>
      <c r="BVJ8" s="68"/>
      <c r="BVK8" s="68"/>
      <c r="BVL8" s="68"/>
      <c r="BVM8" s="68"/>
      <c r="BVN8" s="68"/>
      <c r="BVO8" s="68"/>
      <c r="BVP8" s="68"/>
      <c r="BVQ8" s="68"/>
      <c r="BVR8" s="68"/>
      <c r="BVS8" s="68"/>
      <c r="BVT8" s="68"/>
      <c r="BVU8" s="68"/>
      <c r="BVV8" s="68"/>
      <c r="BVW8" s="68"/>
      <c r="BVX8" s="68"/>
      <c r="BVY8" s="68"/>
      <c r="BVZ8" s="68"/>
      <c r="BWA8" s="68"/>
      <c r="BWB8" s="68"/>
      <c r="BWC8" s="68"/>
      <c r="BWD8" s="68"/>
      <c r="BWE8" s="68"/>
      <c r="BWF8" s="68"/>
      <c r="BWG8" s="68"/>
      <c r="BWH8" s="68"/>
      <c r="BWI8" s="68"/>
      <c r="BWJ8" s="68"/>
      <c r="BWK8" s="68"/>
      <c r="BWL8" s="68"/>
      <c r="BWM8" s="68"/>
      <c r="BWN8" s="68"/>
      <c r="BWO8" s="68"/>
      <c r="BWP8" s="68"/>
      <c r="BWQ8" s="68"/>
      <c r="BWR8" s="68"/>
      <c r="BWS8" s="68"/>
      <c r="BWT8" s="68"/>
      <c r="BWU8" s="68"/>
      <c r="BWV8" s="68"/>
      <c r="BWW8" s="68"/>
      <c r="BWX8" s="68"/>
      <c r="BWY8" s="68"/>
      <c r="BWZ8" s="68"/>
      <c r="BXA8" s="68"/>
      <c r="BXB8" s="68"/>
      <c r="BXC8" s="68"/>
      <c r="BXD8" s="68"/>
      <c r="BXE8" s="68"/>
      <c r="BXF8" s="68"/>
      <c r="BXG8" s="68"/>
      <c r="BXH8" s="68"/>
      <c r="BXI8" s="68"/>
      <c r="BXJ8" s="68"/>
      <c r="BXK8" s="68"/>
      <c r="BXL8" s="68"/>
      <c r="BXM8" s="68"/>
      <c r="BXN8" s="68"/>
      <c r="BXO8" s="68"/>
      <c r="BXP8" s="68"/>
      <c r="BXQ8" s="68"/>
      <c r="BXR8" s="68"/>
      <c r="BXS8" s="68"/>
      <c r="BXT8" s="68"/>
      <c r="BXU8" s="68"/>
      <c r="BXV8" s="68"/>
      <c r="BXW8" s="68"/>
      <c r="BXX8" s="68"/>
      <c r="BXY8" s="68"/>
      <c r="BXZ8" s="68"/>
      <c r="BYA8" s="68"/>
      <c r="BYB8" s="68"/>
      <c r="BYC8" s="68"/>
      <c r="BYD8" s="68"/>
      <c r="BYE8" s="68"/>
      <c r="BYF8" s="68"/>
      <c r="BYG8" s="68"/>
      <c r="BYH8" s="68"/>
      <c r="BYI8" s="68"/>
      <c r="BYJ8" s="68"/>
      <c r="BYK8" s="68"/>
      <c r="BYL8" s="68"/>
      <c r="BYM8" s="68"/>
      <c r="BYN8" s="68"/>
      <c r="BYO8" s="68"/>
      <c r="BYP8" s="68"/>
      <c r="BYQ8" s="68"/>
      <c r="BYR8" s="68"/>
      <c r="BYS8" s="68"/>
      <c r="BYT8" s="68"/>
      <c r="BYU8" s="68"/>
      <c r="BYV8" s="68"/>
      <c r="BYW8" s="68"/>
      <c r="BYX8" s="68"/>
      <c r="BYY8" s="68"/>
      <c r="BYZ8" s="68"/>
      <c r="BZA8" s="68"/>
      <c r="BZB8" s="68"/>
      <c r="BZC8" s="68"/>
      <c r="BZD8" s="68"/>
      <c r="BZE8" s="68"/>
      <c r="BZF8" s="68"/>
      <c r="BZG8" s="68"/>
      <c r="BZH8" s="68"/>
      <c r="BZI8" s="68"/>
      <c r="BZJ8" s="68"/>
      <c r="BZK8" s="68"/>
      <c r="BZL8" s="68"/>
      <c r="BZM8" s="68"/>
      <c r="BZN8" s="68"/>
      <c r="BZO8" s="68"/>
      <c r="BZP8" s="68"/>
      <c r="BZQ8" s="68"/>
      <c r="BZR8" s="68"/>
      <c r="BZS8" s="68"/>
      <c r="BZT8" s="68"/>
      <c r="BZU8" s="68"/>
      <c r="BZV8" s="68"/>
      <c r="BZW8" s="68"/>
      <c r="BZX8" s="68"/>
      <c r="BZY8" s="68"/>
      <c r="BZZ8" s="68"/>
      <c r="CAA8" s="68"/>
      <c r="CAB8" s="68"/>
      <c r="CAC8" s="68"/>
      <c r="CAD8" s="68"/>
      <c r="CAE8" s="68"/>
      <c r="CAF8" s="68"/>
      <c r="CAG8" s="68"/>
      <c r="CAH8" s="68"/>
      <c r="CAI8" s="68"/>
      <c r="CAJ8" s="68"/>
      <c r="CAK8" s="68"/>
      <c r="CAL8" s="68"/>
      <c r="CAM8" s="68"/>
      <c r="CAN8" s="68"/>
      <c r="CAO8" s="68"/>
      <c r="CAP8" s="68"/>
      <c r="CAQ8" s="68"/>
      <c r="CAR8" s="68"/>
      <c r="CAS8" s="68"/>
      <c r="CAT8" s="68"/>
      <c r="CAU8" s="68"/>
      <c r="CAV8" s="68"/>
      <c r="CAW8" s="68"/>
      <c r="CAX8" s="68"/>
      <c r="CAY8" s="68"/>
      <c r="CAZ8" s="68"/>
      <c r="CBA8" s="68"/>
      <c r="CBB8" s="68"/>
      <c r="CBC8" s="68"/>
      <c r="CBD8" s="68"/>
      <c r="CBE8" s="68"/>
      <c r="CBF8" s="68"/>
      <c r="CBG8" s="68"/>
      <c r="CBH8" s="68"/>
      <c r="CBI8" s="68"/>
      <c r="CBJ8" s="68"/>
      <c r="CBK8" s="68"/>
      <c r="CBL8" s="68"/>
      <c r="CBM8" s="68"/>
      <c r="CBN8" s="68"/>
      <c r="CBO8" s="68"/>
      <c r="CBP8" s="68"/>
      <c r="CBQ8" s="68"/>
      <c r="CBR8" s="68"/>
      <c r="CBS8" s="68"/>
      <c r="CBT8" s="68"/>
      <c r="CBU8" s="68"/>
      <c r="CBV8" s="68"/>
      <c r="CBW8" s="68"/>
      <c r="CBX8" s="68"/>
      <c r="CBY8" s="68"/>
      <c r="CBZ8" s="68"/>
      <c r="CCA8" s="68"/>
      <c r="CCB8" s="68"/>
      <c r="CCC8" s="68"/>
      <c r="CCD8" s="68"/>
      <c r="CCE8" s="68"/>
      <c r="CCF8" s="68"/>
      <c r="CCG8" s="68"/>
      <c r="CCH8" s="68"/>
      <c r="CCI8" s="68"/>
      <c r="CCJ8" s="68"/>
      <c r="CCK8" s="68"/>
      <c r="CCL8" s="68"/>
      <c r="CCM8" s="68"/>
      <c r="CCN8" s="68"/>
      <c r="CCO8" s="68"/>
      <c r="CCP8" s="68"/>
      <c r="CCQ8" s="68"/>
      <c r="CCR8" s="68"/>
      <c r="CCS8" s="68"/>
      <c r="CCT8" s="68"/>
      <c r="CCU8" s="68"/>
      <c r="CCV8" s="68"/>
      <c r="CCW8" s="68"/>
      <c r="CCX8" s="68"/>
      <c r="CCY8" s="68"/>
      <c r="CCZ8" s="68"/>
      <c r="CDA8" s="68"/>
      <c r="CDB8" s="68"/>
      <c r="CDC8" s="68"/>
      <c r="CDD8" s="68"/>
      <c r="CDE8" s="68"/>
      <c r="CDF8" s="68"/>
      <c r="CDG8" s="68"/>
      <c r="CDH8" s="68"/>
      <c r="CDI8" s="68"/>
      <c r="CDJ8" s="68"/>
      <c r="CDK8" s="68"/>
      <c r="CDL8" s="68"/>
      <c r="CDM8" s="68"/>
      <c r="CDN8" s="68"/>
      <c r="CDO8" s="68"/>
      <c r="CDP8" s="68"/>
      <c r="CDQ8" s="68"/>
      <c r="CDR8" s="68"/>
      <c r="CDS8" s="68"/>
      <c r="CDT8" s="68"/>
      <c r="CDU8" s="68"/>
      <c r="CDV8" s="68"/>
      <c r="CDW8" s="68"/>
      <c r="CDX8" s="68"/>
      <c r="CDY8" s="68"/>
      <c r="CDZ8" s="68"/>
      <c r="CEA8" s="68"/>
      <c r="CEB8" s="68"/>
      <c r="CEC8" s="68"/>
      <c r="CED8" s="68"/>
      <c r="CEE8" s="68"/>
      <c r="CEF8" s="68"/>
      <c r="CEG8" s="68"/>
      <c r="CEH8" s="68"/>
      <c r="CEI8" s="68"/>
      <c r="CEJ8" s="68"/>
      <c r="CEK8" s="68"/>
      <c r="CEL8" s="68"/>
      <c r="CEM8" s="68"/>
      <c r="CEN8" s="68"/>
      <c r="CEO8" s="68"/>
      <c r="CEP8" s="68"/>
      <c r="CEQ8" s="68"/>
      <c r="CER8" s="68"/>
      <c r="CES8" s="68"/>
      <c r="CET8" s="68"/>
      <c r="CEU8" s="68"/>
      <c r="CEV8" s="68"/>
      <c r="CEW8" s="68"/>
      <c r="CEX8" s="68"/>
      <c r="CEY8" s="68"/>
      <c r="CEZ8" s="68"/>
      <c r="CFA8" s="68"/>
      <c r="CFB8" s="68"/>
      <c r="CFC8" s="68"/>
      <c r="CFD8" s="68"/>
      <c r="CFE8" s="68"/>
      <c r="CFF8" s="68"/>
      <c r="CFG8" s="68"/>
      <c r="CFH8" s="68"/>
      <c r="CFI8" s="68"/>
      <c r="CFJ8" s="68"/>
      <c r="CFK8" s="68"/>
      <c r="CFL8" s="68"/>
      <c r="CFM8" s="68"/>
      <c r="CFN8" s="68"/>
      <c r="CFO8" s="68"/>
      <c r="CFP8" s="68"/>
      <c r="CFQ8" s="68"/>
      <c r="CFR8" s="68"/>
      <c r="CFS8" s="68"/>
      <c r="CFT8" s="68"/>
      <c r="CFU8" s="68"/>
      <c r="CFV8" s="68"/>
      <c r="CFW8" s="68"/>
      <c r="CFX8" s="68"/>
      <c r="CFY8" s="68"/>
      <c r="CFZ8" s="68"/>
      <c r="CGA8" s="68"/>
      <c r="CGB8" s="68"/>
      <c r="CGC8" s="68"/>
      <c r="CGD8" s="68"/>
      <c r="CGE8" s="68"/>
      <c r="CGF8" s="68"/>
      <c r="CGG8" s="68"/>
      <c r="CGH8" s="68"/>
      <c r="CGI8" s="68"/>
      <c r="CGJ8" s="68"/>
      <c r="CGK8" s="68"/>
      <c r="CGL8" s="68"/>
      <c r="CGM8" s="68"/>
      <c r="CGN8" s="68"/>
      <c r="CGO8" s="68"/>
      <c r="CGP8" s="68"/>
      <c r="CGQ8" s="68"/>
      <c r="CGR8" s="68"/>
      <c r="CGS8" s="68"/>
      <c r="CGT8" s="68"/>
      <c r="CGU8" s="68"/>
      <c r="CGV8" s="68"/>
      <c r="CGW8" s="68"/>
      <c r="CGX8" s="68"/>
      <c r="CGY8" s="68"/>
      <c r="CGZ8" s="68"/>
      <c r="CHA8" s="68"/>
      <c r="CHB8" s="68"/>
      <c r="CHC8" s="68"/>
      <c r="CHD8" s="68"/>
      <c r="CHE8" s="68"/>
      <c r="CHF8" s="68"/>
      <c r="CHG8" s="68"/>
      <c r="CHH8" s="68"/>
      <c r="CHI8" s="68"/>
      <c r="CHJ8" s="68"/>
      <c r="CHK8" s="68"/>
      <c r="CHL8" s="68"/>
      <c r="CHM8" s="68"/>
      <c r="CHN8" s="68"/>
      <c r="CHO8" s="68"/>
      <c r="CHP8" s="68"/>
      <c r="CHQ8" s="68"/>
      <c r="CHR8" s="68"/>
      <c r="CHS8" s="68"/>
      <c r="CHT8" s="68"/>
      <c r="CHU8" s="68"/>
      <c r="CHV8" s="68"/>
      <c r="CHW8" s="68"/>
      <c r="CHX8" s="68"/>
      <c r="CHY8" s="68"/>
      <c r="CHZ8" s="68"/>
      <c r="CIA8" s="68"/>
      <c r="CIB8" s="68"/>
      <c r="CIC8" s="68"/>
      <c r="CID8" s="68"/>
      <c r="CIE8" s="68"/>
      <c r="CIF8" s="68"/>
      <c r="CIG8" s="68"/>
      <c r="CIH8" s="68"/>
      <c r="CII8" s="68"/>
      <c r="CIJ8" s="68"/>
      <c r="CIK8" s="68"/>
      <c r="CIL8" s="68"/>
      <c r="CIM8" s="68"/>
      <c r="CIN8" s="68"/>
      <c r="CIO8" s="68"/>
      <c r="CIP8" s="68"/>
      <c r="CIQ8" s="68"/>
      <c r="CIR8" s="68"/>
      <c r="CIS8" s="68"/>
      <c r="CIT8" s="68"/>
      <c r="CIU8" s="68"/>
      <c r="CIV8" s="68"/>
      <c r="CIW8" s="68"/>
      <c r="CIX8" s="68"/>
      <c r="CIY8" s="68"/>
      <c r="CIZ8" s="68"/>
      <c r="CJA8" s="68"/>
      <c r="CJB8" s="68"/>
      <c r="CJC8" s="68"/>
      <c r="CJD8" s="68"/>
      <c r="CJE8" s="68"/>
      <c r="CJF8" s="68"/>
      <c r="CJG8" s="68"/>
      <c r="CJH8" s="68"/>
      <c r="CJI8" s="68"/>
      <c r="CJJ8" s="68"/>
      <c r="CJK8" s="68"/>
      <c r="CJL8" s="68"/>
      <c r="CJM8" s="68"/>
      <c r="CJN8" s="68"/>
      <c r="CJO8" s="68"/>
      <c r="CJP8" s="68"/>
      <c r="CJQ8" s="68"/>
      <c r="CJR8" s="68"/>
      <c r="CJS8" s="68"/>
      <c r="CJT8" s="68"/>
      <c r="CJU8" s="68"/>
      <c r="CJV8" s="68"/>
      <c r="CJW8" s="68"/>
      <c r="CJX8" s="68"/>
      <c r="CJY8" s="68"/>
      <c r="CJZ8" s="68"/>
      <c r="CKA8" s="68"/>
      <c r="CKB8" s="68"/>
      <c r="CKC8" s="68"/>
      <c r="CKD8" s="68"/>
      <c r="CKE8" s="68"/>
      <c r="CKF8" s="68"/>
      <c r="CKG8" s="68"/>
      <c r="CKH8" s="68"/>
      <c r="CKI8" s="68"/>
      <c r="CKJ8" s="68"/>
      <c r="CKK8" s="68"/>
      <c r="CKL8" s="68"/>
      <c r="CKM8" s="68"/>
      <c r="CKN8" s="68"/>
      <c r="CKO8" s="68"/>
      <c r="CKP8" s="68"/>
      <c r="CKQ8" s="68"/>
      <c r="CKR8" s="68"/>
      <c r="CKS8" s="68"/>
      <c r="CKT8" s="68"/>
      <c r="CKU8" s="68"/>
      <c r="CKV8" s="68"/>
      <c r="CKW8" s="68"/>
      <c r="CKX8" s="68"/>
      <c r="CKY8" s="68"/>
      <c r="CKZ8" s="68"/>
      <c r="CLA8" s="68"/>
      <c r="CLB8" s="68"/>
      <c r="CLC8" s="68"/>
      <c r="CLD8" s="68"/>
      <c r="CLE8" s="68"/>
      <c r="CLF8" s="68"/>
      <c r="CLG8" s="68"/>
      <c r="CLH8" s="68"/>
      <c r="CLI8" s="68"/>
      <c r="CLJ8" s="68"/>
      <c r="CLK8" s="68"/>
      <c r="CLL8" s="68"/>
      <c r="CLM8" s="68"/>
      <c r="CLN8" s="68"/>
      <c r="CLO8" s="68"/>
      <c r="CLP8" s="68"/>
      <c r="CLQ8" s="68"/>
      <c r="CLR8" s="68"/>
      <c r="CLS8" s="68"/>
      <c r="CLT8" s="68"/>
      <c r="CLU8" s="68"/>
      <c r="CLV8" s="68"/>
      <c r="CLW8" s="68"/>
      <c r="CLX8" s="68"/>
      <c r="CLY8" s="68"/>
      <c r="CLZ8" s="68"/>
      <c r="CMA8" s="68"/>
      <c r="CMB8" s="68"/>
      <c r="CMC8" s="68"/>
      <c r="CMD8" s="68"/>
      <c r="CME8" s="68"/>
      <c r="CMF8" s="68"/>
      <c r="CMG8" s="68"/>
      <c r="CMH8" s="68"/>
      <c r="CMI8" s="68"/>
      <c r="CMJ8" s="68"/>
      <c r="CMK8" s="68"/>
      <c r="CML8" s="68"/>
      <c r="CMM8" s="68"/>
      <c r="CMN8" s="68"/>
      <c r="CMO8" s="68"/>
      <c r="CMP8" s="68"/>
      <c r="CMQ8" s="68"/>
      <c r="CMR8" s="68"/>
      <c r="CMS8" s="68"/>
      <c r="CMT8" s="68"/>
      <c r="CMU8" s="68"/>
      <c r="CMV8" s="68"/>
      <c r="CMW8" s="68"/>
      <c r="CMX8" s="68"/>
      <c r="CMY8" s="68"/>
      <c r="CMZ8" s="68"/>
      <c r="CNA8" s="68"/>
      <c r="CNB8" s="68"/>
      <c r="CNC8" s="68"/>
      <c r="CND8" s="68"/>
      <c r="CNE8" s="68"/>
      <c r="CNF8" s="68"/>
      <c r="CNG8" s="68"/>
      <c r="CNH8" s="68"/>
      <c r="CNI8" s="68"/>
      <c r="CNJ8" s="68"/>
      <c r="CNK8" s="68"/>
      <c r="CNL8" s="68"/>
      <c r="CNM8" s="68"/>
      <c r="CNN8" s="68"/>
      <c r="CNO8" s="68"/>
      <c r="CNP8" s="68"/>
      <c r="CNQ8" s="68"/>
      <c r="CNR8" s="68"/>
      <c r="CNS8" s="68"/>
      <c r="CNT8" s="68"/>
      <c r="CNU8" s="68"/>
      <c r="CNV8" s="68"/>
      <c r="CNW8" s="68"/>
      <c r="CNX8" s="68"/>
      <c r="CNY8" s="68"/>
      <c r="CNZ8" s="68"/>
      <c r="COA8" s="68"/>
      <c r="COB8" s="68"/>
      <c r="COC8" s="68"/>
      <c r="COD8" s="68"/>
      <c r="COE8" s="68"/>
      <c r="COF8" s="68"/>
      <c r="COG8" s="68"/>
      <c r="COH8" s="68"/>
      <c r="COI8" s="68"/>
      <c r="COJ8" s="68"/>
      <c r="COK8" s="68"/>
      <c r="COL8" s="68"/>
      <c r="COM8" s="68"/>
      <c r="CON8" s="68"/>
      <c r="COO8" s="68"/>
      <c r="COP8" s="68"/>
      <c r="COQ8" s="68"/>
      <c r="COR8" s="68"/>
      <c r="COS8" s="68"/>
      <c r="COT8" s="68"/>
      <c r="COU8" s="68"/>
      <c r="COV8" s="68"/>
      <c r="COW8" s="68"/>
      <c r="COX8" s="68"/>
      <c r="COY8" s="68"/>
      <c r="COZ8" s="68"/>
      <c r="CPA8" s="68"/>
      <c r="CPB8" s="68"/>
      <c r="CPC8" s="68"/>
      <c r="CPD8" s="68"/>
      <c r="CPE8" s="68"/>
      <c r="CPF8" s="68"/>
      <c r="CPG8" s="68"/>
      <c r="CPH8" s="68"/>
      <c r="CPI8" s="68"/>
      <c r="CPJ8" s="68"/>
      <c r="CPK8" s="68"/>
      <c r="CPL8" s="68"/>
      <c r="CPM8" s="68"/>
      <c r="CPN8" s="68"/>
      <c r="CPO8" s="68"/>
      <c r="CPP8" s="68"/>
      <c r="CPQ8" s="68"/>
      <c r="CPR8" s="68"/>
      <c r="CPS8" s="68"/>
      <c r="CPT8" s="68"/>
      <c r="CPU8" s="68"/>
      <c r="CPV8" s="68"/>
      <c r="CPW8" s="68"/>
      <c r="CPX8" s="68"/>
      <c r="CPY8" s="68"/>
      <c r="CPZ8" s="68"/>
      <c r="CQA8" s="68"/>
      <c r="CQB8" s="68"/>
      <c r="CQC8" s="68"/>
      <c r="CQD8" s="68"/>
      <c r="CQE8" s="68"/>
      <c r="CQF8" s="68"/>
      <c r="CQG8" s="68"/>
      <c r="CQH8" s="68"/>
      <c r="CQI8" s="68"/>
      <c r="CQJ8" s="68"/>
      <c r="CQK8" s="68"/>
      <c r="CQL8" s="68"/>
      <c r="CQM8" s="68"/>
      <c r="CQN8" s="68"/>
      <c r="CQO8" s="68"/>
      <c r="CQP8" s="68"/>
      <c r="CQQ8" s="68"/>
      <c r="CQR8" s="68"/>
      <c r="CQS8" s="68"/>
      <c r="CQT8" s="68"/>
      <c r="CQU8" s="68"/>
      <c r="CQV8" s="68"/>
      <c r="CQW8" s="68"/>
      <c r="CQX8" s="68"/>
      <c r="CQY8" s="68"/>
      <c r="CQZ8" s="68"/>
      <c r="CRA8" s="68"/>
      <c r="CRB8" s="68"/>
      <c r="CRC8" s="68"/>
      <c r="CRD8" s="68"/>
      <c r="CRE8" s="68"/>
      <c r="CRF8" s="68"/>
      <c r="CRG8" s="68"/>
      <c r="CRH8" s="68"/>
      <c r="CRI8" s="68"/>
      <c r="CRJ8" s="68"/>
      <c r="CRK8" s="68"/>
      <c r="CRL8" s="68"/>
      <c r="CRM8" s="68"/>
      <c r="CRN8" s="68"/>
      <c r="CRO8" s="68"/>
      <c r="CRP8" s="68"/>
      <c r="CRQ8" s="68"/>
      <c r="CRR8" s="68"/>
      <c r="CRS8" s="68"/>
      <c r="CRT8" s="68"/>
      <c r="CRU8" s="68"/>
      <c r="CRV8" s="68"/>
      <c r="CRW8" s="68"/>
      <c r="CRX8" s="68"/>
      <c r="CRY8" s="68"/>
      <c r="CRZ8" s="68"/>
      <c r="CSA8" s="68"/>
      <c r="CSB8" s="68"/>
      <c r="CSC8" s="68"/>
      <c r="CSD8" s="68"/>
      <c r="CSE8" s="68"/>
      <c r="CSF8" s="68"/>
      <c r="CSG8" s="68"/>
      <c r="CSH8" s="68"/>
      <c r="CSI8" s="68"/>
      <c r="CSJ8" s="68"/>
      <c r="CSK8" s="68"/>
      <c r="CSL8" s="68"/>
      <c r="CSM8" s="68"/>
      <c r="CSN8" s="68"/>
      <c r="CSO8" s="68"/>
      <c r="CSP8" s="68"/>
      <c r="CSQ8" s="68"/>
      <c r="CSR8" s="68"/>
      <c r="CSS8" s="68"/>
      <c r="CST8" s="68"/>
      <c r="CSU8" s="68"/>
      <c r="CSV8" s="68"/>
      <c r="CSW8" s="68"/>
      <c r="CSX8" s="68"/>
      <c r="CSY8" s="68"/>
      <c r="CSZ8" s="68"/>
      <c r="CTA8" s="68"/>
      <c r="CTB8" s="68"/>
      <c r="CTC8" s="68"/>
      <c r="CTD8" s="68"/>
      <c r="CTE8" s="68"/>
      <c r="CTF8" s="68"/>
      <c r="CTG8" s="68"/>
      <c r="CTH8" s="68"/>
      <c r="CTI8" s="68"/>
      <c r="CTJ8" s="68"/>
      <c r="CTK8" s="68"/>
      <c r="CTL8" s="68"/>
      <c r="CTM8" s="68"/>
      <c r="CTN8" s="68"/>
      <c r="CTO8" s="68"/>
      <c r="CTP8" s="68"/>
      <c r="CTQ8" s="68"/>
      <c r="CTR8" s="68"/>
      <c r="CTS8" s="68"/>
      <c r="CTT8" s="68"/>
      <c r="CTU8" s="68"/>
      <c r="CTV8" s="68"/>
      <c r="CTW8" s="68"/>
      <c r="CTX8" s="68"/>
      <c r="CTY8" s="68"/>
      <c r="CTZ8" s="68"/>
      <c r="CUA8" s="68"/>
      <c r="CUB8" s="68"/>
      <c r="CUC8" s="68"/>
      <c r="CUD8" s="68"/>
      <c r="CUE8" s="68"/>
      <c r="CUF8" s="68"/>
      <c r="CUG8" s="68"/>
      <c r="CUH8" s="68"/>
      <c r="CUI8" s="68"/>
      <c r="CUJ8" s="68"/>
      <c r="CUK8" s="68"/>
      <c r="CUL8" s="68"/>
      <c r="CUM8" s="68"/>
      <c r="CUN8" s="68"/>
      <c r="CUO8" s="68"/>
      <c r="CUP8" s="68"/>
      <c r="CUQ8" s="68"/>
      <c r="CUR8" s="68"/>
      <c r="CUS8" s="68"/>
      <c r="CUT8" s="68"/>
      <c r="CUU8" s="68"/>
      <c r="CUV8" s="68"/>
      <c r="CUW8" s="68"/>
      <c r="CUX8" s="68"/>
      <c r="CUY8" s="68"/>
      <c r="CUZ8" s="68"/>
      <c r="CVA8" s="68"/>
      <c r="CVB8" s="68"/>
      <c r="CVC8" s="68"/>
      <c r="CVD8" s="68"/>
      <c r="CVE8" s="68"/>
      <c r="CVF8" s="68"/>
      <c r="CVG8" s="68"/>
      <c r="CVH8" s="68"/>
      <c r="CVI8" s="68"/>
      <c r="CVJ8" s="68"/>
      <c r="CVK8" s="68"/>
      <c r="CVL8" s="68"/>
      <c r="CVM8" s="68"/>
      <c r="CVN8" s="68"/>
      <c r="CVO8" s="68"/>
      <c r="CVP8" s="68"/>
      <c r="CVQ8" s="68"/>
      <c r="CVR8" s="68"/>
      <c r="CVS8" s="68"/>
      <c r="CVT8" s="68"/>
      <c r="CVU8" s="68"/>
      <c r="CVV8" s="68"/>
      <c r="CVW8" s="68"/>
      <c r="CVX8" s="68"/>
      <c r="CVY8" s="68"/>
      <c r="CVZ8" s="68"/>
      <c r="CWA8" s="68"/>
      <c r="CWB8" s="68"/>
      <c r="CWC8" s="68"/>
      <c r="CWD8" s="68"/>
      <c r="CWE8" s="68"/>
      <c r="CWF8" s="68"/>
      <c r="CWG8" s="68"/>
      <c r="CWH8" s="68"/>
      <c r="CWI8" s="68"/>
      <c r="CWJ8" s="68"/>
      <c r="CWK8" s="68"/>
      <c r="CWL8" s="68"/>
      <c r="CWM8" s="68"/>
      <c r="CWN8" s="68"/>
      <c r="CWO8" s="68"/>
      <c r="CWP8" s="68"/>
      <c r="CWQ8" s="68"/>
      <c r="CWR8" s="68"/>
      <c r="CWS8" s="68"/>
      <c r="CWT8" s="68"/>
      <c r="CWU8" s="68"/>
      <c r="CWV8" s="68"/>
      <c r="CWW8" s="68"/>
      <c r="CWX8" s="68"/>
      <c r="CWY8" s="68"/>
      <c r="CWZ8" s="68"/>
      <c r="CXA8" s="68"/>
      <c r="CXB8" s="68"/>
      <c r="CXC8" s="68"/>
      <c r="CXD8" s="68"/>
      <c r="CXE8" s="68"/>
      <c r="CXF8" s="68"/>
      <c r="CXG8" s="68"/>
      <c r="CXH8" s="68"/>
      <c r="CXI8" s="68"/>
      <c r="CXJ8" s="68"/>
      <c r="CXK8" s="68"/>
      <c r="CXL8" s="68"/>
      <c r="CXM8" s="68"/>
      <c r="CXN8" s="68"/>
      <c r="CXO8" s="68"/>
      <c r="CXP8" s="68"/>
      <c r="CXQ8" s="68"/>
      <c r="CXR8" s="68"/>
      <c r="CXS8" s="68"/>
      <c r="CXT8" s="68"/>
      <c r="CXU8" s="68"/>
      <c r="CXV8" s="68"/>
      <c r="CXW8" s="68"/>
      <c r="CXX8" s="68"/>
      <c r="CXY8" s="68"/>
      <c r="CXZ8" s="68"/>
      <c r="CYA8" s="68"/>
      <c r="CYB8" s="68"/>
      <c r="CYC8" s="68"/>
      <c r="CYD8" s="68"/>
      <c r="CYE8" s="68"/>
      <c r="CYF8" s="68"/>
      <c r="CYG8" s="68"/>
      <c r="CYH8" s="68"/>
      <c r="CYI8" s="68"/>
      <c r="CYJ8" s="68"/>
      <c r="CYK8" s="68"/>
      <c r="CYL8" s="68"/>
      <c r="CYM8" s="68"/>
      <c r="CYN8" s="68"/>
      <c r="CYO8" s="68"/>
      <c r="CYP8" s="68"/>
      <c r="CYQ8" s="68"/>
      <c r="CYR8" s="68"/>
      <c r="CYS8" s="68"/>
      <c r="CYT8" s="68"/>
      <c r="CYU8" s="68"/>
      <c r="CYV8" s="68"/>
      <c r="CYW8" s="68"/>
      <c r="CYX8" s="68"/>
      <c r="CYY8" s="68"/>
      <c r="CYZ8" s="68"/>
      <c r="CZA8" s="68"/>
      <c r="CZB8" s="68"/>
      <c r="CZC8" s="68"/>
      <c r="CZD8" s="68"/>
      <c r="CZE8" s="68"/>
      <c r="CZF8" s="68"/>
      <c r="CZG8" s="68"/>
      <c r="CZH8" s="68"/>
      <c r="CZI8" s="68"/>
      <c r="CZJ8" s="68"/>
      <c r="CZK8" s="68"/>
      <c r="CZL8" s="68"/>
      <c r="CZM8" s="68"/>
      <c r="CZN8" s="68"/>
      <c r="CZO8" s="68"/>
      <c r="CZP8" s="68"/>
      <c r="CZQ8" s="68"/>
      <c r="CZR8" s="68"/>
      <c r="CZS8" s="68"/>
      <c r="CZT8" s="68"/>
      <c r="CZU8" s="68"/>
      <c r="CZV8" s="68"/>
      <c r="CZW8" s="68"/>
      <c r="CZX8" s="68"/>
      <c r="CZY8" s="68"/>
      <c r="CZZ8" s="68"/>
      <c r="DAA8" s="68"/>
      <c r="DAB8" s="68"/>
      <c r="DAC8" s="68"/>
      <c r="DAD8" s="68"/>
      <c r="DAE8" s="68"/>
      <c r="DAF8" s="68"/>
      <c r="DAG8" s="68"/>
      <c r="DAH8" s="68"/>
      <c r="DAI8" s="68"/>
      <c r="DAJ8" s="68"/>
      <c r="DAK8" s="68"/>
      <c r="DAL8" s="68"/>
      <c r="DAM8" s="68"/>
      <c r="DAN8" s="68"/>
      <c r="DAO8" s="68"/>
      <c r="DAP8" s="68"/>
      <c r="DAQ8" s="68"/>
      <c r="DAR8" s="68"/>
      <c r="DAS8" s="68"/>
      <c r="DAT8" s="68"/>
      <c r="DAU8" s="68"/>
      <c r="DAV8" s="68"/>
      <c r="DAW8" s="68"/>
      <c r="DAX8" s="68"/>
      <c r="DAY8" s="68"/>
      <c r="DAZ8" s="68"/>
      <c r="DBA8" s="68"/>
      <c r="DBB8" s="68"/>
      <c r="DBC8" s="68"/>
      <c r="DBD8" s="68"/>
      <c r="DBE8" s="68"/>
      <c r="DBF8" s="68"/>
      <c r="DBG8" s="68"/>
      <c r="DBH8" s="68"/>
      <c r="DBI8" s="68"/>
      <c r="DBJ8" s="68"/>
      <c r="DBK8" s="68"/>
      <c r="DBL8" s="68"/>
      <c r="DBM8" s="68"/>
      <c r="DBN8" s="68"/>
      <c r="DBO8" s="68"/>
      <c r="DBP8" s="68"/>
      <c r="DBQ8" s="68"/>
      <c r="DBR8" s="68"/>
      <c r="DBS8" s="68"/>
      <c r="DBT8" s="68"/>
      <c r="DBU8" s="68"/>
      <c r="DBV8" s="68"/>
      <c r="DBW8" s="68"/>
      <c r="DBX8" s="68"/>
      <c r="DBY8" s="68"/>
      <c r="DBZ8" s="68"/>
      <c r="DCA8" s="68"/>
      <c r="DCB8" s="68"/>
      <c r="DCC8" s="68"/>
      <c r="DCD8" s="68"/>
      <c r="DCE8" s="68"/>
      <c r="DCF8" s="68"/>
      <c r="DCG8" s="68"/>
      <c r="DCH8" s="68"/>
      <c r="DCI8" s="68"/>
      <c r="DCJ8" s="68"/>
      <c r="DCK8" s="68"/>
      <c r="DCL8" s="68"/>
      <c r="DCM8" s="68"/>
      <c r="DCN8" s="68"/>
      <c r="DCO8" s="68"/>
      <c r="DCP8" s="68"/>
      <c r="DCQ8" s="68"/>
      <c r="DCR8" s="68"/>
      <c r="DCS8" s="68"/>
      <c r="DCT8" s="68"/>
      <c r="DCU8" s="68"/>
      <c r="DCV8" s="68"/>
      <c r="DCW8" s="68"/>
      <c r="DCX8" s="68"/>
      <c r="DCY8" s="68"/>
      <c r="DCZ8" s="68"/>
      <c r="DDA8" s="68"/>
      <c r="DDB8" s="68"/>
      <c r="DDC8" s="68"/>
      <c r="DDD8" s="68"/>
      <c r="DDE8" s="68"/>
      <c r="DDF8" s="68"/>
      <c r="DDG8" s="68"/>
      <c r="DDH8" s="68"/>
      <c r="DDI8" s="68"/>
      <c r="DDJ8" s="68"/>
      <c r="DDK8" s="68"/>
      <c r="DDL8" s="68"/>
      <c r="DDM8" s="68"/>
      <c r="DDN8" s="68"/>
      <c r="DDO8" s="68"/>
      <c r="DDP8" s="68"/>
      <c r="DDQ8" s="68"/>
      <c r="DDR8" s="68"/>
      <c r="DDS8" s="68"/>
      <c r="DDT8" s="68"/>
      <c r="DDU8" s="68"/>
      <c r="DDV8" s="68"/>
      <c r="DDW8" s="68"/>
      <c r="DDX8" s="68"/>
      <c r="DDY8" s="68"/>
      <c r="DDZ8" s="68"/>
      <c r="DEA8" s="68"/>
      <c r="DEB8" s="68"/>
      <c r="DEC8" s="68"/>
      <c r="DED8" s="68"/>
      <c r="DEE8" s="68"/>
      <c r="DEF8" s="68"/>
      <c r="DEG8" s="68"/>
      <c r="DEH8" s="68"/>
      <c r="DEI8" s="68"/>
      <c r="DEJ8" s="68"/>
      <c r="DEK8" s="68"/>
      <c r="DEL8" s="68"/>
      <c r="DEM8" s="68"/>
      <c r="DEN8" s="68"/>
      <c r="DEO8" s="68"/>
      <c r="DEP8" s="68"/>
      <c r="DEQ8" s="68"/>
      <c r="DER8" s="68"/>
      <c r="DES8" s="68"/>
      <c r="DET8" s="68"/>
      <c r="DEU8" s="68"/>
      <c r="DEV8" s="68"/>
      <c r="DEW8" s="68"/>
      <c r="DEX8" s="68"/>
      <c r="DEY8" s="68"/>
      <c r="DEZ8" s="68"/>
      <c r="DFA8" s="68"/>
      <c r="DFB8" s="68"/>
      <c r="DFC8" s="68"/>
      <c r="DFD8" s="68"/>
      <c r="DFE8" s="68"/>
      <c r="DFF8" s="68"/>
      <c r="DFG8" s="68"/>
      <c r="DFH8" s="68"/>
      <c r="DFI8" s="68"/>
      <c r="DFJ8" s="68"/>
      <c r="DFK8" s="68"/>
      <c r="DFL8" s="68"/>
      <c r="DFM8" s="68"/>
      <c r="DFN8" s="68"/>
      <c r="DFO8" s="68"/>
      <c r="DFP8" s="68"/>
      <c r="DFQ8" s="68"/>
      <c r="DFR8" s="68"/>
      <c r="DFS8" s="68"/>
      <c r="DFT8" s="68"/>
      <c r="DFU8" s="68"/>
      <c r="DFV8" s="68"/>
      <c r="DFW8" s="68"/>
      <c r="DFX8" s="68"/>
      <c r="DFY8" s="68"/>
      <c r="DFZ8" s="68"/>
      <c r="DGA8" s="68"/>
      <c r="DGB8" s="68"/>
      <c r="DGC8" s="68"/>
      <c r="DGD8" s="68"/>
      <c r="DGE8" s="68"/>
      <c r="DGF8" s="68"/>
      <c r="DGG8" s="68"/>
      <c r="DGH8" s="68"/>
      <c r="DGI8" s="68"/>
      <c r="DGJ8" s="68"/>
      <c r="DGK8" s="68"/>
      <c r="DGL8" s="68"/>
      <c r="DGM8" s="68"/>
      <c r="DGN8" s="68"/>
      <c r="DGO8" s="68"/>
      <c r="DGP8" s="68"/>
      <c r="DGQ8" s="68"/>
      <c r="DGR8" s="68"/>
      <c r="DGS8" s="68"/>
      <c r="DGT8" s="68"/>
      <c r="DGU8" s="68"/>
      <c r="DGV8" s="68"/>
      <c r="DGW8" s="68"/>
      <c r="DGX8" s="68"/>
      <c r="DGY8" s="68"/>
      <c r="DGZ8" s="68"/>
      <c r="DHA8" s="68"/>
      <c r="DHB8" s="68"/>
      <c r="DHC8" s="68"/>
      <c r="DHD8" s="68"/>
      <c r="DHE8" s="68"/>
      <c r="DHF8" s="68"/>
      <c r="DHG8" s="68"/>
      <c r="DHH8" s="68"/>
      <c r="DHI8" s="68"/>
      <c r="DHJ8" s="68"/>
      <c r="DHK8" s="68"/>
      <c r="DHL8" s="68"/>
      <c r="DHM8" s="68"/>
      <c r="DHN8" s="68"/>
      <c r="DHO8" s="68"/>
      <c r="DHP8" s="68"/>
      <c r="DHQ8" s="68"/>
      <c r="DHR8" s="68"/>
      <c r="DHS8" s="68"/>
      <c r="DHT8" s="68"/>
      <c r="DHU8" s="68"/>
      <c r="DHV8" s="68"/>
      <c r="DHW8" s="68"/>
      <c r="DHX8" s="68"/>
      <c r="DHY8" s="68"/>
      <c r="DHZ8" s="68"/>
      <c r="DIA8" s="68"/>
      <c r="DIB8" s="68"/>
      <c r="DIC8" s="68"/>
      <c r="DID8" s="68"/>
      <c r="DIE8" s="68"/>
      <c r="DIF8" s="68"/>
      <c r="DIG8" s="68"/>
      <c r="DIH8" s="68"/>
      <c r="DII8" s="68"/>
      <c r="DIJ8" s="68"/>
      <c r="DIK8" s="68"/>
      <c r="DIL8" s="68"/>
      <c r="DIM8" s="68"/>
      <c r="DIN8" s="68"/>
      <c r="DIO8" s="68"/>
      <c r="DIP8" s="68"/>
      <c r="DIQ8" s="68"/>
      <c r="DIR8" s="68"/>
      <c r="DIS8" s="68"/>
      <c r="DIT8" s="68"/>
      <c r="DIU8" s="68"/>
      <c r="DIV8" s="68"/>
      <c r="DIW8" s="68"/>
      <c r="DIX8" s="68"/>
      <c r="DIY8" s="68"/>
      <c r="DIZ8" s="68"/>
      <c r="DJA8" s="68"/>
      <c r="DJB8" s="68"/>
      <c r="DJC8" s="68"/>
      <c r="DJD8" s="68"/>
      <c r="DJE8" s="68"/>
      <c r="DJF8" s="68"/>
      <c r="DJG8" s="68"/>
      <c r="DJH8" s="68"/>
      <c r="DJI8" s="68"/>
      <c r="DJJ8" s="68"/>
      <c r="DJK8" s="68"/>
      <c r="DJL8" s="68"/>
      <c r="DJM8" s="68"/>
      <c r="DJN8" s="68"/>
      <c r="DJO8" s="68"/>
      <c r="DJP8" s="68"/>
      <c r="DJQ8" s="68"/>
      <c r="DJR8" s="68"/>
      <c r="DJS8" s="68"/>
      <c r="DJT8" s="68"/>
      <c r="DJU8" s="68"/>
      <c r="DJV8" s="68"/>
      <c r="DJW8" s="68"/>
      <c r="DJX8" s="68"/>
      <c r="DJY8" s="68"/>
      <c r="DJZ8" s="68"/>
      <c r="DKA8" s="68"/>
      <c r="DKB8" s="68"/>
      <c r="DKC8" s="68"/>
      <c r="DKD8" s="68"/>
      <c r="DKE8" s="68"/>
      <c r="DKF8" s="68"/>
      <c r="DKG8" s="68"/>
      <c r="DKH8" s="68"/>
      <c r="DKI8" s="68"/>
      <c r="DKJ8" s="68"/>
      <c r="DKK8" s="68"/>
      <c r="DKL8" s="68"/>
      <c r="DKM8" s="68"/>
      <c r="DKN8" s="68"/>
      <c r="DKO8" s="68"/>
      <c r="DKP8" s="68"/>
      <c r="DKQ8" s="68"/>
      <c r="DKR8" s="68"/>
      <c r="DKS8" s="68"/>
      <c r="DKT8" s="68"/>
      <c r="DKU8" s="68"/>
      <c r="DKV8" s="68"/>
      <c r="DKW8" s="68"/>
      <c r="DKX8" s="68"/>
      <c r="DKY8" s="68"/>
      <c r="DKZ8" s="68"/>
      <c r="DLA8" s="68"/>
      <c r="DLB8" s="68"/>
      <c r="DLC8" s="68"/>
      <c r="DLD8" s="68"/>
      <c r="DLE8" s="68"/>
      <c r="DLF8" s="68"/>
      <c r="DLG8" s="68"/>
      <c r="DLH8" s="68"/>
      <c r="DLI8" s="68"/>
      <c r="DLJ8" s="68"/>
      <c r="DLK8" s="68"/>
      <c r="DLL8" s="68"/>
      <c r="DLM8" s="68"/>
      <c r="DLN8" s="68"/>
      <c r="DLO8" s="68"/>
      <c r="DLP8" s="68"/>
      <c r="DLQ8" s="68"/>
      <c r="DLR8" s="68"/>
      <c r="DLS8" s="68"/>
      <c r="DLT8" s="68"/>
      <c r="DLU8" s="68"/>
      <c r="DLV8" s="68"/>
      <c r="DLW8" s="68"/>
      <c r="DLX8" s="68"/>
      <c r="DLY8" s="68"/>
      <c r="DLZ8" s="68"/>
      <c r="DMA8" s="68"/>
      <c r="DMB8" s="68"/>
      <c r="DMC8" s="68"/>
      <c r="DMD8" s="68"/>
      <c r="DME8" s="68"/>
      <c r="DMF8" s="68"/>
      <c r="DMG8" s="68"/>
      <c r="DMH8" s="68"/>
      <c r="DMI8" s="68"/>
      <c r="DMJ8" s="68"/>
      <c r="DMK8" s="68"/>
      <c r="DML8" s="68"/>
      <c r="DMM8" s="68"/>
      <c r="DMN8" s="68"/>
      <c r="DMO8" s="68"/>
      <c r="DMP8" s="68"/>
      <c r="DMQ8" s="68"/>
      <c r="DMR8" s="68"/>
      <c r="DMS8" s="68"/>
      <c r="DMT8" s="68"/>
      <c r="DMU8" s="68"/>
      <c r="DMV8" s="68"/>
      <c r="DMW8" s="68"/>
      <c r="DMX8" s="68"/>
      <c r="DMY8" s="68"/>
      <c r="DMZ8" s="68"/>
      <c r="DNA8" s="68"/>
      <c r="DNB8" s="68"/>
      <c r="DNC8" s="68"/>
      <c r="DND8" s="68"/>
      <c r="DNE8" s="68"/>
      <c r="DNF8" s="68"/>
      <c r="DNG8" s="68"/>
      <c r="DNH8" s="68"/>
      <c r="DNI8" s="68"/>
      <c r="DNJ8" s="68"/>
      <c r="DNK8" s="68"/>
      <c r="DNL8" s="68"/>
      <c r="DNM8" s="68"/>
      <c r="DNN8" s="68"/>
      <c r="DNO8" s="68"/>
      <c r="DNP8" s="68"/>
      <c r="DNQ8" s="68"/>
      <c r="DNR8" s="68"/>
      <c r="DNS8" s="68"/>
      <c r="DNT8" s="68"/>
      <c r="DNU8" s="68"/>
      <c r="DNV8" s="68"/>
      <c r="DNW8" s="68"/>
      <c r="DNX8" s="68"/>
      <c r="DNY8" s="68"/>
      <c r="DNZ8" s="68"/>
      <c r="DOA8" s="68"/>
      <c r="DOB8" s="68"/>
      <c r="DOC8" s="68"/>
      <c r="DOD8" s="68"/>
      <c r="DOE8" s="68"/>
      <c r="DOF8" s="68"/>
      <c r="DOG8" s="68"/>
      <c r="DOH8" s="68"/>
      <c r="DOI8" s="68"/>
      <c r="DOJ8" s="68"/>
      <c r="DOK8" s="68"/>
      <c r="DOL8" s="68"/>
      <c r="DOM8" s="68"/>
      <c r="DON8" s="68"/>
      <c r="DOO8" s="68"/>
      <c r="DOP8" s="68"/>
      <c r="DOQ8" s="68"/>
      <c r="DOR8" s="68"/>
      <c r="DOS8" s="68"/>
      <c r="DOT8" s="68"/>
      <c r="DOU8" s="68"/>
      <c r="DOV8" s="68"/>
      <c r="DOW8" s="68"/>
      <c r="DOX8" s="68"/>
      <c r="DOY8" s="68"/>
      <c r="DOZ8" s="68"/>
      <c r="DPA8" s="68"/>
      <c r="DPB8" s="68"/>
      <c r="DPC8" s="68"/>
      <c r="DPD8" s="68"/>
      <c r="DPE8" s="68"/>
      <c r="DPF8" s="68"/>
      <c r="DPG8" s="68"/>
      <c r="DPH8" s="68"/>
      <c r="DPI8" s="68"/>
      <c r="DPJ8" s="68"/>
      <c r="DPK8" s="68"/>
      <c r="DPL8" s="68"/>
      <c r="DPM8" s="68"/>
      <c r="DPN8" s="68"/>
      <c r="DPO8" s="68"/>
      <c r="DPP8" s="68"/>
      <c r="DPQ8" s="68"/>
      <c r="DPR8" s="68"/>
      <c r="DPS8" s="68"/>
      <c r="DPT8" s="68"/>
      <c r="DPU8" s="68"/>
      <c r="DPV8" s="68"/>
      <c r="DPW8" s="68"/>
      <c r="DPX8" s="68"/>
      <c r="DPY8" s="68"/>
      <c r="DPZ8" s="68"/>
      <c r="DQA8" s="68"/>
      <c r="DQB8" s="68"/>
      <c r="DQC8" s="68"/>
      <c r="DQD8" s="68"/>
      <c r="DQE8" s="68"/>
      <c r="DQF8" s="68"/>
      <c r="DQG8" s="68"/>
      <c r="DQH8" s="68"/>
      <c r="DQI8" s="68"/>
      <c r="DQJ8" s="68"/>
      <c r="DQK8" s="68"/>
      <c r="DQL8" s="68"/>
      <c r="DQM8" s="68"/>
      <c r="DQN8" s="68"/>
      <c r="DQO8" s="68"/>
      <c r="DQP8" s="68"/>
      <c r="DQQ8" s="68"/>
      <c r="DQR8" s="68"/>
      <c r="DQS8" s="68"/>
      <c r="DQT8" s="68"/>
      <c r="DQU8" s="68"/>
      <c r="DQV8" s="68"/>
      <c r="DQW8" s="68"/>
      <c r="DQX8" s="68"/>
      <c r="DQY8" s="68"/>
      <c r="DQZ8" s="68"/>
      <c r="DRA8" s="68"/>
      <c r="DRB8" s="68"/>
      <c r="DRC8" s="68"/>
      <c r="DRD8" s="68"/>
      <c r="DRE8" s="68"/>
      <c r="DRF8" s="68"/>
      <c r="DRG8" s="68"/>
      <c r="DRH8" s="68"/>
      <c r="DRI8" s="68"/>
      <c r="DRJ8" s="68"/>
      <c r="DRK8" s="68"/>
      <c r="DRL8" s="68"/>
      <c r="DRM8" s="68"/>
      <c r="DRN8" s="68"/>
      <c r="DRO8" s="68"/>
      <c r="DRP8" s="68"/>
      <c r="DRQ8" s="68"/>
      <c r="DRR8" s="68"/>
      <c r="DRS8" s="68"/>
      <c r="DRT8" s="68"/>
      <c r="DRU8" s="68"/>
      <c r="DRV8" s="68"/>
      <c r="DRW8" s="68"/>
      <c r="DRX8" s="68"/>
      <c r="DRY8" s="68"/>
      <c r="DRZ8" s="68"/>
      <c r="DSA8" s="68"/>
      <c r="DSB8" s="68"/>
      <c r="DSC8" s="68"/>
      <c r="DSD8" s="68"/>
      <c r="DSE8" s="68"/>
      <c r="DSF8" s="68"/>
      <c r="DSG8" s="68"/>
      <c r="DSH8" s="68"/>
      <c r="DSI8" s="68"/>
      <c r="DSJ8" s="68"/>
      <c r="DSK8" s="68"/>
      <c r="DSL8" s="68"/>
      <c r="DSM8" s="68"/>
      <c r="DSN8" s="68"/>
      <c r="DSO8" s="68"/>
      <c r="DSP8" s="68"/>
      <c r="DSQ8" s="68"/>
      <c r="DSR8" s="68"/>
      <c r="DSS8" s="68"/>
      <c r="DST8" s="68"/>
      <c r="DSU8" s="68"/>
      <c r="DSV8" s="68"/>
      <c r="DSW8" s="68"/>
      <c r="DSX8" s="68"/>
      <c r="DSY8" s="68"/>
      <c r="DSZ8" s="68"/>
      <c r="DTA8" s="68"/>
      <c r="DTB8" s="68"/>
      <c r="DTC8" s="68"/>
      <c r="DTD8" s="68"/>
      <c r="DTE8" s="68"/>
      <c r="DTF8" s="68"/>
      <c r="DTG8" s="68"/>
      <c r="DTH8" s="68"/>
      <c r="DTI8" s="68"/>
      <c r="DTJ8" s="68"/>
      <c r="DTK8" s="68"/>
      <c r="DTL8" s="68"/>
      <c r="DTM8" s="68"/>
      <c r="DTN8" s="68"/>
      <c r="DTO8" s="68"/>
      <c r="DTP8" s="68"/>
      <c r="DTQ8" s="68"/>
      <c r="DTR8" s="68"/>
      <c r="DTS8" s="68"/>
      <c r="DTT8" s="68"/>
      <c r="DTU8" s="68"/>
      <c r="DTV8" s="68"/>
      <c r="DTW8" s="68"/>
      <c r="DTX8" s="68"/>
      <c r="DTY8" s="68"/>
      <c r="DTZ8" s="68"/>
      <c r="DUA8" s="68"/>
      <c r="DUB8" s="68"/>
      <c r="DUC8" s="68"/>
      <c r="DUD8" s="68"/>
      <c r="DUE8" s="68"/>
      <c r="DUF8" s="68"/>
      <c r="DUG8" s="68"/>
      <c r="DUH8" s="68"/>
      <c r="DUI8" s="68"/>
      <c r="DUJ8" s="68"/>
      <c r="DUK8" s="68"/>
      <c r="DUL8" s="68"/>
      <c r="DUM8" s="68"/>
      <c r="DUN8" s="68"/>
      <c r="DUO8" s="68"/>
      <c r="DUP8" s="68"/>
      <c r="DUQ8" s="68"/>
      <c r="DUR8" s="68"/>
      <c r="DUS8" s="68"/>
      <c r="DUT8" s="68"/>
      <c r="DUU8" s="68"/>
      <c r="DUV8" s="68"/>
      <c r="DUW8" s="68"/>
      <c r="DUX8" s="68"/>
      <c r="DUY8" s="68"/>
      <c r="DUZ8" s="68"/>
      <c r="DVA8" s="68"/>
      <c r="DVB8" s="68"/>
      <c r="DVC8" s="68"/>
      <c r="DVD8" s="68"/>
      <c r="DVE8" s="68"/>
      <c r="DVF8" s="68"/>
      <c r="DVG8" s="68"/>
      <c r="DVH8" s="68"/>
      <c r="DVI8" s="68"/>
      <c r="DVJ8" s="68"/>
      <c r="DVK8" s="68"/>
      <c r="DVL8" s="68"/>
      <c r="DVM8" s="68"/>
      <c r="DVN8" s="68"/>
      <c r="DVO8" s="68"/>
      <c r="DVP8" s="68"/>
      <c r="DVQ8" s="68"/>
      <c r="DVR8" s="68"/>
      <c r="DVS8" s="68"/>
      <c r="DVT8" s="68"/>
      <c r="DVU8" s="68"/>
      <c r="DVV8" s="68"/>
      <c r="DVW8" s="68"/>
      <c r="DVX8" s="68"/>
      <c r="DVY8" s="68"/>
      <c r="DVZ8" s="68"/>
      <c r="DWA8" s="68"/>
      <c r="DWB8" s="68"/>
      <c r="DWC8" s="68"/>
      <c r="DWD8" s="68"/>
      <c r="DWE8" s="68"/>
      <c r="DWF8" s="68"/>
      <c r="DWG8" s="68"/>
      <c r="DWH8" s="68"/>
      <c r="DWI8" s="68"/>
      <c r="DWJ8" s="68"/>
      <c r="DWK8" s="68"/>
      <c r="DWL8" s="68"/>
      <c r="DWM8" s="68"/>
      <c r="DWN8" s="68"/>
      <c r="DWO8" s="68"/>
      <c r="DWP8" s="68"/>
      <c r="DWQ8" s="68"/>
      <c r="DWR8" s="68"/>
      <c r="DWS8" s="68"/>
      <c r="DWT8" s="68"/>
      <c r="DWU8" s="68"/>
      <c r="DWV8" s="68"/>
      <c r="DWW8" s="68"/>
      <c r="DWX8" s="68"/>
      <c r="DWY8" s="68"/>
      <c r="DWZ8" s="68"/>
      <c r="DXA8" s="68"/>
      <c r="DXB8" s="68"/>
      <c r="DXC8" s="68"/>
      <c r="DXD8" s="68"/>
      <c r="DXE8" s="68"/>
      <c r="DXF8" s="68"/>
      <c r="DXG8" s="68"/>
      <c r="DXH8" s="68"/>
      <c r="DXI8" s="68"/>
      <c r="DXJ8" s="68"/>
      <c r="DXK8" s="68"/>
      <c r="DXL8" s="68"/>
      <c r="DXM8" s="68"/>
      <c r="DXN8" s="68"/>
      <c r="DXO8" s="68"/>
      <c r="DXP8" s="68"/>
      <c r="DXQ8" s="68"/>
      <c r="DXR8" s="68"/>
      <c r="DXS8" s="68"/>
      <c r="DXT8" s="68"/>
      <c r="DXU8" s="68"/>
      <c r="DXV8" s="68"/>
      <c r="DXW8" s="68"/>
      <c r="DXX8" s="68"/>
      <c r="DXY8" s="68"/>
      <c r="DXZ8" s="68"/>
      <c r="DYA8" s="68"/>
      <c r="DYB8" s="68"/>
      <c r="DYC8" s="68"/>
      <c r="DYD8" s="68"/>
      <c r="DYE8" s="68"/>
      <c r="DYF8" s="68"/>
      <c r="DYG8" s="68"/>
      <c r="DYH8" s="68"/>
      <c r="DYI8" s="68"/>
      <c r="DYJ8" s="68"/>
      <c r="DYK8" s="68"/>
      <c r="DYL8" s="68"/>
      <c r="DYM8" s="68"/>
      <c r="DYN8" s="68"/>
      <c r="DYO8" s="68"/>
      <c r="DYP8" s="68"/>
      <c r="DYQ8" s="68"/>
      <c r="DYR8" s="68"/>
      <c r="DYS8" s="68"/>
      <c r="DYT8" s="68"/>
      <c r="DYU8" s="68"/>
      <c r="DYV8" s="68"/>
      <c r="DYW8" s="68"/>
      <c r="DYX8" s="68"/>
      <c r="DYY8" s="68"/>
      <c r="DYZ8" s="68"/>
      <c r="DZA8" s="68"/>
      <c r="DZB8" s="68"/>
      <c r="DZC8" s="68"/>
      <c r="DZD8" s="68"/>
      <c r="DZE8" s="68"/>
      <c r="DZF8" s="68"/>
      <c r="DZG8" s="68"/>
      <c r="DZH8" s="68"/>
      <c r="DZI8" s="68"/>
      <c r="DZJ8" s="68"/>
      <c r="DZK8" s="68"/>
      <c r="DZL8" s="68"/>
      <c r="DZM8" s="68"/>
      <c r="DZN8" s="68"/>
      <c r="DZO8" s="68"/>
      <c r="DZP8" s="68"/>
      <c r="DZQ8" s="68"/>
      <c r="DZR8" s="68"/>
      <c r="DZS8" s="68"/>
      <c r="DZT8" s="68"/>
      <c r="DZU8" s="68"/>
      <c r="DZV8" s="68"/>
      <c r="DZW8" s="68"/>
      <c r="DZX8" s="68"/>
      <c r="DZY8" s="68"/>
      <c r="DZZ8" s="68"/>
      <c r="EAA8" s="68"/>
      <c r="EAB8" s="68"/>
      <c r="EAC8" s="68"/>
      <c r="EAD8" s="68"/>
      <c r="EAE8" s="68"/>
      <c r="EAF8" s="68"/>
      <c r="EAG8" s="68"/>
      <c r="EAH8" s="68"/>
      <c r="EAI8" s="68"/>
      <c r="EAJ8" s="68"/>
      <c r="EAK8" s="68"/>
      <c r="EAL8" s="68"/>
      <c r="EAM8" s="68"/>
      <c r="EAN8" s="68"/>
      <c r="EAO8" s="68"/>
      <c r="EAP8" s="68"/>
      <c r="EAQ8" s="68"/>
      <c r="EAR8" s="68"/>
      <c r="EAS8" s="68"/>
      <c r="EAT8" s="68"/>
      <c r="EAU8" s="68"/>
      <c r="EAV8" s="68"/>
      <c r="EAW8" s="68"/>
      <c r="EAX8" s="68"/>
      <c r="EAY8" s="68"/>
      <c r="EAZ8" s="68"/>
      <c r="EBA8" s="68"/>
      <c r="EBB8" s="68"/>
      <c r="EBC8" s="68"/>
      <c r="EBD8" s="68"/>
      <c r="EBE8" s="68"/>
      <c r="EBF8" s="68"/>
      <c r="EBG8" s="68"/>
      <c r="EBH8" s="68"/>
      <c r="EBI8" s="68"/>
      <c r="EBJ8" s="68"/>
      <c r="EBK8" s="68"/>
      <c r="EBL8" s="68"/>
      <c r="EBM8" s="68"/>
      <c r="EBN8" s="68"/>
      <c r="EBO8" s="68"/>
      <c r="EBP8" s="68"/>
      <c r="EBQ8" s="68"/>
      <c r="EBR8" s="68"/>
      <c r="EBS8" s="68"/>
      <c r="EBT8" s="68"/>
      <c r="EBU8" s="68"/>
      <c r="EBV8" s="68"/>
      <c r="EBW8" s="68"/>
      <c r="EBX8" s="68"/>
      <c r="EBY8" s="68"/>
      <c r="EBZ8" s="68"/>
      <c r="ECA8" s="68"/>
      <c r="ECB8" s="68"/>
      <c r="ECC8" s="68"/>
      <c r="ECD8" s="68"/>
      <c r="ECE8" s="68"/>
      <c r="ECF8" s="68"/>
      <c r="ECG8" s="68"/>
      <c r="ECH8" s="68"/>
      <c r="ECI8" s="68"/>
      <c r="ECJ8" s="68"/>
      <c r="ECK8" s="68"/>
      <c r="ECL8" s="68"/>
      <c r="ECM8" s="68"/>
      <c r="ECN8" s="68"/>
      <c r="ECO8" s="68"/>
      <c r="ECP8" s="68"/>
      <c r="ECQ8" s="68"/>
      <c r="ECR8" s="68"/>
      <c r="ECS8" s="68"/>
      <c r="ECT8" s="68"/>
      <c r="ECU8" s="68"/>
      <c r="ECV8" s="68"/>
      <c r="ECW8" s="68"/>
      <c r="ECX8" s="68"/>
      <c r="ECY8" s="68"/>
      <c r="ECZ8" s="68"/>
      <c r="EDA8" s="68"/>
      <c r="EDB8" s="68"/>
      <c r="EDC8" s="68"/>
      <c r="EDD8" s="68"/>
      <c r="EDE8" s="68"/>
      <c r="EDF8" s="68"/>
      <c r="EDG8" s="68"/>
      <c r="EDH8" s="68"/>
      <c r="EDI8" s="68"/>
      <c r="EDJ8" s="68"/>
      <c r="EDK8" s="68"/>
      <c r="EDL8" s="68"/>
      <c r="EDM8" s="68"/>
      <c r="EDN8" s="68"/>
      <c r="EDO8" s="68"/>
      <c r="EDP8" s="68"/>
      <c r="EDQ8" s="68"/>
      <c r="EDR8" s="68"/>
      <c r="EDS8" s="68"/>
      <c r="EDT8" s="68"/>
      <c r="EDU8" s="68"/>
      <c r="EDV8" s="68"/>
      <c r="EDW8" s="68"/>
      <c r="EDX8" s="68"/>
      <c r="EDY8" s="68"/>
      <c r="EDZ8" s="68"/>
      <c r="EEA8" s="68"/>
      <c r="EEB8" s="68"/>
      <c r="EEC8" s="68"/>
      <c r="EED8" s="68"/>
      <c r="EEE8" s="68"/>
      <c r="EEF8" s="68"/>
      <c r="EEG8" s="68"/>
      <c r="EEH8" s="68"/>
      <c r="EEI8" s="68"/>
      <c r="EEJ8" s="68"/>
      <c r="EEK8" s="68"/>
      <c r="EEL8" s="68"/>
      <c r="EEM8" s="68"/>
      <c r="EEN8" s="68"/>
      <c r="EEO8" s="68"/>
      <c r="EEP8" s="68"/>
      <c r="EEQ8" s="68"/>
      <c r="EER8" s="68"/>
      <c r="EES8" s="68"/>
      <c r="EET8" s="68"/>
      <c r="EEU8" s="68"/>
      <c r="EEV8" s="68"/>
      <c r="EEW8" s="68"/>
      <c r="EEX8" s="68"/>
      <c r="EEY8" s="68"/>
      <c r="EEZ8" s="68"/>
      <c r="EFA8" s="68"/>
      <c r="EFB8" s="68"/>
      <c r="EFC8" s="68"/>
      <c r="EFD8" s="68"/>
      <c r="EFE8" s="68"/>
      <c r="EFF8" s="68"/>
      <c r="EFG8" s="68"/>
      <c r="EFH8" s="68"/>
      <c r="EFI8" s="68"/>
      <c r="EFJ8" s="68"/>
      <c r="EFK8" s="68"/>
      <c r="EFL8" s="68"/>
      <c r="EFM8" s="68"/>
      <c r="EFN8" s="68"/>
      <c r="EFO8" s="68"/>
      <c r="EFP8" s="68"/>
      <c r="EFQ8" s="68"/>
      <c r="EFR8" s="68"/>
      <c r="EFS8" s="68"/>
      <c r="EFT8" s="68"/>
      <c r="EFU8" s="68"/>
      <c r="EFV8" s="68"/>
      <c r="EFW8" s="68"/>
      <c r="EFX8" s="68"/>
      <c r="EFY8" s="68"/>
      <c r="EFZ8" s="68"/>
      <c r="EGA8" s="68"/>
      <c r="EGB8" s="68"/>
      <c r="EGC8" s="68"/>
      <c r="EGD8" s="68"/>
      <c r="EGE8" s="68"/>
      <c r="EGF8" s="68"/>
      <c r="EGG8" s="68"/>
      <c r="EGH8" s="68"/>
      <c r="EGI8" s="68"/>
      <c r="EGJ8" s="68"/>
      <c r="EGK8" s="68"/>
      <c r="EGL8" s="68"/>
      <c r="EGM8" s="68"/>
      <c r="EGN8" s="68"/>
      <c r="EGO8" s="68"/>
      <c r="EGP8" s="68"/>
      <c r="EGQ8" s="68"/>
      <c r="EGR8" s="68"/>
      <c r="EGS8" s="68"/>
      <c r="EGT8" s="68"/>
      <c r="EGU8" s="68"/>
      <c r="EGV8" s="68"/>
      <c r="EGW8" s="68"/>
      <c r="EGX8" s="68"/>
      <c r="EGY8" s="68"/>
      <c r="EGZ8" s="68"/>
      <c r="EHA8" s="68"/>
      <c r="EHB8" s="68"/>
      <c r="EHC8" s="68"/>
      <c r="EHD8" s="68"/>
      <c r="EHE8" s="68"/>
      <c r="EHF8" s="68"/>
      <c r="EHG8" s="68"/>
      <c r="EHH8" s="68"/>
      <c r="EHI8" s="68"/>
      <c r="EHJ8" s="68"/>
      <c r="EHK8" s="68"/>
      <c r="EHL8" s="68"/>
      <c r="EHM8" s="68"/>
      <c r="EHN8" s="68"/>
      <c r="EHO8" s="68"/>
      <c r="EHP8" s="68"/>
      <c r="EHQ8" s="68"/>
      <c r="EHR8" s="68"/>
      <c r="EHS8" s="68"/>
      <c r="EHT8" s="68"/>
      <c r="EHU8" s="68"/>
      <c r="EHV8" s="68"/>
      <c r="EHW8" s="68"/>
      <c r="EHX8" s="68"/>
      <c r="EHY8" s="68"/>
      <c r="EHZ8" s="68"/>
      <c r="EIA8" s="68"/>
      <c r="EIB8" s="68"/>
      <c r="EIC8" s="68"/>
      <c r="EID8" s="68"/>
      <c r="EIE8" s="68"/>
      <c r="EIF8" s="68"/>
      <c r="EIG8" s="68"/>
      <c r="EIH8" s="68"/>
      <c r="EII8" s="68"/>
      <c r="EIJ8" s="68"/>
      <c r="EIK8" s="68"/>
      <c r="EIL8" s="68"/>
      <c r="EIM8" s="68"/>
      <c r="EIN8" s="68"/>
      <c r="EIO8" s="68"/>
      <c r="EIP8" s="68"/>
      <c r="EIQ8" s="68"/>
      <c r="EIR8" s="68"/>
      <c r="EIS8" s="68"/>
      <c r="EIT8" s="68"/>
      <c r="EIU8" s="68"/>
      <c r="EIV8" s="68"/>
      <c r="EIW8" s="68"/>
      <c r="EIX8" s="68"/>
      <c r="EIY8" s="68"/>
      <c r="EIZ8" s="68"/>
      <c r="EJA8" s="68"/>
      <c r="EJB8" s="68"/>
      <c r="EJC8" s="68"/>
      <c r="EJD8" s="68"/>
      <c r="EJE8" s="68"/>
      <c r="EJF8" s="68"/>
      <c r="EJG8" s="68"/>
      <c r="EJH8" s="68"/>
      <c r="EJI8" s="68"/>
      <c r="EJJ8" s="68"/>
      <c r="EJK8" s="68"/>
      <c r="EJL8" s="68"/>
      <c r="EJM8" s="68"/>
      <c r="EJN8" s="68"/>
      <c r="EJO8" s="68"/>
      <c r="EJP8" s="68"/>
      <c r="EJQ8" s="68"/>
      <c r="EJR8" s="68"/>
      <c r="EJS8" s="68"/>
      <c r="EJT8" s="68"/>
      <c r="EJU8" s="68"/>
      <c r="EJV8" s="68"/>
      <c r="EJW8" s="68"/>
      <c r="EJX8" s="68"/>
      <c r="EJY8" s="68"/>
      <c r="EJZ8" s="68"/>
      <c r="EKA8" s="68"/>
      <c r="EKB8" s="68"/>
      <c r="EKC8" s="68"/>
      <c r="EKD8" s="68"/>
      <c r="EKE8" s="68"/>
      <c r="EKF8" s="68"/>
      <c r="EKG8" s="68"/>
      <c r="EKH8" s="68"/>
      <c r="EKI8" s="68"/>
      <c r="EKJ8" s="68"/>
      <c r="EKK8" s="68"/>
      <c r="EKL8" s="68"/>
      <c r="EKM8" s="68"/>
      <c r="EKN8" s="68"/>
      <c r="EKO8" s="68"/>
      <c r="EKP8" s="68"/>
      <c r="EKQ8" s="68"/>
      <c r="EKR8" s="68"/>
      <c r="EKS8" s="68"/>
      <c r="EKT8" s="68"/>
      <c r="EKU8" s="68"/>
      <c r="EKV8" s="68"/>
      <c r="EKW8" s="68"/>
      <c r="EKX8" s="68"/>
      <c r="EKY8" s="68"/>
      <c r="EKZ8" s="68"/>
      <c r="ELA8" s="68"/>
      <c r="ELB8" s="68"/>
      <c r="ELC8" s="68"/>
      <c r="ELD8" s="68"/>
      <c r="ELE8" s="68"/>
      <c r="ELF8" s="68"/>
      <c r="ELG8" s="68"/>
      <c r="ELH8" s="68"/>
      <c r="ELI8" s="68"/>
      <c r="ELJ8" s="68"/>
      <c r="ELK8" s="68"/>
      <c r="ELL8" s="68"/>
      <c r="ELM8" s="68"/>
      <c r="ELN8" s="68"/>
      <c r="ELO8" s="68"/>
      <c r="ELP8" s="68"/>
      <c r="ELQ8" s="68"/>
      <c r="ELR8" s="68"/>
      <c r="ELS8" s="68"/>
      <c r="ELT8" s="68"/>
      <c r="ELU8" s="68"/>
      <c r="ELV8" s="68"/>
      <c r="ELW8" s="68"/>
      <c r="ELX8" s="68"/>
      <c r="ELY8" s="68"/>
      <c r="ELZ8" s="68"/>
      <c r="EMA8" s="68"/>
      <c r="EMB8" s="68"/>
      <c r="EMC8" s="68"/>
      <c r="EMD8" s="68"/>
      <c r="EME8" s="68"/>
      <c r="EMF8" s="68"/>
      <c r="EMG8" s="68"/>
      <c r="EMH8" s="68"/>
      <c r="EMI8" s="68"/>
      <c r="EMJ8" s="68"/>
      <c r="EMK8" s="68"/>
      <c r="EML8" s="68"/>
      <c r="EMM8" s="68"/>
      <c r="EMN8" s="68"/>
      <c r="EMO8" s="68"/>
      <c r="EMP8" s="68"/>
      <c r="EMQ8" s="68"/>
      <c r="EMR8" s="68"/>
      <c r="EMS8" s="68"/>
      <c r="EMT8" s="68"/>
      <c r="EMU8" s="68"/>
      <c r="EMV8" s="68"/>
      <c r="EMW8" s="68"/>
      <c r="EMX8" s="68"/>
      <c r="EMY8" s="68"/>
      <c r="EMZ8" s="68"/>
      <c r="ENA8" s="68"/>
      <c r="ENB8" s="68"/>
      <c r="ENC8" s="68"/>
      <c r="END8" s="68"/>
      <c r="ENE8" s="68"/>
      <c r="ENF8" s="68"/>
      <c r="ENG8" s="68"/>
      <c r="ENH8" s="68"/>
      <c r="ENI8" s="68"/>
      <c r="ENJ8" s="68"/>
      <c r="ENK8" s="68"/>
      <c r="ENL8" s="68"/>
      <c r="ENM8" s="68"/>
      <c r="ENN8" s="68"/>
      <c r="ENO8" s="68"/>
      <c r="ENP8" s="68"/>
      <c r="ENQ8" s="68"/>
      <c r="ENR8" s="68"/>
      <c r="ENS8" s="68"/>
      <c r="ENT8" s="68"/>
      <c r="ENU8" s="68"/>
      <c r="ENV8" s="68"/>
      <c r="ENW8" s="68"/>
      <c r="ENX8" s="68"/>
      <c r="ENY8" s="68"/>
      <c r="ENZ8" s="68"/>
      <c r="EOA8" s="68"/>
      <c r="EOB8" s="68"/>
      <c r="EOC8" s="68"/>
      <c r="EOD8" s="68"/>
      <c r="EOE8" s="68"/>
      <c r="EOF8" s="68"/>
      <c r="EOG8" s="68"/>
      <c r="EOH8" s="68"/>
      <c r="EOI8" s="68"/>
      <c r="EOJ8" s="68"/>
      <c r="EOK8" s="68"/>
      <c r="EOL8" s="68"/>
      <c r="EOM8" s="68"/>
      <c r="EON8" s="68"/>
      <c r="EOO8" s="68"/>
      <c r="EOP8" s="68"/>
      <c r="EOQ8" s="68"/>
      <c r="EOR8" s="68"/>
      <c r="EOS8" s="68"/>
      <c r="EOT8" s="68"/>
      <c r="EOU8" s="68"/>
      <c r="EOV8" s="68"/>
      <c r="EOW8" s="68"/>
      <c r="EOX8" s="68"/>
      <c r="EOY8" s="68"/>
      <c r="EOZ8" s="68"/>
      <c r="EPA8" s="68"/>
      <c r="EPB8" s="68"/>
      <c r="EPC8" s="68"/>
      <c r="EPD8" s="68"/>
      <c r="EPE8" s="68"/>
      <c r="EPF8" s="68"/>
      <c r="EPG8" s="68"/>
      <c r="EPH8" s="68"/>
      <c r="EPI8" s="68"/>
      <c r="EPJ8" s="68"/>
      <c r="EPK8" s="68"/>
      <c r="EPL8" s="68"/>
      <c r="EPM8" s="68"/>
      <c r="EPN8" s="68"/>
      <c r="EPO8" s="68"/>
      <c r="EPP8" s="68"/>
      <c r="EPQ8" s="68"/>
      <c r="EPR8" s="68"/>
      <c r="EPS8" s="68"/>
      <c r="EPT8" s="68"/>
      <c r="EPU8" s="68"/>
      <c r="EPV8" s="68"/>
      <c r="EPW8" s="68"/>
      <c r="EPX8" s="68"/>
      <c r="EPY8" s="68"/>
      <c r="EPZ8" s="68"/>
      <c r="EQA8" s="68"/>
      <c r="EQB8" s="68"/>
      <c r="EQC8" s="68"/>
      <c r="EQD8" s="68"/>
      <c r="EQE8" s="68"/>
      <c r="EQF8" s="68"/>
      <c r="EQG8" s="68"/>
      <c r="EQH8" s="68"/>
      <c r="EQI8" s="68"/>
      <c r="EQJ8" s="68"/>
      <c r="EQK8" s="68"/>
      <c r="EQL8" s="68"/>
      <c r="EQM8" s="68"/>
      <c r="EQN8" s="68"/>
      <c r="EQO8" s="68"/>
      <c r="EQP8" s="68"/>
      <c r="EQQ8" s="68"/>
      <c r="EQR8" s="68"/>
      <c r="EQS8" s="68"/>
      <c r="EQT8" s="68"/>
      <c r="EQU8" s="68"/>
      <c r="EQV8" s="68"/>
      <c r="EQW8" s="68"/>
      <c r="EQX8" s="68"/>
      <c r="EQY8" s="68"/>
      <c r="EQZ8" s="68"/>
      <c r="ERA8" s="68"/>
      <c r="ERB8" s="68"/>
      <c r="ERC8" s="68"/>
      <c r="ERD8" s="68"/>
      <c r="ERE8" s="68"/>
      <c r="ERF8" s="68"/>
      <c r="ERG8" s="68"/>
      <c r="ERH8" s="68"/>
      <c r="ERI8" s="68"/>
      <c r="ERJ8" s="68"/>
      <c r="ERK8" s="68"/>
      <c r="ERL8" s="68"/>
      <c r="ERM8" s="68"/>
      <c r="ERN8" s="68"/>
      <c r="ERO8" s="68"/>
      <c r="ERP8" s="68"/>
      <c r="ERQ8" s="68"/>
      <c r="ERR8" s="68"/>
      <c r="ERS8" s="68"/>
      <c r="ERT8" s="68"/>
      <c r="ERU8" s="68"/>
      <c r="ERV8" s="68"/>
      <c r="ERW8" s="68"/>
      <c r="ERX8" s="68"/>
      <c r="ERY8" s="68"/>
      <c r="ERZ8" s="68"/>
      <c r="ESA8" s="68"/>
      <c r="ESB8" s="68"/>
      <c r="ESC8" s="68"/>
      <c r="ESD8" s="68"/>
      <c r="ESE8" s="68"/>
      <c r="ESF8" s="68"/>
      <c r="ESG8" s="68"/>
      <c r="ESH8" s="68"/>
      <c r="ESI8" s="68"/>
      <c r="ESJ8" s="68"/>
      <c r="ESK8" s="68"/>
      <c r="ESL8" s="68"/>
      <c r="ESM8" s="68"/>
      <c r="ESN8" s="68"/>
      <c r="ESO8" s="68"/>
      <c r="ESP8" s="68"/>
      <c r="ESQ8" s="68"/>
      <c r="ESR8" s="68"/>
      <c r="ESS8" s="68"/>
      <c r="EST8" s="68"/>
      <c r="ESU8" s="68"/>
      <c r="ESV8" s="68"/>
      <c r="ESW8" s="68"/>
      <c r="ESX8" s="68"/>
      <c r="ESY8" s="68"/>
      <c r="ESZ8" s="68"/>
      <c r="ETA8" s="68"/>
      <c r="ETB8" s="68"/>
      <c r="ETC8" s="68"/>
      <c r="ETD8" s="68"/>
      <c r="ETE8" s="68"/>
      <c r="ETF8" s="68"/>
      <c r="ETG8" s="68"/>
      <c r="ETH8" s="68"/>
      <c r="ETI8" s="68"/>
      <c r="ETJ8" s="68"/>
      <c r="ETK8" s="68"/>
      <c r="ETL8" s="68"/>
      <c r="ETM8" s="68"/>
      <c r="ETN8" s="68"/>
      <c r="ETO8" s="68"/>
      <c r="ETP8" s="68"/>
      <c r="ETQ8" s="68"/>
      <c r="ETR8" s="68"/>
      <c r="ETS8" s="68"/>
      <c r="ETT8" s="68"/>
      <c r="ETU8" s="68"/>
      <c r="ETV8" s="68"/>
      <c r="ETW8" s="68"/>
      <c r="ETX8" s="68"/>
      <c r="ETY8" s="68"/>
      <c r="ETZ8" s="68"/>
      <c r="EUA8" s="68"/>
      <c r="EUB8" s="68"/>
      <c r="EUC8" s="68"/>
      <c r="EUD8" s="68"/>
      <c r="EUE8" s="68"/>
      <c r="EUF8" s="68"/>
      <c r="EUG8" s="68"/>
      <c r="EUH8" s="68"/>
      <c r="EUI8" s="68"/>
      <c r="EUJ8" s="68"/>
      <c r="EUK8" s="68"/>
      <c r="EUL8" s="68"/>
      <c r="EUM8" s="68"/>
      <c r="EUN8" s="68"/>
      <c r="EUO8" s="68"/>
      <c r="EUP8" s="68"/>
      <c r="EUQ8" s="68"/>
      <c r="EUR8" s="68"/>
      <c r="EUS8" s="68"/>
      <c r="EUT8" s="68"/>
      <c r="EUU8" s="68"/>
      <c r="EUV8" s="68"/>
      <c r="EUW8" s="68"/>
      <c r="EUX8" s="68"/>
      <c r="EUY8" s="68"/>
      <c r="EUZ8" s="68"/>
      <c r="EVA8" s="68"/>
      <c r="EVB8" s="68"/>
      <c r="EVC8" s="68"/>
      <c r="EVD8" s="68"/>
      <c r="EVE8" s="68"/>
      <c r="EVF8" s="68"/>
      <c r="EVG8" s="68"/>
      <c r="EVH8" s="68"/>
      <c r="EVI8" s="68"/>
      <c r="EVJ8" s="68"/>
      <c r="EVK8" s="68"/>
      <c r="EVL8" s="68"/>
      <c r="EVM8" s="68"/>
      <c r="EVN8" s="68"/>
      <c r="EVO8" s="68"/>
      <c r="EVP8" s="68"/>
      <c r="EVQ8" s="68"/>
      <c r="EVR8" s="68"/>
      <c r="EVS8" s="68"/>
      <c r="EVT8" s="68"/>
      <c r="EVU8" s="68"/>
      <c r="EVV8" s="68"/>
      <c r="EVW8" s="68"/>
      <c r="EVX8" s="68"/>
      <c r="EVY8" s="68"/>
      <c r="EVZ8" s="68"/>
      <c r="EWA8" s="68"/>
      <c r="EWB8" s="68"/>
      <c r="EWC8" s="68"/>
      <c r="EWD8" s="68"/>
      <c r="EWE8" s="68"/>
      <c r="EWF8" s="68"/>
      <c r="EWG8" s="68"/>
      <c r="EWH8" s="68"/>
      <c r="EWI8" s="68"/>
      <c r="EWJ8" s="68"/>
      <c r="EWK8" s="68"/>
      <c r="EWL8" s="68"/>
      <c r="EWM8" s="68"/>
      <c r="EWN8" s="68"/>
      <c r="EWO8" s="68"/>
      <c r="EWP8" s="68"/>
      <c r="EWQ8" s="68"/>
      <c r="EWR8" s="68"/>
      <c r="EWS8" s="68"/>
      <c r="EWT8" s="68"/>
      <c r="EWU8" s="68"/>
      <c r="EWV8" s="68"/>
      <c r="EWW8" s="68"/>
      <c r="EWX8" s="68"/>
      <c r="EWY8" s="68"/>
      <c r="EWZ8" s="68"/>
      <c r="EXA8" s="68"/>
      <c r="EXB8" s="68"/>
      <c r="EXC8" s="68"/>
      <c r="EXD8" s="68"/>
      <c r="EXE8" s="68"/>
      <c r="EXF8" s="68"/>
      <c r="EXG8" s="68"/>
      <c r="EXH8" s="68"/>
      <c r="EXI8" s="68"/>
      <c r="EXJ8" s="68"/>
      <c r="EXK8" s="68"/>
      <c r="EXL8" s="68"/>
      <c r="EXM8" s="68"/>
      <c r="EXN8" s="68"/>
      <c r="EXO8" s="68"/>
      <c r="EXP8" s="68"/>
      <c r="EXQ8" s="68"/>
      <c r="EXR8" s="68"/>
      <c r="EXS8" s="68"/>
      <c r="EXT8" s="68"/>
      <c r="EXU8" s="68"/>
      <c r="EXV8" s="68"/>
      <c r="EXW8" s="68"/>
      <c r="EXX8" s="68"/>
      <c r="EXY8" s="68"/>
      <c r="EXZ8" s="68"/>
      <c r="EYA8" s="68"/>
      <c r="EYB8" s="68"/>
      <c r="EYC8" s="68"/>
      <c r="EYD8" s="68"/>
      <c r="EYE8" s="68"/>
      <c r="EYF8" s="68"/>
      <c r="EYG8" s="68"/>
      <c r="EYH8" s="68"/>
      <c r="EYI8" s="68"/>
      <c r="EYJ8" s="68"/>
      <c r="EYK8" s="68"/>
      <c r="EYL8" s="68"/>
      <c r="EYM8" s="68"/>
      <c r="EYN8" s="68"/>
      <c r="EYO8" s="68"/>
      <c r="EYP8" s="68"/>
      <c r="EYQ8" s="68"/>
      <c r="EYR8" s="68"/>
      <c r="EYS8" s="68"/>
      <c r="EYT8" s="68"/>
      <c r="EYU8" s="68"/>
      <c r="EYV8" s="68"/>
      <c r="EYW8" s="68"/>
      <c r="EYX8" s="68"/>
      <c r="EYY8" s="68"/>
      <c r="EYZ8" s="68"/>
      <c r="EZA8" s="68"/>
      <c r="EZB8" s="68"/>
      <c r="EZC8" s="68"/>
      <c r="EZD8" s="68"/>
      <c r="EZE8" s="68"/>
      <c r="EZF8" s="68"/>
      <c r="EZG8" s="68"/>
      <c r="EZH8" s="68"/>
      <c r="EZI8" s="68"/>
      <c r="EZJ8" s="68"/>
      <c r="EZK8" s="68"/>
      <c r="EZL8" s="68"/>
      <c r="EZM8" s="68"/>
      <c r="EZN8" s="68"/>
      <c r="EZO8" s="68"/>
      <c r="EZP8" s="68"/>
      <c r="EZQ8" s="68"/>
      <c r="EZR8" s="68"/>
      <c r="EZS8" s="68"/>
      <c r="EZT8" s="68"/>
      <c r="EZU8" s="68"/>
      <c r="EZV8" s="68"/>
      <c r="EZW8" s="68"/>
      <c r="EZX8" s="68"/>
      <c r="EZY8" s="68"/>
      <c r="EZZ8" s="68"/>
      <c r="FAA8" s="68"/>
      <c r="FAB8" s="68"/>
      <c r="FAC8" s="68"/>
      <c r="FAD8" s="68"/>
      <c r="FAE8" s="68"/>
      <c r="FAF8" s="68"/>
      <c r="FAG8" s="68"/>
      <c r="FAH8" s="68"/>
      <c r="FAI8" s="68"/>
      <c r="FAJ8" s="68"/>
      <c r="FAK8" s="68"/>
      <c r="FAL8" s="68"/>
      <c r="FAM8" s="68"/>
      <c r="FAN8" s="68"/>
      <c r="FAO8" s="68"/>
      <c r="FAP8" s="68"/>
      <c r="FAQ8" s="68"/>
      <c r="FAR8" s="68"/>
      <c r="FAS8" s="68"/>
      <c r="FAT8" s="68"/>
      <c r="FAU8" s="68"/>
      <c r="FAV8" s="68"/>
      <c r="FAW8" s="68"/>
      <c r="FAX8" s="68"/>
      <c r="FAY8" s="68"/>
      <c r="FAZ8" s="68"/>
      <c r="FBA8" s="68"/>
      <c r="FBB8" s="68"/>
      <c r="FBC8" s="68"/>
      <c r="FBD8" s="68"/>
      <c r="FBE8" s="68"/>
      <c r="FBF8" s="68"/>
      <c r="FBG8" s="68"/>
      <c r="FBH8" s="68"/>
      <c r="FBI8" s="68"/>
      <c r="FBJ8" s="68"/>
      <c r="FBK8" s="68"/>
      <c r="FBL8" s="68"/>
      <c r="FBM8" s="68"/>
      <c r="FBN8" s="68"/>
      <c r="FBO8" s="68"/>
      <c r="FBP8" s="68"/>
      <c r="FBQ8" s="68"/>
      <c r="FBR8" s="68"/>
      <c r="FBS8" s="68"/>
      <c r="FBT8" s="68"/>
      <c r="FBU8" s="68"/>
      <c r="FBV8" s="68"/>
      <c r="FBW8" s="68"/>
      <c r="FBX8" s="68"/>
      <c r="FBY8" s="68"/>
      <c r="FBZ8" s="68"/>
      <c r="FCA8" s="68"/>
      <c r="FCB8" s="68"/>
      <c r="FCC8" s="68"/>
      <c r="FCD8" s="68"/>
      <c r="FCE8" s="68"/>
      <c r="FCF8" s="68"/>
      <c r="FCG8" s="68"/>
      <c r="FCH8" s="68"/>
      <c r="FCI8" s="68"/>
      <c r="FCJ8" s="68"/>
      <c r="FCK8" s="68"/>
      <c r="FCL8" s="68"/>
      <c r="FCM8" s="68"/>
      <c r="FCN8" s="68"/>
      <c r="FCO8" s="68"/>
      <c r="FCP8" s="68"/>
      <c r="FCQ8" s="68"/>
      <c r="FCR8" s="68"/>
      <c r="FCS8" s="68"/>
      <c r="FCT8" s="68"/>
      <c r="FCU8" s="68"/>
      <c r="FCV8" s="68"/>
      <c r="FCW8" s="68"/>
      <c r="FCX8" s="68"/>
      <c r="FCY8" s="68"/>
      <c r="FCZ8" s="68"/>
      <c r="FDA8" s="68"/>
      <c r="FDB8" s="68"/>
      <c r="FDC8" s="68"/>
      <c r="FDD8" s="68"/>
      <c r="FDE8" s="68"/>
      <c r="FDF8" s="68"/>
      <c r="FDG8" s="68"/>
      <c r="FDH8" s="68"/>
      <c r="FDI8" s="68"/>
      <c r="FDJ8" s="68"/>
      <c r="FDK8" s="68"/>
      <c r="FDL8" s="68"/>
      <c r="FDM8" s="68"/>
      <c r="FDN8" s="68"/>
      <c r="FDO8" s="68"/>
      <c r="FDP8" s="68"/>
      <c r="FDQ8" s="68"/>
      <c r="FDR8" s="68"/>
      <c r="FDS8" s="68"/>
      <c r="FDT8" s="68"/>
      <c r="FDU8" s="68"/>
      <c r="FDV8" s="68"/>
      <c r="FDW8" s="68"/>
      <c r="FDX8" s="68"/>
      <c r="FDY8" s="68"/>
      <c r="FDZ8" s="68"/>
      <c r="FEA8" s="68"/>
      <c r="FEB8" s="68"/>
      <c r="FEC8" s="68"/>
      <c r="FED8" s="68"/>
      <c r="FEE8" s="68"/>
      <c r="FEF8" s="68"/>
      <c r="FEG8" s="68"/>
      <c r="FEH8" s="68"/>
      <c r="FEI8" s="68"/>
      <c r="FEJ8" s="68"/>
      <c r="FEK8" s="68"/>
      <c r="FEL8" s="68"/>
      <c r="FEM8" s="68"/>
      <c r="FEN8" s="68"/>
      <c r="FEO8" s="68"/>
      <c r="FEP8" s="68"/>
      <c r="FEQ8" s="68"/>
      <c r="FER8" s="68"/>
      <c r="FES8" s="68"/>
      <c r="FET8" s="68"/>
      <c r="FEU8" s="68"/>
      <c r="FEV8" s="68"/>
      <c r="FEW8" s="68"/>
      <c r="FEX8" s="68"/>
      <c r="FEY8" s="68"/>
      <c r="FEZ8" s="68"/>
      <c r="FFA8" s="68"/>
      <c r="FFB8" s="68"/>
      <c r="FFC8" s="68"/>
      <c r="FFD8" s="68"/>
      <c r="FFE8" s="68"/>
      <c r="FFF8" s="68"/>
      <c r="FFG8" s="68"/>
      <c r="FFH8" s="68"/>
      <c r="FFI8" s="68"/>
      <c r="FFJ8" s="68"/>
      <c r="FFK8" s="68"/>
      <c r="FFL8" s="68"/>
      <c r="FFM8" s="68"/>
      <c r="FFN8" s="68"/>
      <c r="FFO8" s="68"/>
      <c r="FFP8" s="68"/>
      <c r="FFQ8" s="68"/>
      <c r="FFR8" s="68"/>
      <c r="FFS8" s="68"/>
      <c r="FFT8" s="68"/>
      <c r="FFU8" s="68"/>
      <c r="FFV8" s="68"/>
      <c r="FFW8" s="68"/>
      <c r="FFX8" s="68"/>
      <c r="FFY8" s="68"/>
      <c r="FFZ8" s="68"/>
      <c r="FGA8" s="68"/>
      <c r="FGB8" s="68"/>
      <c r="FGC8" s="68"/>
      <c r="FGD8" s="68"/>
      <c r="FGE8" s="68"/>
      <c r="FGF8" s="68"/>
      <c r="FGG8" s="68"/>
      <c r="FGH8" s="68"/>
      <c r="FGI8" s="68"/>
      <c r="FGJ8" s="68"/>
      <c r="FGK8" s="68"/>
      <c r="FGL8" s="68"/>
      <c r="FGM8" s="68"/>
      <c r="FGN8" s="68"/>
      <c r="FGO8" s="68"/>
      <c r="FGP8" s="68"/>
      <c r="FGQ8" s="68"/>
      <c r="FGR8" s="68"/>
      <c r="FGS8" s="68"/>
      <c r="FGT8" s="68"/>
      <c r="FGU8" s="68"/>
      <c r="FGV8" s="68"/>
      <c r="FGW8" s="68"/>
      <c r="FGX8" s="68"/>
      <c r="FGY8" s="68"/>
      <c r="FGZ8" s="68"/>
      <c r="FHA8" s="68"/>
      <c r="FHB8" s="68"/>
      <c r="FHC8" s="68"/>
      <c r="FHD8" s="68"/>
      <c r="FHE8" s="68"/>
      <c r="FHF8" s="68"/>
      <c r="FHG8" s="68"/>
      <c r="FHH8" s="68"/>
      <c r="FHI8" s="68"/>
      <c r="FHJ8" s="68"/>
      <c r="FHK8" s="68"/>
      <c r="FHL8" s="68"/>
      <c r="FHM8" s="68"/>
      <c r="FHN8" s="68"/>
      <c r="FHO8" s="68"/>
      <c r="FHP8" s="68"/>
      <c r="FHQ8" s="68"/>
      <c r="FHR8" s="68"/>
      <c r="FHS8" s="68"/>
      <c r="FHT8" s="68"/>
      <c r="FHU8" s="68"/>
      <c r="FHV8" s="68"/>
      <c r="FHW8" s="68"/>
      <c r="FHX8" s="68"/>
      <c r="FHY8" s="68"/>
      <c r="FHZ8" s="68"/>
      <c r="FIA8" s="68"/>
      <c r="FIB8" s="68"/>
      <c r="FIC8" s="68"/>
      <c r="FID8" s="68"/>
      <c r="FIE8" s="68"/>
      <c r="FIF8" s="68"/>
      <c r="FIG8" s="68"/>
      <c r="FIH8" s="68"/>
      <c r="FII8" s="68"/>
      <c r="FIJ8" s="68"/>
      <c r="FIK8" s="68"/>
      <c r="FIL8" s="68"/>
      <c r="FIM8" s="68"/>
      <c r="FIN8" s="68"/>
      <c r="FIO8" s="68"/>
      <c r="FIP8" s="68"/>
      <c r="FIQ8" s="68"/>
      <c r="FIR8" s="68"/>
      <c r="FIS8" s="68"/>
      <c r="FIT8" s="68"/>
      <c r="FIU8" s="68"/>
      <c r="FIV8" s="68"/>
      <c r="FIW8" s="68"/>
      <c r="FIX8" s="68"/>
      <c r="FIY8" s="68"/>
      <c r="FIZ8" s="68"/>
      <c r="FJA8" s="68"/>
      <c r="FJB8" s="68"/>
      <c r="FJC8" s="68"/>
      <c r="FJD8" s="68"/>
      <c r="FJE8" s="68"/>
      <c r="FJF8" s="68"/>
      <c r="FJG8" s="68"/>
      <c r="FJH8" s="68"/>
      <c r="FJI8" s="68"/>
      <c r="FJJ8" s="68"/>
      <c r="FJK8" s="68"/>
      <c r="FJL8" s="68"/>
      <c r="FJM8" s="68"/>
      <c r="FJN8" s="68"/>
      <c r="FJO8" s="68"/>
      <c r="FJP8" s="68"/>
      <c r="FJQ8" s="68"/>
      <c r="FJR8" s="68"/>
      <c r="FJS8" s="68"/>
      <c r="FJT8" s="68"/>
      <c r="FJU8" s="68"/>
      <c r="FJV8" s="68"/>
      <c r="FJW8" s="68"/>
      <c r="FJX8" s="68"/>
      <c r="FJY8" s="68"/>
      <c r="FJZ8" s="68"/>
      <c r="FKA8" s="68"/>
      <c r="FKB8" s="68"/>
      <c r="FKC8" s="68"/>
      <c r="FKD8" s="68"/>
      <c r="FKE8" s="68"/>
      <c r="FKF8" s="68"/>
      <c r="FKG8" s="68"/>
      <c r="FKH8" s="68"/>
      <c r="FKI8" s="68"/>
      <c r="FKJ8" s="68"/>
      <c r="FKK8" s="68"/>
      <c r="FKL8" s="68"/>
      <c r="FKM8" s="68"/>
      <c r="FKN8" s="68"/>
      <c r="FKO8" s="68"/>
      <c r="FKP8" s="68"/>
      <c r="FKQ8" s="68"/>
      <c r="FKR8" s="68"/>
      <c r="FKS8" s="68"/>
      <c r="FKT8" s="68"/>
      <c r="FKU8" s="68"/>
      <c r="FKV8" s="68"/>
      <c r="FKW8" s="68"/>
      <c r="FKX8" s="68"/>
      <c r="FKY8" s="68"/>
      <c r="FKZ8" s="68"/>
      <c r="FLA8" s="68"/>
      <c r="FLB8" s="68"/>
      <c r="FLC8" s="68"/>
      <c r="FLD8" s="68"/>
      <c r="FLE8" s="68"/>
      <c r="FLF8" s="68"/>
      <c r="FLG8" s="68"/>
      <c r="FLH8" s="68"/>
      <c r="FLI8" s="68"/>
      <c r="FLJ8" s="68"/>
      <c r="FLK8" s="68"/>
      <c r="FLL8" s="68"/>
      <c r="FLM8" s="68"/>
      <c r="FLN8" s="68"/>
      <c r="FLO8" s="68"/>
      <c r="FLP8" s="68"/>
      <c r="FLQ8" s="68"/>
      <c r="FLR8" s="68"/>
      <c r="FLS8" s="68"/>
      <c r="FLT8" s="68"/>
      <c r="FLU8" s="68"/>
      <c r="FLV8" s="68"/>
      <c r="FLW8" s="68"/>
      <c r="FLX8" s="68"/>
      <c r="FLY8" s="68"/>
      <c r="FLZ8" s="68"/>
      <c r="FMA8" s="68"/>
      <c r="FMB8" s="68"/>
      <c r="FMC8" s="68"/>
      <c r="FMD8" s="68"/>
      <c r="FME8" s="68"/>
      <c r="FMF8" s="68"/>
      <c r="FMG8" s="68"/>
      <c r="FMH8" s="68"/>
      <c r="FMI8" s="68"/>
      <c r="FMJ8" s="68"/>
      <c r="FMK8" s="68"/>
      <c r="FML8" s="68"/>
      <c r="FMM8" s="68"/>
      <c r="FMN8" s="68"/>
      <c r="FMO8" s="68"/>
      <c r="FMP8" s="68"/>
      <c r="FMQ8" s="68"/>
      <c r="FMR8" s="68"/>
      <c r="FMS8" s="68"/>
      <c r="FMT8" s="68"/>
      <c r="FMU8" s="68"/>
      <c r="FMV8" s="68"/>
      <c r="FMW8" s="68"/>
      <c r="FMX8" s="68"/>
      <c r="FMY8" s="68"/>
      <c r="FMZ8" s="68"/>
      <c r="FNA8" s="68"/>
      <c r="FNB8" s="68"/>
      <c r="FNC8" s="68"/>
      <c r="FND8" s="68"/>
      <c r="FNE8" s="68"/>
      <c r="FNF8" s="68"/>
      <c r="FNG8" s="68"/>
      <c r="FNH8" s="68"/>
      <c r="FNI8" s="68"/>
      <c r="FNJ8" s="68"/>
      <c r="FNK8" s="68"/>
      <c r="FNL8" s="68"/>
      <c r="FNM8" s="68"/>
      <c r="FNN8" s="68"/>
      <c r="FNO8" s="68"/>
      <c r="FNP8" s="68"/>
      <c r="FNQ8" s="68"/>
      <c r="FNR8" s="68"/>
      <c r="FNS8" s="68"/>
      <c r="FNT8" s="68"/>
      <c r="FNU8" s="68"/>
      <c r="FNV8" s="68"/>
      <c r="FNW8" s="68"/>
      <c r="FNX8" s="68"/>
      <c r="FNY8" s="68"/>
      <c r="FNZ8" s="68"/>
      <c r="FOA8" s="68"/>
      <c r="FOB8" s="68"/>
      <c r="FOC8" s="68"/>
      <c r="FOD8" s="68"/>
      <c r="FOE8" s="68"/>
      <c r="FOF8" s="68"/>
      <c r="FOG8" s="68"/>
      <c r="FOH8" s="68"/>
      <c r="FOI8" s="68"/>
      <c r="FOJ8" s="68"/>
      <c r="FOK8" s="68"/>
      <c r="FOL8" s="68"/>
      <c r="FOM8" s="68"/>
      <c r="FON8" s="68"/>
      <c r="FOO8" s="68"/>
      <c r="FOP8" s="68"/>
      <c r="FOQ8" s="68"/>
      <c r="FOR8" s="68"/>
      <c r="FOS8" s="68"/>
      <c r="FOT8" s="68"/>
      <c r="FOU8" s="68"/>
      <c r="FOV8" s="68"/>
      <c r="FOW8" s="68"/>
      <c r="FOX8" s="68"/>
      <c r="FOY8" s="68"/>
      <c r="FOZ8" s="68"/>
      <c r="FPA8" s="68"/>
      <c r="FPB8" s="68"/>
      <c r="FPC8" s="68"/>
      <c r="FPD8" s="68"/>
      <c r="FPE8" s="68"/>
      <c r="FPF8" s="68"/>
      <c r="FPG8" s="68"/>
      <c r="FPH8" s="68"/>
      <c r="FPI8" s="68"/>
      <c r="FPJ8" s="68"/>
      <c r="FPK8" s="68"/>
      <c r="FPL8" s="68"/>
      <c r="FPM8" s="68"/>
      <c r="FPN8" s="68"/>
      <c r="FPO8" s="68"/>
      <c r="FPP8" s="68"/>
      <c r="FPQ8" s="68"/>
      <c r="FPR8" s="68"/>
      <c r="FPS8" s="68"/>
      <c r="FPT8" s="68"/>
      <c r="FPU8" s="68"/>
      <c r="FPV8" s="68"/>
      <c r="FPW8" s="68"/>
      <c r="FPX8" s="68"/>
      <c r="FPY8" s="68"/>
      <c r="FPZ8" s="68"/>
      <c r="FQA8" s="68"/>
      <c r="FQB8" s="68"/>
      <c r="FQC8" s="68"/>
      <c r="FQD8" s="68"/>
      <c r="FQE8" s="68"/>
      <c r="FQF8" s="68"/>
      <c r="FQG8" s="68"/>
      <c r="FQH8" s="68"/>
      <c r="FQI8" s="68"/>
      <c r="FQJ8" s="68"/>
      <c r="FQK8" s="68"/>
      <c r="FQL8" s="68"/>
      <c r="FQM8" s="68"/>
      <c r="FQN8" s="68"/>
      <c r="FQO8" s="68"/>
      <c r="FQP8" s="68"/>
      <c r="FQQ8" s="68"/>
      <c r="FQR8" s="68"/>
      <c r="FQS8" s="68"/>
      <c r="FQT8" s="68"/>
      <c r="FQU8" s="68"/>
      <c r="FQV8" s="68"/>
      <c r="FQW8" s="68"/>
      <c r="FQX8" s="68"/>
      <c r="FQY8" s="68"/>
      <c r="FQZ8" s="68"/>
      <c r="FRA8" s="68"/>
      <c r="FRB8" s="68"/>
      <c r="FRC8" s="68"/>
      <c r="FRD8" s="68"/>
      <c r="FRE8" s="68"/>
      <c r="FRF8" s="68"/>
      <c r="FRG8" s="68"/>
      <c r="FRH8" s="68"/>
      <c r="FRI8" s="68"/>
      <c r="FRJ8" s="68"/>
      <c r="FRK8" s="68"/>
      <c r="FRL8" s="68"/>
      <c r="FRM8" s="68"/>
      <c r="FRN8" s="68"/>
      <c r="FRO8" s="68"/>
      <c r="FRP8" s="68"/>
      <c r="FRQ8" s="68"/>
      <c r="FRR8" s="68"/>
      <c r="FRS8" s="68"/>
      <c r="FRT8" s="68"/>
      <c r="FRU8" s="68"/>
      <c r="FRV8" s="68"/>
      <c r="FRW8" s="68"/>
      <c r="FRX8" s="68"/>
      <c r="FRY8" s="68"/>
      <c r="FRZ8" s="68"/>
      <c r="FSA8" s="68"/>
      <c r="FSB8" s="68"/>
      <c r="FSC8" s="68"/>
      <c r="FSD8" s="68"/>
      <c r="FSE8" s="68"/>
      <c r="FSF8" s="68"/>
      <c r="FSG8" s="68"/>
      <c r="FSH8" s="68"/>
      <c r="FSI8" s="68"/>
      <c r="FSJ8" s="68"/>
      <c r="FSK8" s="68"/>
      <c r="FSL8" s="68"/>
      <c r="FSM8" s="68"/>
      <c r="FSN8" s="68"/>
      <c r="FSO8" s="68"/>
      <c r="FSP8" s="68"/>
      <c r="FSQ8" s="68"/>
      <c r="FSR8" s="68"/>
      <c r="FSS8" s="68"/>
      <c r="FST8" s="68"/>
      <c r="FSU8" s="68"/>
      <c r="FSV8" s="68"/>
      <c r="FSW8" s="68"/>
      <c r="FSX8" s="68"/>
      <c r="FSY8" s="68"/>
      <c r="FSZ8" s="68"/>
      <c r="FTA8" s="68"/>
      <c r="FTB8" s="68"/>
      <c r="FTC8" s="68"/>
      <c r="FTD8" s="68"/>
      <c r="FTE8" s="68"/>
      <c r="FTF8" s="68"/>
      <c r="FTG8" s="68"/>
      <c r="FTH8" s="68"/>
      <c r="FTI8" s="68"/>
      <c r="FTJ8" s="68"/>
      <c r="FTK8" s="68"/>
      <c r="FTL8" s="68"/>
      <c r="FTM8" s="68"/>
      <c r="FTN8" s="68"/>
      <c r="FTO8" s="68"/>
      <c r="FTP8" s="68"/>
      <c r="FTQ8" s="68"/>
      <c r="FTR8" s="68"/>
      <c r="FTS8" s="68"/>
      <c r="FTT8" s="68"/>
      <c r="FTU8" s="68"/>
      <c r="FTV8" s="68"/>
      <c r="FTW8" s="68"/>
      <c r="FTX8" s="68"/>
      <c r="FTY8" s="68"/>
      <c r="FTZ8" s="68"/>
      <c r="FUA8" s="68"/>
      <c r="FUB8" s="68"/>
      <c r="FUC8" s="68"/>
      <c r="FUD8" s="68"/>
      <c r="FUE8" s="68"/>
      <c r="FUF8" s="68"/>
      <c r="FUG8" s="68"/>
      <c r="FUH8" s="68"/>
      <c r="FUI8" s="68"/>
      <c r="FUJ8" s="68"/>
      <c r="FUK8" s="68"/>
      <c r="FUL8" s="68"/>
      <c r="FUM8" s="68"/>
      <c r="FUN8" s="68"/>
      <c r="FUO8" s="68"/>
      <c r="FUP8" s="68"/>
      <c r="FUQ8" s="68"/>
      <c r="FUR8" s="68"/>
      <c r="FUS8" s="68"/>
      <c r="FUT8" s="68"/>
      <c r="FUU8" s="68"/>
      <c r="FUV8" s="68"/>
      <c r="FUW8" s="68"/>
      <c r="FUX8" s="68"/>
      <c r="FUY8" s="68"/>
      <c r="FUZ8" s="68"/>
      <c r="FVA8" s="68"/>
      <c r="FVB8" s="68"/>
      <c r="FVC8" s="68"/>
      <c r="FVD8" s="68"/>
      <c r="FVE8" s="68"/>
      <c r="FVF8" s="68"/>
      <c r="FVG8" s="68"/>
      <c r="FVH8" s="68"/>
      <c r="FVI8" s="68"/>
      <c r="FVJ8" s="68"/>
      <c r="FVK8" s="68"/>
      <c r="FVL8" s="68"/>
      <c r="FVM8" s="68"/>
      <c r="FVN8" s="68"/>
      <c r="FVO8" s="68"/>
      <c r="FVP8" s="68"/>
      <c r="FVQ8" s="68"/>
      <c r="FVR8" s="68"/>
      <c r="FVS8" s="68"/>
      <c r="FVT8" s="68"/>
      <c r="FVU8" s="68"/>
      <c r="FVV8" s="68"/>
      <c r="FVW8" s="68"/>
      <c r="FVX8" s="68"/>
      <c r="FVY8" s="68"/>
      <c r="FVZ8" s="68"/>
      <c r="FWA8" s="68"/>
      <c r="FWB8" s="68"/>
      <c r="FWC8" s="68"/>
      <c r="FWD8" s="68"/>
      <c r="FWE8" s="68"/>
      <c r="FWF8" s="68"/>
      <c r="FWG8" s="68"/>
      <c r="FWH8" s="68"/>
      <c r="FWI8" s="68"/>
      <c r="FWJ8" s="68"/>
      <c r="FWK8" s="68"/>
      <c r="FWL8" s="68"/>
      <c r="FWM8" s="68"/>
      <c r="FWN8" s="68"/>
      <c r="FWO8" s="68"/>
      <c r="FWP8" s="68"/>
      <c r="FWQ8" s="68"/>
      <c r="FWR8" s="68"/>
      <c r="FWS8" s="68"/>
      <c r="FWT8" s="68"/>
      <c r="FWU8" s="68"/>
      <c r="FWV8" s="68"/>
      <c r="FWW8" s="68"/>
      <c r="FWX8" s="68"/>
      <c r="FWY8" s="68"/>
      <c r="FWZ8" s="68"/>
      <c r="FXA8" s="68"/>
      <c r="FXB8" s="68"/>
      <c r="FXC8" s="68"/>
      <c r="FXD8" s="68"/>
      <c r="FXE8" s="68"/>
      <c r="FXF8" s="68"/>
      <c r="FXG8" s="68"/>
      <c r="FXH8" s="68"/>
      <c r="FXI8" s="68"/>
      <c r="FXJ8" s="68"/>
      <c r="FXK8" s="68"/>
      <c r="FXL8" s="68"/>
      <c r="FXM8" s="68"/>
      <c r="FXN8" s="68"/>
      <c r="FXO8" s="68"/>
      <c r="FXP8" s="68"/>
      <c r="FXQ8" s="68"/>
      <c r="FXR8" s="68"/>
      <c r="FXS8" s="68"/>
      <c r="FXT8" s="68"/>
      <c r="FXU8" s="68"/>
      <c r="FXV8" s="68"/>
      <c r="FXW8" s="68"/>
      <c r="FXX8" s="68"/>
      <c r="FXY8" s="68"/>
      <c r="FXZ8" s="68"/>
      <c r="FYA8" s="68"/>
      <c r="FYB8" s="68"/>
      <c r="FYC8" s="68"/>
      <c r="FYD8" s="68"/>
      <c r="FYE8" s="68"/>
      <c r="FYF8" s="68"/>
      <c r="FYG8" s="68"/>
      <c r="FYH8" s="68"/>
      <c r="FYI8" s="68"/>
      <c r="FYJ8" s="68"/>
      <c r="FYK8" s="68"/>
      <c r="FYL8" s="68"/>
      <c r="FYM8" s="68"/>
      <c r="FYN8" s="68"/>
      <c r="FYO8" s="68"/>
      <c r="FYP8" s="68"/>
      <c r="FYQ8" s="68"/>
      <c r="FYR8" s="68"/>
      <c r="FYS8" s="68"/>
      <c r="FYT8" s="68"/>
      <c r="FYU8" s="68"/>
      <c r="FYV8" s="68"/>
      <c r="FYW8" s="68"/>
      <c r="FYX8" s="68"/>
      <c r="FYY8" s="68"/>
      <c r="FYZ8" s="68"/>
      <c r="FZA8" s="68"/>
      <c r="FZB8" s="68"/>
      <c r="FZC8" s="68"/>
      <c r="FZD8" s="68"/>
      <c r="FZE8" s="68"/>
      <c r="FZF8" s="68"/>
      <c r="FZG8" s="68"/>
      <c r="FZH8" s="68"/>
      <c r="FZI8" s="68"/>
      <c r="FZJ8" s="68"/>
      <c r="FZK8" s="68"/>
      <c r="FZL8" s="68"/>
      <c r="FZM8" s="68"/>
      <c r="FZN8" s="68"/>
      <c r="FZO8" s="68"/>
      <c r="FZP8" s="68"/>
      <c r="FZQ8" s="68"/>
      <c r="FZR8" s="68"/>
      <c r="FZS8" s="68"/>
      <c r="FZT8" s="68"/>
      <c r="FZU8" s="68"/>
      <c r="FZV8" s="68"/>
      <c r="FZW8" s="68"/>
      <c r="FZX8" s="68"/>
      <c r="FZY8" s="68"/>
      <c r="FZZ8" s="68"/>
      <c r="GAA8" s="68"/>
      <c r="GAB8" s="68"/>
      <c r="GAC8" s="68"/>
      <c r="GAD8" s="68"/>
      <c r="GAE8" s="68"/>
      <c r="GAF8" s="68"/>
      <c r="GAG8" s="68"/>
      <c r="GAH8" s="68"/>
      <c r="GAI8" s="68"/>
      <c r="GAJ8" s="68"/>
      <c r="GAK8" s="68"/>
      <c r="GAL8" s="68"/>
      <c r="GAM8" s="68"/>
      <c r="GAN8" s="68"/>
      <c r="GAO8" s="68"/>
      <c r="GAP8" s="68"/>
      <c r="GAQ8" s="68"/>
      <c r="GAR8" s="68"/>
      <c r="GAS8" s="68"/>
      <c r="GAT8" s="68"/>
      <c r="GAU8" s="68"/>
      <c r="GAV8" s="68"/>
      <c r="GAW8" s="68"/>
      <c r="GAX8" s="68"/>
      <c r="GAY8" s="68"/>
      <c r="GAZ8" s="68"/>
      <c r="GBA8" s="68"/>
      <c r="GBB8" s="68"/>
      <c r="GBC8" s="68"/>
      <c r="GBD8" s="68"/>
      <c r="GBE8" s="68"/>
      <c r="GBF8" s="68"/>
      <c r="GBG8" s="68"/>
      <c r="GBH8" s="68"/>
      <c r="GBI8" s="68"/>
      <c r="GBJ8" s="68"/>
      <c r="GBK8" s="68"/>
      <c r="GBL8" s="68"/>
      <c r="GBM8" s="68"/>
      <c r="GBN8" s="68"/>
      <c r="GBO8" s="68"/>
      <c r="GBP8" s="68"/>
      <c r="GBQ8" s="68"/>
      <c r="GBR8" s="68"/>
      <c r="GBS8" s="68"/>
      <c r="GBT8" s="68"/>
      <c r="GBU8" s="68"/>
      <c r="GBV8" s="68"/>
      <c r="GBW8" s="68"/>
      <c r="GBX8" s="68"/>
      <c r="GBY8" s="68"/>
      <c r="GBZ8" s="68"/>
      <c r="GCA8" s="68"/>
      <c r="GCB8" s="68"/>
      <c r="GCC8" s="68"/>
      <c r="GCD8" s="68"/>
      <c r="GCE8" s="68"/>
      <c r="GCF8" s="68"/>
      <c r="GCG8" s="68"/>
      <c r="GCH8" s="68"/>
      <c r="GCI8" s="68"/>
      <c r="GCJ8" s="68"/>
      <c r="GCK8" s="68"/>
      <c r="GCL8" s="68"/>
      <c r="GCM8" s="68"/>
      <c r="GCN8" s="68"/>
      <c r="GCO8" s="68"/>
      <c r="GCP8" s="68"/>
      <c r="GCQ8" s="68"/>
      <c r="GCR8" s="68"/>
      <c r="GCS8" s="68"/>
      <c r="GCT8" s="68"/>
      <c r="GCU8" s="68"/>
      <c r="GCV8" s="68"/>
      <c r="GCW8" s="68"/>
      <c r="GCX8" s="68"/>
      <c r="GCY8" s="68"/>
      <c r="GCZ8" s="68"/>
      <c r="GDA8" s="68"/>
      <c r="GDB8" s="68"/>
      <c r="GDC8" s="68"/>
      <c r="GDD8" s="68"/>
      <c r="GDE8" s="68"/>
      <c r="GDF8" s="68"/>
      <c r="GDG8" s="68"/>
      <c r="GDH8" s="68"/>
      <c r="GDI8" s="68"/>
      <c r="GDJ8" s="68"/>
      <c r="GDK8" s="68"/>
      <c r="GDL8" s="68"/>
      <c r="GDM8" s="68"/>
      <c r="GDN8" s="68"/>
      <c r="GDO8" s="68"/>
      <c r="GDP8" s="68"/>
      <c r="GDQ8" s="68"/>
      <c r="GDR8" s="68"/>
      <c r="GDS8" s="68"/>
      <c r="GDT8" s="68"/>
      <c r="GDU8" s="68"/>
      <c r="GDV8" s="68"/>
      <c r="GDW8" s="68"/>
      <c r="GDX8" s="68"/>
      <c r="GDY8" s="68"/>
      <c r="GDZ8" s="68"/>
      <c r="GEA8" s="68"/>
      <c r="GEB8" s="68"/>
      <c r="GEC8" s="68"/>
      <c r="GED8" s="68"/>
      <c r="GEE8" s="68"/>
      <c r="GEF8" s="68"/>
      <c r="GEG8" s="68"/>
      <c r="GEH8" s="68"/>
      <c r="GEI8" s="68"/>
      <c r="GEJ8" s="68"/>
      <c r="GEK8" s="68"/>
      <c r="GEL8" s="68"/>
      <c r="GEM8" s="68"/>
      <c r="GEN8" s="68"/>
      <c r="GEO8" s="68"/>
      <c r="GEP8" s="68"/>
      <c r="GEQ8" s="68"/>
      <c r="GER8" s="68"/>
      <c r="GES8" s="68"/>
      <c r="GET8" s="68"/>
      <c r="GEU8" s="68"/>
      <c r="GEV8" s="68"/>
      <c r="GEW8" s="68"/>
      <c r="GEX8" s="68"/>
      <c r="GEY8" s="68"/>
      <c r="GEZ8" s="68"/>
      <c r="GFA8" s="68"/>
      <c r="GFB8" s="68"/>
      <c r="GFC8" s="68"/>
      <c r="GFD8" s="68"/>
      <c r="GFE8" s="68"/>
      <c r="GFF8" s="68"/>
      <c r="GFG8" s="68"/>
      <c r="GFH8" s="68"/>
      <c r="GFI8" s="68"/>
      <c r="GFJ8" s="68"/>
      <c r="GFK8" s="68"/>
      <c r="GFL8" s="68"/>
      <c r="GFM8" s="68"/>
      <c r="GFN8" s="68"/>
      <c r="GFO8" s="68"/>
      <c r="GFP8" s="68"/>
      <c r="GFQ8" s="68"/>
      <c r="GFR8" s="68"/>
      <c r="GFS8" s="68"/>
      <c r="GFT8" s="68"/>
      <c r="GFU8" s="68"/>
      <c r="GFV8" s="68"/>
      <c r="GFW8" s="68"/>
      <c r="GFX8" s="68"/>
      <c r="GFY8" s="68"/>
      <c r="GFZ8" s="68"/>
      <c r="GGA8" s="68"/>
      <c r="GGB8" s="68"/>
      <c r="GGC8" s="68"/>
      <c r="GGD8" s="68"/>
      <c r="GGE8" s="68"/>
      <c r="GGF8" s="68"/>
      <c r="GGG8" s="68"/>
      <c r="GGH8" s="68"/>
      <c r="GGI8" s="68"/>
      <c r="GGJ8" s="68"/>
      <c r="GGK8" s="68"/>
      <c r="GGL8" s="68"/>
      <c r="GGM8" s="68"/>
      <c r="GGN8" s="68"/>
      <c r="GGO8" s="68"/>
      <c r="GGP8" s="68"/>
      <c r="GGQ8" s="68"/>
      <c r="GGR8" s="68"/>
      <c r="GGS8" s="68"/>
      <c r="GGT8" s="68"/>
      <c r="GGU8" s="68"/>
      <c r="GGV8" s="68"/>
      <c r="GGW8" s="68"/>
      <c r="GGX8" s="68"/>
      <c r="GGY8" s="68"/>
      <c r="GGZ8" s="68"/>
      <c r="GHA8" s="68"/>
      <c r="GHB8" s="68"/>
      <c r="GHC8" s="68"/>
      <c r="GHD8" s="68"/>
      <c r="GHE8" s="68"/>
      <c r="GHF8" s="68"/>
      <c r="GHG8" s="68"/>
      <c r="GHH8" s="68"/>
      <c r="GHI8" s="68"/>
      <c r="GHJ8" s="68"/>
      <c r="GHK8" s="68"/>
      <c r="GHL8" s="68"/>
      <c r="GHM8" s="68"/>
      <c r="GHN8" s="68"/>
      <c r="GHO8" s="68"/>
      <c r="GHP8" s="68"/>
      <c r="GHQ8" s="68"/>
      <c r="GHR8" s="68"/>
      <c r="GHS8" s="68"/>
      <c r="GHT8" s="68"/>
      <c r="GHU8" s="68"/>
      <c r="GHV8" s="68"/>
      <c r="GHW8" s="68"/>
      <c r="GHX8" s="68"/>
      <c r="GHY8" s="68"/>
      <c r="GHZ8" s="68"/>
      <c r="GIA8" s="68"/>
      <c r="GIB8" s="68"/>
      <c r="GIC8" s="68"/>
      <c r="GID8" s="68"/>
      <c r="GIE8" s="68"/>
      <c r="GIF8" s="68"/>
      <c r="GIG8" s="68"/>
      <c r="GIH8" s="68"/>
      <c r="GII8" s="68"/>
      <c r="GIJ8" s="68"/>
      <c r="GIK8" s="68"/>
      <c r="GIL8" s="68"/>
      <c r="GIM8" s="68"/>
      <c r="GIN8" s="68"/>
      <c r="GIO8" s="68"/>
      <c r="GIP8" s="68"/>
      <c r="GIQ8" s="68"/>
      <c r="GIR8" s="68"/>
      <c r="GIS8" s="68"/>
      <c r="GIT8" s="68"/>
      <c r="GIU8" s="68"/>
      <c r="GIV8" s="68"/>
      <c r="GIW8" s="68"/>
      <c r="GIX8" s="68"/>
      <c r="GIY8" s="68"/>
      <c r="GIZ8" s="68"/>
      <c r="GJA8" s="68"/>
      <c r="GJB8" s="68"/>
      <c r="GJC8" s="68"/>
      <c r="GJD8" s="68"/>
      <c r="GJE8" s="68"/>
      <c r="GJF8" s="68"/>
      <c r="GJG8" s="68"/>
      <c r="GJH8" s="68"/>
      <c r="GJI8" s="68"/>
      <c r="GJJ8" s="68"/>
      <c r="GJK8" s="68"/>
      <c r="GJL8" s="68"/>
      <c r="GJM8" s="68"/>
      <c r="GJN8" s="68"/>
      <c r="GJO8" s="68"/>
      <c r="GJP8" s="68"/>
      <c r="GJQ8" s="68"/>
      <c r="GJR8" s="68"/>
      <c r="GJS8" s="68"/>
      <c r="GJT8" s="68"/>
      <c r="GJU8" s="68"/>
      <c r="GJV8" s="68"/>
      <c r="GJW8" s="68"/>
      <c r="GJX8" s="68"/>
      <c r="GJY8" s="68"/>
      <c r="GJZ8" s="68"/>
      <c r="GKA8" s="68"/>
      <c r="GKB8" s="68"/>
      <c r="GKC8" s="68"/>
      <c r="GKD8" s="68"/>
      <c r="GKE8" s="68"/>
      <c r="GKF8" s="68"/>
      <c r="GKG8" s="68"/>
      <c r="GKH8" s="68"/>
      <c r="GKI8" s="68"/>
      <c r="GKJ8" s="68"/>
      <c r="GKK8" s="68"/>
      <c r="GKL8" s="68"/>
      <c r="GKM8" s="68"/>
      <c r="GKN8" s="68"/>
      <c r="GKO8" s="68"/>
      <c r="GKP8" s="68"/>
      <c r="GKQ8" s="68"/>
      <c r="GKR8" s="68"/>
      <c r="GKS8" s="68"/>
      <c r="GKT8" s="68"/>
      <c r="GKU8" s="68"/>
      <c r="GKV8" s="68"/>
      <c r="GKW8" s="68"/>
      <c r="GKX8" s="68"/>
      <c r="GKY8" s="68"/>
      <c r="GKZ8" s="68"/>
      <c r="GLA8" s="68"/>
      <c r="GLB8" s="68"/>
      <c r="GLC8" s="68"/>
      <c r="GLD8" s="68"/>
      <c r="GLE8" s="68"/>
      <c r="GLF8" s="68"/>
      <c r="GLG8" s="68"/>
      <c r="GLH8" s="68"/>
      <c r="GLI8" s="68"/>
      <c r="GLJ8" s="68"/>
      <c r="GLK8" s="68"/>
      <c r="GLL8" s="68"/>
      <c r="GLM8" s="68"/>
      <c r="GLN8" s="68"/>
      <c r="GLO8" s="68"/>
      <c r="GLP8" s="68"/>
      <c r="GLQ8" s="68"/>
      <c r="GLR8" s="68"/>
      <c r="GLS8" s="68"/>
      <c r="GLT8" s="68"/>
      <c r="GLU8" s="68"/>
      <c r="GLV8" s="68"/>
      <c r="GLW8" s="68"/>
      <c r="GLX8" s="68"/>
      <c r="GLY8" s="68"/>
      <c r="GLZ8" s="68"/>
      <c r="GMA8" s="68"/>
      <c r="GMB8" s="68"/>
      <c r="GMC8" s="68"/>
      <c r="GMD8" s="68"/>
      <c r="GME8" s="68"/>
      <c r="GMF8" s="68"/>
      <c r="GMG8" s="68"/>
      <c r="GMH8" s="68"/>
      <c r="GMI8" s="68"/>
      <c r="GMJ8" s="68"/>
      <c r="GMK8" s="68"/>
      <c r="GML8" s="68"/>
      <c r="GMM8" s="68"/>
      <c r="GMN8" s="68"/>
      <c r="GMO8" s="68"/>
      <c r="GMP8" s="68"/>
      <c r="GMQ8" s="68"/>
      <c r="GMR8" s="68"/>
      <c r="GMS8" s="68"/>
      <c r="GMT8" s="68"/>
      <c r="GMU8" s="68"/>
      <c r="GMV8" s="68"/>
      <c r="GMW8" s="68"/>
      <c r="GMX8" s="68"/>
      <c r="GMY8" s="68"/>
      <c r="GMZ8" s="68"/>
      <c r="GNA8" s="68"/>
      <c r="GNB8" s="68"/>
      <c r="GNC8" s="68"/>
      <c r="GND8" s="68"/>
      <c r="GNE8" s="68"/>
      <c r="GNF8" s="68"/>
      <c r="GNG8" s="68"/>
      <c r="GNH8" s="68"/>
      <c r="GNI8" s="68"/>
      <c r="GNJ8" s="68"/>
      <c r="GNK8" s="68"/>
      <c r="GNL8" s="68"/>
      <c r="GNM8" s="68"/>
      <c r="GNN8" s="68"/>
      <c r="GNO8" s="68"/>
      <c r="GNP8" s="68"/>
      <c r="GNQ8" s="68"/>
      <c r="GNR8" s="68"/>
      <c r="GNS8" s="68"/>
      <c r="GNT8" s="68"/>
      <c r="GNU8" s="68"/>
      <c r="GNV8" s="68"/>
      <c r="GNW8" s="68"/>
      <c r="GNX8" s="68"/>
      <c r="GNY8" s="68"/>
      <c r="GNZ8" s="68"/>
      <c r="GOA8" s="68"/>
      <c r="GOB8" s="68"/>
      <c r="GOC8" s="68"/>
      <c r="GOD8" s="68"/>
      <c r="GOE8" s="68"/>
      <c r="GOF8" s="68"/>
      <c r="GOG8" s="68"/>
      <c r="GOH8" s="68"/>
      <c r="GOI8" s="68"/>
      <c r="GOJ8" s="68"/>
      <c r="GOK8" s="68"/>
      <c r="GOL8" s="68"/>
      <c r="GOM8" s="68"/>
      <c r="GON8" s="68"/>
      <c r="GOO8" s="68"/>
      <c r="GOP8" s="68"/>
      <c r="GOQ8" s="68"/>
      <c r="GOR8" s="68"/>
      <c r="GOS8" s="68"/>
      <c r="GOT8" s="68"/>
      <c r="GOU8" s="68"/>
      <c r="GOV8" s="68"/>
      <c r="GOW8" s="68"/>
      <c r="GOX8" s="68"/>
      <c r="GOY8" s="68"/>
      <c r="GOZ8" s="68"/>
      <c r="GPA8" s="68"/>
      <c r="GPB8" s="68"/>
      <c r="GPC8" s="68"/>
      <c r="GPD8" s="68"/>
      <c r="GPE8" s="68"/>
      <c r="GPF8" s="68"/>
      <c r="GPG8" s="68"/>
      <c r="GPH8" s="68"/>
      <c r="GPI8" s="68"/>
      <c r="GPJ8" s="68"/>
      <c r="GPK8" s="68"/>
      <c r="GPL8" s="68"/>
      <c r="GPM8" s="68"/>
      <c r="GPN8" s="68"/>
      <c r="GPO8" s="68"/>
      <c r="GPP8" s="68"/>
      <c r="GPQ8" s="68"/>
      <c r="GPR8" s="68"/>
      <c r="GPS8" s="68"/>
      <c r="GPT8" s="68"/>
      <c r="GPU8" s="68"/>
      <c r="GPV8" s="68"/>
      <c r="GPW8" s="68"/>
      <c r="GPX8" s="68"/>
      <c r="GPY8" s="68"/>
      <c r="GPZ8" s="68"/>
      <c r="GQA8" s="68"/>
      <c r="GQB8" s="68"/>
      <c r="GQC8" s="68"/>
      <c r="GQD8" s="68"/>
      <c r="GQE8" s="68"/>
      <c r="GQF8" s="68"/>
      <c r="GQG8" s="68"/>
      <c r="GQH8" s="68"/>
      <c r="GQI8" s="68"/>
      <c r="GQJ8" s="68"/>
      <c r="GQK8" s="68"/>
      <c r="GQL8" s="68"/>
      <c r="GQM8" s="68"/>
      <c r="GQN8" s="68"/>
      <c r="GQO8" s="68"/>
      <c r="GQP8" s="68"/>
      <c r="GQQ8" s="68"/>
      <c r="GQR8" s="68"/>
      <c r="GQS8" s="68"/>
      <c r="GQT8" s="68"/>
      <c r="GQU8" s="68"/>
      <c r="GQV8" s="68"/>
      <c r="GQW8" s="68"/>
      <c r="GQX8" s="68"/>
      <c r="GQY8" s="68"/>
      <c r="GQZ8" s="68"/>
      <c r="GRA8" s="68"/>
      <c r="GRB8" s="68"/>
      <c r="GRC8" s="68"/>
      <c r="GRD8" s="68"/>
      <c r="GRE8" s="68"/>
      <c r="GRF8" s="68"/>
      <c r="GRG8" s="68"/>
      <c r="GRH8" s="68"/>
      <c r="GRI8" s="68"/>
      <c r="GRJ8" s="68"/>
      <c r="GRK8" s="68"/>
      <c r="GRL8" s="68"/>
      <c r="GRM8" s="68"/>
      <c r="GRN8" s="68"/>
      <c r="GRO8" s="68"/>
      <c r="GRP8" s="68"/>
      <c r="GRQ8" s="68"/>
      <c r="GRR8" s="68"/>
      <c r="GRS8" s="68"/>
      <c r="GRT8" s="68"/>
      <c r="GRU8" s="68"/>
      <c r="GRV8" s="68"/>
      <c r="GRW8" s="68"/>
      <c r="GRX8" s="68"/>
      <c r="GRY8" s="68"/>
      <c r="GRZ8" s="68"/>
      <c r="GSA8" s="68"/>
      <c r="GSB8" s="68"/>
      <c r="GSC8" s="68"/>
      <c r="GSD8" s="68"/>
      <c r="GSE8" s="68"/>
      <c r="GSF8" s="68"/>
      <c r="GSG8" s="68"/>
      <c r="GSH8" s="68"/>
      <c r="GSI8" s="68"/>
      <c r="GSJ8" s="68"/>
      <c r="GSK8" s="68"/>
      <c r="GSL8" s="68"/>
      <c r="GSM8" s="68"/>
      <c r="GSN8" s="68"/>
      <c r="GSO8" s="68"/>
      <c r="GSP8" s="68"/>
      <c r="GSQ8" s="68"/>
      <c r="GSR8" s="68"/>
      <c r="GSS8" s="68"/>
      <c r="GST8" s="68"/>
      <c r="GSU8" s="68"/>
      <c r="GSV8" s="68"/>
      <c r="GSW8" s="68"/>
      <c r="GSX8" s="68"/>
      <c r="GSY8" s="68"/>
      <c r="GSZ8" s="68"/>
      <c r="GTA8" s="68"/>
      <c r="GTB8" s="68"/>
      <c r="GTC8" s="68"/>
      <c r="GTD8" s="68"/>
      <c r="GTE8" s="68"/>
      <c r="GTF8" s="68"/>
      <c r="GTG8" s="68"/>
      <c r="GTH8" s="68"/>
      <c r="GTI8" s="68"/>
      <c r="GTJ8" s="68"/>
      <c r="GTK8" s="68"/>
      <c r="GTL8" s="68"/>
      <c r="GTM8" s="68"/>
      <c r="GTN8" s="68"/>
      <c r="GTO8" s="68"/>
      <c r="GTP8" s="68"/>
      <c r="GTQ8" s="68"/>
      <c r="GTR8" s="68"/>
      <c r="GTS8" s="68"/>
      <c r="GTT8" s="68"/>
      <c r="GTU8" s="68"/>
      <c r="GTV8" s="68"/>
      <c r="GTW8" s="68"/>
      <c r="GTX8" s="68"/>
      <c r="GTY8" s="68"/>
      <c r="GTZ8" s="68"/>
      <c r="GUA8" s="68"/>
      <c r="GUB8" s="68"/>
      <c r="GUC8" s="68"/>
      <c r="GUD8" s="68"/>
      <c r="GUE8" s="68"/>
      <c r="GUF8" s="68"/>
      <c r="GUG8" s="68"/>
      <c r="GUH8" s="68"/>
      <c r="GUI8" s="68"/>
      <c r="GUJ8" s="68"/>
      <c r="GUK8" s="68"/>
      <c r="GUL8" s="68"/>
      <c r="GUM8" s="68"/>
      <c r="GUN8" s="68"/>
      <c r="GUO8" s="68"/>
      <c r="GUP8" s="68"/>
      <c r="GUQ8" s="68"/>
      <c r="GUR8" s="68"/>
      <c r="GUS8" s="68"/>
      <c r="GUT8" s="68"/>
      <c r="GUU8" s="68"/>
      <c r="GUV8" s="68"/>
      <c r="GUW8" s="68"/>
      <c r="GUX8" s="68"/>
      <c r="GUY8" s="68"/>
      <c r="GUZ8" s="68"/>
      <c r="GVA8" s="68"/>
      <c r="GVB8" s="68"/>
      <c r="GVC8" s="68"/>
      <c r="GVD8" s="68"/>
      <c r="GVE8" s="68"/>
      <c r="GVF8" s="68"/>
      <c r="GVG8" s="68"/>
      <c r="GVH8" s="68"/>
      <c r="GVI8" s="68"/>
      <c r="GVJ8" s="68"/>
      <c r="GVK8" s="68"/>
      <c r="GVL8" s="68"/>
      <c r="GVM8" s="68"/>
      <c r="GVN8" s="68"/>
      <c r="GVO8" s="68"/>
      <c r="GVP8" s="68"/>
      <c r="GVQ8" s="68"/>
      <c r="GVR8" s="68"/>
      <c r="GVS8" s="68"/>
      <c r="GVT8" s="68"/>
      <c r="GVU8" s="68"/>
      <c r="GVV8" s="68"/>
      <c r="GVW8" s="68"/>
      <c r="GVX8" s="68"/>
      <c r="GVY8" s="68"/>
      <c r="GVZ8" s="68"/>
      <c r="GWA8" s="68"/>
      <c r="GWB8" s="68"/>
      <c r="GWC8" s="68"/>
      <c r="GWD8" s="68"/>
      <c r="GWE8" s="68"/>
      <c r="GWF8" s="68"/>
      <c r="GWG8" s="68"/>
      <c r="GWH8" s="68"/>
      <c r="GWI8" s="68"/>
      <c r="GWJ8" s="68"/>
      <c r="GWK8" s="68"/>
      <c r="GWL8" s="68"/>
      <c r="GWM8" s="68"/>
      <c r="GWN8" s="68"/>
      <c r="GWO8" s="68"/>
      <c r="GWP8" s="68"/>
      <c r="GWQ8" s="68"/>
      <c r="GWR8" s="68"/>
      <c r="GWS8" s="68"/>
      <c r="GWT8" s="68"/>
      <c r="GWU8" s="68"/>
      <c r="GWV8" s="68"/>
      <c r="GWW8" s="68"/>
      <c r="GWX8" s="68"/>
      <c r="GWY8" s="68"/>
      <c r="GWZ8" s="68"/>
      <c r="GXA8" s="68"/>
      <c r="GXB8" s="68"/>
      <c r="GXC8" s="68"/>
      <c r="GXD8" s="68"/>
      <c r="GXE8" s="68"/>
      <c r="GXF8" s="68"/>
      <c r="GXG8" s="68"/>
      <c r="GXH8" s="68"/>
      <c r="GXI8" s="68"/>
      <c r="GXJ8" s="68"/>
      <c r="GXK8" s="68"/>
      <c r="GXL8" s="68"/>
      <c r="GXM8" s="68"/>
      <c r="GXN8" s="68"/>
      <c r="GXO8" s="68"/>
      <c r="GXP8" s="68"/>
      <c r="GXQ8" s="68"/>
      <c r="GXR8" s="68"/>
      <c r="GXS8" s="68"/>
      <c r="GXT8" s="68"/>
      <c r="GXU8" s="68"/>
      <c r="GXV8" s="68"/>
      <c r="GXW8" s="68"/>
      <c r="GXX8" s="68"/>
      <c r="GXY8" s="68"/>
      <c r="GXZ8" s="68"/>
      <c r="GYA8" s="68"/>
      <c r="GYB8" s="68"/>
      <c r="GYC8" s="68"/>
      <c r="GYD8" s="68"/>
      <c r="GYE8" s="68"/>
      <c r="GYF8" s="68"/>
      <c r="GYG8" s="68"/>
      <c r="GYH8" s="68"/>
      <c r="GYI8" s="68"/>
      <c r="GYJ8" s="68"/>
      <c r="GYK8" s="68"/>
      <c r="GYL8" s="68"/>
      <c r="GYM8" s="68"/>
      <c r="GYN8" s="68"/>
      <c r="GYO8" s="68"/>
      <c r="GYP8" s="68"/>
      <c r="GYQ8" s="68"/>
      <c r="GYR8" s="68"/>
      <c r="GYS8" s="68"/>
      <c r="GYT8" s="68"/>
      <c r="GYU8" s="68"/>
      <c r="GYV8" s="68"/>
      <c r="GYW8" s="68"/>
      <c r="GYX8" s="68"/>
      <c r="GYY8" s="68"/>
      <c r="GYZ8" s="68"/>
      <c r="GZA8" s="68"/>
      <c r="GZB8" s="68"/>
      <c r="GZC8" s="68"/>
      <c r="GZD8" s="68"/>
      <c r="GZE8" s="68"/>
      <c r="GZF8" s="68"/>
      <c r="GZG8" s="68"/>
      <c r="GZH8" s="68"/>
      <c r="GZI8" s="68"/>
      <c r="GZJ8" s="68"/>
      <c r="GZK8" s="68"/>
      <c r="GZL8" s="68"/>
      <c r="GZM8" s="68"/>
      <c r="GZN8" s="68"/>
      <c r="GZO8" s="68"/>
      <c r="GZP8" s="68"/>
      <c r="GZQ8" s="68"/>
      <c r="GZR8" s="68"/>
      <c r="GZS8" s="68"/>
      <c r="GZT8" s="68"/>
      <c r="GZU8" s="68"/>
      <c r="GZV8" s="68"/>
      <c r="GZW8" s="68"/>
      <c r="GZX8" s="68"/>
      <c r="GZY8" s="68"/>
      <c r="GZZ8" s="68"/>
      <c r="HAA8" s="68"/>
      <c r="HAB8" s="68"/>
      <c r="HAC8" s="68"/>
      <c r="HAD8" s="68"/>
      <c r="HAE8" s="68"/>
      <c r="HAF8" s="68"/>
      <c r="HAG8" s="68"/>
      <c r="HAH8" s="68"/>
      <c r="HAI8" s="68"/>
      <c r="HAJ8" s="68"/>
      <c r="HAK8" s="68"/>
      <c r="HAL8" s="68"/>
      <c r="HAM8" s="68"/>
      <c r="HAN8" s="68"/>
      <c r="HAO8" s="68"/>
      <c r="HAP8" s="68"/>
      <c r="HAQ8" s="68"/>
      <c r="HAR8" s="68"/>
      <c r="HAS8" s="68"/>
      <c r="HAT8" s="68"/>
      <c r="HAU8" s="68"/>
      <c r="HAV8" s="68"/>
      <c r="HAW8" s="68"/>
      <c r="HAX8" s="68"/>
      <c r="HAY8" s="68"/>
      <c r="HAZ8" s="68"/>
      <c r="HBA8" s="68"/>
      <c r="HBB8" s="68"/>
      <c r="HBC8" s="68"/>
      <c r="HBD8" s="68"/>
      <c r="HBE8" s="68"/>
      <c r="HBF8" s="68"/>
      <c r="HBG8" s="68"/>
      <c r="HBH8" s="68"/>
      <c r="HBI8" s="68"/>
      <c r="HBJ8" s="68"/>
      <c r="HBK8" s="68"/>
      <c r="HBL8" s="68"/>
      <c r="HBM8" s="68"/>
      <c r="HBN8" s="68"/>
      <c r="HBO8" s="68"/>
      <c r="HBP8" s="68"/>
      <c r="HBQ8" s="68"/>
      <c r="HBR8" s="68"/>
      <c r="HBS8" s="68"/>
      <c r="HBT8" s="68"/>
      <c r="HBU8" s="68"/>
      <c r="HBV8" s="68"/>
      <c r="HBW8" s="68"/>
      <c r="HBX8" s="68"/>
      <c r="HBY8" s="68"/>
      <c r="HBZ8" s="68"/>
      <c r="HCA8" s="68"/>
      <c r="HCB8" s="68"/>
      <c r="HCC8" s="68"/>
      <c r="HCD8" s="68"/>
      <c r="HCE8" s="68"/>
      <c r="HCF8" s="68"/>
      <c r="HCG8" s="68"/>
      <c r="HCH8" s="68"/>
      <c r="HCI8" s="68"/>
      <c r="HCJ8" s="68"/>
      <c r="HCK8" s="68"/>
      <c r="HCL8" s="68"/>
      <c r="HCM8" s="68"/>
      <c r="HCN8" s="68"/>
      <c r="HCO8" s="68"/>
      <c r="HCP8" s="68"/>
      <c r="HCQ8" s="68"/>
      <c r="HCR8" s="68"/>
      <c r="HCS8" s="68"/>
      <c r="HCT8" s="68"/>
      <c r="HCU8" s="68"/>
      <c r="HCV8" s="68"/>
      <c r="HCW8" s="68"/>
      <c r="HCX8" s="68"/>
      <c r="HCY8" s="68"/>
      <c r="HCZ8" s="68"/>
      <c r="HDA8" s="68"/>
      <c r="HDB8" s="68"/>
      <c r="HDC8" s="68"/>
      <c r="HDD8" s="68"/>
      <c r="HDE8" s="68"/>
      <c r="HDF8" s="68"/>
      <c r="HDG8" s="68"/>
      <c r="HDH8" s="68"/>
      <c r="HDI8" s="68"/>
      <c r="HDJ8" s="68"/>
      <c r="HDK8" s="68"/>
      <c r="HDL8" s="68"/>
      <c r="HDM8" s="68"/>
      <c r="HDN8" s="68"/>
      <c r="HDO8" s="68"/>
      <c r="HDP8" s="68"/>
      <c r="HDQ8" s="68"/>
      <c r="HDR8" s="68"/>
      <c r="HDS8" s="68"/>
      <c r="HDT8" s="68"/>
      <c r="HDU8" s="68"/>
      <c r="HDV8" s="68"/>
      <c r="HDW8" s="68"/>
      <c r="HDX8" s="68"/>
      <c r="HDY8" s="68"/>
      <c r="HDZ8" s="68"/>
      <c r="HEA8" s="68"/>
      <c r="HEB8" s="68"/>
      <c r="HEC8" s="68"/>
      <c r="HED8" s="68"/>
      <c r="HEE8" s="68"/>
      <c r="HEF8" s="68"/>
      <c r="HEG8" s="68"/>
      <c r="HEH8" s="68"/>
      <c r="HEI8" s="68"/>
      <c r="HEJ8" s="68"/>
      <c r="HEK8" s="68"/>
      <c r="HEL8" s="68"/>
      <c r="HEM8" s="68"/>
      <c r="HEN8" s="68"/>
      <c r="HEO8" s="68"/>
      <c r="HEP8" s="68"/>
      <c r="HEQ8" s="68"/>
      <c r="HER8" s="68"/>
      <c r="HES8" s="68"/>
      <c r="HET8" s="68"/>
      <c r="HEU8" s="68"/>
      <c r="HEV8" s="68"/>
      <c r="HEW8" s="68"/>
      <c r="HEX8" s="68"/>
      <c r="HEY8" s="68"/>
      <c r="HEZ8" s="68"/>
      <c r="HFA8" s="68"/>
      <c r="HFB8" s="68"/>
      <c r="HFC8" s="68"/>
      <c r="HFD8" s="68"/>
      <c r="HFE8" s="68"/>
      <c r="HFF8" s="68"/>
      <c r="HFG8" s="68"/>
      <c r="HFH8" s="68"/>
      <c r="HFI8" s="68"/>
      <c r="HFJ8" s="68"/>
      <c r="HFK8" s="68"/>
      <c r="HFL8" s="68"/>
      <c r="HFM8" s="68"/>
      <c r="HFN8" s="68"/>
      <c r="HFO8" s="68"/>
      <c r="HFP8" s="68"/>
      <c r="HFQ8" s="68"/>
      <c r="HFR8" s="68"/>
      <c r="HFS8" s="68"/>
      <c r="HFT8" s="68"/>
      <c r="HFU8" s="68"/>
      <c r="HFV8" s="68"/>
      <c r="HFW8" s="68"/>
      <c r="HFX8" s="68"/>
      <c r="HFY8" s="68"/>
      <c r="HFZ8" s="68"/>
      <c r="HGA8" s="68"/>
      <c r="HGB8" s="68"/>
      <c r="HGC8" s="68"/>
      <c r="HGD8" s="68"/>
      <c r="HGE8" s="68"/>
      <c r="HGF8" s="68"/>
      <c r="HGG8" s="68"/>
      <c r="HGH8" s="68"/>
      <c r="HGI8" s="68"/>
      <c r="HGJ8" s="68"/>
      <c r="HGK8" s="68"/>
      <c r="HGL8" s="68"/>
      <c r="HGM8" s="68"/>
      <c r="HGN8" s="68"/>
      <c r="HGO8" s="68"/>
      <c r="HGP8" s="68"/>
      <c r="HGQ8" s="68"/>
      <c r="HGR8" s="68"/>
      <c r="HGS8" s="68"/>
      <c r="HGT8" s="68"/>
      <c r="HGU8" s="68"/>
      <c r="HGV8" s="68"/>
      <c r="HGW8" s="68"/>
      <c r="HGX8" s="68"/>
      <c r="HGY8" s="68"/>
      <c r="HGZ8" s="68"/>
      <c r="HHA8" s="68"/>
      <c r="HHB8" s="68"/>
      <c r="HHC8" s="68"/>
      <c r="HHD8" s="68"/>
      <c r="HHE8" s="68"/>
      <c r="HHF8" s="68"/>
      <c r="HHG8" s="68"/>
      <c r="HHH8" s="68"/>
      <c r="HHI8" s="68"/>
      <c r="HHJ8" s="68"/>
      <c r="HHK8" s="68"/>
      <c r="HHL8" s="68"/>
      <c r="HHM8" s="68"/>
      <c r="HHN8" s="68"/>
      <c r="HHO8" s="68"/>
      <c r="HHP8" s="68"/>
      <c r="HHQ8" s="68"/>
      <c r="HHR8" s="68"/>
      <c r="HHS8" s="68"/>
      <c r="HHT8" s="68"/>
      <c r="HHU8" s="68"/>
      <c r="HHV8" s="68"/>
      <c r="HHW8" s="68"/>
      <c r="HHX8" s="68"/>
      <c r="HHY8" s="68"/>
      <c r="HHZ8" s="68"/>
      <c r="HIA8" s="68"/>
      <c r="HIB8" s="68"/>
      <c r="HIC8" s="68"/>
      <c r="HID8" s="68"/>
      <c r="HIE8" s="68"/>
      <c r="HIF8" s="68"/>
      <c r="HIG8" s="68"/>
      <c r="HIH8" s="68"/>
      <c r="HII8" s="68"/>
      <c r="HIJ8" s="68"/>
      <c r="HIK8" s="68"/>
      <c r="HIL8" s="68"/>
      <c r="HIM8" s="68"/>
      <c r="HIN8" s="68"/>
      <c r="HIO8" s="68"/>
      <c r="HIP8" s="68"/>
      <c r="HIQ8" s="68"/>
      <c r="HIR8" s="68"/>
      <c r="HIS8" s="68"/>
      <c r="HIT8" s="68"/>
      <c r="HIU8" s="68"/>
      <c r="HIV8" s="68"/>
      <c r="HIW8" s="68"/>
      <c r="HIX8" s="68"/>
      <c r="HIY8" s="68"/>
      <c r="HIZ8" s="68"/>
      <c r="HJA8" s="68"/>
      <c r="HJB8" s="68"/>
      <c r="HJC8" s="68"/>
      <c r="HJD8" s="68"/>
      <c r="HJE8" s="68"/>
      <c r="HJF8" s="68"/>
      <c r="HJG8" s="68"/>
      <c r="HJH8" s="68"/>
      <c r="HJI8" s="68"/>
      <c r="HJJ8" s="68"/>
      <c r="HJK8" s="68"/>
      <c r="HJL8" s="68"/>
      <c r="HJM8" s="68"/>
      <c r="HJN8" s="68"/>
      <c r="HJO8" s="68"/>
      <c r="HJP8" s="68"/>
      <c r="HJQ8" s="68"/>
      <c r="HJR8" s="68"/>
      <c r="HJS8" s="68"/>
      <c r="HJT8" s="68"/>
      <c r="HJU8" s="68"/>
      <c r="HJV8" s="68"/>
      <c r="HJW8" s="68"/>
      <c r="HJX8" s="68"/>
      <c r="HJY8" s="68"/>
      <c r="HJZ8" s="68"/>
      <c r="HKA8" s="68"/>
      <c r="HKB8" s="68"/>
      <c r="HKC8" s="68"/>
      <c r="HKD8" s="68"/>
      <c r="HKE8" s="68"/>
      <c r="HKF8" s="68"/>
      <c r="HKG8" s="68"/>
      <c r="HKH8" s="68"/>
      <c r="HKI8" s="68"/>
      <c r="HKJ8" s="68"/>
      <c r="HKK8" s="68"/>
      <c r="HKL8" s="68"/>
      <c r="HKM8" s="68"/>
      <c r="HKN8" s="68"/>
      <c r="HKO8" s="68"/>
      <c r="HKP8" s="68"/>
      <c r="HKQ8" s="68"/>
      <c r="HKR8" s="68"/>
      <c r="HKS8" s="68"/>
      <c r="HKT8" s="68"/>
      <c r="HKU8" s="68"/>
      <c r="HKV8" s="68"/>
      <c r="HKW8" s="68"/>
      <c r="HKX8" s="68"/>
      <c r="HKY8" s="68"/>
      <c r="HKZ8" s="68"/>
      <c r="HLA8" s="68"/>
      <c r="HLB8" s="68"/>
      <c r="HLC8" s="68"/>
      <c r="HLD8" s="68"/>
      <c r="HLE8" s="68"/>
      <c r="HLF8" s="68"/>
      <c r="HLG8" s="68"/>
      <c r="HLH8" s="68"/>
      <c r="HLI8" s="68"/>
      <c r="HLJ8" s="68"/>
      <c r="HLK8" s="68"/>
      <c r="HLL8" s="68"/>
      <c r="HLM8" s="68"/>
      <c r="HLN8" s="68"/>
      <c r="HLO8" s="68"/>
      <c r="HLP8" s="68"/>
      <c r="HLQ8" s="68"/>
      <c r="HLR8" s="68"/>
      <c r="HLS8" s="68"/>
      <c r="HLT8" s="68"/>
      <c r="HLU8" s="68"/>
      <c r="HLV8" s="68"/>
      <c r="HLW8" s="68"/>
      <c r="HLX8" s="68"/>
      <c r="HLY8" s="68"/>
      <c r="HLZ8" s="68"/>
      <c r="HMA8" s="68"/>
      <c r="HMB8" s="68"/>
      <c r="HMC8" s="68"/>
      <c r="HMD8" s="68"/>
      <c r="HME8" s="68"/>
      <c r="HMF8" s="68"/>
      <c r="HMG8" s="68"/>
      <c r="HMH8" s="68"/>
      <c r="HMI8" s="68"/>
      <c r="HMJ8" s="68"/>
      <c r="HMK8" s="68"/>
      <c r="HML8" s="68"/>
      <c r="HMM8" s="68"/>
      <c r="HMN8" s="68"/>
      <c r="HMO8" s="68"/>
      <c r="HMP8" s="68"/>
      <c r="HMQ8" s="68"/>
      <c r="HMR8" s="68"/>
      <c r="HMS8" s="68"/>
      <c r="HMT8" s="68"/>
      <c r="HMU8" s="68"/>
      <c r="HMV8" s="68"/>
      <c r="HMW8" s="68"/>
      <c r="HMX8" s="68"/>
      <c r="HMY8" s="68"/>
      <c r="HMZ8" s="68"/>
      <c r="HNA8" s="68"/>
      <c r="HNB8" s="68"/>
      <c r="HNC8" s="68"/>
      <c r="HND8" s="68"/>
      <c r="HNE8" s="68"/>
      <c r="HNF8" s="68"/>
      <c r="HNG8" s="68"/>
      <c r="HNH8" s="68"/>
      <c r="HNI8" s="68"/>
      <c r="HNJ8" s="68"/>
      <c r="HNK8" s="68"/>
      <c r="HNL8" s="68"/>
      <c r="HNM8" s="68"/>
      <c r="HNN8" s="68"/>
      <c r="HNO8" s="68"/>
      <c r="HNP8" s="68"/>
      <c r="HNQ8" s="68"/>
      <c r="HNR8" s="68"/>
      <c r="HNS8" s="68"/>
      <c r="HNT8" s="68"/>
      <c r="HNU8" s="68"/>
      <c r="HNV8" s="68"/>
      <c r="HNW8" s="68"/>
      <c r="HNX8" s="68"/>
      <c r="HNY8" s="68"/>
      <c r="HNZ8" s="68"/>
      <c r="HOA8" s="68"/>
      <c r="HOB8" s="68"/>
      <c r="HOC8" s="68"/>
      <c r="HOD8" s="68"/>
      <c r="HOE8" s="68"/>
      <c r="HOF8" s="68"/>
      <c r="HOG8" s="68"/>
      <c r="HOH8" s="68"/>
      <c r="HOI8" s="68"/>
      <c r="HOJ8" s="68"/>
      <c r="HOK8" s="68"/>
      <c r="HOL8" s="68"/>
      <c r="HOM8" s="68"/>
      <c r="HON8" s="68"/>
      <c r="HOO8" s="68"/>
      <c r="HOP8" s="68"/>
      <c r="HOQ8" s="68"/>
      <c r="HOR8" s="68"/>
      <c r="HOS8" s="68"/>
      <c r="HOT8" s="68"/>
      <c r="HOU8" s="68"/>
      <c r="HOV8" s="68"/>
      <c r="HOW8" s="68"/>
      <c r="HOX8" s="68"/>
      <c r="HOY8" s="68"/>
      <c r="HOZ8" s="68"/>
      <c r="HPA8" s="68"/>
      <c r="HPB8" s="68"/>
      <c r="HPC8" s="68"/>
      <c r="HPD8" s="68"/>
      <c r="HPE8" s="68"/>
      <c r="HPF8" s="68"/>
      <c r="HPG8" s="68"/>
      <c r="HPH8" s="68"/>
      <c r="HPI8" s="68"/>
      <c r="HPJ8" s="68"/>
      <c r="HPK8" s="68"/>
      <c r="HPL8" s="68"/>
      <c r="HPM8" s="68"/>
      <c r="HPN8" s="68"/>
      <c r="HPO8" s="68"/>
      <c r="HPP8" s="68"/>
      <c r="HPQ8" s="68"/>
      <c r="HPR8" s="68"/>
      <c r="HPS8" s="68"/>
      <c r="HPT8" s="68"/>
      <c r="HPU8" s="68"/>
      <c r="HPV8" s="68"/>
      <c r="HPW8" s="68"/>
      <c r="HPX8" s="68"/>
      <c r="HPY8" s="68"/>
      <c r="HPZ8" s="68"/>
      <c r="HQA8" s="68"/>
      <c r="HQB8" s="68"/>
      <c r="HQC8" s="68"/>
      <c r="HQD8" s="68"/>
      <c r="HQE8" s="68"/>
      <c r="HQF8" s="68"/>
      <c r="HQG8" s="68"/>
      <c r="HQH8" s="68"/>
      <c r="HQI8" s="68"/>
      <c r="HQJ8" s="68"/>
      <c r="HQK8" s="68"/>
      <c r="HQL8" s="68"/>
      <c r="HQM8" s="68"/>
      <c r="HQN8" s="68"/>
      <c r="HQO8" s="68"/>
      <c r="HQP8" s="68"/>
      <c r="HQQ8" s="68"/>
      <c r="HQR8" s="68"/>
      <c r="HQS8" s="68"/>
      <c r="HQT8" s="68"/>
      <c r="HQU8" s="68"/>
      <c r="HQV8" s="68"/>
      <c r="HQW8" s="68"/>
      <c r="HQX8" s="68"/>
      <c r="HQY8" s="68"/>
      <c r="HQZ8" s="68"/>
      <c r="HRA8" s="68"/>
      <c r="HRB8" s="68"/>
      <c r="HRC8" s="68"/>
      <c r="HRD8" s="68"/>
      <c r="HRE8" s="68"/>
      <c r="HRF8" s="68"/>
      <c r="HRG8" s="68"/>
      <c r="HRH8" s="68"/>
      <c r="HRI8" s="68"/>
      <c r="HRJ8" s="68"/>
      <c r="HRK8" s="68"/>
      <c r="HRL8" s="68"/>
      <c r="HRM8" s="68"/>
      <c r="HRN8" s="68"/>
      <c r="HRO8" s="68"/>
      <c r="HRP8" s="68"/>
      <c r="HRQ8" s="68"/>
      <c r="HRR8" s="68"/>
      <c r="HRS8" s="68"/>
      <c r="HRT8" s="68"/>
      <c r="HRU8" s="68"/>
      <c r="HRV8" s="68"/>
      <c r="HRW8" s="68"/>
      <c r="HRX8" s="68"/>
      <c r="HRY8" s="68"/>
      <c r="HRZ8" s="68"/>
      <c r="HSA8" s="68"/>
      <c r="HSB8" s="68"/>
      <c r="HSC8" s="68"/>
      <c r="HSD8" s="68"/>
      <c r="HSE8" s="68"/>
      <c r="HSF8" s="68"/>
      <c r="HSG8" s="68"/>
      <c r="HSH8" s="68"/>
      <c r="HSI8" s="68"/>
      <c r="HSJ8" s="68"/>
      <c r="HSK8" s="68"/>
      <c r="HSL8" s="68"/>
      <c r="HSM8" s="68"/>
      <c r="HSN8" s="68"/>
      <c r="HSO8" s="68"/>
      <c r="HSP8" s="68"/>
      <c r="HSQ8" s="68"/>
      <c r="HSR8" s="68"/>
      <c r="HSS8" s="68"/>
      <c r="HST8" s="68"/>
      <c r="HSU8" s="68"/>
      <c r="HSV8" s="68"/>
      <c r="HSW8" s="68"/>
      <c r="HSX8" s="68"/>
      <c r="HSY8" s="68"/>
      <c r="HSZ8" s="68"/>
      <c r="HTA8" s="68"/>
      <c r="HTB8" s="68"/>
      <c r="HTC8" s="68"/>
      <c r="HTD8" s="68"/>
      <c r="HTE8" s="68"/>
      <c r="HTF8" s="68"/>
      <c r="HTG8" s="68"/>
      <c r="HTH8" s="68"/>
      <c r="HTI8" s="68"/>
      <c r="HTJ8" s="68"/>
      <c r="HTK8" s="68"/>
      <c r="HTL8" s="68"/>
      <c r="HTM8" s="68"/>
      <c r="HTN8" s="68"/>
      <c r="HTO8" s="68"/>
      <c r="HTP8" s="68"/>
      <c r="HTQ8" s="68"/>
      <c r="HTR8" s="68"/>
      <c r="HTS8" s="68"/>
      <c r="HTT8" s="68"/>
      <c r="HTU8" s="68"/>
      <c r="HTV8" s="68"/>
      <c r="HTW8" s="68"/>
      <c r="HTX8" s="68"/>
      <c r="HTY8" s="68"/>
      <c r="HTZ8" s="68"/>
      <c r="HUA8" s="68"/>
      <c r="HUB8" s="68"/>
      <c r="HUC8" s="68"/>
      <c r="HUD8" s="68"/>
      <c r="HUE8" s="68"/>
      <c r="HUF8" s="68"/>
      <c r="HUG8" s="68"/>
      <c r="HUH8" s="68"/>
      <c r="HUI8" s="68"/>
      <c r="HUJ8" s="68"/>
      <c r="HUK8" s="68"/>
      <c r="HUL8" s="68"/>
      <c r="HUM8" s="68"/>
      <c r="HUN8" s="68"/>
      <c r="HUO8" s="68"/>
      <c r="HUP8" s="68"/>
      <c r="HUQ8" s="68"/>
      <c r="HUR8" s="68"/>
      <c r="HUS8" s="68"/>
      <c r="HUT8" s="68"/>
      <c r="HUU8" s="68"/>
      <c r="HUV8" s="68"/>
      <c r="HUW8" s="68"/>
      <c r="HUX8" s="68"/>
      <c r="HUY8" s="68"/>
      <c r="HUZ8" s="68"/>
      <c r="HVA8" s="68"/>
      <c r="HVB8" s="68"/>
      <c r="HVC8" s="68"/>
      <c r="HVD8" s="68"/>
      <c r="HVE8" s="68"/>
      <c r="HVF8" s="68"/>
      <c r="HVG8" s="68"/>
      <c r="HVH8" s="68"/>
      <c r="HVI8" s="68"/>
      <c r="HVJ8" s="68"/>
      <c r="HVK8" s="68"/>
      <c r="HVL8" s="68"/>
      <c r="HVM8" s="68"/>
      <c r="HVN8" s="68"/>
      <c r="HVO8" s="68"/>
      <c r="HVP8" s="68"/>
      <c r="HVQ8" s="68"/>
      <c r="HVR8" s="68"/>
      <c r="HVS8" s="68"/>
      <c r="HVT8" s="68"/>
      <c r="HVU8" s="68"/>
      <c r="HVV8" s="68"/>
      <c r="HVW8" s="68"/>
      <c r="HVX8" s="68"/>
      <c r="HVY8" s="68"/>
      <c r="HVZ8" s="68"/>
      <c r="HWA8" s="68"/>
      <c r="HWB8" s="68"/>
      <c r="HWC8" s="68"/>
      <c r="HWD8" s="68"/>
      <c r="HWE8" s="68"/>
      <c r="HWF8" s="68"/>
      <c r="HWG8" s="68"/>
      <c r="HWH8" s="68"/>
      <c r="HWI8" s="68"/>
      <c r="HWJ8" s="68"/>
      <c r="HWK8" s="68"/>
      <c r="HWL8" s="68"/>
      <c r="HWM8" s="68"/>
      <c r="HWN8" s="68"/>
      <c r="HWO8" s="68"/>
      <c r="HWP8" s="68"/>
      <c r="HWQ8" s="68"/>
      <c r="HWR8" s="68"/>
      <c r="HWS8" s="68"/>
      <c r="HWT8" s="68"/>
      <c r="HWU8" s="68"/>
      <c r="HWV8" s="68"/>
      <c r="HWW8" s="68"/>
      <c r="HWX8" s="68"/>
      <c r="HWY8" s="68"/>
      <c r="HWZ8" s="68"/>
      <c r="HXA8" s="68"/>
      <c r="HXB8" s="68"/>
      <c r="HXC8" s="68"/>
      <c r="HXD8" s="68"/>
      <c r="HXE8" s="68"/>
      <c r="HXF8" s="68"/>
      <c r="HXG8" s="68"/>
      <c r="HXH8" s="68"/>
      <c r="HXI8" s="68"/>
      <c r="HXJ8" s="68"/>
      <c r="HXK8" s="68"/>
      <c r="HXL8" s="68"/>
      <c r="HXM8" s="68"/>
      <c r="HXN8" s="68"/>
      <c r="HXO8" s="68"/>
      <c r="HXP8" s="68"/>
      <c r="HXQ8" s="68"/>
      <c r="HXR8" s="68"/>
      <c r="HXS8" s="68"/>
      <c r="HXT8" s="68"/>
      <c r="HXU8" s="68"/>
      <c r="HXV8" s="68"/>
      <c r="HXW8" s="68"/>
      <c r="HXX8" s="68"/>
      <c r="HXY8" s="68"/>
      <c r="HXZ8" s="68"/>
      <c r="HYA8" s="68"/>
      <c r="HYB8" s="68"/>
      <c r="HYC8" s="68"/>
      <c r="HYD8" s="68"/>
      <c r="HYE8" s="68"/>
      <c r="HYF8" s="68"/>
      <c r="HYG8" s="68"/>
      <c r="HYH8" s="68"/>
      <c r="HYI8" s="68"/>
      <c r="HYJ8" s="68"/>
      <c r="HYK8" s="68"/>
      <c r="HYL8" s="68"/>
      <c r="HYM8" s="68"/>
      <c r="HYN8" s="68"/>
      <c r="HYO8" s="68"/>
      <c r="HYP8" s="68"/>
      <c r="HYQ8" s="68"/>
      <c r="HYR8" s="68"/>
      <c r="HYS8" s="68"/>
      <c r="HYT8" s="68"/>
      <c r="HYU8" s="68"/>
      <c r="HYV8" s="68"/>
      <c r="HYW8" s="68"/>
      <c r="HYX8" s="68"/>
      <c r="HYY8" s="68"/>
      <c r="HYZ8" s="68"/>
      <c r="HZA8" s="68"/>
      <c r="HZB8" s="68"/>
      <c r="HZC8" s="68"/>
      <c r="HZD8" s="68"/>
      <c r="HZE8" s="68"/>
      <c r="HZF8" s="68"/>
      <c r="HZG8" s="68"/>
      <c r="HZH8" s="68"/>
      <c r="HZI8" s="68"/>
      <c r="HZJ8" s="68"/>
      <c r="HZK8" s="68"/>
      <c r="HZL8" s="68"/>
      <c r="HZM8" s="68"/>
      <c r="HZN8" s="68"/>
      <c r="HZO8" s="68"/>
      <c r="HZP8" s="68"/>
      <c r="HZQ8" s="68"/>
      <c r="HZR8" s="68"/>
      <c r="HZS8" s="68"/>
      <c r="HZT8" s="68"/>
      <c r="HZU8" s="68"/>
      <c r="HZV8" s="68"/>
      <c r="HZW8" s="68"/>
      <c r="HZX8" s="68"/>
      <c r="HZY8" s="68"/>
      <c r="HZZ8" s="68"/>
      <c r="IAA8" s="68"/>
      <c r="IAB8" s="68"/>
      <c r="IAC8" s="68"/>
      <c r="IAD8" s="68"/>
      <c r="IAE8" s="68"/>
      <c r="IAF8" s="68"/>
      <c r="IAG8" s="68"/>
      <c r="IAH8" s="68"/>
      <c r="IAI8" s="68"/>
      <c r="IAJ8" s="68"/>
      <c r="IAK8" s="68"/>
      <c r="IAL8" s="68"/>
      <c r="IAM8" s="68"/>
      <c r="IAN8" s="68"/>
      <c r="IAO8" s="68"/>
      <c r="IAP8" s="68"/>
      <c r="IAQ8" s="68"/>
      <c r="IAR8" s="68"/>
      <c r="IAS8" s="68"/>
      <c r="IAT8" s="68"/>
      <c r="IAU8" s="68"/>
      <c r="IAV8" s="68"/>
      <c r="IAW8" s="68"/>
      <c r="IAX8" s="68"/>
      <c r="IAY8" s="68"/>
      <c r="IAZ8" s="68"/>
      <c r="IBA8" s="68"/>
      <c r="IBB8" s="68"/>
      <c r="IBC8" s="68"/>
      <c r="IBD8" s="68"/>
      <c r="IBE8" s="68"/>
      <c r="IBF8" s="68"/>
      <c r="IBG8" s="68"/>
      <c r="IBH8" s="68"/>
      <c r="IBI8" s="68"/>
      <c r="IBJ8" s="68"/>
      <c r="IBK8" s="68"/>
      <c r="IBL8" s="68"/>
      <c r="IBM8" s="68"/>
      <c r="IBN8" s="68"/>
      <c r="IBO8" s="68"/>
      <c r="IBP8" s="68"/>
      <c r="IBQ8" s="68"/>
      <c r="IBR8" s="68"/>
      <c r="IBS8" s="68"/>
      <c r="IBT8" s="68"/>
      <c r="IBU8" s="68"/>
      <c r="IBV8" s="68"/>
      <c r="IBW8" s="68"/>
      <c r="IBX8" s="68"/>
      <c r="IBY8" s="68"/>
      <c r="IBZ8" s="68"/>
      <c r="ICA8" s="68"/>
      <c r="ICB8" s="68"/>
      <c r="ICC8" s="68"/>
      <c r="ICD8" s="68"/>
      <c r="ICE8" s="68"/>
      <c r="ICF8" s="68"/>
      <c r="ICG8" s="68"/>
      <c r="ICH8" s="68"/>
      <c r="ICI8" s="68"/>
      <c r="ICJ8" s="68"/>
      <c r="ICK8" s="68"/>
      <c r="ICL8" s="68"/>
      <c r="ICM8" s="68"/>
      <c r="ICN8" s="68"/>
      <c r="ICO8" s="68"/>
      <c r="ICP8" s="68"/>
      <c r="ICQ8" s="68"/>
      <c r="ICR8" s="68"/>
      <c r="ICS8" s="68"/>
      <c r="ICT8" s="68"/>
      <c r="ICU8" s="68"/>
      <c r="ICV8" s="68"/>
      <c r="ICW8" s="68"/>
      <c r="ICX8" s="68"/>
      <c r="ICY8" s="68"/>
      <c r="ICZ8" s="68"/>
      <c r="IDA8" s="68"/>
      <c r="IDB8" s="68"/>
      <c r="IDC8" s="68"/>
      <c r="IDD8" s="68"/>
      <c r="IDE8" s="68"/>
      <c r="IDF8" s="68"/>
      <c r="IDG8" s="68"/>
      <c r="IDH8" s="68"/>
      <c r="IDI8" s="68"/>
      <c r="IDJ8" s="68"/>
      <c r="IDK8" s="68"/>
      <c r="IDL8" s="68"/>
      <c r="IDM8" s="68"/>
      <c r="IDN8" s="68"/>
      <c r="IDO8" s="68"/>
      <c r="IDP8" s="68"/>
      <c r="IDQ8" s="68"/>
      <c r="IDR8" s="68"/>
      <c r="IDS8" s="68"/>
      <c r="IDT8" s="68"/>
      <c r="IDU8" s="68"/>
      <c r="IDV8" s="68"/>
      <c r="IDW8" s="68"/>
      <c r="IDX8" s="68"/>
      <c r="IDY8" s="68"/>
      <c r="IDZ8" s="68"/>
      <c r="IEA8" s="68"/>
      <c r="IEB8" s="68"/>
      <c r="IEC8" s="68"/>
      <c r="IED8" s="68"/>
      <c r="IEE8" s="68"/>
      <c r="IEF8" s="68"/>
      <c r="IEG8" s="68"/>
      <c r="IEH8" s="68"/>
      <c r="IEI8" s="68"/>
      <c r="IEJ8" s="68"/>
      <c r="IEK8" s="68"/>
      <c r="IEL8" s="68"/>
      <c r="IEM8" s="68"/>
      <c r="IEN8" s="68"/>
      <c r="IEO8" s="68"/>
      <c r="IEP8" s="68"/>
      <c r="IEQ8" s="68"/>
      <c r="IER8" s="68"/>
      <c r="IES8" s="68"/>
      <c r="IET8" s="68"/>
      <c r="IEU8" s="68"/>
      <c r="IEV8" s="68"/>
      <c r="IEW8" s="68"/>
      <c r="IEX8" s="68"/>
      <c r="IEY8" s="68"/>
      <c r="IEZ8" s="68"/>
      <c r="IFA8" s="68"/>
      <c r="IFB8" s="68"/>
      <c r="IFC8" s="68"/>
      <c r="IFD8" s="68"/>
      <c r="IFE8" s="68"/>
      <c r="IFF8" s="68"/>
      <c r="IFG8" s="68"/>
      <c r="IFH8" s="68"/>
      <c r="IFI8" s="68"/>
      <c r="IFJ8" s="68"/>
      <c r="IFK8" s="68"/>
      <c r="IFL8" s="68"/>
      <c r="IFM8" s="68"/>
      <c r="IFN8" s="68"/>
      <c r="IFO8" s="68"/>
      <c r="IFP8" s="68"/>
      <c r="IFQ8" s="68"/>
      <c r="IFR8" s="68"/>
      <c r="IFS8" s="68"/>
      <c r="IFT8" s="68"/>
      <c r="IFU8" s="68"/>
      <c r="IFV8" s="68"/>
      <c r="IFW8" s="68"/>
      <c r="IFX8" s="68"/>
      <c r="IFY8" s="68"/>
      <c r="IFZ8" s="68"/>
      <c r="IGA8" s="68"/>
      <c r="IGB8" s="68"/>
      <c r="IGC8" s="68"/>
      <c r="IGD8" s="68"/>
      <c r="IGE8" s="68"/>
      <c r="IGF8" s="68"/>
      <c r="IGG8" s="68"/>
      <c r="IGH8" s="68"/>
      <c r="IGI8" s="68"/>
      <c r="IGJ8" s="68"/>
      <c r="IGK8" s="68"/>
      <c r="IGL8" s="68"/>
      <c r="IGM8" s="68"/>
      <c r="IGN8" s="68"/>
      <c r="IGO8" s="68"/>
      <c r="IGP8" s="68"/>
      <c r="IGQ8" s="68"/>
      <c r="IGR8" s="68"/>
      <c r="IGS8" s="68"/>
      <c r="IGT8" s="68"/>
      <c r="IGU8" s="68"/>
      <c r="IGV8" s="68"/>
      <c r="IGW8" s="68"/>
      <c r="IGX8" s="68"/>
      <c r="IGY8" s="68"/>
      <c r="IGZ8" s="68"/>
      <c r="IHA8" s="68"/>
      <c r="IHB8" s="68"/>
      <c r="IHC8" s="68"/>
      <c r="IHD8" s="68"/>
      <c r="IHE8" s="68"/>
      <c r="IHF8" s="68"/>
      <c r="IHG8" s="68"/>
      <c r="IHH8" s="68"/>
      <c r="IHI8" s="68"/>
      <c r="IHJ8" s="68"/>
      <c r="IHK8" s="68"/>
      <c r="IHL8" s="68"/>
      <c r="IHM8" s="68"/>
      <c r="IHN8" s="68"/>
      <c r="IHO8" s="68"/>
      <c r="IHP8" s="68"/>
      <c r="IHQ8" s="68"/>
      <c r="IHR8" s="68"/>
      <c r="IHS8" s="68"/>
      <c r="IHT8" s="68"/>
      <c r="IHU8" s="68"/>
      <c r="IHV8" s="68"/>
      <c r="IHW8" s="68"/>
      <c r="IHX8" s="68"/>
      <c r="IHY8" s="68"/>
      <c r="IHZ8" s="68"/>
      <c r="IIA8" s="68"/>
      <c r="IIB8" s="68"/>
      <c r="IIC8" s="68"/>
      <c r="IID8" s="68"/>
      <c r="IIE8" s="68"/>
      <c r="IIF8" s="68"/>
      <c r="IIG8" s="68"/>
      <c r="IIH8" s="68"/>
      <c r="III8" s="68"/>
      <c r="IIJ8" s="68"/>
      <c r="IIK8" s="68"/>
      <c r="IIL8" s="68"/>
      <c r="IIM8" s="68"/>
      <c r="IIN8" s="68"/>
      <c r="IIO8" s="68"/>
      <c r="IIP8" s="68"/>
      <c r="IIQ8" s="68"/>
      <c r="IIR8" s="68"/>
      <c r="IIS8" s="68"/>
      <c r="IIT8" s="68"/>
      <c r="IIU8" s="68"/>
      <c r="IIV8" s="68"/>
      <c r="IIW8" s="68"/>
      <c r="IIX8" s="68"/>
      <c r="IIY8" s="68"/>
      <c r="IIZ8" s="68"/>
      <c r="IJA8" s="68"/>
      <c r="IJB8" s="68"/>
      <c r="IJC8" s="68"/>
      <c r="IJD8" s="68"/>
      <c r="IJE8" s="68"/>
      <c r="IJF8" s="68"/>
      <c r="IJG8" s="68"/>
      <c r="IJH8" s="68"/>
      <c r="IJI8" s="68"/>
      <c r="IJJ8" s="68"/>
      <c r="IJK8" s="68"/>
      <c r="IJL8" s="68"/>
      <c r="IJM8" s="68"/>
      <c r="IJN8" s="68"/>
      <c r="IJO8" s="68"/>
      <c r="IJP8" s="68"/>
      <c r="IJQ8" s="68"/>
      <c r="IJR8" s="68"/>
      <c r="IJS8" s="68"/>
      <c r="IJT8" s="68"/>
      <c r="IJU8" s="68"/>
      <c r="IJV8" s="68"/>
      <c r="IJW8" s="68"/>
      <c r="IJX8" s="68"/>
      <c r="IJY8" s="68"/>
      <c r="IJZ8" s="68"/>
      <c r="IKA8" s="68"/>
      <c r="IKB8" s="68"/>
      <c r="IKC8" s="68"/>
      <c r="IKD8" s="68"/>
      <c r="IKE8" s="68"/>
      <c r="IKF8" s="68"/>
      <c r="IKG8" s="68"/>
      <c r="IKH8" s="68"/>
      <c r="IKI8" s="68"/>
      <c r="IKJ8" s="68"/>
      <c r="IKK8" s="68"/>
      <c r="IKL8" s="68"/>
      <c r="IKM8" s="68"/>
      <c r="IKN8" s="68"/>
      <c r="IKO8" s="68"/>
      <c r="IKP8" s="68"/>
      <c r="IKQ8" s="68"/>
      <c r="IKR8" s="68"/>
      <c r="IKS8" s="68"/>
      <c r="IKT8" s="68"/>
      <c r="IKU8" s="68"/>
      <c r="IKV8" s="68"/>
      <c r="IKW8" s="68"/>
      <c r="IKX8" s="68"/>
      <c r="IKY8" s="68"/>
      <c r="IKZ8" s="68"/>
      <c r="ILA8" s="68"/>
      <c r="ILB8" s="68"/>
      <c r="ILC8" s="68"/>
      <c r="ILD8" s="68"/>
      <c r="ILE8" s="68"/>
      <c r="ILF8" s="68"/>
      <c r="ILG8" s="68"/>
      <c r="ILH8" s="68"/>
      <c r="ILI8" s="68"/>
      <c r="ILJ8" s="68"/>
      <c r="ILK8" s="68"/>
      <c r="ILL8" s="68"/>
      <c r="ILM8" s="68"/>
      <c r="ILN8" s="68"/>
      <c r="ILO8" s="68"/>
      <c r="ILP8" s="68"/>
      <c r="ILQ8" s="68"/>
      <c r="ILR8" s="68"/>
      <c r="ILS8" s="68"/>
      <c r="ILT8" s="68"/>
      <c r="ILU8" s="68"/>
      <c r="ILV8" s="68"/>
      <c r="ILW8" s="68"/>
      <c r="ILX8" s="68"/>
      <c r="ILY8" s="68"/>
      <c r="ILZ8" s="68"/>
      <c r="IMA8" s="68"/>
      <c r="IMB8" s="68"/>
      <c r="IMC8" s="68"/>
      <c r="IMD8" s="68"/>
      <c r="IME8" s="68"/>
      <c r="IMF8" s="68"/>
      <c r="IMG8" s="68"/>
      <c r="IMH8" s="68"/>
      <c r="IMI8" s="68"/>
      <c r="IMJ8" s="68"/>
      <c r="IMK8" s="68"/>
      <c r="IML8" s="68"/>
      <c r="IMM8" s="68"/>
      <c r="IMN8" s="68"/>
      <c r="IMO8" s="68"/>
      <c r="IMP8" s="68"/>
      <c r="IMQ8" s="68"/>
      <c r="IMR8" s="68"/>
      <c r="IMS8" s="68"/>
      <c r="IMT8" s="68"/>
      <c r="IMU8" s="68"/>
      <c r="IMV8" s="68"/>
      <c r="IMW8" s="68"/>
      <c r="IMX8" s="68"/>
      <c r="IMY8" s="68"/>
      <c r="IMZ8" s="68"/>
      <c r="INA8" s="68"/>
      <c r="INB8" s="68"/>
      <c r="INC8" s="68"/>
      <c r="IND8" s="68"/>
      <c r="INE8" s="68"/>
      <c r="INF8" s="68"/>
      <c r="ING8" s="68"/>
      <c r="INH8" s="68"/>
      <c r="INI8" s="68"/>
      <c r="INJ8" s="68"/>
      <c r="INK8" s="68"/>
      <c r="INL8" s="68"/>
      <c r="INM8" s="68"/>
      <c r="INN8" s="68"/>
      <c r="INO8" s="68"/>
      <c r="INP8" s="68"/>
      <c r="INQ8" s="68"/>
      <c r="INR8" s="68"/>
      <c r="INS8" s="68"/>
      <c r="INT8" s="68"/>
      <c r="INU8" s="68"/>
      <c r="INV8" s="68"/>
      <c r="INW8" s="68"/>
      <c r="INX8" s="68"/>
      <c r="INY8" s="68"/>
      <c r="INZ8" s="68"/>
      <c r="IOA8" s="68"/>
      <c r="IOB8" s="68"/>
      <c r="IOC8" s="68"/>
      <c r="IOD8" s="68"/>
      <c r="IOE8" s="68"/>
      <c r="IOF8" s="68"/>
      <c r="IOG8" s="68"/>
      <c r="IOH8" s="68"/>
      <c r="IOI8" s="68"/>
      <c r="IOJ8" s="68"/>
      <c r="IOK8" s="68"/>
      <c r="IOL8" s="68"/>
      <c r="IOM8" s="68"/>
      <c r="ION8" s="68"/>
      <c r="IOO8" s="68"/>
      <c r="IOP8" s="68"/>
      <c r="IOQ8" s="68"/>
      <c r="IOR8" s="68"/>
      <c r="IOS8" s="68"/>
      <c r="IOT8" s="68"/>
      <c r="IOU8" s="68"/>
      <c r="IOV8" s="68"/>
      <c r="IOW8" s="68"/>
      <c r="IOX8" s="68"/>
      <c r="IOY8" s="68"/>
      <c r="IOZ8" s="68"/>
      <c r="IPA8" s="68"/>
      <c r="IPB8" s="68"/>
      <c r="IPC8" s="68"/>
      <c r="IPD8" s="68"/>
      <c r="IPE8" s="68"/>
      <c r="IPF8" s="68"/>
      <c r="IPG8" s="68"/>
      <c r="IPH8" s="68"/>
      <c r="IPI8" s="68"/>
      <c r="IPJ8" s="68"/>
      <c r="IPK8" s="68"/>
      <c r="IPL8" s="68"/>
      <c r="IPM8" s="68"/>
      <c r="IPN8" s="68"/>
      <c r="IPO8" s="68"/>
      <c r="IPP8" s="68"/>
      <c r="IPQ8" s="68"/>
      <c r="IPR8" s="68"/>
      <c r="IPS8" s="68"/>
      <c r="IPT8" s="68"/>
      <c r="IPU8" s="68"/>
      <c r="IPV8" s="68"/>
      <c r="IPW8" s="68"/>
      <c r="IPX8" s="68"/>
      <c r="IPY8" s="68"/>
      <c r="IPZ8" s="68"/>
      <c r="IQA8" s="68"/>
      <c r="IQB8" s="68"/>
      <c r="IQC8" s="68"/>
      <c r="IQD8" s="68"/>
      <c r="IQE8" s="68"/>
      <c r="IQF8" s="68"/>
      <c r="IQG8" s="68"/>
      <c r="IQH8" s="68"/>
      <c r="IQI8" s="68"/>
      <c r="IQJ8" s="68"/>
      <c r="IQK8" s="68"/>
      <c r="IQL8" s="68"/>
      <c r="IQM8" s="68"/>
      <c r="IQN8" s="68"/>
      <c r="IQO8" s="68"/>
      <c r="IQP8" s="68"/>
      <c r="IQQ8" s="68"/>
      <c r="IQR8" s="68"/>
      <c r="IQS8" s="68"/>
      <c r="IQT8" s="68"/>
      <c r="IQU8" s="68"/>
      <c r="IQV8" s="68"/>
      <c r="IQW8" s="68"/>
      <c r="IQX8" s="68"/>
      <c r="IQY8" s="68"/>
      <c r="IQZ8" s="68"/>
      <c r="IRA8" s="68"/>
      <c r="IRB8" s="68"/>
      <c r="IRC8" s="68"/>
      <c r="IRD8" s="68"/>
      <c r="IRE8" s="68"/>
      <c r="IRF8" s="68"/>
      <c r="IRG8" s="68"/>
      <c r="IRH8" s="68"/>
      <c r="IRI8" s="68"/>
      <c r="IRJ8" s="68"/>
      <c r="IRK8" s="68"/>
      <c r="IRL8" s="68"/>
      <c r="IRM8" s="68"/>
      <c r="IRN8" s="68"/>
      <c r="IRO8" s="68"/>
      <c r="IRP8" s="68"/>
      <c r="IRQ8" s="68"/>
      <c r="IRR8" s="68"/>
      <c r="IRS8" s="68"/>
      <c r="IRT8" s="68"/>
      <c r="IRU8" s="68"/>
      <c r="IRV8" s="68"/>
      <c r="IRW8" s="68"/>
      <c r="IRX8" s="68"/>
      <c r="IRY8" s="68"/>
      <c r="IRZ8" s="68"/>
      <c r="ISA8" s="68"/>
      <c r="ISB8" s="68"/>
      <c r="ISC8" s="68"/>
      <c r="ISD8" s="68"/>
      <c r="ISE8" s="68"/>
      <c r="ISF8" s="68"/>
      <c r="ISG8" s="68"/>
      <c r="ISH8" s="68"/>
      <c r="ISI8" s="68"/>
      <c r="ISJ8" s="68"/>
      <c r="ISK8" s="68"/>
      <c r="ISL8" s="68"/>
      <c r="ISM8" s="68"/>
      <c r="ISN8" s="68"/>
      <c r="ISO8" s="68"/>
      <c r="ISP8" s="68"/>
      <c r="ISQ8" s="68"/>
      <c r="ISR8" s="68"/>
      <c r="ISS8" s="68"/>
      <c r="IST8" s="68"/>
      <c r="ISU8" s="68"/>
      <c r="ISV8" s="68"/>
      <c r="ISW8" s="68"/>
      <c r="ISX8" s="68"/>
      <c r="ISY8" s="68"/>
      <c r="ISZ8" s="68"/>
      <c r="ITA8" s="68"/>
      <c r="ITB8" s="68"/>
      <c r="ITC8" s="68"/>
      <c r="ITD8" s="68"/>
      <c r="ITE8" s="68"/>
      <c r="ITF8" s="68"/>
      <c r="ITG8" s="68"/>
      <c r="ITH8" s="68"/>
      <c r="ITI8" s="68"/>
      <c r="ITJ8" s="68"/>
      <c r="ITK8" s="68"/>
      <c r="ITL8" s="68"/>
      <c r="ITM8" s="68"/>
      <c r="ITN8" s="68"/>
      <c r="ITO8" s="68"/>
      <c r="ITP8" s="68"/>
      <c r="ITQ8" s="68"/>
      <c r="ITR8" s="68"/>
      <c r="ITS8" s="68"/>
      <c r="ITT8" s="68"/>
      <c r="ITU8" s="68"/>
      <c r="ITV8" s="68"/>
      <c r="ITW8" s="68"/>
      <c r="ITX8" s="68"/>
      <c r="ITY8" s="68"/>
      <c r="ITZ8" s="68"/>
      <c r="IUA8" s="68"/>
      <c r="IUB8" s="68"/>
      <c r="IUC8" s="68"/>
      <c r="IUD8" s="68"/>
      <c r="IUE8" s="68"/>
      <c r="IUF8" s="68"/>
      <c r="IUG8" s="68"/>
      <c r="IUH8" s="68"/>
      <c r="IUI8" s="68"/>
      <c r="IUJ8" s="68"/>
      <c r="IUK8" s="68"/>
      <c r="IUL8" s="68"/>
      <c r="IUM8" s="68"/>
      <c r="IUN8" s="68"/>
      <c r="IUO8" s="68"/>
      <c r="IUP8" s="68"/>
      <c r="IUQ8" s="68"/>
      <c r="IUR8" s="68"/>
      <c r="IUS8" s="68"/>
      <c r="IUT8" s="68"/>
      <c r="IUU8" s="68"/>
      <c r="IUV8" s="68"/>
      <c r="IUW8" s="68"/>
      <c r="IUX8" s="68"/>
      <c r="IUY8" s="68"/>
      <c r="IUZ8" s="68"/>
      <c r="IVA8" s="68"/>
      <c r="IVB8" s="68"/>
      <c r="IVC8" s="68"/>
      <c r="IVD8" s="68"/>
      <c r="IVE8" s="68"/>
      <c r="IVF8" s="68"/>
      <c r="IVG8" s="68"/>
      <c r="IVH8" s="68"/>
      <c r="IVI8" s="68"/>
      <c r="IVJ8" s="68"/>
      <c r="IVK8" s="68"/>
      <c r="IVL8" s="68"/>
      <c r="IVM8" s="68"/>
      <c r="IVN8" s="68"/>
      <c r="IVO8" s="68"/>
      <c r="IVP8" s="68"/>
      <c r="IVQ8" s="68"/>
      <c r="IVR8" s="68"/>
      <c r="IVS8" s="68"/>
      <c r="IVT8" s="68"/>
      <c r="IVU8" s="68"/>
      <c r="IVV8" s="68"/>
      <c r="IVW8" s="68"/>
      <c r="IVX8" s="68"/>
      <c r="IVY8" s="68"/>
      <c r="IVZ8" s="68"/>
      <c r="IWA8" s="68"/>
      <c r="IWB8" s="68"/>
      <c r="IWC8" s="68"/>
      <c r="IWD8" s="68"/>
      <c r="IWE8" s="68"/>
      <c r="IWF8" s="68"/>
      <c r="IWG8" s="68"/>
      <c r="IWH8" s="68"/>
      <c r="IWI8" s="68"/>
      <c r="IWJ8" s="68"/>
      <c r="IWK8" s="68"/>
      <c r="IWL8" s="68"/>
      <c r="IWM8" s="68"/>
      <c r="IWN8" s="68"/>
      <c r="IWO8" s="68"/>
      <c r="IWP8" s="68"/>
      <c r="IWQ8" s="68"/>
      <c r="IWR8" s="68"/>
      <c r="IWS8" s="68"/>
      <c r="IWT8" s="68"/>
      <c r="IWU8" s="68"/>
      <c r="IWV8" s="68"/>
      <c r="IWW8" s="68"/>
      <c r="IWX8" s="68"/>
      <c r="IWY8" s="68"/>
      <c r="IWZ8" s="68"/>
      <c r="IXA8" s="68"/>
      <c r="IXB8" s="68"/>
      <c r="IXC8" s="68"/>
      <c r="IXD8" s="68"/>
      <c r="IXE8" s="68"/>
      <c r="IXF8" s="68"/>
      <c r="IXG8" s="68"/>
      <c r="IXH8" s="68"/>
      <c r="IXI8" s="68"/>
      <c r="IXJ8" s="68"/>
      <c r="IXK8" s="68"/>
      <c r="IXL8" s="68"/>
      <c r="IXM8" s="68"/>
      <c r="IXN8" s="68"/>
      <c r="IXO8" s="68"/>
      <c r="IXP8" s="68"/>
      <c r="IXQ8" s="68"/>
      <c r="IXR8" s="68"/>
      <c r="IXS8" s="68"/>
      <c r="IXT8" s="68"/>
      <c r="IXU8" s="68"/>
      <c r="IXV8" s="68"/>
      <c r="IXW8" s="68"/>
      <c r="IXX8" s="68"/>
      <c r="IXY8" s="68"/>
      <c r="IXZ8" s="68"/>
      <c r="IYA8" s="68"/>
      <c r="IYB8" s="68"/>
      <c r="IYC8" s="68"/>
      <c r="IYD8" s="68"/>
      <c r="IYE8" s="68"/>
      <c r="IYF8" s="68"/>
      <c r="IYG8" s="68"/>
      <c r="IYH8" s="68"/>
      <c r="IYI8" s="68"/>
      <c r="IYJ8" s="68"/>
      <c r="IYK8" s="68"/>
      <c r="IYL8" s="68"/>
      <c r="IYM8" s="68"/>
      <c r="IYN8" s="68"/>
      <c r="IYO8" s="68"/>
      <c r="IYP8" s="68"/>
      <c r="IYQ8" s="68"/>
      <c r="IYR8" s="68"/>
      <c r="IYS8" s="68"/>
      <c r="IYT8" s="68"/>
      <c r="IYU8" s="68"/>
      <c r="IYV8" s="68"/>
      <c r="IYW8" s="68"/>
      <c r="IYX8" s="68"/>
      <c r="IYY8" s="68"/>
      <c r="IYZ8" s="68"/>
      <c r="IZA8" s="68"/>
      <c r="IZB8" s="68"/>
      <c r="IZC8" s="68"/>
      <c r="IZD8" s="68"/>
      <c r="IZE8" s="68"/>
      <c r="IZF8" s="68"/>
      <c r="IZG8" s="68"/>
      <c r="IZH8" s="68"/>
      <c r="IZI8" s="68"/>
      <c r="IZJ8" s="68"/>
      <c r="IZK8" s="68"/>
      <c r="IZL8" s="68"/>
      <c r="IZM8" s="68"/>
      <c r="IZN8" s="68"/>
      <c r="IZO8" s="68"/>
      <c r="IZP8" s="68"/>
      <c r="IZQ8" s="68"/>
      <c r="IZR8" s="68"/>
      <c r="IZS8" s="68"/>
      <c r="IZT8" s="68"/>
      <c r="IZU8" s="68"/>
      <c r="IZV8" s="68"/>
      <c r="IZW8" s="68"/>
      <c r="IZX8" s="68"/>
      <c r="IZY8" s="68"/>
      <c r="IZZ8" s="68"/>
      <c r="JAA8" s="68"/>
      <c r="JAB8" s="68"/>
      <c r="JAC8" s="68"/>
      <c r="JAD8" s="68"/>
      <c r="JAE8" s="68"/>
      <c r="JAF8" s="68"/>
      <c r="JAG8" s="68"/>
      <c r="JAH8" s="68"/>
      <c r="JAI8" s="68"/>
      <c r="JAJ8" s="68"/>
      <c r="JAK8" s="68"/>
      <c r="JAL8" s="68"/>
      <c r="JAM8" s="68"/>
      <c r="JAN8" s="68"/>
      <c r="JAO8" s="68"/>
      <c r="JAP8" s="68"/>
      <c r="JAQ8" s="68"/>
      <c r="JAR8" s="68"/>
      <c r="JAS8" s="68"/>
      <c r="JAT8" s="68"/>
      <c r="JAU8" s="68"/>
      <c r="JAV8" s="68"/>
      <c r="JAW8" s="68"/>
      <c r="JAX8" s="68"/>
      <c r="JAY8" s="68"/>
      <c r="JAZ8" s="68"/>
      <c r="JBA8" s="68"/>
      <c r="JBB8" s="68"/>
      <c r="JBC8" s="68"/>
      <c r="JBD8" s="68"/>
      <c r="JBE8" s="68"/>
      <c r="JBF8" s="68"/>
      <c r="JBG8" s="68"/>
      <c r="JBH8" s="68"/>
      <c r="JBI8" s="68"/>
      <c r="JBJ8" s="68"/>
      <c r="JBK8" s="68"/>
      <c r="JBL8" s="68"/>
      <c r="JBM8" s="68"/>
      <c r="JBN8" s="68"/>
      <c r="JBO8" s="68"/>
      <c r="JBP8" s="68"/>
      <c r="JBQ8" s="68"/>
      <c r="JBR8" s="68"/>
      <c r="JBS8" s="68"/>
      <c r="JBT8" s="68"/>
      <c r="JBU8" s="68"/>
      <c r="JBV8" s="68"/>
      <c r="JBW8" s="68"/>
      <c r="JBX8" s="68"/>
      <c r="JBY8" s="68"/>
      <c r="JBZ8" s="68"/>
      <c r="JCA8" s="68"/>
      <c r="JCB8" s="68"/>
      <c r="JCC8" s="68"/>
      <c r="JCD8" s="68"/>
      <c r="JCE8" s="68"/>
      <c r="JCF8" s="68"/>
      <c r="JCG8" s="68"/>
      <c r="JCH8" s="68"/>
      <c r="JCI8" s="68"/>
      <c r="JCJ8" s="68"/>
      <c r="JCK8" s="68"/>
      <c r="JCL8" s="68"/>
      <c r="JCM8" s="68"/>
      <c r="JCN8" s="68"/>
      <c r="JCO8" s="68"/>
      <c r="JCP8" s="68"/>
      <c r="JCQ8" s="68"/>
      <c r="JCR8" s="68"/>
      <c r="JCS8" s="68"/>
      <c r="JCT8" s="68"/>
      <c r="JCU8" s="68"/>
      <c r="JCV8" s="68"/>
      <c r="JCW8" s="68"/>
      <c r="JCX8" s="68"/>
      <c r="JCY8" s="68"/>
      <c r="JCZ8" s="68"/>
      <c r="JDA8" s="68"/>
      <c r="JDB8" s="68"/>
      <c r="JDC8" s="68"/>
      <c r="JDD8" s="68"/>
      <c r="JDE8" s="68"/>
      <c r="JDF8" s="68"/>
      <c r="JDG8" s="68"/>
      <c r="JDH8" s="68"/>
      <c r="JDI8" s="68"/>
      <c r="JDJ8" s="68"/>
      <c r="JDK8" s="68"/>
      <c r="JDL8" s="68"/>
      <c r="JDM8" s="68"/>
      <c r="JDN8" s="68"/>
      <c r="JDO8" s="68"/>
      <c r="JDP8" s="68"/>
      <c r="JDQ8" s="68"/>
      <c r="JDR8" s="68"/>
      <c r="JDS8" s="68"/>
      <c r="JDT8" s="68"/>
      <c r="JDU8" s="68"/>
      <c r="JDV8" s="68"/>
      <c r="JDW8" s="68"/>
      <c r="JDX8" s="68"/>
      <c r="JDY8" s="68"/>
      <c r="JDZ8" s="68"/>
      <c r="JEA8" s="68"/>
      <c r="JEB8" s="68"/>
      <c r="JEC8" s="68"/>
      <c r="JED8" s="68"/>
      <c r="JEE8" s="68"/>
      <c r="JEF8" s="68"/>
      <c r="JEG8" s="68"/>
      <c r="JEH8" s="68"/>
      <c r="JEI8" s="68"/>
      <c r="JEJ8" s="68"/>
      <c r="JEK8" s="68"/>
      <c r="JEL8" s="68"/>
      <c r="JEM8" s="68"/>
      <c r="JEN8" s="68"/>
      <c r="JEO8" s="68"/>
      <c r="JEP8" s="68"/>
      <c r="JEQ8" s="68"/>
      <c r="JER8" s="68"/>
      <c r="JES8" s="68"/>
      <c r="JET8" s="68"/>
      <c r="JEU8" s="68"/>
      <c r="JEV8" s="68"/>
      <c r="JEW8" s="68"/>
      <c r="JEX8" s="68"/>
      <c r="JEY8" s="68"/>
      <c r="JEZ8" s="68"/>
      <c r="JFA8" s="68"/>
      <c r="JFB8" s="68"/>
      <c r="JFC8" s="68"/>
      <c r="JFD8" s="68"/>
      <c r="JFE8" s="68"/>
      <c r="JFF8" s="68"/>
      <c r="JFG8" s="68"/>
      <c r="JFH8" s="68"/>
      <c r="JFI8" s="68"/>
      <c r="JFJ8" s="68"/>
      <c r="JFK8" s="68"/>
      <c r="JFL8" s="68"/>
      <c r="JFM8" s="68"/>
      <c r="JFN8" s="68"/>
      <c r="JFO8" s="68"/>
      <c r="JFP8" s="68"/>
      <c r="JFQ8" s="68"/>
      <c r="JFR8" s="68"/>
      <c r="JFS8" s="68"/>
      <c r="JFT8" s="68"/>
      <c r="JFU8" s="68"/>
      <c r="JFV8" s="68"/>
      <c r="JFW8" s="68"/>
      <c r="JFX8" s="68"/>
      <c r="JFY8" s="68"/>
      <c r="JFZ8" s="68"/>
      <c r="JGA8" s="68"/>
      <c r="JGB8" s="68"/>
      <c r="JGC8" s="68"/>
      <c r="JGD8" s="68"/>
      <c r="JGE8" s="68"/>
      <c r="JGF8" s="68"/>
      <c r="JGG8" s="68"/>
      <c r="JGH8" s="68"/>
      <c r="JGI8" s="68"/>
      <c r="JGJ8" s="68"/>
      <c r="JGK8" s="68"/>
      <c r="JGL8" s="68"/>
      <c r="JGM8" s="68"/>
      <c r="JGN8" s="68"/>
      <c r="JGO8" s="68"/>
      <c r="JGP8" s="68"/>
      <c r="JGQ8" s="68"/>
      <c r="JGR8" s="68"/>
      <c r="JGS8" s="68"/>
      <c r="JGT8" s="68"/>
      <c r="JGU8" s="68"/>
      <c r="JGV8" s="68"/>
      <c r="JGW8" s="68"/>
      <c r="JGX8" s="68"/>
      <c r="JGY8" s="68"/>
      <c r="JGZ8" s="68"/>
      <c r="JHA8" s="68"/>
      <c r="JHB8" s="68"/>
      <c r="JHC8" s="68"/>
      <c r="JHD8" s="68"/>
      <c r="JHE8" s="68"/>
      <c r="JHF8" s="68"/>
      <c r="JHG8" s="68"/>
      <c r="JHH8" s="68"/>
      <c r="JHI8" s="68"/>
      <c r="JHJ8" s="68"/>
      <c r="JHK8" s="68"/>
      <c r="JHL8" s="68"/>
      <c r="JHM8" s="68"/>
      <c r="JHN8" s="68"/>
      <c r="JHO8" s="68"/>
      <c r="JHP8" s="68"/>
      <c r="JHQ8" s="68"/>
      <c r="JHR8" s="68"/>
      <c r="JHS8" s="68"/>
      <c r="JHT8" s="68"/>
      <c r="JHU8" s="68"/>
      <c r="JHV8" s="68"/>
      <c r="JHW8" s="68"/>
      <c r="JHX8" s="68"/>
      <c r="JHY8" s="68"/>
      <c r="JHZ8" s="68"/>
      <c r="JIA8" s="68"/>
      <c r="JIB8" s="68"/>
      <c r="JIC8" s="68"/>
      <c r="JID8" s="68"/>
      <c r="JIE8" s="68"/>
      <c r="JIF8" s="68"/>
      <c r="JIG8" s="68"/>
      <c r="JIH8" s="68"/>
      <c r="JII8" s="68"/>
      <c r="JIJ8" s="68"/>
      <c r="JIK8" s="68"/>
      <c r="JIL8" s="68"/>
      <c r="JIM8" s="68"/>
      <c r="JIN8" s="68"/>
      <c r="JIO8" s="68"/>
      <c r="JIP8" s="68"/>
      <c r="JIQ8" s="68"/>
      <c r="JIR8" s="68"/>
      <c r="JIS8" s="68"/>
      <c r="JIT8" s="68"/>
      <c r="JIU8" s="68"/>
      <c r="JIV8" s="68"/>
      <c r="JIW8" s="68"/>
      <c r="JIX8" s="68"/>
      <c r="JIY8" s="68"/>
      <c r="JIZ8" s="68"/>
      <c r="JJA8" s="68"/>
      <c r="JJB8" s="68"/>
      <c r="JJC8" s="68"/>
      <c r="JJD8" s="68"/>
      <c r="JJE8" s="68"/>
      <c r="JJF8" s="68"/>
      <c r="JJG8" s="68"/>
      <c r="JJH8" s="68"/>
      <c r="JJI8" s="68"/>
      <c r="JJJ8" s="68"/>
      <c r="JJK8" s="68"/>
      <c r="JJL8" s="68"/>
      <c r="JJM8" s="68"/>
      <c r="JJN8" s="68"/>
      <c r="JJO8" s="68"/>
      <c r="JJP8" s="68"/>
      <c r="JJQ8" s="68"/>
      <c r="JJR8" s="68"/>
      <c r="JJS8" s="68"/>
      <c r="JJT8" s="68"/>
      <c r="JJU8" s="68"/>
      <c r="JJV8" s="68"/>
      <c r="JJW8" s="68"/>
      <c r="JJX8" s="68"/>
      <c r="JJY8" s="68"/>
      <c r="JJZ8" s="68"/>
      <c r="JKA8" s="68"/>
      <c r="JKB8" s="68"/>
      <c r="JKC8" s="68"/>
      <c r="JKD8" s="68"/>
      <c r="JKE8" s="68"/>
      <c r="JKF8" s="68"/>
      <c r="JKG8" s="68"/>
      <c r="JKH8" s="68"/>
      <c r="JKI8" s="68"/>
      <c r="JKJ8" s="68"/>
      <c r="JKK8" s="68"/>
      <c r="JKL8" s="68"/>
      <c r="JKM8" s="68"/>
      <c r="JKN8" s="68"/>
      <c r="JKO8" s="68"/>
      <c r="JKP8" s="68"/>
      <c r="JKQ8" s="68"/>
      <c r="JKR8" s="68"/>
      <c r="JKS8" s="68"/>
      <c r="JKT8" s="68"/>
      <c r="JKU8" s="68"/>
      <c r="JKV8" s="68"/>
      <c r="JKW8" s="68"/>
      <c r="JKX8" s="68"/>
      <c r="JKY8" s="68"/>
      <c r="JKZ8" s="68"/>
      <c r="JLA8" s="68"/>
      <c r="JLB8" s="68"/>
      <c r="JLC8" s="68"/>
      <c r="JLD8" s="68"/>
      <c r="JLE8" s="68"/>
      <c r="JLF8" s="68"/>
      <c r="JLG8" s="68"/>
      <c r="JLH8" s="68"/>
      <c r="JLI8" s="68"/>
      <c r="JLJ8" s="68"/>
      <c r="JLK8" s="68"/>
      <c r="JLL8" s="68"/>
      <c r="JLM8" s="68"/>
      <c r="JLN8" s="68"/>
      <c r="JLO8" s="68"/>
      <c r="JLP8" s="68"/>
      <c r="JLQ8" s="68"/>
      <c r="JLR8" s="68"/>
      <c r="JLS8" s="68"/>
      <c r="JLT8" s="68"/>
      <c r="JLU8" s="68"/>
      <c r="JLV8" s="68"/>
      <c r="JLW8" s="68"/>
      <c r="JLX8" s="68"/>
      <c r="JLY8" s="68"/>
      <c r="JLZ8" s="68"/>
      <c r="JMA8" s="68"/>
      <c r="JMB8" s="68"/>
      <c r="JMC8" s="68"/>
      <c r="JMD8" s="68"/>
      <c r="JME8" s="68"/>
      <c r="JMF8" s="68"/>
      <c r="JMG8" s="68"/>
      <c r="JMH8" s="68"/>
      <c r="JMI8" s="68"/>
      <c r="JMJ8" s="68"/>
      <c r="JMK8" s="68"/>
      <c r="JML8" s="68"/>
      <c r="JMM8" s="68"/>
      <c r="JMN8" s="68"/>
      <c r="JMO8" s="68"/>
      <c r="JMP8" s="68"/>
      <c r="JMQ8" s="68"/>
      <c r="JMR8" s="68"/>
      <c r="JMS8" s="68"/>
      <c r="JMT8" s="68"/>
      <c r="JMU8" s="68"/>
      <c r="JMV8" s="68"/>
      <c r="JMW8" s="68"/>
      <c r="JMX8" s="68"/>
      <c r="JMY8" s="68"/>
      <c r="JMZ8" s="68"/>
      <c r="JNA8" s="68"/>
      <c r="JNB8" s="68"/>
      <c r="JNC8" s="68"/>
      <c r="JND8" s="68"/>
      <c r="JNE8" s="68"/>
      <c r="JNF8" s="68"/>
      <c r="JNG8" s="68"/>
      <c r="JNH8" s="68"/>
      <c r="JNI8" s="68"/>
      <c r="JNJ8" s="68"/>
      <c r="JNK8" s="68"/>
      <c r="JNL8" s="68"/>
      <c r="JNM8" s="68"/>
      <c r="JNN8" s="68"/>
      <c r="JNO8" s="68"/>
      <c r="JNP8" s="68"/>
      <c r="JNQ8" s="68"/>
      <c r="JNR8" s="68"/>
      <c r="JNS8" s="68"/>
      <c r="JNT8" s="68"/>
      <c r="JNU8" s="68"/>
      <c r="JNV8" s="68"/>
      <c r="JNW8" s="68"/>
      <c r="JNX8" s="68"/>
      <c r="JNY8" s="68"/>
      <c r="JNZ8" s="68"/>
      <c r="JOA8" s="68"/>
      <c r="JOB8" s="68"/>
      <c r="JOC8" s="68"/>
      <c r="JOD8" s="68"/>
      <c r="JOE8" s="68"/>
      <c r="JOF8" s="68"/>
      <c r="JOG8" s="68"/>
      <c r="JOH8" s="68"/>
      <c r="JOI8" s="68"/>
      <c r="JOJ8" s="68"/>
      <c r="JOK8" s="68"/>
      <c r="JOL8" s="68"/>
      <c r="JOM8" s="68"/>
      <c r="JON8" s="68"/>
      <c r="JOO8" s="68"/>
      <c r="JOP8" s="68"/>
      <c r="JOQ8" s="68"/>
      <c r="JOR8" s="68"/>
      <c r="JOS8" s="68"/>
      <c r="JOT8" s="68"/>
      <c r="JOU8" s="68"/>
      <c r="JOV8" s="68"/>
      <c r="JOW8" s="68"/>
      <c r="JOX8" s="68"/>
      <c r="JOY8" s="68"/>
      <c r="JOZ8" s="68"/>
      <c r="JPA8" s="68"/>
      <c r="JPB8" s="68"/>
      <c r="JPC8" s="68"/>
      <c r="JPD8" s="68"/>
      <c r="JPE8" s="68"/>
      <c r="JPF8" s="68"/>
      <c r="JPG8" s="68"/>
      <c r="JPH8" s="68"/>
      <c r="JPI8" s="68"/>
      <c r="JPJ8" s="68"/>
      <c r="JPK8" s="68"/>
      <c r="JPL8" s="68"/>
      <c r="JPM8" s="68"/>
      <c r="JPN8" s="68"/>
      <c r="JPO8" s="68"/>
      <c r="JPP8" s="68"/>
      <c r="JPQ8" s="68"/>
      <c r="JPR8" s="68"/>
      <c r="JPS8" s="68"/>
      <c r="JPT8" s="68"/>
      <c r="JPU8" s="68"/>
      <c r="JPV8" s="68"/>
      <c r="JPW8" s="68"/>
      <c r="JPX8" s="68"/>
      <c r="JPY8" s="68"/>
      <c r="JPZ8" s="68"/>
      <c r="JQA8" s="68"/>
      <c r="JQB8" s="68"/>
      <c r="JQC8" s="68"/>
      <c r="JQD8" s="68"/>
      <c r="JQE8" s="68"/>
      <c r="JQF8" s="68"/>
      <c r="JQG8" s="68"/>
      <c r="JQH8" s="68"/>
      <c r="JQI8" s="68"/>
      <c r="JQJ8" s="68"/>
      <c r="JQK8" s="68"/>
      <c r="JQL8" s="68"/>
      <c r="JQM8" s="68"/>
      <c r="JQN8" s="68"/>
      <c r="JQO8" s="68"/>
      <c r="JQP8" s="68"/>
      <c r="JQQ8" s="68"/>
      <c r="JQR8" s="68"/>
      <c r="JQS8" s="68"/>
      <c r="JQT8" s="68"/>
      <c r="JQU8" s="68"/>
      <c r="JQV8" s="68"/>
      <c r="JQW8" s="68"/>
      <c r="JQX8" s="68"/>
      <c r="JQY8" s="68"/>
      <c r="JQZ8" s="68"/>
      <c r="JRA8" s="68"/>
      <c r="JRB8" s="68"/>
      <c r="JRC8" s="68"/>
      <c r="JRD8" s="68"/>
      <c r="JRE8" s="68"/>
      <c r="JRF8" s="68"/>
      <c r="JRG8" s="68"/>
      <c r="JRH8" s="68"/>
      <c r="JRI8" s="68"/>
      <c r="JRJ8" s="68"/>
      <c r="JRK8" s="68"/>
      <c r="JRL8" s="68"/>
      <c r="JRM8" s="68"/>
      <c r="JRN8" s="68"/>
      <c r="JRO8" s="68"/>
      <c r="JRP8" s="68"/>
      <c r="JRQ8" s="68"/>
      <c r="JRR8" s="68"/>
      <c r="JRS8" s="68"/>
      <c r="JRT8" s="68"/>
      <c r="JRU8" s="68"/>
      <c r="JRV8" s="68"/>
      <c r="JRW8" s="68"/>
      <c r="JRX8" s="68"/>
      <c r="JRY8" s="68"/>
      <c r="JRZ8" s="68"/>
      <c r="JSA8" s="68"/>
      <c r="JSB8" s="68"/>
      <c r="JSC8" s="68"/>
      <c r="JSD8" s="68"/>
      <c r="JSE8" s="68"/>
      <c r="JSF8" s="68"/>
      <c r="JSG8" s="68"/>
      <c r="JSH8" s="68"/>
      <c r="JSI8" s="68"/>
      <c r="JSJ8" s="68"/>
      <c r="JSK8" s="68"/>
      <c r="JSL8" s="68"/>
      <c r="JSM8" s="68"/>
      <c r="JSN8" s="68"/>
      <c r="JSO8" s="68"/>
      <c r="JSP8" s="68"/>
      <c r="JSQ8" s="68"/>
      <c r="JSR8" s="68"/>
      <c r="JSS8" s="68"/>
      <c r="JST8" s="68"/>
      <c r="JSU8" s="68"/>
      <c r="JSV8" s="68"/>
      <c r="JSW8" s="68"/>
      <c r="JSX8" s="68"/>
      <c r="JSY8" s="68"/>
      <c r="JSZ8" s="68"/>
      <c r="JTA8" s="68"/>
      <c r="JTB8" s="68"/>
      <c r="JTC8" s="68"/>
      <c r="JTD8" s="68"/>
      <c r="JTE8" s="68"/>
      <c r="JTF8" s="68"/>
      <c r="JTG8" s="68"/>
      <c r="JTH8" s="68"/>
      <c r="JTI8" s="68"/>
      <c r="JTJ8" s="68"/>
      <c r="JTK8" s="68"/>
      <c r="JTL8" s="68"/>
      <c r="JTM8" s="68"/>
      <c r="JTN8" s="68"/>
      <c r="JTO8" s="68"/>
      <c r="JTP8" s="68"/>
      <c r="JTQ8" s="68"/>
      <c r="JTR8" s="68"/>
      <c r="JTS8" s="68"/>
      <c r="JTT8" s="68"/>
      <c r="JTU8" s="68"/>
      <c r="JTV8" s="68"/>
      <c r="JTW8" s="68"/>
      <c r="JTX8" s="68"/>
      <c r="JTY8" s="68"/>
      <c r="JTZ8" s="68"/>
      <c r="JUA8" s="68"/>
      <c r="JUB8" s="68"/>
      <c r="JUC8" s="68"/>
      <c r="JUD8" s="68"/>
      <c r="JUE8" s="68"/>
      <c r="JUF8" s="68"/>
      <c r="JUG8" s="68"/>
      <c r="JUH8" s="68"/>
      <c r="JUI8" s="68"/>
      <c r="JUJ8" s="68"/>
      <c r="JUK8" s="68"/>
      <c r="JUL8" s="68"/>
      <c r="JUM8" s="68"/>
      <c r="JUN8" s="68"/>
      <c r="JUO8" s="68"/>
      <c r="JUP8" s="68"/>
      <c r="JUQ8" s="68"/>
      <c r="JUR8" s="68"/>
      <c r="JUS8" s="68"/>
      <c r="JUT8" s="68"/>
      <c r="JUU8" s="68"/>
      <c r="JUV8" s="68"/>
      <c r="JUW8" s="68"/>
      <c r="JUX8" s="68"/>
      <c r="JUY8" s="68"/>
      <c r="JUZ8" s="68"/>
      <c r="JVA8" s="68"/>
      <c r="JVB8" s="68"/>
      <c r="JVC8" s="68"/>
      <c r="JVD8" s="68"/>
      <c r="JVE8" s="68"/>
      <c r="JVF8" s="68"/>
      <c r="JVG8" s="68"/>
      <c r="JVH8" s="68"/>
      <c r="JVI8" s="68"/>
      <c r="JVJ8" s="68"/>
      <c r="JVK8" s="68"/>
      <c r="JVL8" s="68"/>
      <c r="JVM8" s="68"/>
      <c r="JVN8" s="68"/>
      <c r="JVO8" s="68"/>
      <c r="JVP8" s="68"/>
      <c r="JVQ8" s="68"/>
      <c r="JVR8" s="68"/>
      <c r="JVS8" s="68"/>
      <c r="JVT8" s="68"/>
      <c r="JVU8" s="68"/>
      <c r="JVV8" s="68"/>
      <c r="JVW8" s="68"/>
      <c r="JVX8" s="68"/>
      <c r="JVY8" s="68"/>
      <c r="JVZ8" s="68"/>
      <c r="JWA8" s="68"/>
      <c r="JWB8" s="68"/>
      <c r="JWC8" s="68"/>
      <c r="JWD8" s="68"/>
      <c r="JWE8" s="68"/>
      <c r="JWF8" s="68"/>
      <c r="JWG8" s="68"/>
      <c r="JWH8" s="68"/>
      <c r="JWI8" s="68"/>
      <c r="JWJ8" s="68"/>
      <c r="JWK8" s="68"/>
      <c r="JWL8" s="68"/>
      <c r="JWM8" s="68"/>
      <c r="JWN8" s="68"/>
      <c r="JWO8" s="68"/>
      <c r="JWP8" s="68"/>
      <c r="JWQ8" s="68"/>
      <c r="JWR8" s="68"/>
      <c r="JWS8" s="68"/>
      <c r="JWT8" s="68"/>
      <c r="JWU8" s="68"/>
      <c r="JWV8" s="68"/>
      <c r="JWW8" s="68"/>
      <c r="JWX8" s="68"/>
      <c r="JWY8" s="68"/>
      <c r="JWZ8" s="68"/>
      <c r="JXA8" s="68"/>
      <c r="JXB8" s="68"/>
      <c r="JXC8" s="68"/>
      <c r="JXD8" s="68"/>
      <c r="JXE8" s="68"/>
      <c r="JXF8" s="68"/>
      <c r="JXG8" s="68"/>
      <c r="JXH8" s="68"/>
      <c r="JXI8" s="68"/>
      <c r="JXJ8" s="68"/>
      <c r="JXK8" s="68"/>
      <c r="JXL8" s="68"/>
      <c r="JXM8" s="68"/>
      <c r="JXN8" s="68"/>
      <c r="JXO8" s="68"/>
      <c r="JXP8" s="68"/>
      <c r="JXQ8" s="68"/>
      <c r="JXR8" s="68"/>
      <c r="JXS8" s="68"/>
      <c r="JXT8" s="68"/>
      <c r="JXU8" s="68"/>
      <c r="JXV8" s="68"/>
      <c r="JXW8" s="68"/>
      <c r="JXX8" s="68"/>
      <c r="JXY8" s="68"/>
      <c r="JXZ8" s="68"/>
      <c r="JYA8" s="68"/>
      <c r="JYB8" s="68"/>
      <c r="JYC8" s="68"/>
      <c r="JYD8" s="68"/>
      <c r="JYE8" s="68"/>
      <c r="JYF8" s="68"/>
      <c r="JYG8" s="68"/>
      <c r="JYH8" s="68"/>
      <c r="JYI8" s="68"/>
      <c r="JYJ8" s="68"/>
      <c r="JYK8" s="68"/>
      <c r="JYL8" s="68"/>
      <c r="JYM8" s="68"/>
      <c r="JYN8" s="68"/>
      <c r="JYO8" s="68"/>
      <c r="JYP8" s="68"/>
      <c r="JYQ8" s="68"/>
      <c r="JYR8" s="68"/>
      <c r="JYS8" s="68"/>
      <c r="JYT8" s="68"/>
      <c r="JYU8" s="68"/>
      <c r="JYV8" s="68"/>
      <c r="JYW8" s="68"/>
      <c r="JYX8" s="68"/>
      <c r="JYY8" s="68"/>
      <c r="JYZ8" s="68"/>
      <c r="JZA8" s="68"/>
      <c r="JZB8" s="68"/>
      <c r="JZC8" s="68"/>
      <c r="JZD8" s="68"/>
      <c r="JZE8" s="68"/>
      <c r="JZF8" s="68"/>
      <c r="JZG8" s="68"/>
      <c r="JZH8" s="68"/>
      <c r="JZI8" s="68"/>
      <c r="JZJ8" s="68"/>
      <c r="JZK8" s="68"/>
      <c r="JZL8" s="68"/>
      <c r="JZM8" s="68"/>
      <c r="JZN8" s="68"/>
      <c r="JZO8" s="68"/>
      <c r="JZP8" s="68"/>
      <c r="JZQ8" s="68"/>
      <c r="JZR8" s="68"/>
      <c r="JZS8" s="68"/>
      <c r="JZT8" s="68"/>
      <c r="JZU8" s="68"/>
      <c r="JZV8" s="68"/>
      <c r="JZW8" s="68"/>
      <c r="JZX8" s="68"/>
      <c r="JZY8" s="68"/>
      <c r="JZZ8" s="68"/>
      <c r="KAA8" s="68"/>
      <c r="KAB8" s="68"/>
      <c r="KAC8" s="68"/>
      <c r="KAD8" s="68"/>
      <c r="KAE8" s="68"/>
      <c r="KAF8" s="68"/>
      <c r="KAG8" s="68"/>
      <c r="KAH8" s="68"/>
      <c r="KAI8" s="68"/>
      <c r="KAJ8" s="68"/>
      <c r="KAK8" s="68"/>
      <c r="KAL8" s="68"/>
      <c r="KAM8" s="68"/>
      <c r="KAN8" s="68"/>
      <c r="KAO8" s="68"/>
      <c r="KAP8" s="68"/>
      <c r="KAQ8" s="68"/>
      <c r="KAR8" s="68"/>
      <c r="KAS8" s="68"/>
      <c r="KAT8" s="68"/>
      <c r="KAU8" s="68"/>
      <c r="KAV8" s="68"/>
      <c r="KAW8" s="68"/>
      <c r="KAX8" s="68"/>
      <c r="KAY8" s="68"/>
      <c r="KAZ8" s="68"/>
      <c r="KBA8" s="68"/>
      <c r="KBB8" s="68"/>
      <c r="KBC8" s="68"/>
      <c r="KBD8" s="68"/>
      <c r="KBE8" s="68"/>
      <c r="KBF8" s="68"/>
      <c r="KBG8" s="68"/>
      <c r="KBH8" s="68"/>
      <c r="KBI8" s="68"/>
      <c r="KBJ8" s="68"/>
      <c r="KBK8" s="68"/>
      <c r="KBL8" s="68"/>
      <c r="KBM8" s="68"/>
      <c r="KBN8" s="68"/>
      <c r="KBO8" s="68"/>
      <c r="KBP8" s="68"/>
      <c r="KBQ8" s="68"/>
      <c r="KBR8" s="68"/>
      <c r="KBS8" s="68"/>
      <c r="KBT8" s="68"/>
      <c r="KBU8" s="68"/>
      <c r="KBV8" s="68"/>
      <c r="KBW8" s="68"/>
      <c r="KBX8" s="68"/>
      <c r="KBY8" s="68"/>
      <c r="KBZ8" s="68"/>
      <c r="KCA8" s="68"/>
      <c r="KCB8" s="68"/>
      <c r="KCC8" s="68"/>
      <c r="KCD8" s="68"/>
      <c r="KCE8" s="68"/>
      <c r="KCF8" s="68"/>
      <c r="KCG8" s="68"/>
      <c r="KCH8" s="68"/>
      <c r="KCI8" s="68"/>
      <c r="KCJ8" s="68"/>
      <c r="KCK8" s="68"/>
      <c r="KCL8" s="68"/>
      <c r="KCM8" s="68"/>
      <c r="KCN8" s="68"/>
      <c r="KCO8" s="68"/>
      <c r="KCP8" s="68"/>
      <c r="KCQ8" s="68"/>
      <c r="KCR8" s="68"/>
      <c r="KCS8" s="68"/>
      <c r="KCT8" s="68"/>
      <c r="KCU8" s="68"/>
      <c r="KCV8" s="68"/>
      <c r="KCW8" s="68"/>
      <c r="KCX8" s="68"/>
      <c r="KCY8" s="68"/>
      <c r="KCZ8" s="68"/>
      <c r="KDA8" s="68"/>
      <c r="KDB8" s="68"/>
      <c r="KDC8" s="68"/>
      <c r="KDD8" s="68"/>
      <c r="KDE8" s="68"/>
      <c r="KDF8" s="68"/>
      <c r="KDG8" s="68"/>
      <c r="KDH8" s="68"/>
      <c r="KDI8" s="68"/>
      <c r="KDJ8" s="68"/>
      <c r="KDK8" s="68"/>
      <c r="KDL8" s="68"/>
      <c r="KDM8" s="68"/>
      <c r="KDN8" s="68"/>
      <c r="KDO8" s="68"/>
      <c r="KDP8" s="68"/>
      <c r="KDQ8" s="68"/>
      <c r="KDR8" s="68"/>
      <c r="KDS8" s="68"/>
      <c r="KDT8" s="68"/>
      <c r="KDU8" s="68"/>
      <c r="KDV8" s="68"/>
      <c r="KDW8" s="68"/>
      <c r="KDX8" s="68"/>
      <c r="KDY8" s="68"/>
      <c r="KDZ8" s="68"/>
      <c r="KEA8" s="68"/>
      <c r="KEB8" s="68"/>
      <c r="KEC8" s="68"/>
      <c r="KED8" s="68"/>
      <c r="KEE8" s="68"/>
      <c r="KEF8" s="68"/>
      <c r="KEG8" s="68"/>
      <c r="KEH8" s="68"/>
      <c r="KEI8" s="68"/>
      <c r="KEJ8" s="68"/>
      <c r="KEK8" s="68"/>
      <c r="KEL8" s="68"/>
      <c r="KEM8" s="68"/>
      <c r="KEN8" s="68"/>
      <c r="KEO8" s="68"/>
      <c r="KEP8" s="68"/>
      <c r="KEQ8" s="68"/>
      <c r="KER8" s="68"/>
      <c r="KES8" s="68"/>
      <c r="KET8" s="68"/>
      <c r="KEU8" s="68"/>
      <c r="KEV8" s="68"/>
      <c r="KEW8" s="68"/>
      <c r="KEX8" s="68"/>
      <c r="KEY8" s="68"/>
      <c r="KEZ8" s="68"/>
      <c r="KFA8" s="68"/>
      <c r="KFB8" s="68"/>
      <c r="KFC8" s="68"/>
      <c r="KFD8" s="68"/>
      <c r="KFE8" s="68"/>
      <c r="KFF8" s="68"/>
      <c r="KFG8" s="68"/>
      <c r="KFH8" s="68"/>
      <c r="KFI8" s="68"/>
      <c r="KFJ8" s="68"/>
      <c r="KFK8" s="68"/>
      <c r="KFL8" s="68"/>
      <c r="KFM8" s="68"/>
      <c r="KFN8" s="68"/>
      <c r="KFO8" s="68"/>
      <c r="KFP8" s="68"/>
      <c r="KFQ8" s="68"/>
      <c r="KFR8" s="68"/>
      <c r="KFS8" s="68"/>
      <c r="KFT8" s="68"/>
      <c r="KFU8" s="68"/>
      <c r="KFV8" s="68"/>
      <c r="KFW8" s="68"/>
      <c r="KFX8" s="68"/>
      <c r="KFY8" s="68"/>
      <c r="KFZ8" s="68"/>
      <c r="KGA8" s="68"/>
      <c r="KGB8" s="68"/>
      <c r="KGC8" s="68"/>
      <c r="KGD8" s="68"/>
      <c r="KGE8" s="68"/>
      <c r="KGF8" s="68"/>
      <c r="KGG8" s="68"/>
      <c r="KGH8" s="68"/>
      <c r="KGI8" s="68"/>
      <c r="KGJ8" s="68"/>
      <c r="KGK8" s="68"/>
      <c r="KGL8" s="68"/>
      <c r="KGM8" s="68"/>
      <c r="KGN8" s="68"/>
      <c r="KGO8" s="68"/>
      <c r="KGP8" s="68"/>
      <c r="KGQ8" s="68"/>
      <c r="KGR8" s="68"/>
      <c r="KGS8" s="68"/>
      <c r="KGT8" s="68"/>
      <c r="KGU8" s="68"/>
      <c r="KGV8" s="68"/>
      <c r="KGW8" s="68"/>
      <c r="KGX8" s="68"/>
      <c r="KGY8" s="68"/>
      <c r="KGZ8" s="68"/>
      <c r="KHA8" s="68"/>
      <c r="KHB8" s="68"/>
      <c r="KHC8" s="68"/>
      <c r="KHD8" s="68"/>
      <c r="KHE8" s="68"/>
      <c r="KHF8" s="68"/>
      <c r="KHG8" s="68"/>
      <c r="KHH8" s="68"/>
      <c r="KHI8" s="68"/>
      <c r="KHJ8" s="68"/>
      <c r="KHK8" s="68"/>
      <c r="KHL8" s="68"/>
      <c r="KHM8" s="68"/>
      <c r="KHN8" s="68"/>
      <c r="KHO8" s="68"/>
      <c r="KHP8" s="68"/>
      <c r="KHQ8" s="68"/>
      <c r="KHR8" s="68"/>
      <c r="KHS8" s="68"/>
      <c r="KHT8" s="68"/>
      <c r="KHU8" s="68"/>
      <c r="KHV8" s="68"/>
      <c r="KHW8" s="68"/>
      <c r="KHX8" s="68"/>
      <c r="KHY8" s="68"/>
      <c r="KHZ8" s="68"/>
      <c r="KIA8" s="68"/>
      <c r="KIB8" s="68"/>
      <c r="KIC8" s="68"/>
      <c r="KID8" s="68"/>
      <c r="KIE8" s="68"/>
      <c r="KIF8" s="68"/>
      <c r="KIG8" s="68"/>
      <c r="KIH8" s="68"/>
      <c r="KII8" s="68"/>
      <c r="KIJ8" s="68"/>
      <c r="KIK8" s="68"/>
      <c r="KIL8" s="68"/>
      <c r="KIM8" s="68"/>
      <c r="KIN8" s="68"/>
      <c r="KIO8" s="68"/>
      <c r="KIP8" s="68"/>
      <c r="KIQ8" s="68"/>
      <c r="KIR8" s="68"/>
      <c r="KIS8" s="68"/>
      <c r="KIT8" s="68"/>
      <c r="KIU8" s="68"/>
      <c r="KIV8" s="68"/>
      <c r="KIW8" s="68"/>
      <c r="KIX8" s="68"/>
      <c r="KIY8" s="68"/>
      <c r="KIZ8" s="68"/>
      <c r="KJA8" s="68"/>
      <c r="KJB8" s="68"/>
      <c r="KJC8" s="68"/>
      <c r="KJD8" s="68"/>
      <c r="KJE8" s="68"/>
      <c r="KJF8" s="68"/>
      <c r="KJG8" s="68"/>
      <c r="KJH8" s="68"/>
      <c r="KJI8" s="68"/>
      <c r="KJJ8" s="68"/>
      <c r="KJK8" s="68"/>
      <c r="KJL8" s="68"/>
      <c r="KJM8" s="68"/>
      <c r="KJN8" s="68"/>
      <c r="KJO8" s="68"/>
      <c r="KJP8" s="68"/>
      <c r="KJQ8" s="68"/>
      <c r="KJR8" s="68"/>
      <c r="KJS8" s="68"/>
      <c r="KJT8" s="68"/>
      <c r="KJU8" s="68"/>
      <c r="KJV8" s="68"/>
      <c r="KJW8" s="68"/>
      <c r="KJX8" s="68"/>
      <c r="KJY8" s="68"/>
      <c r="KJZ8" s="68"/>
      <c r="KKA8" s="68"/>
      <c r="KKB8" s="68"/>
      <c r="KKC8" s="68"/>
      <c r="KKD8" s="68"/>
      <c r="KKE8" s="68"/>
      <c r="KKF8" s="68"/>
      <c r="KKG8" s="68"/>
      <c r="KKH8" s="68"/>
      <c r="KKI8" s="68"/>
      <c r="KKJ8" s="68"/>
      <c r="KKK8" s="68"/>
      <c r="KKL8" s="68"/>
      <c r="KKM8" s="68"/>
      <c r="KKN8" s="68"/>
      <c r="KKO8" s="68"/>
      <c r="KKP8" s="68"/>
      <c r="KKQ8" s="68"/>
      <c r="KKR8" s="68"/>
      <c r="KKS8" s="68"/>
      <c r="KKT8" s="68"/>
      <c r="KKU8" s="68"/>
      <c r="KKV8" s="68"/>
      <c r="KKW8" s="68"/>
      <c r="KKX8" s="68"/>
      <c r="KKY8" s="68"/>
      <c r="KKZ8" s="68"/>
      <c r="KLA8" s="68"/>
      <c r="KLB8" s="68"/>
      <c r="KLC8" s="68"/>
      <c r="KLD8" s="68"/>
      <c r="KLE8" s="68"/>
      <c r="KLF8" s="68"/>
      <c r="KLG8" s="68"/>
      <c r="KLH8" s="68"/>
      <c r="KLI8" s="68"/>
      <c r="KLJ8" s="68"/>
      <c r="KLK8" s="68"/>
      <c r="KLL8" s="68"/>
      <c r="KLM8" s="68"/>
      <c r="KLN8" s="68"/>
      <c r="KLO8" s="68"/>
      <c r="KLP8" s="68"/>
      <c r="KLQ8" s="68"/>
      <c r="KLR8" s="68"/>
      <c r="KLS8" s="68"/>
      <c r="KLT8" s="68"/>
      <c r="KLU8" s="68"/>
      <c r="KLV8" s="68"/>
      <c r="KLW8" s="68"/>
      <c r="KLX8" s="68"/>
      <c r="KLY8" s="68"/>
      <c r="KLZ8" s="68"/>
      <c r="KMA8" s="68"/>
      <c r="KMB8" s="68"/>
      <c r="KMC8" s="68"/>
      <c r="KMD8" s="68"/>
      <c r="KME8" s="68"/>
      <c r="KMF8" s="68"/>
      <c r="KMG8" s="68"/>
      <c r="KMH8" s="68"/>
      <c r="KMI8" s="68"/>
      <c r="KMJ8" s="68"/>
      <c r="KMK8" s="68"/>
      <c r="KML8" s="68"/>
      <c r="KMM8" s="68"/>
      <c r="KMN8" s="68"/>
      <c r="KMO8" s="68"/>
      <c r="KMP8" s="68"/>
      <c r="KMQ8" s="68"/>
      <c r="KMR8" s="68"/>
      <c r="KMS8" s="68"/>
      <c r="KMT8" s="68"/>
      <c r="KMU8" s="68"/>
      <c r="KMV8" s="68"/>
      <c r="KMW8" s="68"/>
      <c r="KMX8" s="68"/>
      <c r="KMY8" s="68"/>
      <c r="KMZ8" s="68"/>
      <c r="KNA8" s="68"/>
      <c r="KNB8" s="68"/>
      <c r="KNC8" s="68"/>
      <c r="KND8" s="68"/>
      <c r="KNE8" s="68"/>
      <c r="KNF8" s="68"/>
      <c r="KNG8" s="68"/>
      <c r="KNH8" s="68"/>
      <c r="KNI8" s="68"/>
      <c r="KNJ8" s="68"/>
      <c r="KNK8" s="68"/>
      <c r="KNL8" s="68"/>
      <c r="KNM8" s="68"/>
      <c r="KNN8" s="68"/>
      <c r="KNO8" s="68"/>
      <c r="KNP8" s="68"/>
      <c r="KNQ8" s="68"/>
      <c r="KNR8" s="68"/>
      <c r="KNS8" s="68"/>
      <c r="KNT8" s="68"/>
      <c r="KNU8" s="68"/>
      <c r="KNV8" s="68"/>
      <c r="KNW8" s="68"/>
      <c r="KNX8" s="68"/>
      <c r="KNY8" s="68"/>
      <c r="KNZ8" s="68"/>
      <c r="KOA8" s="68"/>
      <c r="KOB8" s="68"/>
      <c r="KOC8" s="68"/>
      <c r="KOD8" s="68"/>
      <c r="KOE8" s="68"/>
      <c r="KOF8" s="68"/>
      <c r="KOG8" s="68"/>
      <c r="KOH8" s="68"/>
      <c r="KOI8" s="68"/>
      <c r="KOJ8" s="68"/>
      <c r="KOK8" s="68"/>
      <c r="KOL8" s="68"/>
      <c r="KOM8" s="68"/>
      <c r="KON8" s="68"/>
      <c r="KOO8" s="68"/>
      <c r="KOP8" s="68"/>
      <c r="KOQ8" s="68"/>
      <c r="KOR8" s="68"/>
      <c r="KOS8" s="68"/>
      <c r="KOT8" s="68"/>
      <c r="KOU8" s="68"/>
      <c r="KOV8" s="68"/>
      <c r="KOW8" s="68"/>
      <c r="KOX8" s="68"/>
      <c r="KOY8" s="68"/>
      <c r="KOZ8" s="68"/>
      <c r="KPA8" s="68"/>
      <c r="KPB8" s="68"/>
      <c r="KPC8" s="68"/>
      <c r="KPD8" s="68"/>
      <c r="KPE8" s="68"/>
      <c r="KPF8" s="68"/>
      <c r="KPG8" s="68"/>
      <c r="KPH8" s="68"/>
      <c r="KPI8" s="68"/>
      <c r="KPJ8" s="68"/>
      <c r="KPK8" s="68"/>
      <c r="KPL8" s="68"/>
      <c r="KPM8" s="68"/>
      <c r="KPN8" s="68"/>
      <c r="KPO8" s="68"/>
      <c r="KPP8" s="68"/>
      <c r="KPQ8" s="68"/>
      <c r="KPR8" s="68"/>
      <c r="KPS8" s="68"/>
      <c r="KPT8" s="68"/>
      <c r="KPU8" s="68"/>
      <c r="KPV8" s="68"/>
      <c r="KPW8" s="68"/>
      <c r="KPX8" s="68"/>
      <c r="KPY8" s="68"/>
      <c r="KPZ8" s="68"/>
      <c r="KQA8" s="68"/>
      <c r="KQB8" s="68"/>
      <c r="KQC8" s="68"/>
      <c r="KQD8" s="68"/>
      <c r="KQE8" s="68"/>
      <c r="KQF8" s="68"/>
      <c r="KQG8" s="68"/>
      <c r="KQH8" s="68"/>
      <c r="KQI8" s="68"/>
      <c r="KQJ8" s="68"/>
      <c r="KQK8" s="68"/>
      <c r="KQL8" s="68"/>
      <c r="KQM8" s="68"/>
      <c r="KQN8" s="68"/>
      <c r="KQO8" s="68"/>
      <c r="KQP8" s="68"/>
      <c r="KQQ8" s="68"/>
      <c r="KQR8" s="68"/>
      <c r="KQS8" s="68"/>
      <c r="KQT8" s="68"/>
      <c r="KQU8" s="68"/>
      <c r="KQV8" s="68"/>
      <c r="KQW8" s="68"/>
      <c r="KQX8" s="68"/>
      <c r="KQY8" s="68"/>
      <c r="KQZ8" s="68"/>
      <c r="KRA8" s="68"/>
      <c r="KRB8" s="68"/>
      <c r="KRC8" s="68"/>
      <c r="KRD8" s="68"/>
      <c r="KRE8" s="68"/>
      <c r="KRF8" s="68"/>
      <c r="KRG8" s="68"/>
      <c r="KRH8" s="68"/>
      <c r="KRI8" s="68"/>
      <c r="KRJ8" s="68"/>
      <c r="KRK8" s="68"/>
      <c r="KRL8" s="68"/>
      <c r="KRM8" s="68"/>
      <c r="KRN8" s="68"/>
      <c r="KRO8" s="68"/>
      <c r="KRP8" s="68"/>
      <c r="KRQ8" s="68"/>
      <c r="KRR8" s="68"/>
      <c r="KRS8" s="68"/>
      <c r="KRT8" s="68"/>
      <c r="KRU8" s="68"/>
      <c r="KRV8" s="68"/>
      <c r="KRW8" s="68"/>
      <c r="KRX8" s="68"/>
      <c r="KRY8" s="68"/>
      <c r="KRZ8" s="68"/>
      <c r="KSA8" s="68"/>
      <c r="KSB8" s="68"/>
      <c r="KSC8" s="68"/>
      <c r="KSD8" s="68"/>
      <c r="KSE8" s="68"/>
      <c r="KSF8" s="68"/>
      <c r="KSG8" s="68"/>
      <c r="KSH8" s="68"/>
      <c r="KSI8" s="68"/>
      <c r="KSJ8" s="68"/>
      <c r="KSK8" s="68"/>
      <c r="KSL8" s="68"/>
      <c r="KSM8" s="68"/>
      <c r="KSN8" s="68"/>
      <c r="KSO8" s="68"/>
      <c r="KSP8" s="68"/>
      <c r="KSQ8" s="68"/>
      <c r="KSR8" s="68"/>
      <c r="KSS8" s="68"/>
      <c r="KST8" s="68"/>
      <c r="KSU8" s="68"/>
      <c r="KSV8" s="68"/>
      <c r="KSW8" s="68"/>
      <c r="KSX8" s="68"/>
      <c r="KSY8" s="68"/>
      <c r="KSZ8" s="68"/>
      <c r="KTA8" s="68"/>
      <c r="KTB8" s="68"/>
      <c r="KTC8" s="68"/>
      <c r="KTD8" s="68"/>
      <c r="KTE8" s="68"/>
      <c r="KTF8" s="68"/>
      <c r="KTG8" s="68"/>
      <c r="KTH8" s="68"/>
      <c r="KTI8" s="68"/>
      <c r="KTJ8" s="68"/>
      <c r="KTK8" s="68"/>
      <c r="KTL8" s="68"/>
      <c r="KTM8" s="68"/>
      <c r="KTN8" s="68"/>
      <c r="KTO8" s="68"/>
      <c r="KTP8" s="68"/>
      <c r="KTQ8" s="68"/>
      <c r="KTR8" s="68"/>
      <c r="KTS8" s="68"/>
      <c r="KTT8" s="68"/>
      <c r="KTU8" s="68"/>
      <c r="KTV8" s="68"/>
      <c r="KTW8" s="68"/>
      <c r="KTX8" s="68"/>
      <c r="KTY8" s="68"/>
      <c r="KTZ8" s="68"/>
      <c r="KUA8" s="68"/>
      <c r="KUB8" s="68"/>
      <c r="KUC8" s="68"/>
      <c r="KUD8" s="68"/>
      <c r="KUE8" s="68"/>
      <c r="KUF8" s="68"/>
      <c r="KUG8" s="68"/>
      <c r="KUH8" s="68"/>
      <c r="KUI8" s="68"/>
      <c r="KUJ8" s="68"/>
      <c r="KUK8" s="68"/>
      <c r="KUL8" s="68"/>
      <c r="KUM8" s="68"/>
      <c r="KUN8" s="68"/>
      <c r="KUO8" s="68"/>
      <c r="KUP8" s="68"/>
      <c r="KUQ8" s="68"/>
      <c r="KUR8" s="68"/>
      <c r="KUS8" s="68"/>
      <c r="KUT8" s="68"/>
      <c r="KUU8" s="68"/>
      <c r="KUV8" s="68"/>
      <c r="KUW8" s="68"/>
      <c r="KUX8" s="68"/>
      <c r="KUY8" s="68"/>
      <c r="KUZ8" s="68"/>
      <c r="KVA8" s="68"/>
      <c r="KVB8" s="68"/>
      <c r="KVC8" s="68"/>
      <c r="KVD8" s="68"/>
      <c r="KVE8" s="68"/>
      <c r="KVF8" s="68"/>
      <c r="KVG8" s="68"/>
      <c r="KVH8" s="68"/>
      <c r="KVI8" s="68"/>
      <c r="KVJ8" s="68"/>
      <c r="KVK8" s="68"/>
      <c r="KVL8" s="68"/>
      <c r="KVM8" s="68"/>
      <c r="KVN8" s="68"/>
      <c r="KVO8" s="68"/>
      <c r="KVP8" s="68"/>
      <c r="KVQ8" s="68"/>
      <c r="KVR8" s="68"/>
      <c r="KVS8" s="68"/>
      <c r="KVT8" s="68"/>
      <c r="KVU8" s="68"/>
      <c r="KVV8" s="68"/>
      <c r="KVW8" s="68"/>
      <c r="KVX8" s="68"/>
      <c r="KVY8" s="68"/>
      <c r="KVZ8" s="68"/>
      <c r="KWA8" s="68"/>
      <c r="KWB8" s="68"/>
      <c r="KWC8" s="68"/>
      <c r="KWD8" s="68"/>
      <c r="KWE8" s="68"/>
      <c r="KWF8" s="68"/>
      <c r="KWG8" s="68"/>
      <c r="KWH8" s="68"/>
      <c r="KWI8" s="68"/>
      <c r="KWJ8" s="68"/>
      <c r="KWK8" s="68"/>
      <c r="KWL8" s="68"/>
      <c r="KWM8" s="68"/>
      <c r="KWN8" s="68"/>
      <c r="KWO8" s="68"/>
      <c r="KWP8" s="68"/>
      <c r="KWQ8" s="68"/>
      <c r="KWR8" s="68"/>
      <c r="KWS8" s="68"/>
      <c r="KWT8" s="68"/>
      <c r="KWU8" s="68"/>
      <c r="KWV8" s="68"/>
      <c r="KWW8" s="68"/>
      <c r="KWX8" s="68"/>
      <c r="KWY8" s="68"/>
      <c r="KWZ8" s="68"/>
      <c r="KXA8" s="68"/>
      <c r="KXB8" s="68"/>
      <c r="KXC8" s="68"/>
      <c r="KXD8" s="68"/>
      <c r="KXE8" s="68"/>
      <c r="KXF8" s="68"/>
      <c r="KXG8" s="68"/>
      <c r="KXH8" s="68"/>
      <c r="KXI8" s="68"/>
      <c r="KXJ8" s="68"/>
      <c r="KXK8" s="68"/>
      <c r="KXL8" s="68"/>
      <c r="KXM8" s="68"/>
      <c r="KXN8" s="68"/>
      <c r="KXO8" s="68"/>
      <c r="KXP8" s="68"/>
      <c r="KXQ8" s="68"/>
      <c r="KXR8" s="68"/>
      <c r="KXS8" s="68"/>
      <c r="KXT8" s="68"/>
      <c r="KXU8" s="68"/>
      <c r="KXV8" s="68"/>
      <c r="KXW8" s="68"/>
      <c r="KXX8" s="68"/>
      <c r="KXY8" s="68"/>
      <c r="KXZ8" s="68"/>
      <c r="KYA8" s="68"/>
      <c r="KYB8" s="68"/>
      <c r="KYC8" s="68"/>
      <c r="KYD8" s="68"/>
      <c r="KYE8" s="68"/>
      <c r="KYF8" s="68"/>
      <c r="KYG8" s="68"/>
      <c r="KYH8" s="68"/>
      <c r="KYI8" s="68"/>
      <c r="KYJ8" s="68"/>
      <c r="KYK8" s="68"/>
      <c r="KYL8" s="68"/>
      <c r="KYM8" s="68"/>
      <c r="KYN8" s="68"/>
      <c r="KYO8" s="68"/>
      <c r="KYP8" s="68"/>
      <c r="KYQ8" s="68"/>
      <c r="KYR8" s="68"/>
      <c r="KYS8" s="68"/>
      <c r="KYT8" s="68"/>
      <c r="KYU8" s="68"/>
      <c r="KYV8" s="68"/>
      <c r="KYW8" s="68"/>
      <c r="KYX8" s="68"/>
      <c r="KYY8" s="68"/>
      <c r="KYZ8" s="68"/>
      <c r="KZA8" s="68"/>
      <c r="KZB8" s="68"/>
      <c r="KZC8" s="68"/>
      <c r="KZD8" s="68"/>
      <c r="KZE8" s="68"/>
      <c r="KZF8" s="68"/>
      <c r="KZG8" s="68"/>
      <c r="KZH8" s="68"/>
      <c r="KZI8" s="68"/>
      <c r="KZJ8" s="68"/>
      <c r="KZK8" s="68"/>
      <c r="KZL8" s="68"/>
      <c r="KZM8" s="68"/>
      <c r="KZN8" s="68"/>
      <c r="KZO8" s="68"/>
      <c r="KZP8" s="68"/>
      <c r="KZQ8" s="68"/>
      <c r="KZR8" s="68"/>
      <c r="KZS8" s="68"/>
      <c r="KZT8" s="68"/>
      <c r="KZU8" s="68"/>
      <c r="KZV8" s="68"/>
      <c r="KZW8" s="68"/>
      <c r="KZX8" s="68"/>
      <c r="KZY8" s="68"/>
      <c r="KZZ8" s="68"/>
      <c r="LAA8" s="68"/>
      <c r="LAB8" s="68"/>
      <c r="LAC8" s="68"/>
      <c r="LAD8" s="68"/>
      <c r="LAE8" s="68"/>
      <c r="LAF8" s="68"/>
      <c r="LAG8" s="68"/>
      <c r="LAH8" s="68"/>
      <c r="LAI8" s="68"/>
      <c r="LAJ8" s="68"/>
      <c r="LAK8" s="68"/>
      <c r="LAL8" s="68"/>
      <c r="LAM8" s="68"/>
      <c r="LAN8" s="68"/>
      <c r="LAO8" s="68"/>
      <c r="LAP8" s="68"/>
      <c r="LAQ8" s="68"/>
      <c r="LAR8" s="68"/>
      <c r="LAS8" s="68"/>
      <c r="LAT8" s="68"/>
      <c r="LAU8" s="68"/>
      <c r="LAV8" s="68"/>
      <c r="LAW8" s="68"/>
      <c r="LAX8" s="68"/>
      <c r="LAY8" s="68"/>
      <c r="LAZ8" s="68"/>
      <c r="LBA8" s="68"/>
      <c r="LBB8" s="68"/>
      <c r="LBC8" s="68"/>
      <c r="LBD8" s="68"/>
      <c r="LBE8" s="68"/>
      <c r="LBF8" s="68"/>
      <c r="LBG8" s="68"/>
      <c r="LBH8" s="68"/>
      <c r="LBI8" s="68"/>
      <c r="LBJ8" s="68"/>
      <c r="LBK8" s="68"/>
      <c r="LBL8" s="68"/>
      <c r="LBM8" s="68"/>
      <c r="LBN8" s="68"/>
      <c r="LBO8" s="68"/>
      <c r="LBP8" s="68"/>
      <c r="LBQ8" s="68"/>
      <c r="LBR8" s="68"/>
      <c r="LBS8" s="68"/>
      <c r="LBT8" s="68"/>
      <c r="LBU8" s="68"/>
      <c r="LBV8" s="68"/>
      <c r="LBW8" s="68"/>
      <c r="LBX8" s="68"/>
      <c r="LBY8" s="68"/>
      <c r="LBZ8" s="68"/>
      <c r="LCA8" s="68"/>
      <c r="LCB8" s="68"/>
      <c r="LCC8" s="68"/>
      <c r="LCD8" s="68"/>
      <c r="LCE8" s="68"/>
      <c r="LCF8" s="68"/>
      <c r="LCG8" s="68"/>
      <c r="LCH8" s="68"/>
      <c r="LCI8" s="68"/>
      <c r="LCJ8" s="68"/>
      <c r="LCK8" s="68"/>
      <c r="LCL8" s="68"/>
      <c r="LCM8" s="68"/>
      <c r="LCN8" s="68"/>
      <c r="LCO8" s="68"/>
      <c r="LCP8" s="68"/>
      <c r="LCQ8" s="68"/>
      <c r="LCR8" s="68"/>
      <c r="LCS8" s="68"/>
      <c r="LCT8" s="68"/>
      <c r="LCU8" s="68"/>
      <c r="LCV8" s="68"/>
      <c r="LCW8" s="68"/>
      <c r="LCX8" s="68"/>
      <c r="LCY8" s="68"/>
      <c r="LCZ8" s="68"/>
      <c r="LDA8" s="68"/>
      <c r="LDB8" s="68"/>
      <c r="LDC8" s="68"/>
      <c r="LDD8" s="68"/>
      <c r="LDE8" s="68"/>
      <c r="LDF8" s="68"/>
      <c r="LDG8" s="68"/>
      <c r="LDH8" s="68"/>
      <c r="LDI8" s="68"/>
      <c r="LDJ8" s="68"/>
      <c r="LDK8" s="68"/>
      <c r="LDL8" s="68"/>
      <c r="LDM8" s="68"/>
      <c r="LDN8" s="68"/>
      <c r="LDO8" s="68"/>
      <c r="LDP8" s="68"/>
      <c r="LDQ8" s="68"/>
      <c r="LDR8" s="68"/>
      <c r="LDS8" s="68"/>
      <c r="LDT8" s="68"/>
      <c r="LDU8" s="68"/>
      <c r="LDV8" s="68"/>
      <c r="LDW8" s="68"/>
      <c r="LDX8" s="68"/>
      <c r="LDY8" s="68"/>
      <c r="LDZ8" s="68"/>
      <c r="LEA8" s="68"/>
      <c r="LEB8" s="68"/>
      <c r="LEC8" s="68"/>
      <c r="LED8" s="68"/>
      <c r="LEE8" s="68"/>
      <c r="LEF8" s="68"/>
      <c r="LEG8" s="68"/>
      <c r="LEH8" s="68"/>
      <c r="LEI8" s="68"/>
      <c r="LEJ8" s="68"/>
      <c r="LEK8" s="68"/>
      <c r="LEL8" s="68"/>
      <c r="LEM8" s="68"/>
      <c r="LEN8" s="68"/>
      <c r="LEO8" s="68"/>
      <c r="LEP8" s="68"/>
      <c r="LEQ8" s="68"/>
      <c r="LER8" s="68"/>
      <c r="LES8" s="68"/>
      <c r="LET8" s="68"/>
      <c r="LEU8" s="68"/>
      <c r="LEV8" s="68"/>
      <c r="LEW8" s="68"/>
      <c r="LEX8" s="68"/>
      <c r="LEY8" s="68"/>
      <c r="LEZ8" s="68"/>
      <c r="LFA8" s="68"/>
      <c r="LFB8" s="68"/>
      <c r="LFC8" s="68"/>
      <c r="LFD8" s="68"/>
      <c r="LFE8" s="68"/>
      <c r="LFF8" s="68"/>
      <c r="LFG8" s="68"/>
      <c r="LFH8" s="68"/>
      <c r="LFI8" s="68"/>
      <c r="LFJ8" s="68"/>
      <c r="LFK8" s="68"/>
      <c r="LFL8" s="68"/>
      <c r="LFM8" s="68"/>
      <c r="LFN8" s="68"/>
      <c r="LFO8" s="68"/>
      <c r="LFP8" s="68"/>
      <c r="LFQ8" s="68"/>
      <c r="LFR8" s="68"/>
      <c r="LFS8" s="68"/>
      <c r="LFT8" s="68"/>
      <c r="LFU8" s="68"/>
      <c r="LFV8" s="68"/>
      <c r="LFW8" s="68"/>
      <c r="LFX8" s="68"/>
      <c r="LFY8" s="68"/>
      <c r="LFZ8" s="68"/>
      <c r="LGA8" s="68"/>
      <c r="LGB8" s="68"/>
      <c r="LGC8" s="68"/>
      <c r="LGD8" s="68"/>
      <c r="LGE8" s="68"/>
      <c r="LGF8" s="68"/>
      <c r="LGG8" s="68"/>
      <c r="LGH8" s="68"/>
      <c r="LGI8" s="68"/>
      <c r="LGJ8" s="68"/>
      <c r="LGK8" s="68"/>
      <c r="LGL8" s="68"/>
      <c r="LGM8" s="68"/>
      <c r="LGN8" s="68"/>
      <c r="LGO8" s="68"/>
      <c r="LGP8" s="68"/>
      <c r="LGQ8" s="68"/>
      <c r="LGR8" s="68"/>
      <c r="LGS8" s="68"/>
      <c r="LGT8" s="68"/>
      <c r="LGU8" s="68"/>
      <c r="LGV8" s="68"/>
      <c r="LGW8" s="68"/>
      <c r="LGX8" s="68"/>
      <c r="LGY8" s="68"/>
      <c r="LGZ8" s="68"/>
      <c r="LHA8" s="68"/>
      <c r="LHB8" s="68"/>
      <c r="LHC8" s="68"/>
      <c r="LHD8" s="68"/>
      <c r="LHE8" s="68"/>
      <c r="LHF8" s="68"/>
      <c r="LHG8" s="68"/>
      <c r="LHH8" s="68"/>
      <c r="LHI8" s="68"/>
      <c r="LHJ8" s="68"/>
      <c r="LHK8" s="68"/>
      <c r="LHL8" s="68"/>
      <c r="LHM8" s="68"/>
      <c r="LHN8" s="68"/>
      <c r="LHO8" s="68"/>
      <c r="LHP8" s="68"/>
      <c r="LHQ8" s="68"/>
      <c r="LHR8" s="68"/>
      <c r="LHS8" s="68"/>
      <c r="LHT8" s="68"/>
      <c r="LHU8" s="68"/>
      <c r="LHV8" s="68"/>
      <c r="LHW8" s="68"/>
      <c r="LHX8" s="68"/>
      <c r="LHY8" s="68"/>
      <c r="LHZ8" s="68"/>
      <c r="LIA8" s="68"/>
      <c r="LIB8" s="68"/>
      <c r="LIC8" s="68"/>
      <c r="LID8" s="68"/>
      <c r="LIE8" s="68"/>
      <c r="LIF8" s="68"/>
      <c r="LIG8" s="68"/>
      <c r="LIH8" s="68"/>
      <c r="LII8" s="68"/>
      <c r="LIJ8" s="68"/>
      <c r="LIK8" s="68"/>
      <c r="LIL8" s="68"/>
      <c r="LIM8" s="68"/>
      <c r="LIN8" s="68"/>
      <c r="LIO8" s="68"/>
      <c r="LIP8" s="68"/>
      <c r="LIQ8" s="68"/>
      <c r="LIR8" s="68"/>
      <c r="LIS8" s="68"/>
      <c r="LIT8" s="68"/>
      <c r="LIU8" s="68"/>
      <c r="LIV8" s="68"/>
      <c r="LIW8" s="68"/>
      <c r="LIX8" s="68"/>
      <c r="LIY8" s="68"/>
      <c r="LIZ8" s="68"/>
      <c r="LJA8" s="68"/>
      <c r="LJB8" s="68"/>
      <c r="LJC8" s="68"/>
      <c r="LJD8" s="68"/>
      <c r="LJE8" s="68"/>
      <c r="LJF8" s="68"/>
      <c r="LJG8" s="68"/>
      <c r="LJH8" s="68"/>
      <c r="LJI8" s="68"/>
      <c r="LJJ8" s="68"/>
      <c r="LJK8" s="68"/>
      <c r="LJL8" s="68"/>
      <c r="LJM8" s="68"/>
      <c r="LJN8" s="68"/>
      <c r="LJO8" s="68"/>
      <c r="LJP8" s="68"/>
      <c r="LJQ8" s="68"/>
      <c r="LJR8" s="68"/>
      <c r="LJS8" s="68"/>
      <c r="LJT8" s="68"/>
      <c r="LJU8" s="68"/>
      <c r="LJV8" s="68"/>
      <c r="LJW8" s="68"/>
      <c r="LJX8" s="68"/>
      <c r="LJY8" s="68"/>
      <c r="LJZ8" s="68"/>
      <c r="LKA8" s="68"/>
      <c r="LKB8" s="68"/>
      <c r="LKC8" s="68"/>
      <c r="LKD8" s="68"/>
      <c r="LKE8" s="68"/>
      <c r="LKF8" s="68"/>
      <c r="LKG8" s="68"/>
      <c r="LKH8" s="68"/>
      <c r="LKI8" s="68"/>
      <c r="LKJ8" s="68"/>
      <c r="LKK8" s="68"/>
      <c r="LKL8" s="68"/>
      <c r="LKM8" s="68"/>
      <c r="LKN8" s="68"/>
      <c r="LKO8" s="68"/>
      <c r="LKP8" s="68"/>
      <c r="LKQ8" s="68"/>
      <c r="LKR8" s="68"/>
      <c r="LKS8" s="68"/>
      <c r="LKT8" s="68"/>
      <c r="LKU8" s="68"/>
      <c r="LKV8" s="68"/>
      <c r="LKW8" s="68"/>
      <c r="LKX8" s="68"/>
      <c r="LKY8" s="68"/>
      <c r="LKZ8" s="68"/>
      <c r="LLA8" s="68"/>
      <c r="LLB8" s="68"/>
      <c r="LLC8" s="68"/>
      <c r="LLD8" s="68"/>
      <c r="LLE8" s="68"/>
      <c r="LLF8" s="68"/>
      <c r="LLG8" s="68"/>
      <c r="LLH8" s="68"/>
      <c r="LLI8" s="68"/>
      <c r="LLJ8" s="68"/>
      <c r="LLK8" s="68"/>
      <c r="LLL8" s="68"/>
      <c r="LLM8" s="68"/>
      <c r="LLN8" s="68"/>
      <c r="LLO8" s="68"/>
      <c r="LLP8" s="68"/>
      <c r="LLQ8" s="68"/>
      <c r="LLR8" s="68"/>
      <c r="LLS8" s="68"/>
      <c r="LLT8" s="68"/>
      <c r="LLU8" s="68"/>
      <c r="LLV8" s="68"/>
      <c r="LLW8" s="68"/>
      <c r="LLX8" s="68"/>
      <c r="LLY8" s="68"/>
      <c r="LLZ8" s="68"/>
      <c r="LMA8" s="68"/>
      <c r="LMB8" s="68"/>
      <c r="LMC8" s="68"/>
      <c r="LMD8" s="68"/>
      <c r="LME8" s="68"/>
      <c r="LMF8" s="68"/>
      <c r="LMG8" s="68"/>
      <c r="LMH8" s="68"/>
      <c r="LMI8" s="68"/>
      <c r="LMJ8" s="68"/>
      <c r="LMK8" s="68"/>
      <c r="LML8" s="68"/>
      <c r="LMM8" s="68"/>
      <c r="LMN8" s="68"/>
      <c r="LMO8" s="68"/>
      <c r="LMP8" s="68"/>
      <c r="LMQ8" s="68"/>
      <c r="LMR8" s="68"/>
      <c r="LMS8" s="68"/>
      <c r="LMT8" s="68"/>
      <c r="LMU8" s="68"/>
      <c r="LMV8" s="68"/>
      <c r="LMW8" s="68"/>
      <c r="LMX8" s="68"/>
      <c r="LMY8" s="68"/>
      <c r="LMZ8" s="68"/>
      <c r="LNA8" s="68"/>
      <c r="LNB8" s="68"/>
      <c r="LNC8" s="68"/>
      <c r="LND8" s="68"/>
      <c r="LNE8" s="68"/>
      <c r="LNF8" s="68"/>
      <c r="LNG8" s="68"/>
      <c r="LNH8" s="68"/>
      <c r="LNI8" s="68"/>
      <c r="LNJ8" s="68"/>
      <c r="LNK8" s="68"/>
      <c r="LNL8" s="68"/>
      <c r="LNM8" s="68"/>
      <c r="LNN8" s="68"/>
      <c r="LNO8" s="68"/>
      <c r="LNP8" s="68"/>
      <c r="LNQ8" s="68"/>
      <c r="LNR8" s="68"/>
      <c r="LNS8" s="68"/>
      <c r="LNT8" s="68"/>
      <c r="LNU8" s="68"/>
      <c r="LNV8" s="68"/>
      <c r="LNW8" s="68"/>
      <c r="LNX8" s="68"/>
      <c r="LNY8" s="68"/>
      <c r="LNZ8" s="68"/>
      <c r="LOA8" s="68"/>
      <c r="LOB8" s="68"/>
      <c r="LOC8" s="68"/>
      <c r="LOD8" s="68"/>
      <c r="LOE8" s="68"/>
      <c r="LOF8" s="68"/>
      <c r="LOG8" s="68"/>
      <c r="LOH8" s="68"/>
      <c r="LOI8" s="68"/>
      <c r="LOJ8" s="68"/>
      <c r="LOK8" s="68"/>
      <c r="LOL8" s="68"/>
      <c r="LOM8" s="68"/>
      <c r="LON8" s="68"/>
      <c r="LOO8" s="68"/>
      <c r="LOP8" s="68"/>
      <c r="LOQ8" s="68"/>
      <c r="LOR8" s="68"/>
      <c r="LOS8" s="68"/>
      <c r="LOT8" s="68"/>
      <c r="LOU8" s="68"/>
      <c r="LOV8" s="68"/>
      <c r="LOW8" s="68"/>
      <c r="LOX8" s="68"/>
      <c r="LOY8" s="68"/>
      <c r="LOZ8" s="68"/>
      <c r="LPA8" s="68"/>
      <c r="LPB8" s="68"/>
      <c r="LPC8" s="68"/>
      <c r="LPD8" s="68"/>
      <c r="LPE8" s="68"/>
      <c r="LPF8" s="68"/>
      <c r="LPG8" s="68"/>
      <c r="LPH8" s="68"/>
      <c r="LPI8" s="68"/>
      <c r="LPJ8" s="68"/>
      <c r="LPK8" s="68"/>
      <c r="LPL8" s="68"/>
      <c r="LPM8" s="68"/>
      <c r="LPN8" s="68"/>
      <c r="LPO8" s="68"/>
      <c r="LPP8" s="68"/>
      <c r="LPQ8" s="68"/>
      <c r="LPR8" s="68"/>
      <c r="LPS8" s="68"/>
      <c r="LPT8" s="68"/>
      <c r="LPU8" s="68"/>
      <c r="LPV8" s="68"/>
      <c r="LPW8" s="68"/>
      <c r="LPX8" s="68"/>
      <c r="LPY8" s="68"/>
      <c r="LPZ8" s="68"/>
      <c r="LQA8" s="68"/>
      <c r="LQB8" s="68"/>
      <c r="LQC8" s="68"/>
      <c r="LQD8" s="68"/>
      <c r="LQE8" s="68"/>
      <c r="LQF8" s="68"/>
      <c r="LQG8" s="68"/>
      <c r="LQH8" s="68"/>
      <c r="LQI8" s="68"/>
      <c r="LQJ8" s="68"/>
      <c r="LQK8" s="68"/>
      <c r="LQL8" s="68"/>
      <c r="LQM8" s="68"/>
      <c r="LQN8" s="68"/>
      <c r="LQO8" s="68"/>
      <c r="LQP8" s="68"/>
      <c r="LQQ8" s="68"/>
      <c r="LQR8" s="68"/>
      <c r="LQS8" s="68"/>
      <c r="LQT8" s="68"/>
      <c r="LQU8" s="68"/>
      <c r="LQV8" s="68"/>
      <c r="LQW8" s="68"/>
      <c r="LQX8" s="68"/>
      <c r="LQY8" s="68"/>
      <c r="LQZ8" s="68"/>
      <c r="LRA8" s="68"/>
      <c r="LRB8" s="68"/>
      <c r="LRC8" s="68"/>
      <c r="LRD8" s="68"/>
      <c r="LRE8" s="68"/>
      <c r="LRF8" s="68"/>
      <c r="LRG8" s="68"/>
      <c r="LRH8" s="68"/>
      <c r="LRI8" s="68"/>
      <c r="LRJ8" s="68"/>
      <c r="LRK8" s="68"/>
      <c r="LRL8" s="68"/>
      <c r="LRM8" s="68"/>
      <c r="LRN8" s="68"/>
      <c r="LRO8" s="68"/>
      <c r="LRP8" s="68"/>
      <c r="LRQ8" s="68"/>
      <c r="LRR8" s="68"/>
      <c r="LRS8" s="68"/>
      <c r="LRT8" s="68"/>
      <c r="LRU8" s="68"/>
      <c r="LRV8" s="68"/>
      <c r="LRW8" s="68"/>
      <c r="LRX8" s="68"/>
      <c r="LRY8" s="68"/>
      <c r="LRZ8" s="68"/>
      <c r="LSA8" s="68"/>
      <c r="LSB8" s="68"/>
      <c r="LSC8" s="68"/>
      <c r="LSD8" s="68"/>
      <c r="LSE8" s="68"/>
      <c r="LSF8" s="68"/>
      <c r="LSG8" s="68"/>
      <c r="LSH8" s="68"/>
      <c r="LSI8" s="68"/>
      <c r="LSJ8" s="68"/>
      <c r="LSK8" s="68"/>
      <c r="LSL8" s="68"/>
      <c r="LSM8" s="68"/>
      <c r="LSN8" s="68"/>
      <c r="LSO8" s="68"/>
      <c r="LSP8" s="68"/>
      <c r="LSQ8" s="68"/>
      <c r="LSR8" s="68"/>
      <c r="LSS8" s="68"/>
      <c r="LST8" s="68"/>
      <c r="LSU8" s="68"/>
      <c r="LSV8" s="68"/>
      <c r="LSW8" s="68"/>
      <c r="LSX8" s="68"/>
      <c r="LSY8" s="68"/>
      <c r="LSZ8" s="68"/>
      <c r="LTA8" s="68"/>
      <c r="LTB8" s="68"/>
      <c r="LTC8" s="68"/>
      <c r="LTD8" s="68"/>
      <c r="LTE8" s="68"/>
      <c r="LTF8" s="68"/>
      <c r="LTG8" s="68"/>
      <c r="LTH8" s="68"/>
      <c r="LTI8" s="68"/>
      <c r="LTJ8" s="68"/>
      <c r="LTK8" s="68"/>
      <c r="LTL8" s="68"/>
      <c r="LTM8" s="68"/>
      <c r="LTN8" s="68"/>
      <c r="LTO8" s="68"/>
      <c r="LTP8" s="68"/>
      <c r="LTQ8" s="68"/>
      <c r="LTR8" s="68"/>
      <c r="LTS8" s="68"/>
      <c r="LTT8" s="68"/>
      <c r="LTU8" s="68"/>
      <c r="LTV8" s="68"/>
      <c r="LTW8" s="68"/>
      <c r="LTX8" s="68"/>
      <c r="LTY8" s="68"/>
      <c r="LTZ8" s="68"/>
      <c r="LUA8" s="68"/>
      <c r="LUB8" s="68"/>
      <c r="LUC8" s="68"/>
      <c r="LUD8" s="68"/>
      <c r="LUE8" s="68"/>
      <c r="LUF8" s="68"/>
      <c r="LUG8" s="68"/>
      <c r="LUH8" s="68"/>
      <c r="LUI8" s="68"/>
      <c r="LUJ8" s="68"/>
      <c r="LUK8" s="68"/>
      <c r="LUL8" s="68"/>
      <c r="LUM8" s="68"/>
      <c r="LUN8" s="68"/>
      <c r="LUO8" s="68"/>
      <c r="LUP8" s="68"/>
      <c r="LUQ8" s="68"/>
      <c r="LUR8" s="68"/>
      <c r="LUS8" s="68"/>
      <c r="LUT8" s="68"/>
      <c r="LUU8" s="68"/>
      <c r="LUV8" s="68"/>
      <c r="LUW8" s="68"/>
      <c r="LUX8" s="68"/>
      <c r="LUY8" s="68"/>
      <c r="LUZ8" s="68"/>
      <c r="LVA8" s="68"/>
      <c r="LVB8" s="68"/>
      <c r="LVC8" s="68"/>
      <c r="LVD8" s="68"/>
      <c r="LVE8" s="68"/>
      <c r="LVF8" s="68"/>
      <c r="LVG8" s="68"/>
      <c r="LVH8" s="68"/>
      <c r="LVI8" s="68"/>
      <c r="LVJ8" s="68"/>
      <c r="LVK8" s="68"/>
      <c r="LVL8" s="68"/>
      <c r="LVM8" s="68"/>
      <c r="LVN8" s="68"/>
      <c r="LVO8" s="68"/>
      <c r="LVP8" s="68"/>
      <c r="LVQ8" s="68"/>
      <c r="LVR8" s="68"/>
      <c r="LVS8" s="68"/>
      <c r="LVT8" s="68"/>
      <c r="LVU8" s="68"/>
      <c r="LVV8" s="68"/>
      <c r="LVW8" s="68"/>
      <c r="LVX8" s="68"/>
      <c r="LVY8" s="68"/>
      <c r="LVZ8" s="68"/>
      <c r="LWA8" s="68"/>
      <c r="LWB8" s="68"/>
      <c r="LWC8" s="68"/>
      <c r="LWD8" s="68"/>
      <c r="LWE8" s="68"/>
      <c r="LWF8" s="68"/>
      <c r="LWG8" s="68"/>
      <c r="LWH8" s="68"/>
      <c r="LWI8" s="68"/>
      <c r="LWJ8" s="68"/>
      <c r="LWK8" s="68"/>
      <c r="LWL8" s="68"/>
      <c r="LWM8" s="68"/>
      <c r="LWN8" s="68"/>
      <c r="LWO8" s="68"/>
      <c r="LWP8" s="68"/>
      <c r="LWQ8" s="68"/>
      <c r="LWR8" s="68"/>
      <c r="LWS8" s="68"/>
      <c r="LWT8" s="68"/>
      <c r="LWU8" s="68"/>
      <c r="LWV8" s="68"/>
      <c r="LWW8" s="68"/>
      <c r="LWX8" s="68"/>
      <c r="LWY8" s="68"/>
      <c r="LWZ8" s="68"/>
      <c r="LXA8" s="68"/>
      <c r="LXB8" s="68"/>
      <c r="LXC8" s="68"/>
      <c r="LXD8" s="68"/>
      <c r="LXE8" s="68"/>
      <c r="LXF8" s="68"/>
      <c r="LXG8" s="68"/>
      <c r="LXH8" s="68"/>
      <c r="LXI8" s="68"/>
      <c r="LXJ8" s="68"/>
      <c r="LXK8" s="68"/>
      <c r="LXL8" s="68"/>
      <c r="LXM8" s="68"/>
      <c r="LXN8" s="68"/>
      <c r="LXO8" s="68"/>
      <c r="LXP8" s="68"/>
      <c r="LXQ8" s="68"/>
      <c r="LXR8" s="68"/>
      <c r="LXS8" s="68"/>
      <c r="LXT8" s="68"/>
      <c r="LXU8" s="68"/>
      <c r="LXV8" s="68"/>
      <c r="LXW8" s="68"/>
      <c r="LXX8" s="68"/>
      <c r="LXY8" s="68"/>
      <c r="LXZ8" s="68"/>
      <c r="LYA8" s="68"/>
      <c r="LYB8" s="68"/>
      <c r="LYC8" s="68"/>
      <c r="LYD8" s="68"/>
      <c r="LYE8" s="68"/>
      <c r="LYF8" s="68"/>
      <c r="LYG8" s="68"/>
      <c r="LYH8" s="68"/>
      <c r="LYI8" s="68"/>
      <c r="LYJ8" s="68"/>
      <c r="LYK8" s="68"/>
      <c r="LYL8" s="68"/>
      <c r="LYM8" s="68"/>
      <c r="LYN8" s="68"/>
      <c r="LYO8" s="68"/>
      <c r="LYP8" s="68"/>
      <c r="LYQ8" s="68"/>
      <c r="LYR8" s="68"/>
      <c r="LYS8" s="68"/>
      <c r="LYT8" s="68"/>
      <c r="LYU8" s="68"/>
      <c r="LYV8" s="68"/>
      <c r="LYW8" s="68"/>
      <c r="LYX8" s="68"/>
      <c r="LYY8" s="68"/>
      <c r="LYZ8" s="68"/>
      <c r="LZA8" s="68"/>
      <c r="LZB8" s="68"/>
      <c r="LZC8" s="68"/>
      <c r="LZD8" s="68"/>
      <c r="LZE8" s="68"/>
      <c r="LZF8" s="68"/>
      <c r="LZG8" s="68"/>
      <c r="LZH8" s="68"/>
      <c r="LZI8" s="68"/>
      <c r="LZJ8" s="68"/>
      <c r="LZK8" s="68"/>
      <c r="LZL8" s="68"/>
      <c r="LZM8" s="68"/>
      <c r="LZN8" s="68"/>
      <c r="LZO8" s="68"/>
      <c r="LZP8" s="68"/>
      <c r="LZQ8" s="68"/>
      <c r="LZR8" s="68"/>
      <c r="LZS8" s="68"/>
      <c r="LZT8" s="68"/>
      <c r="LZU8" s="68"/>
      <c r="LZV8" s="68"/>
      <c r="LZW8" s="68"/>
      <c r="LZX8" s="68"/>
      <c r="LZY8" s="68"/>
      <c r="LZZ8" s="68"/>
      <c r="MAA8" s="68"/>
      <c r="MAB8" s="68"/>
      <c r="MAC8" s="68"/>
      <c r="MAD8" s="68"/>
      <c r="MAE8" s="68"/>
      <c r="MAF8" s="68"/>
      <c r="MAG8" s="68"/>
      <c r="MAH8" s="68"/>
      <c r="MAI8" s="68"/>
      <c r="MAJ8" s="68"/>
      <c r="MAK8" s="68"/>
      <c r="MAL8" s="68"/>
      <c r="MAM8" s="68"/>
      <c r="MAN8" s="68"/>
      <c r="MAO8" s="68"/>
      <c r="MAP8" s="68"/>
      <c r="MAQ8" s="68"/>
      <c r="MAR8" s="68"/>
      <c r="MAS8" s="68"/>
      <c r="MAT8" s="68"/>
      <c r="MAU8" s="68"/>
      <c r="MAV8" s="68"/>
      <c r="MAW8" s="68"/>
      <c r="MAX8" s="68"/>
      <c r="MAY8" s="68"/>
      <c r="MAZ8" s="68"/>
      <c r="MBA8" s="68"/>
      <c r="MBB8" s="68"/>
      <c r="MBC8" s="68"/>
      <c r="MBD8" s="68"/>
      <c r="MBE8" s="68"/>
      <c r="MBF8" s="68"/>
      <c r="MBG8" s="68"/>
      <c r="MBH8" s="68"/>
      <c r="MBI8" s="68"/>
      <c r="MBJ8" s="68"/>
      <c r="MBK8" s="68"/>
      <c r="MBL8" s="68"/>
      <c r="MBM8" s="68"/>
      <c r="MBN8" s="68"/>
      <c r="MBO8" s="68"/>
      <c r="MBP8" s="68"/>
      <c r="MBQ8" s="68"/>
      <c r="MBR8" s="68"/>
      <c r="MBS8" s="68"/>
      <c r="MBT8" s="68"/>
      <c r="MBU8" s="68"/>
      <c r="MBV8" s="68"/>
      <c r="MBW8" s="68"/>
      <c r="MBX8" s="68"/>
      <c r="MBY8" s="68"/>
      <c r="MBZ8" s="68"/>
      <c r="MCA8" s="68"/>
      <c r="MCB8" s="68"/>
      <c r="MCC8" s="68"/>
      <c r="MCD8" s="68"/>
      <c r="MCE8" s="68"/>
      <c r="MCF8" s="68"/>
      <c r="MCG8" s="68"/>
      <c r="MCH8" s="68"/>
      <c r="MCI8" s="68"/>
      <c r="MCJ8" s="68"/>
      <c r="MCK8" s="68"/>
      <c r="MCL8" s="68"/>
      <c r="MCM8" s="68"/>
      <c r="MCN8" s="68"/>
      <c r="MCO8" s="68"/>
      <c r="MCP8" s="68"/>
      <c r="MCQ8" s="68"/>
      <c r="MCR8" s="68"/>
      <c r="MCS8" s="68"/>
      <c r="MCT8" s="68"/>
      <c r="MCU8" s="68"/>
      <c r="MCV8" s="68"/>
      <c r="MCW8" s="68"/>
      <c r="MCX8" s="68"/>
      <c r="MCY8" s="68"/>
      <c r="MCZ8" s="68"/>
      <c r="MDA8" s="68"/>
      <c r="MDB8" s="68"/>
      <c r="MDC8" s="68"/>
      <c r="MDD8" s="68"/>
      <c r="MDE8" s="68"/>
      <c r="MDF8" s="68"/>
      <c r="MDG8" s="68"/>
      <c r="MDH8" s="68"/>
      <c r="MDI8" s="68"/>
      <c r="MDJ8" s="68"/>
      <c r="MDK8" s="68"/>
      <c r="MDL8" s="68"/>
      <c r="MDM8" s="68"/>
      <c r="MDN8" s="68"/>
      <c r="MDO8" s="68"/>
      <c r="MDP8" s="68"/>
      <c r="MDQ8" s="68"/>
      <c r="MDR8" s="68"/>
      <c r="MDS8" s="68"/>
      <c r="MDT8" s="68"/>
      <c r="MDU8" s="68"/>
      <c r="MDV8" s="68"/>
      <c r="MDW8" s="68"/>
      <c r="MDX8" s="68"/>
      <c r="MDY8" s="68"/>
      <c r="MDZ8" s="68"/>
      <c r="MEA8" s="68"/>
      <c r="MEB8" s="68"/>
      <c r="MEC8" s="68"/>
      <c r="MED8" s="68"/>
      <c r="MEE8" s="68"/>
      <c r="MEF8" s="68"/>
      <c r="MEG8" s="68"/>
      <c r="MEH8" s="68"/>
      <c r="MEI8" s="68"/>
      <c r="MEJ8" s="68"/>
      <c r="MEK8" s="68"/>
      <c r="MEL8" s="68"/>
      <c r="MEM8" s="68"/>
      <c r="MEN8" s="68"/>
      <c r="MEO8" s="68"/>
      <c r="MEP8" s="68"/>
      <c r="MEQ8" s="68"/>
      <c r="MER8" s="68"/>
      <c r="MES8" s="68"/>
      <c r="MET8" s="68"/>
      <c r="MEU8" s="68"/>
      <c r="MEV8" s="68"/>
      <c r="MEW8" s="68"/>
      <c r="MEX8" s="68"/>
      <c r="MEY8" s="68"/>
      <c r="MEZ8" s="68"/>
      <c r="MFA8" s="68"/>
      <c r="MFB8" s="68"/>
      <c r="MFC8" s="68"/>
      <c r="MFD8" s="68"/>
      <c r="MFE8" s="68"/>
      <c r="MFF8" s="68"/>
      <c r="MFG8" s="68"/>
      <c r="MFH8" s="68"/>
      <c r="MFI8" s="68"/>
      <c r="MFJ8" s="68"/>
      <c r="MFK8" s="68"/>
      <c r="MFL8" s="68"/>
      <c r="MFM8" s="68"/>
      <c r="MFN8" s="68"/>
      <c r="MFO8" s="68"/>
      <c r="MFP8" s="68"/>
      <c r="MFQ8" s="68"/>
      <c r="MFR8" s="68"/>
      <c r="MFS8" s="68"/>
      <c r="MFT8" s="68"/>
      <c r="MFU8" s="68"/>
      <c r="MFV8" s="68"/>
      <c r="MFW8" s="68"/>
      <c r="MFX8" s="68"/>
      <c r="MFY8" s="68"/>
      <c r="MFZ8" s="68"/>
      <c r="MGA8" s="68"/>
      <c r="MGB8" s="68"/>
      <c r="MGC8" s="68"/>
      <c r="MGD8" s="68"/>
      <c r="MGE8" s="68"/>
      <c r="MGF8" s="68"/>
      <c r="MGG8" s="68"/>
      <c r="MGH8" s="68"/>
      <c r="MGI8" s="68"/>
      <c r="MGJ8" s="68"/>
      <c r="MGK8" s="68"/>
      <c r="MGL8" s="68"/>
      <c r="MGM8" s="68"/>
      <c r="MGN8" s="68"/>
      <c r="MGO8" s="68"/>
      <c r="MGP8" s="68"/>
      <c r="MGQ8" s="68"/>
      <c r="MGR8" s="68"/>
      <c r="MGS8" s="68"/>
      <c r="MGT8" s="68"/>
      <c r="MGU8" s="68"/>
      <c r="MGV8" s="68"/>
      <c r="MGW8" s="68"/>
      <c r="MGX8" s="68"/>
      <c r="MGY8" s="68"/>
      <c r="MGZ8" s="68"/>
      <c r="MHA8" s="68"/>
      <c r="MHB8" s="68"/>
      <c r="MHC8" s="68"/>
      <c r="MHD8" s="68"/>
      <c r="MHE8" s="68"/>
      <c r="MHF8" s="68"/>
      <c r="MHG8" s="68"/>
      <c r="MHH8" s="68"/>
      <c r="MHI8" s="68"/>
      <c r="MHJ8" s="68"/>
      <c r="MHK8" s="68"/>
      <c r="MHL8" s="68"/>
      <c r="MHM8" s="68"/>
      <c r="MHN8" s="68"/>
      <c r="MHO8" s="68"/>
      <c r="MHP8" s="68"/>
      <c r="MHQ8" s="68"/>
      <c r="MHR8" s="68"/>
      <c r="MHS8" s="68"/>
      <c r="MHT8" s="68"/>
      <c r="MHU8" s="68"/>
      <c r="MHV8" s="68"/>
      <c r="MHW8" s="68"/>
      <c r="MHX8" s="68"/>
      <c r="MHY8" s="68"/>
      <c r="MHZ8" s="68"/>
      <c r="MIA8" s="68"/>
      <c r="MIB8" s="68"/>
      <c r="MIC8" s="68"/>
      <c r="MID8" s="68"/>
      <c r="MIE8" s="68"/>
      <c r="MIF8" s="68"/>
      <c r="MIG8" s="68"/>
      <c r="MIH8" s="68"/>
      <c r="MII8" s="68"/>
      <c r="MIJ8" s="68"/>
      <c r="MIK8" s="68"/>
      <c r="MIL8" s="68"/>
      <c r="MIM8" s="68"/>
      <c r="MIN8" s="68"/>
      <c r="MIO8" s="68"/>
      <c r="MIP8" s="68"/>
      <c r="MIQ8" s="68"/>
      <c r="MIR8" s="68"/>
      <c r="MIS8" s="68"/>
      <c r="MIT8" s="68"/>
      <c r="MIU8" s="68"/>
      <c r="MIV8" s="68"/>
      <c r="MIW8" s="68"/>
      <c r="MIX8" s="68"/>
      <c r="MIY8" s="68"/>
      <c r="MIZ8" s="68"/>
      <c r="MJA8" s="68"/>
      <c r="MJB8" s="68"/>
      <c r="MJC8" s="68"/>
      <c r="MJD8" s="68"/>
      <c r="MJE8" s="68"/>
      <c r="MJF8" s="68"/>
      <c r="MJG8" s="68"/>
      <c r="MJH8" s="68"/>
      <c r="MJI8" s="68"/>
      <c r="MJJ8" s="68"/>
      <c r="MJK8" s="68"/>
      <c r="MJL8" s="68"/>
      <c r="MJM8" s="68"/>
      <c r="MJN8" s="68"/>
      <c r="MJO8" s="68"/>
      <c r="MJP8" s="68"/>
      <c r="MJQ8" s="68"/>
      <c r="MJR8" s="68"/>
      <c r="MJS8" s="68"/>
      <c r="MJT8" s="68"/>
      <c r="MJU8" s="68"/>
      <c r="MJV8" s="68"/>
      <c r="MJW8" s="68"/>
      <c r="MJX8" s="68"/>
      <c r="MJY8" s="68"/>
      <c r="MJZ8" s="68"/>
      <c r="MKA8" s="68"/>
      <c r="MKB8" s="68"/>
      <c r="MKC8" s="68"/>
      <c r="MKD8" s="68"/>
      <c r="MKE8" s="68"/>
      <c r="MKF8" s="68"/>
      <c r="MKG8" s="68"/>
      <c r="MKH8" s="68"/>
      <c r="MKI8" s="68"/>
      <c r="MKJ8" s="68"/>
      <c r="MKK8" s="68"/>
      <c r="MKL8" s="68"/>
      <c r="MKM8" s="68"/>
      <c r="MKN8" s="68"/>
      <c r="MKO8" s="68"/>
      <c r="MKP8" s="68"/>
      <c r="MKQ8" s="68"/>
      <c r="MKR8" s="68"/>
      <c r="MKS8" s="68"/>
      <c r="MKT8" s="68"/>
      <c r="MKU8" s="68"/>
      <c r="MKV8" s="68"/>
      <c r="MKW8" s="68"/>
      <c r="MKX8" s="68"/>
      <c r="MKY8" s="68"/>
      <c r="MKZ8" s="68"/>
      <c r="MLA8" s="68"/>
      <c r="MLB8" s="68"/>
      <c r="MLC8" s="68"/>
      <c r="MLD8" s="68"/>
      <c r="MLE8" s="68"/>
      <c r="MLF8" s="68"/>
      <c r="MLG8" s="68"/>
      <c r="MLH8" s="68"/>
      <c r="MLI8" s="68"/>
      <c r="MLJ8" s="68"/>
      <c r="MLK8" s="68"/>
      <c r="MLL8" s="68"/>
      <c r="MLM8" s="68"/>
      <c r="MLN8" s="68"/>
      <c r="MLO8" s="68"/>
      <c r="MLP8" s="68"/>
      <c r="MLQ8" s="68"/>
      <c r="MLR8" s="68"/>
      <c r="MLS8" s="68"/>
      <c r="MLT8" s="68"/>
      <c r="MLU8" s="68"/>
      <c r="MLV8" s="68"/>
      <c r="MLW8" s="68"/>
      <c r="MLX8" s="68"/>
      <c r="MLY8" s="68"/>
      <c r="MLZ8" s="68"/>
      <c r="MMA8" s="68"/>
      <c r="MMB8" s="68"/>
      <c r="MMC8" s="68"/>
      <c r="MMD8" s="68"/>
      <c r="MME8" s="68"/>
      <c r="MMF8" s="68"/>
      <c r="MMG8" s="68"/>
      <c r="MMH8" s="68"/>
      <c r="MMI8" s="68"/>
      <c r="MMJ8" s="68"/>
      <c r="MMK8" s="68"/>
      <c r="MML8" s="68"/>
      <c r="MMM8" s="68"/>
      <c r="MMN8" s="68"/>
      <c r="MMO8" s="68"/>
      <c r="MMP8" s="68"/>
      <c r="MMQ8" s="68"/>
      <c r="MMR8" s="68"/>
      <c r="MMS8" s="68"/>
      <c r="MMT8" s="68"/>
      <c r="MMU8" s="68"/>
      <c r="MMV8" s="68"/>
      <c r="MMW8" s="68"/>
      <c r="MMX8" s="68"/>
      <c r="MMY8" s="68"/>
      <c r="MMZ8" s="68"/>
      <c r="MNA8" s="68"/>
      <c r="MNB8" s="68"/>
      <c r="MNC8" s="68"/>
      <c r="MND8" s="68"/>
      <c r="MNE8" s="68"/>
      <c r="MNF8" s="68"/>
      <c r="MNG8" s="68"/>
      <c r="MNH8" s="68"/>
      <c r="MNI8" s="68"/>
      <c r="MNJ8" s="68"/>
      <c r="MNK8" s="68"/>
      <c r="MNL8" s="68"/>
      <c r="MNM8" s="68"/>
      <c r="MNN8" s="68"/>
      <c r="MNO8" s="68"/>
      <c r="MNP8" s="68"/>
      <c r="MNQ8" s="68"/>
      <c r="MNR8" s="68"/>
      <c r="MNS8" s="68"/>
      <c r="MNT8" s="68"/>
      <c r="MNU8" s="68"/>
      <c r="MNV8" s="68"/>
      <c r="MNW8" s="68"/>
      <c r="MNX8" s="68"/>
      <c r="MNY8" s="68"/>
      <c r="MNZ8" s="68"/>
      <c r="MOA8" s="68"/>
      <c r="MOB8" s="68"/>
      <c r="MOC8" s="68"/>
      <c r="MOD8" s="68"/>
      <c r="MOE8" s="68"/>
      <c r="MOF8" s="68"/>
      <c r="MOG8" s="68"/>
      <c r="MOH8" s="68"/>
      <c r="MOI8" s="68"/>
      <c r="MOJ8" s="68"/>
      <c r="MOK8" s="68"/>
      <c r="MOL8" s="68"/>
      <c r="MOM8" s="68"/>
      <c r="MON8" s="68"/>
      <c r="MOO8" s="68"/>
      <c r="MOP8" s="68"/>
      <c r="MOQ8" s="68"/>
      <c r="MOR8" s="68"/>
      <c r="MOS8" s="68"/>
      <c r="MOT8" s="68"/>
      <c r="MOU8" s="68"/>
      <c r="MOV8" s="68"/>
      <c r="MOW8" s="68"/>
      <c r="MOX8" s="68"/>
      <c r="MOY8" s="68"/>
      <c r="MOZ8" s="68"/>
      <c r="MPA8" s="68"/>
      <c r="MPB8" s="68"/>
      <c r="MPC8" s="68"/>
      <c r="MPD8" s="68"/>
      <c r="MPE8" s="68"/>
      <c r="MPF8" s="68"/>
      <c r="MPG8" s="68"/>
      <c r="MPH8" s="68"/>
      <c r="MPI8" s="68"/>
      <c r="MPJ8" s="68"/>
      <c r="MPK8" s="68"/>
      <c r="MPL8" s="68"/>
      <c r="MPM8" s="68"/>
      <c r="MPN8" s="68"/>
      <c r="MPO8" s="68"/>
      <c r="MPP8" s="68"/>
      <c r="MPQ8" s="68"/>
      <c r="MPR8" s="68"/>
      <c r="MPS8" s="68"/>
      <c r="MPT8" s="68"/>
      <c r="MPU8" s="68"/>
      <c r="MPV8" s="68"/>
      <c r="MPW8" s="68"/>
      <c r="MPX8" s="68"/>
      <c r="MPY8" s="68"/>
      <c r="MPZ8" s="68"/>
      <c r="MQA8" s="68"/>
      <c r="MQB8" s="68"/>
      <c r="MQC8" s="68"/>
      <c r="MQD8" s="68"/>
      <c r="MQE8" s="68"/>
      <c r="MQF8" s="68"/>
      <c r="MQG8" s="68"/>
      <c r="MQH8" s="68"/>
      <c r="MQI8" s="68"/>
      <c r="MQJ8" s="68"/>
      <c r="MQK8" s="68"/>
      <c r="MQL8" s="68"/>
      <c r="MQM8" s="68"/>
      <c r="MQN8" s="68"/>
      <c r="MQO8" s="68"/>
      <c r="MQP8" s="68"/>
      <c r="MQQ8" s="68"/>
      <c r="MQR8" s="68"/>
      <c r="MQS8" s="68"/>
      <c r="MQT8" s="68"/>
      <c r="MQU8" s="68"/>
      <c r="MQV8" s="68"/>
      <c r="MQW8" s="68"/>
      <c r="MQX8" s="68"/>
      <c r="MQY8" s="68"/>
      <c r="MQZ8" s="68"/>
      <c r="MRA8" s="68"/>
      <c r="MRB8" s="68"/>
      <c r="MRC8" s="68"/>
      <c r="MRD8" s="68"/>
      <c r="MRE8" s="68"/>
      <c r="MRF8" s="68"/>
      <c r="MRG8" s="68"/>
      <c r="MRH8" s="68"/>
      <c r="MRI8" s="68"/>
      <c r="MRJ8" s="68"/>
      <c r="MRK8" s="68"/>
      <c r="MRL8" s="68"/>
      <c r="MRM8" s="68"/>
      <c r="MRN8" s="68"/>
      <c r="MRO8" s="68"/>
      <c r="MRP8" s="68"/>
      <c r="MRQ8" s="68"/>
      <c r="MRR8" s="68"/>
      <c r="MRS8" s="68"/>
      <c r="MRT8" s="68"/>
      <c r="MRU8" s="68"/>
      <c r="MRV8" s="68"/>
      <c r="MRW8" s="68"/>
      <c r="MRX8" s="68"/>
      <c r="MRY8" s="68"/>
      <c r="MRZ8" s="68"/>
      <c r="MSA8" s="68"/>
      <c r="MSB8" s="68"/>
      <c r="MSC8" s="68"/>
      <c r="MSD8" s="68"/>
      <c r="MSE8" s="68"/>
      <c r="MSF8" s="68"/>
      <c r="MSG8" s="68"/>
      <c r="MSH8" s="68"/>
      <c r="MSI8" s="68"/>
      <c r="MSJ8" s="68"/>
      <c r="MSK8" s="68"/>
      <c r="MSL8" s="68"/>
      <c r="MSM8" s="68"/>
      <c r="MSN8" s="68"/>
      <c r="MSO8" s="68"/>
      <c r="MSP8" s="68"/>
      <c r="MSQ8" s="68"/>
      <c r="MSR8" s="68"/>
      <c r="MSS8" s="68"/>
      <c r="MST8" s="68"/>
      <c r="MSU8" s="68"/>
      <c r="MSV8" s="68"/>
      <c r="MSW8" s="68"/>
      <c r="MSX8" s="68"/>
      <c r="MSY8" s="68"/>
      <c r="MSZ8" s="68"/>
      <c r="MTA8" s="68"/>
      <c r="MTB8" s="68"/>
      <c r="MTC8" s="68"/>
      <c r="MTD8" s="68"/>
      <c r="MTE8" s="68"/>
      <c r="MTF8" s="68"/>
      <c r="MTG8" s="68"/>
      <c r="MTH8" s="68"/>
      <c r="MTI8" s="68"/>
      <c r="MTJ8" s="68"/>
      <c r="MTK8" s="68"/>
      <c r="MTL8" s="68"/>
      <c r="MTM8" s="68"/>
      <c r="MTN8" s="68"/>
      <c r="MTO8" s="68"/>
      <c r="MTP8" s="68"/>
      <c r="MTQ8" s="68"/>
      <c r="MTR8" s="68"/>
      <c r="MTS8" s="68"/>
      <c r="MTT8" s="68"/>
      <c r="MTU8" s="68"/>
      <c r="MTV8" s="68"/>
      <c r="MTW8" s="68"/>
      <c r="MTX8" s="68"/>
      <c r="MTY8" s="68"/>
      <c r="MTZ8" s="68"/>
      <c r="MUA8" s="68"/>
      <c r="MUB8" s="68"/>
      <c r="MUC8" s="68"/>
      <c r="MUD8" s="68"/>
      <c r="MUE8" s="68"/>
      <c r="MUF8" s="68"/>
      <c r="MUG8" s="68"/>
      <c r="MUH8" s="68"/>
      <c r="MUI8" s="68"/>
      <c r="MUJ8" s="68"/>
      <c r="MUK8" s="68"/>
      <c r="MUL8" s="68"/>
      <c r="MUM8" s="68"/>
      <c r="MUN8" s="68"/>
      <c r="MUO8" s="68"/>
      <c r="MUP8" s="68"/>
      <c r="MUQ8" s="68"/>
      <c r="MUR8" s="68"/>
      <c r="MUS8" s="68"/>
      <c r="MUT8" s="68"/>
      <c r="MUU8" s="68"/>
      <c r="MUV8" s="68"/>
      <c r="MUW8" s="68"/>
      <c r="MUX8" s="68"/>
      <c r="MUY8" s="68"/>
      <c r="MUZ8" s="68"/>
      <c r="MVA8" s="68"/>
      <c r="MVB8" s="68"/>
      <c r="MVC8" s="68"/>
      <c r="MVD8" s="68"/>
      <c r="MVE8" s="68"/>
      <c r="MVF8" s="68"/>
      <c r="MVG8" s="68"/>
      <c r="MVH8" s="68"/>
      <c r="MVI8" s="68"/>
      <c r="MVJ8" s="68"/>
      <c r="MVK8" s="68"/>
      <c r="MVL8" s="68"/>
      <c r="MVM8" s="68"/>
      <c r="MVN8" s="68"/>
      <c r="MVO8" s="68"/>
      <c r="MVP8" s="68"/>
      <c r="MVQ8" s="68"/>
      <c r="MVR8" s="68"/>
      <c r="MVS8" s="68"/>
      <c r="MVT8" s="68"/>
      <c r="MVU8" s="68"/>
      <c r="MVV8" s="68"/>
      <c r="MVW8" s="68"/>
      <c r="MVX8" s="68"/>
      <c r="MVY8" s="68"/>
      <c r="MVZ8" s="68"/>
      <c r="MWA8" s="68"/>
      <c r="MWB8" s="68"/>
      <c r="MWC8" s="68"/>
      <c r="MWD8" s="68"/>
      <c r="MWE8" s="68"/>
      <c r="MWF8" s="68"/>
      <c r="MWG8" s="68"/>
      <c r="MWH8" s="68"/>
      <c r="MWI8" s="68"/>
      <c r="MWJ8" s="68"/>
      <c r="MWK8" s="68"/>
      <c r="MWL8" s="68"/>
      <c r="MWM8" s="68"/>
      <c r="MWN8" s="68"/>
      <c r="MWO8" s="68"/>
      <c r="MWP8" s="68"/>
      <c r="MWQ8" s="68"/>
      <c r="MWR8" s="68"/>
      <c r="MWS8" s="68"/>
      <c r="MWT8" s="68"/>
      <c r="MWU8" s="68"/>
      <c r="MWV8" s="68"/>
      <c r="MWW8" s="68"/>
      <c r="MWX8" s="68"/>
      <c r="MWY8" s="68"/>
      <c r="MWZ8" s="68"/>
      <c r="MXA8" s="68"/>
      <c r="MXB8" s="68"/>
      <c r="MXC8" s="68"/>
      <c r="MXD8" s="68"/>
      <c r="MXE8" s="68"/>
      <c r="MXF8" s="68"/>
      <c r="MXG8" s="68"/>
      <c r="MXH8" s="68"/>
      <c r="MXI8" s="68"/>
      <c r="MXJ8" s="68"/>
      <c r="MXK8" s="68"/>
      <c r="MXL8" s="68"/>
      <c r="MXM8" s="68"/>
      <c r="MXN8" s="68"/>
      <c r="MXO8" s="68"/>
      <c r="MXP8" s="68"/>
      <c r="MXQ8" s="68"/>
      <c r="MXR8" s="68"/>
      <c r="MXS8" s="68"/>
      <c r="MXT8" s="68"/>
      <c r="MXU8" s="68"/>
      <c r="MXV8" s="68"/>
      <c r="MXW8" s="68"/>
      <c r="MXX8" s="68"/>
      <c r="MXY8" s="68"/>
      <c r="MXZ8" s="68"/>
      <c r="MYA8" s="68"/>
      <c r="MYB8" s="68"/>
      <c r="MYC8" s="68"/>
      <c r="MYD8" s="68"/>
      <c r="MYE8" s="68"/>
      <c r="MYF8" s="68"/>
      <c r="MYG8" s="68"/>
      <c r="MYH8" s="68"/>
      <c r="MYI8" s="68"/>
      <c r="MYJ8" s="68"/>
      <c r="MYK8" s="68"/>
      <c r="MYL8" s="68"/>
      <c r="MYM8" s="68"/>
      <c r="MYN8" s="68"/>
      <c r="MYO8" s="68"/>
      <c r="MYP8" s="68"/>
      <c r="MYQ8" s="68"/>
      <c r="MYR8" s="68"/>
      <c r="MYS8" s="68"/>
      <c r="MYT8" s="68"/>
      <c r="MYU8" s="68"/>
      <c r="MYV8" s="68"/>
      <c r="MYW8" s="68"/>
      <c r="MYX8" s="68"/>
      <c r="MYY8" s="68"/>
      <c r="MYZ8" s="68"/>
      <c r="MZA8" s="68"/>
      <c r="MZB8" s="68"/>
      <c r="MZC8" s="68"/>
      <c r="MZD8" s="68"/>
      <c r="MZE8" s="68"/>
      <c r="MZF8" s="68"/>
      <c r="MZG8" s="68"/>
      <c r="MZH8" s="68"/>
      <c r="MZI8" s="68"/>
      <c r="MZJ8" s="68"/>
      <c r="MZK8" s="68"/>
      <c r="MZL8" s="68"/>
      <c r="MZM8" s="68"/>
      <c r="MZN8" s="68"/>
      <c r="MZO8" s="68"/>
      <c r="MZP8" s="68"/>
      <c r="MZQ8" s="68"/>
      <c r="MZR8" s="68"/>
      <c r="MZS8" s="68"/>
      <c r="MZT8" s="68"/>
      <c r="MZU8" s="68"/>
      <c r="MZV8" s="68"/>
      <c r="MZW8" s="68"/>
      <c r="MZX8" s="68"/>
      <c r="MZY8" s="68"/>
      <c r="MZZ8" s="68"/>
      <c r="NAA8" s="68"/>
      <c r="NAB8" s="68"/>
      <c r="NAC8" s="68"/>
      <c r="NAD8" s="68"/>
      <c r="NAE8" s="68"/>
      <c r="NAF8" s="68"/>
      <c r="NAG8" s="68"/>
      <c r="NAH8" s="68"/>
      <c r="NAI8" s="68"/>
      <c r="NAJ8" s="68"/>
      <c r="NAK8" s="68"/>
      <c r="NAL8" s="68"/>
      <c r="NAM8" s="68"/>
      <c r="NAN8" s="68"/>
      <c r="NAO8" s="68"/>
      <c r="NAP8" s="68"/>
      <c r="NAQ8" s="68"/>
      <c r="NAR8" s="68"/>
      <c r="NAS8" s="68"/>
      <c r="NAT8" s="68"/>
      <c r="NAU8" s="68"/>
      <c r="NAV8" s="68"/>
      <c r="NAW8" s="68"/>
      <c r="NAX8" s="68"/>
      <c r="NAY8" s="68"/>
      <c r="NAZ8" s="68"/>
      <c r="NBA8" s="68"/>
      <c r="NBB8" s="68"/>
      <c r="NBC8" s="68"/>
      <c r="NBD8" s="68"/>
      <c r="NBE8" s="68"/>
      <c r="NBF8" s="68"/>
      <c r="NBG8" s="68"/>
      <c r="NBH8" s="68"/>
      <c r="NBI8" s="68"/>
      <c r="NBJ8" s="68"/>
      <c r="NBK8" s="68"/>
      <c r="NBL8" s="68"/>
      <c r="NBM8" s="68"/>
      <c r="NBN8" s="68"/>
      <c r="NBO8" s="68"/>
      <c r="NBP8" s="68"/>
      <c r="NBQ8" s="68"/>
      <c r="NBR8" s="68"/>
      <c r="NBS8" s="68"/>
      <c r="NBT8" s="68"/>
      <c r="NBU8" s="68"/>
      <c r="NBV8" s="68"/>
      <c r="NBW8" s="68"/>
      <c r="NBX8" s="68"/>
      <c r="NBY8" s="68"/>
      <c r="NBZ8" s="68"/>
      <c r="NCA8" s="68"/>
      <c r="NCB8" s="68"/>
      <c r="NCC8" s="68"/>
      <c r="NCD8" s="68"/>
      <c r="NCE8" s="68"/>
      <c r="NCF8" s="68"/>
      <c r="NCG8" s="68"/>
      <c r="NCH8" s="68"/>
      <c r="NCI8" s="68"/>
      <c r="NCJ8" s="68"/>
      <c r="NCK8" s="68"/>
      <c r="NCL8" s="68"/>
      <c r="NCM8" s="68"/>
      <c r="NCN8" s="68"/>
      <c r="NCO8" s="68"/>
      <c r="NCP8" s="68"/>
      <c r="NCQ8" s="68"/>
      <c r="NCR8" s="68"/>
      <c r="NCS8" s="68"/>
      <c r="NCT8" s="68"/>
      <c r="NCU8" s="68"/>
      <c r="NCV8" s="68"/>
      <c r="NCW8" s="68"/>
      <c r="NCX8" s="68"/>
      <c r="NCY8" s="68"/>
      <c r="NCZ8" s="68"/>
      <c r="NDA8" s="68"/>
      <c r="NDB8" s="68"/>
      <c r="NDC8" s="68"/>
      <c r="NDD8" s="68"/>
      <c r="NDE8" s="68"/>
      <c r="NDF8" s="68"/>
      <c r="NDG8" s="68"/>
      <c r="NDH8" s="68"/>
      <c r="NDI8" s="68"/>
      <c r="NDJ8" s="68"/>
      <c r="NDK8" s="68"/>
      <c r="NDL8" s="68"/>
      <c r="NDM8" s="68"/>
      <c r="NDN8" s="68"/>
      <c r="NDO8" s="68"/>
      <c r="NDP8" s="68"/>
      <c r="NDQ8" s="68"/>
      <c r="NDR8" s="68"/>
      <c r="NDS8" s="68"/>
      <c r="NDT8" s="68"/>
      <c r="NDU8" s="68"/>
      <c r="NDV8" s="68"/>
      <c r="NDW8" s="68"/>
      <c r="NDX8" s="68"/>
      <c r="NDY8" s="68"/>
      <c r="NDZ8" s="68"/>
      <c r="NEA8" s="68"/>
      <c r="NEB8" s="68"/>
      <c r="NEC8" s="68"/>
      <c r="NED8" s="68"/>
      <c r="NEE8" s="68"/>
      <c r="NEF8" s="68"/>
      <c r="NEG8" s="68"/>
      <c r="NEH8" s="68"/>
      <c r="NEI8" s="68"/>
      <c r="NEJ8" s="68"/>
      <c r="NEK8" s="68"/>
      <c r="NEL8" s="68"/>
      <c r="NEM8" s="68"/>
      <c r="NEN8" s="68"/>
      <c r="NEO8" s="68"/>
      <c r="NEP8" s="68"/>
      <c r="NEQ8" s="68"/>
      <c r="NER8" s="68"/>
      <c r="NES8" s="68"/>
      <c r="NET8" s="68"/>
      <c r="NEU8" s="68"/>
      <c r="NEV8" s="68"/>
      <c r="NEW8" s="68"/>
      <c r="NEX8" s="68"/>
      <c r="NEY8" s="68"/>
      <c r="NEZ8" s="68"/>
      <c r="NFA8" s="68"/>
      <c r="NFB8" s="68"/>
      <c r="NFC8" s="68"/>
      <c r="NFD8" s="68"/>
      <c r="NFE8" s="68"/>
      <c r="NFF8" s="68"/>
      <c r="NFG8" s="68"/>
      <c r="NFH8" s="68"/>
      <c r="NFI8" s="68"/>
      <c r="NFJ8" s="68"/>
      <c r="NFK8" s="68"/>
      <c r="NFL8" s="68"/>
      <c r="NFM8" s="68"/>
      <c r="NFN8" s="68"/>
      <c r="NFO8" s="68"/>
      <c r="NFP8" s="68"/>
      <c r="NFQ8" s="68"/>
      <c r="NFR8" s="68"/>
      <c r="NFS8" s="68"/>
      <c r="NFT8" s="68"/>
      <c r="NFU8" s="68"/>
      <c r="NFV8" s="68"/>
      <c r="NFW8" s="68"/>
      <c r="NFX8" s="68"/>
      <c r="NFY8" s="68"/>
      <c r="NFZ8" s="68"/>
      <c r="NGA8" s="68"/>
      <c r="NGB8" s="68"/>
      <c r="NGC8" s="68"/>
      <c r="NGD8" s="68"/>
      <c r="NGE8" s="68"/>
      <c r="NGF8" s="68"/>
      <c r="NGG8" s="68"/>
      <c r="NGH8" s="68"/>
      <c r="NGI8" s="68"/>
      <c r="NGJ8" s="68"/>
      <c r="NGK8" s="68"/>
      <c r="NGL8" s="68"/>
      <c r="NGM8" s="68"/>
      <c r="NGN8" s="68"/>
      <c r="NGO8" s="68"/>
      <c r="NGP8" s="68"/>
      <c r="NGQ8" s="68"/>
      <c r="NGR8" s="68"/>
      <c r="NGS8" s="68"/>
      <c r="NGT8" s="68"/>
      <c r="NGU8" s="68"/>
      <c r="NGV8" s="68"/>
      <c r="NGW8" s="68"/>
      <c r="NGX8" s="68"/>
      <c r="NGY8" s="68"/>
      <c r="NGZ8" s="68"/>
      <c r="NHA8" s="68"/>
      <c r="NHB8" s="68"/>
      <c r="NHC8" s="68"/>
      <c r="NHD8" s="68"/>
      <c r="NHE8" s="68"/>
      <c r="NHF8" s="68"/>
      <c r="NHG8" s="68"/>
      <c r="NHH8" s="68"/>
      <c r="NHI8" s="68"/>
      <c r="NHJ8" s="68"/>
      <c r="NHK8" s="68"/>
      <c r="NHL8" s="68"/>
      <c r="NHM8" s="68"/>
      <c r="NHN8" s="68"/>
      <c r="NHO8" s="68"/>
      <c r="NHP8" s="68"/>
      <c r="NHQ8" s="68"/>
      <c r="NHR8" s="68"/>
      <c r="NHS8" s="68"/>
      <c r="NHT8" s="68"/>
      <c r="NHU8" s="68"/>
      <c r="NHV8" s="68"/>
      <c r="NHW8" s="68"/>
      <c r="NHX8" s="68"/>
      <c r="NHY8" s="68"/>
      <c r="NHZ8" s="68"/>
      <c r="NIA8" s="68"/>
      <c r="NIB8" s="68"/>
      <c r="NIC8" s="68"/>
      <c r="NID8" s="68"/>
      <c r="NIE8" s="68"/>
      <c r="NIF8" s="68"/>
      <c r="NIG8" s="68"/>
      <c r="NIH8" s="68"/>
      <c r="NII8" s="68"/>
      <c r="NIJ8" s="68"/>
      <c r="NIK8" s="68"/>
      <c r="NIL8" s="68"/>
      <c r="NIM8" s="68"/>
      <c r="NIN8" s="68"/>
      <c r="NIO8" s="68"/>
      <c r="NIP8" s="68"/>
      <c r="NIQ8" s="68"/>
      <c r="NIR8" s="68"/>
      <c r="NIS8" s="68"/>
      <c r="NIT8" s="68"/>
      <c r="NIU8" s="68"/>
      <c r="NIV8" s="68"/>
      <c r="NIW8" s="68"/>
      <c r="NIX8" s="68"/>
      <c r="NIY8" s="68"/>
      <c r="NIZ8" s="68"/>
      <c r="NJA8" s="68"/>
      <c r="NJB8" s="68"/>
      <c r="NJC8" s="68"/>
      <c r="NJD8" s="68"/>
      <c r="NJE8" s="68"/>
      <c r="NJF8" s="68"/>
      <c r="NJG8" s="68"/>
      <c r="NJH8" s="68"/>
      <c r="NJI8" s="68"/>
      <c r="NJJ8" s="68"/>
      <c r="NJK8" s="68"/>
      <c r="NJL8" s="68"/>
      <c r="NJM8" s="68"/>
      <c r="NJN8" s="68"/>
      <c r="NJO8" s="68"/>
      <c r="NJP8" s="68"/>
      <c r="NJQ8" s="68"/>
      <c r="NJR8" s="68"/>
      <c r="NJS8" s="68"/>
      <c r="NJT8" s="68"/>
      <c r="NJU8" s="68"/>
      <c r="NJV8" s="68"/>
      <c r="NJW8" s="68"/>
      <c r="NJX8" s="68"/>
      <c r="NJY8" s="68"/>
      <c r="NJZ8" s="68"/>
      <c r="NKA8" s="68"/>
      <c r="NKB8" s="68"/>
      <c r="NKC8" s="68"/>
      <c r="NKD8" s="68"/>
      <c r="NKE8" s="68"/>
      <c r="NKF8" s="68"/>
      <c r="NKG8" s="68"/>
      <c r="NKH8" s="68"/>
      <c r="NKI8" s="68"/>
      <c r="NKJ8" s="68"/>
      <c r="NKK8" s="68"/>
      <c r="NKL8" s="68"/>
      <c r="NKM8" s="68"/>
      <c r="NKN8" s="68"/>
      <c r="NKO8" s="68"/>
      <c r="NKP8" s="68"/>
      <c r="NKQ8" s="68"/>
      <c r="NKR8" s="68"/>
      <c r="NKS8" s="68"/>
      <c r="NKT8" s="68"/>
      <c r="NKU8" s="68"/>
      <c r="NKV8" s="68"/>
      <c r="NKW8" s="68"/>
      <c r="NKX8" s="68"/>
      <c r="NKY8" s="68"/>
      <c r="NKZ8" s="68"/>
      <c r="NLA8" s="68"/>
      <c r="NLB8" s="68"/>
      <c r="NLC8" s="68"/>
      <c r="NLD8" s="68"/>
      <c r="NLE8" s="68"/>
      <c r="NLF8" s="68"/>
      <c r="NLG8" s="68"/>
      <c r="NLH8" s="68"/>
      <c r="NLI8" s="68"/>
      <c r="NLJ8" s="68"/>
      <c r="NLK8" s="68"/>
      <c r="NLL8" s="68"/>
      <c r="NLM8" s="68"/>
      <c r="NLN8" s="68"/>
      <c r="NLO8" s="68"/>
      <c r="NLP8" s="68"/>
      <c r="NLQ8" s="68"/>
      <c r="NLR8" s="68"/>
      <c r="NLS8" s="68"/>
      <c r="NLT8" s="68"/>
      <c r="NLU8" s="68"/>
      <c r="NLV8" s="68"/>
      <c r="NLW8" s="68"/>
      <c r="NLX8" s="68"/>
      <c r="NLY8" s="68"/>
      <c r="NLZ8" s="68"/>
      <c r="NMA8" s="68"/>
      <c r="NMB8" s="68"/>
      <c r="NMC8" s="68"/>
      <c r="NMD8" s="68"/>
      <c r="NME8" s="68"/>
      <c r="NMF8" s="68"/>
      <c r="NMG8" s="68"/>
      <c r="NMH8" s="68"/>
      <c r="NMI8" s="68"/>
      <c r="NMJ8" s="68"/>
      <c r="NMK8" s="68"/>
      <c r="NML8" s="68"/>
      <c r="NMM8" s="68"/>
      <c r="NMN8" s="68"/>
      <c r="NMO8" s="68"/>
      <c r="NMP8" s="68"/>
      <c r="NMQ8" s="68"/>
      <c r="NMR8" s="68"/>
      <c r="NMS8" s="68"/>
      <c r="NMT8" s="68"/>
      <c r="NMU8" s="68"/>
      <c r="NMV8" s="68"/>
      <c r="NMW8" s="68"/>
      <c r="NMX8" s="68"/>
      <c r="NMY8" s="68"/>
      <c r="NMZ8" s="68"/>
      <c r="NNA8" s="68"/>
      <c r="NNB8" s="68"/>
      <c r="NNC8" s="68"/>
      <c r="NND8" s="68"/>
      <c r="NNE8" s="68"/>
      <c r="NNF8" s="68"/>
      <c r="NNG8" s="68"/>
      <c r="NNH8" s="68"/>
      <c r="NNI8" s="68"/>
      <c r="NNJ8" s="68"/>
      <c r="NNK8" s="68"/>
      <c r="NNL8" s="68"/>
      <c r="NNM8" s="68"/>
      <c r="NNN8" s="68"/>
      <c r="NNO8" s="68"/>
      <c r="NNP8" s="68"/>
      <c r="NNQ8" s="68"/>
      <c r="NNR8" s="68"/>
      <c r="NNS8" s="68"/>
      <c r="NNT8" s="68"/>
      <c r="NNU8" s="68"/>
      <c r="NNV8" s="68"/>
      <c r="NNW8" s="68"/>
      <c r="NNX8" s="68"/>
      <c r="NNY8" s="68"/>
      <c r="NNZ8" s="68"/>
      <c r="NOA8" s="68"/>
      <c r="NOB8" s="68"/>
      <c r="NOC8" s="68"/>
      <c r="NOD8" s="68"/>
      <c r="NOE8" s="68"/>
      <c r="NOF8" s="68"/>
      <c r="NOG8" s="68"/>
      <c r="NOH8" s="68"/>
      <c r="NOI8" s="68"/>
      <c r="NOJ8" s="68"/>
      <c r="NOK8" s="68"/>
      <c r="NOL8" s="68"/>
      <c r="NOM8" s="68"/>
      <c r="NON8" s="68"/>
      <c r="NOO8" s="68"/>
      <c r="NOP8" s="68"/>
      <c r="NOQ8" s="68"/>
      <c r="NOR8" s="68"/>
      <c r="NOS8" s="68"/>
      <c r="NOT8" s="68"/>
      <c r="NOU8" s="68"/>
      <c r="NOV8" s="68"/>
      <c r="NOW8" s="68"/>
      <c r="NOX8" s="68"/>
      <c r="NOY8" s="68"/>
      <c r="NOZ8" s="68"/>
      <c r="NPA8" s="68"/>
      <c r="NPB8" s="68"/>
      <c r="NPC8" s="68"/>
      <c r="NPD8" s="68"/>
      <c r="NPE8" s="68"/>
      <c r="NPF8" s="68"/>
      <c r="NPG8" s="68"/>
      <c r="NPH8" s="68"/>
      <c r="NPI8" s="68"/>
      <c r="NPJ8" s="68"/>
      <c r="NPK8" s="68"/>
      <c r="NPL8" s="68"/>
      <c r="NPM8" s="68"/>
      <c r="NPN8" s="68"/>
      <c r="NPO8" s="68"/>
      <c r="NPP8" s="68"/>
      <c r="NPQ8" s="68"/>
      <c r="NPR8" s="68"/>
      <c r="NPS8" s="68"/>
      <c r="NPT8" s="68"/>
      <c r="NPU8" s="68"/>
      <c r="NPV8" s="68"/>
      <c r="NPW8" s="68"/>
      <c r="NPX8" s="68"/>
      <c r="NPY8" s="68"/>
      <c r="NPZ8" s="68"/>
      <c r="NQA8" s="68"/>
      <c r="NQB8" s="68"/>
      <c r="NQC8" s="68"/>
      <c r="NQD8" s="68"/>
      <c r="NQE8" s="68"/>
      <c r="NQF8" s="68"/>
      <c r="NQG8" s="68"/>
      <c r="NQH8" s="68"/>
      <c r="NQI8" s="68"/>
      <c r="NQJ8" s="68"/>
      <c r="NQK8" s="68"/>
      <c r="NQL8" s="68"/>
      <c r="NQM8" s="68"/>
      <c r="NQN8" s="68"/>
      <c r="NQO8" s="68"/>
      <c r="NQP8" s="68"/>
      <c r="NQQ8" s="68"/>
      <c r="NQR8" s="68"/>
      <c r="NQS8" s="68"/>
      <c r="NQT8" s="68"/>
      <c r="NQU8" s="68"/>
      <c r="NQV8" s="68"/>
      <c r="NQW8" s="68"/>
      <c r="NQX8" s="68"/>
      <c r="NQY8" s="68"/>
      <c r="NQZ8" s="68"/>
      <c r="NRA8" s="68"/>
      <c r="NRB8" s="68"/>
      <c r="NRC8" s="68"/>
      <c r="NRD8" s="68"/>
      <c r="NRE8" s="68"/>
      <c r="NRF8" s="68"/>
      <c r="NRG8" s="68"/>
      <c r="NRH8" s="68"/>
      <c r="NRI8" s="68"/>
      <c r="NRJ8" s="68"/>
      <c r="NRK8" s="68"/>
      <c r="NRL8" s="68"/>
      <c r="NRM8" s="68"/>
      <c r="NRN8" s="68"/>
      <c r="NRO8" s="68"/>
      <c r="NRP8" s="68"/>
      <c r="NRQ8" s="68"/>
      <c r="NRR8" s="68"/>
      <c r="NRS8" s="68"/>
      <c r="NRT8" s="68"/>
      <c r="NRU8" s="68"/>
      <c r="NRV8" s="68"/>
      <c r="NRW8" s="68"/>
      <c r="NRX8" s="68"/>
      <c r="NRY8" s="68"/>
      <c r="NRZ8" s="68"/>
      <c r="NSA8" s="68"/>
      <c r="NSB8" s="68"/>
      <c r="NSC8" s="68"/>
      <c r="NSD8" s="68"/>
      <c r="NSE8" s="68"/>
      <c r="NSF8" s="68"/>
      <c r="NSG8" s="68"/>
      <c r="NSH8" s="68"/>
      <c r="NSI8" s="68"/>
      <c r="NSJ8" s="68"/>
      <c r="NSK8" s="68"/>
      <c r="NSL8" s="68"/>
      <c r="NSM8" s="68"/>
      <c r="NSN8" s="68"/>
      <c r="NSO8" s="68"/>
      <c r="NSP8" s="68"/>
      <c r="NSQ8" s="68"/>
      <c r="NSR8" s="68"/>
      <c r="NSS8" s="68"/>
      <c r="NST8" s="68"/>
      <c r="NSU8" s="68"/>
      <c r="NSV8" s="68"/>
      <c r="NSW8" s="68"/>
      <c r="NSX8" s="68"/>
      <c r="NSY8" s="68"/>
      <c r="NSZ8" s="68"/>
      <c r="NTA8" s="68"/>
      <c r="NTB8" s="68"/>
      <c r="NTC8" s="68"/>
      <c r="NTD8" s="68"/>
      <c r="NTE8" s="68"/>
      <c r="NTF8" s="68"/>
      <c r="NTG8" s="68"/>
      <c r="NTH8" s="68"/>
      <c r="NTI8" s="68"/>
      <c r="NTJ8" s="68"/>
      <c r="NTK8" s="68"/>
      <c r="NTL8" s="68"/>
      <c r="NTM8" s="68"/>
      <c r="NTN8" s="68"/>
      <c r="NTO8" s="68"/>
      <c r="NTP8" s="68"/>
      <c r="NTQ8" s="68"/>
      <c r="NTR8" s="68"/>
      <c r="NTS8" s="68"/>
      <c r="NTT8" s="68"/>
      <c r="NTU8" s="68"/>
      <c r="NTV8" s="68"/>
      <c r="NTW8" s="68"/>
      <c r="NTX8" s="68"/>
      <c r="NTY8" s="68"/>
      <c r="NTZ8" s="68"/>
      <c r="NUA8" s="68"/>
      <c r="NUB8" s="68"/>
      <c r="NUC8" s="68"/>
      <c r="NUD8" s="68"/>
      <c r="NUE8" s="68"/>
      <c r="NUF8" s="68"/>
      <c r="NUG8" s="68"/>
      <c r="NUH8" s="68"/>
      <c r="NUI8" s="68"/>
      <c r="NUJ8" s="68"/>
      <c r="NUK8" s="68"/>
      <c r="NUL8" s="68"/>
      <c r="NUM8" s="68"/>
      <c r="NUN8" s="68"/>
      <c r="NUO8" s="68"/>
      <c r="NUP8" s="68"/>
      <c r="NUQ8" s="68"/>
      <c r="NUR8" s="68"/>
      <c r="NUS8" s="68"/>
      <c r="NUT8" s="68"/>
      <c r="NUU8" s="68"/>
      <c r="NUV8" s="68"/>
      <c r="NUW8" s="68"/>
      <c r="NUX8" s="68"/>
      <c r="NUY8" s="68"/>
      <c r="NUZ8" s="68"/>
      <c r="NVA8" s="68"/>
      <c r="NVB8" s="68"/>
      <c r="NVC8" s="68"/>
      <c r="NVD8" s="68"/>
      <c r="NVE8" s="68"/>
      <c r="NVF8" s="68"/>
      <c r="NVG8" s="68"/>
      <c r="NVH8" s="68"/>
      <c r="NVI8" s="68"/>
      <c r="NVJ8" s="68"/>
      <c r="NVK8" s="68"/>
      <c r="NVL8" s="68"/>
      <c r="NVM8" s="68"/>
      <c r="NVN8" s="68"/>
      <c r="NVO8" s="68"/>
      <c r="NVP8" s="68"/>
      <c r="NVQ8" s="68"/>
      <c r="NVR8" s="68"/>
      <c r="NVS8" s="68"/>
      <c r="NVT8" s="68"/>
      <c r="NVU8" s="68"/>
      <c r="NVV8" s="68"/>
      <c r="NVW8" s="68"/>
      <c r="NVX8" s="68"/>
      <c r="NVY8" s="68"/>
      <c r="NVZ8" s="68"/>
      <c r="NWA8" s="68"/>
      <c r="NWB8" s="68"/>
      <c r="NWC8" s="68"/>
      <c r="NWD8" s="68"/>
      <c r="NWE8" s="68"/>
      <c r="NWF8" s="68"/>
      <c r="NWG8" s="68"/>
      <c r="NWH8" s="68"/>
      <c r="NWI8" s="68"/>
      <c r="NWJ8" s="68"/>
      <c r="NWK8" s="68"/>
      <c r="NWL8" s="68"/>
      <c r="NWM8" s="68"/>
      <c r="NWN8" s="68"/>
      <c r="NWO8" s="68"/>
      <c r="NWP8" s="68"/>
      <c r="NWQ8" s="68"/>
      <c r="NWR8" s="68"/>
      <c r="NWS8" s="68"/>
      <c r="NWT8" s="68"/>
      <c r="NWU8" s="68"/>
      <c r="NWV8" s="68"/>
      <c r="NWW8" s="68"/>
      <c r="NWX8" s="68"/>
      <c r="NWY8" s="68"/>
      <c r="NWZ8" s="68"/>
      <c r="NXA8" s="68"/>
      <c r="NXB8" s="68"/>
      <c r="NXC8" s="68"/>
      <c r="NXD8" s="68"/>
      <c r="NXE8" s="68"/>
      <c r="NXF8" s="68"/>
      <c r="NXG8" s="68"/>
      <c r="NXH8" s="68"/>
      <c r="NXI8" s="68"/>
      <c r="NXJ8" s="68"/>
      <c r="NXK8" s="68"/>
      <c r="NXL8" s="68"/>
      <c r="NXM8" s="68"/>
      <c r="NXN8" s="68"/>
      <c r="NXO8" s="68"/>
      <c r="NXP8" s="68"/>
      <c r="NXQ8" s="68"/>
      <c r="NXR8" s="68"/>
      <c r="NXS8" s="68"/>
      <c r="NXT8" s="68"/>
      <c r="NXU8" s="68"/>
      <c r="NXV8" s="68"/>
      <c r="NXW8" s="68"/>
      <c r="NXX8" s="68"/>
      <c r="NXY8" s="68"/>
      <c r="NXZ8" s="68"/>
      <c r="NYA8" s="68"/>
      <c r="NYB8" s="68"/>
      <c r="NYC8" s="68"/>
      <c r="NYD8" s="68"/>
      <c r="NYE8" s="68"/>
      <c r="NYF8" s="68"/>
      <c r="NYG8" s="68"/>
      <c r="NYH8" s="68"/>
      <c r="NYI8" s="68"/>
      <c r="NYJ8" s="68"/>
      <c r="NYK8" s="68"/>
      <c r="NYL8" s="68"/>
      <c r="NYM8" s="68"/>
      <c r="NYN8" s="68"/>
      <c r="NYO8" s="68"/>
      <c r="NYP8" s="68"/>
      <c r="NYQ8" s="68"/>
      <c r="NYR8" s="68"/>
      <c r="NYS8" s="68"/>
      <c r="NYT8" s="68"/>
      <c r="NYU8" s="68"/>
      <c r="NYV8" s="68"/>
      <c r="NYW8" s="68"/>
      <c r="NYX8" s="68"/>
      <c r="NYY8" s="68"/>
      <c r="NYZ8" s="68"/>
      <c r="NZA8" s="68"/>
      <c r="NZB8" s="68"/>
      <c r="NZC8" s="68"/>
      <c r="NZD8" s="68"/>
      <c r="NZE8" s="68"/>
      <c r="NZF8" s="68"/>
      <c r="NZG8" s="68"/>
      <c r="NZH8" s="68"/>
      <c r="NZI8" s="68"/>
      <c r="NZJ8" s="68"/>
      <c r="NZK8" s="68"/>
      <c r="NZL8" s="68"/>
      <c r="NZM8" s="68"/>
      <c r="NZN8" s="68"/>
      <c r="NZO8" s="68"/>
      <c r="NZP8" s="68"/>
      <c r="NZQ8" s="68"/>
      <c r="NZR8" s="68"/>
      <c r="NZS8" s="68"/>
      <c r="NZT8" s="68"/>
      <c r="NZU8" s="68"/>
      <c r="NZV8" s="68"/>
      <c r="NZW8" s="68"/>
      <c r="NZX8" s="68"/>
      <c r="NZY8" s="68"/>
      <c r="NZZ8" s="68"/>
      <c r="OAA8" s="68"/>
      <c r="OAB8" s="68"/>
      <c r="OAC8" s="68"/>
      <c r="OAD8" s="68"/>
      <c r="OAE8" s="68"/>
      <c r="OAF8" s="68"/>
      <c r="OAG8" s="68"/>
      <c r="OAH8" s="68"/>
      <c r="OAI8" s="68"/>
      <c r="OAJ8" s="68"/>
      <c r="OAK8" s="68"/>
      <c r="OAL8" s="68"/>
      <c r="OAM8" s="68"/>
      <c r="OAN8" s="68"/>
      <c r="OAO8" s="68"/>
      <c r="OAP8" s="68"/>
      <c r="OAQ8" s="68"/>
      <c r="OAR8" s="68"/>
      <c r="OAS8" s="68"/>
      <c r="OAT8" s="68"/>
      <c r="OAU8" s="68"/>
      <c r="OAV8" s="68"/>
      <c r="OAW8" s="68"/>
      <c r="OAX8" s="68"/>
      <c r="OAY8" s="68"/>
      <c r="OAZ8" s="68"/>
      <c r="OBA8" s="68"/>
      <c r="OBB8" s="68"/>
      <c r="OBC8" s="68"/>
      <c r="OBD8" s="68"/>
      <c r="OBE8" s="68"/>
      <c r="OBF8" s="68"/>
      <c r="OBG8" s="68"/>
      <c r="OBH8" s="68"/>
      <c r="OBI8" s="68"/>
      <c r="OBJ8" s="68"/>
      <c r="OBK8" s="68"/>
      <c r="OBL8" s="68"/>
      <c r="OBM8" s="68"/>
      <c r="OBN8" s="68"/>
      <c r="OBO8" s="68"/>
      <c r="OBP8" s="68"/>
      <c r="OBQ8" s="68"/>
      <c r="OBR8" s="68"/>
      <c r="OBS8" s="68"/>
      <c r="OBT8" s="68"/>
      <c r="OBU8" s="68"/>
      <c r="OBV8" s="68"/>
      <c r="OBW8" s="68"/>
      <c r="OBX8" s="68"/>
      <c r="OBY8" s="68"/>
      <c r="OBZ8" s="68"/>
      <c r="OCA8" s="68"/>
      <c r="OCB8" s="68"/>
      <c r="OCC8" s="68"/>
      <c r="OCD8" s="68"/>
      <c r="OCE8" s="68"/>
      <c r="OCF8" s="68"/>
      <c r="OCG8" s="68"/>
      <c r="OCH8" s="68"/>
      <c r="OCI8" s="68"/>
      <c r="OCJ8" s="68"/>
      <c r="OCK8" s="68"/>
      <c r="OCL8" s="68"/>
      <c r="OCM8" s="68"/>
      <c r="OCN8" s="68"/>
      <c r="OCO8" s="68"/>
      <c r="OCP8" s="68"/>
      <c r="OCQ8" s="68"/>
      <c r="OCR8" s="68"/>
      <c r="OCS8" s="68"/>
      <c r="OCT8" s="68"/>
      <c r="OCU8" s="68"/>
      <c r="OCV8" s="68"/>
      <c r="OCW8" s="68"/>
      <c r="OCX8" s="68"/>
      <c r="OCY8" s="68"/>
      <c r="OCZ8" s="68"/>
      <c r="ODA8" s="68"/>
      <c r="ODB8" s="68"/>
      <c r="ODC8" s="68"/>
      <c r="ODD8" s="68"/>
      <c r="ODE8" s="68"/>
      <c r="ODF8" s="68"/>
      <c r="ODG8" s="68"/>
      <c r="ODH8" s="68"/>
      <c r="ODI8" s="68"/>
      <c r="ODJ8" s="68"/>
      <c r="ODK8" s="68"/>
      <c r="ODL8" s="68"/>
      <c r="ODM8" s="68"/>
      <c r="ODN8" s="68"/>
      <c r="ODO8" s="68"/>
      <c r="ODP8" s="68"/>
      <c r="ODQ8" s="68"/>
      <c r="ODR8" s="68"/>
      <c r="ODS8" s="68"/>
      <c r="ODT8" s="68"/>
      <c r="ODU8" s="68"/>
      <c r="ODV8" s="68"/>
      <c r="ODW8" s="68"/>
      <c r="ODX8" s="68"/>
      <c r="ODY8" s="68"/>
      <c r="ODZ8" s="68"/>
      <c r="OEA8" s="68"/>
      <c r="OEB8" s="68"/>
      <c r="OEC8" s="68"/>
      <c r="OED8" s="68"/>
      <c r="OEE8" s="68"/>
      <c r="OEF8" s="68"/>
      <c r="OEG8" s="68"/>
      <c r="OEH8" s="68"/>
      <c r="OEI8" s="68"/>
      <c r="OEJ8" s="68"/>
      <c r="OEK8" s="68"/>
      <c r="OEL8" s="68"/>
      <c r="OEM8" s="68"/>
      <c r="OEN8" s="68"/>
      <c r="OEO8" s="68"/>
      <c r="OEP8" s="68"/>
      <c r="OEQ8" s="68"/>
      <c r="OER8" s="68"/>
      <c r="OES8" s="68"/>
      <c r="OET8" s="68"/>
      <c r="OEU8" s="68"/>
      <c r="OEV8" s="68"/>
      <c r="OEW8" s="68"/>
      <c r="OEX8" s="68"/>
      <c r="OEY8" s="68"/>
      <c r="OEZ8" s="68"/>
      <c r="OFA8" s="68"/>
      <c r="OFB8" s="68"/>
      <c r="OFC8" s="68"/>
      <c r="OFD8" s="68"/>
      <c r="OFE8" s="68"/>
      <c r="OFF8" s="68"/>
      <c r="OFG8" s="68"/>
      <c r="OFH8" s="68"/>
      <c r="OFI8" s="68"/>
      <c r="OFJ8" s="68"/>
      <c r="OFK8" s="68"/>
      <c r="OFL8" s="68"/>
      <c r="OFM8" s="68"/>
      <c r="OFN8" s="68"/>
      <c r="OFO8" s="68"/>
      <c r="OFP8" s="68"/>
      <c r="OFQ8" s="68"/>
      <c r="OFR8" s="68"/>
      <c r="OFS8" s="68"/>
      <c r="OFT8" s="68"/>
      <c r="OFU8" s="68"/>
      <c r="OFV8" s="68"/>
      <c r="OFW8" s="68"/>
      <c r="OFX8" s="68"/>
      <c r="OFY8" s="68"/>
      <c r="OFZ8" s="68"/>
      <c r="OGA8" s="68"/>
      <c r="OGB8" s="68"/>
      <c r="OGC8" s="68"/>
      <c r="OGD8" s="68"/>
      <c r="OGE8" s="68"/>
      <c r="OGF8" s="68"/>
      <c r="OGG8" s="68"/>
      <c r="OGH8" s="68"/>
      <c r="OGI8" s="68"/>
      <c r="OGJ8" s="68"/>
      <c r="OGK8" s="68"/>
      <c r="OGL8" s="68"/>
      <c r="OGM8" s="68"/>
      <c r="OGN8" s="68"/>
      <c r="OGO8" s="68"/>
      <c r="OGP8" s="68"/>
      <c r="OGQ8" s="68"/>
      <c r="OGR8" s="68"/>
      <c r="OGS8" s="68"/>
      <c r="OGT8" s="68"/>
      <c r="OGU8" s="68"/>
      <c r="OGV8" s="68"/>
      <c r="OGW8" s="68"/>
      <c r="OGX8" s="68"/>
      <c r="OGY8" s="68"/>
      <c r="OGZ8" s="68"/>
      <c r="OHA8" s="68"/>
      <c r="OHB8" s="68"/>
      <c r="OHC8" s="68"/>
      <c r="OHD8" s="68"/>
      <c r="OHE8" s="68"/>
      <c r="OHF8" s="68"/>
      <c r="OHG8" s="68"/>
      <c r="OHH8" s="68"/>
      <c r="OHI8" s="68"/>
      <c r="OHJ8" s="68"/>
      <c r="OHK8" s="68"/>
      <c r="OHL8" s="68"/>
      <c r="OHM8" s="68"/>
      <c r="OHN8" s="68"/>
      <c r="OHO8" s="68"/>
      <c r="OHP8" s="68"/>
      <c r="OHQ8" s="68"/>
      <c r="OHR8" s="68"/>
      <c r="OHS8" s="68"/>
      <c r="OHT8" s="68"/>
      <c r="OHU8" s="68"/>
      <c r="OHV8" s="68"/>
      <c r="OHW8" s="68"/>
      <c r="OHX8" s="68"/>
      <c r="OHY8" s="68"/>
      <c r="OHZ8" s="68"/>
      <c r="OIA8" s="68"/>
      <c r="OIB8" s="68"/>
      <c r="OIC8" s="68"/>
      <c r="OID8" s="68"/>
      <c r="OIE8" s="68"/>
      <c r="OIF8" s="68"/>
      <c r="OIG8" s="68"/>
      <c r="OIH8" s="68"/>
      <c r="OII8" s="68"/>
      <c r="OIJ8" s="68"/>
      <c r="OIK8" s="68"/>
      <c r="OIL8" s="68"/>
      <c r="OIM8" s="68"/>
      <c r="OIN8" s="68"/>
      <c r="OIO8" s="68"/>
      <c r="OIP8" s="68"/>
      <c r="OIQ8" s="68"/>
      <c r="OIR8" s="68"/>
      <c r="OIS8" s="68"/>
      <c r="OIT8" s="68"/>
      <c r="OIU8" s="68"/>
      <c r="OIV8" s="68"/>
      <c r="OIW8" s="68"/>
      <c r="OIX8" s="68"/>
      <c r="OIY8" s="68"/>
      <c r="OIZ8" s="68"/>
      <c r="OJA8" s="68"/>
      <c r="OJB8" s="68"/>
      <c r="OJC8" s="68"/>
      <c r="OJD8" s="68"/>
      <c r="OJE8" s="68"/>
      <c r="OJF8" s="68"/>
      <c r="OJG8" s="68"/>
      <c r="OJH8" s="68"/>
      <c r="OJI8" s="68"/>
      <c r="OJJ8" s="68"/>
      <c r="OJK8" s="68"/>
      <c r="OJL8" s="68"/>
      <c r="OJM8" s="68"/>
      <c r="OJN8" s="68"/>
      <c r="OJO8" s="68"/>
      <c r="OJP8" s="68"/>
      <c r="OJQ8" s="68"/>
      <c r="OJR8" s="68"/>
      <c r="OJS8" s="68"/>
      <c r="OJT8" s="68"/>
      <c r="OJU8" s="68"/>
      <c r="OJV8" s="68"/>
      <c r="OJW8" s="68"/>
      <c r="OJX8" s="68"/>
      <c r="OJY8" s="68"/>
      <c r="OJZ8" s="68"/>
      <c r="OKA8" s="68"/>
      <c r="OKB8" s="68"/>
      <c r="OKC8" s="68"/>
      <c r="OKD8" s="68"/>
      <c r="OKE8" s="68"/>
      <c r="OKF8" s="68"/>
      <c r="OKG8" s="68"/>
      <c r="OKH8" s="68"/>
      <c r="OKI8" s="68"/>
      <c r="OKJ8" s="68"/>
      <c r="OKK8" s="68"/>
      <c r="OKL8" s="68"/>
      <c r="OKM8" s="68"/>
      <c r="OKN8" s="68"/>
      <c r="OKO8" s="68"/>
      <c r="OKP8" s="68"/>
      <c r="OKQ8" s="68"/>
      <c r="OKR8" s="68"/>
      <c r="OKS8" s="68"/>
      <c r="OKT8" s="68"/>
      <c r="OKU8" s="68"/>
      <c r="OKV8" s="68"/>
      <c r="OKW8" s="68"/>
      <c r="OKX8" s="68"/>
      <c r="OKY8" s="68"/>
      <c r="OKZ8" s="68"/>
      <c r="OLA8" s="68"/>
      <c r="OLB8" s="68"/>
      <c r="OLC8" s="68"/>
      <c r="OLD8" s="68"/>
      <c r="OLE8" s="68"/>
      <c r="OLF8" s="68"/>
      <c r="OLG8" s="68"/>
      <c r="OLH8" s="68"/>
      <c r="OLI8" s="68"/>
      <c r="OLJ8" s="68"/>
      <c r="OLK8" s="68"/>
      <c r="OLL8" s="68"/>
      <c r="OLM8" s="68"/>
      <c r="OLN8" s="68"/>
      <c r="OLO8" s="68"/>
      <c r="OLP8" s="68"/>
      <c r="OLQ8" s="68"/>
      <c r="OLR8" s="68"/>
      <c r="OLS8" s="68"/>
      <c r="OLT8" s="68"/>
      <c r="OLU8" s="68"/>
      <c r="OLV8" s="68"/>
      <c r="OLW8" s="68"/>
      <c r="OLX8" s="68"/>
      <c r="OLY8" s="68"/>
      <c r="OLZ8" s="68"/>
      <c r="OMA8" s="68"/>
      <c r="OMB8" s="68"/>
      <c r="OMC8" s="68"/>
      <c r="OMD8" s="68"/>
      <c r="OME8" s="68"/>
      <c r="OMF8" s="68"/>
      <c r="OMG8" s="68"/>
      <c r="OMH8" s="68"/>
      <c r="OMI8" s="68"/>
      <c r="OMJ8" s="68"/>
      <c r="OMK8" s="68"/>
      <c r="OML8" s="68"/>
      <c r="OMM8" s="68"/>
      <c r="OMN8" s="68"/>
      <c r="OMO8" s="68"/>
      <c r="OMP8" s="68"/>
      <c r="OMQ8" s="68"/>
      <c r="OMR8" s="68"/>
      <c r="OMS8" s="68"/>
      <c r="OMT8" s="68"/>
      <c r="OMU8" s="68"/>
      <c r="OMV8" s="68"/>
      <c r="OMW8" s="68"/>
      <c r="OMX8" s="68"/>
      <c r="OMY8" s="68"/>
      <c r="OMZ8" s="68"/>
      <c r="ONA8" s="68"/>
      <c r="ONB8" s="68"/>
      <c r="ONC8" s="68"/>
      <c r="OND8" s="68"/>
      <c r="ONE8" s="68"/>
      <c r="ONF8" s="68"/>
      <c r="ONG8" s="68"/>
      <c r="ONH8" s="68"/>
      <c r="ONI8" s="68"/>
      <c r="ONJ8" s="68"/>
      <c r="ONK8" s="68"/>
      <c r="ONL8" s="68"/>
      <c r="ONM8" s="68"/>
      <c r="ONN8" s="68"/>
      <c r="ONO8" s="68"/>
      <c r="ONP8" s="68"/>
      <c r="ONQ8" s="68"/>
      <c r="ONR8" s="68"/>
      <c r="ONS8" s="68"/>
      <c r="ONT8" s="68"/>
      <c r="ONU8" s="68"/>
      <c r="ONV8" s="68"/>
      <c r="ONW8" s="68"/>
      <c r="ONX8" s="68"/>
      <c r="ONY8" s="68"/>
      <c r="ONZ8" s="68"/>
      <c r="OOA8" s="68"/>
      <c r="OOB8" s="68"/>
      <c r="OOC8" s="68"/>
      <c r="OOD8" s="68"/>
      <c r="OOE8" s="68"/>
      <c r="OOF8" s="68"/>
      <c r="OOG8" s="68"/>
      <c r="OOH8" s="68"/>
      <c r="OOI8" s="68"/>
      <c r="OOJ8" s="68"/>
      <c r="OOK8" s="68"/>
      <c r="OOL8" s="68"/>
      <c r="OOM8" s="68"/>
      <c r="OON8" s="68"/>
      <c r="OOO8" s="68"/>
      <c r="OOP8" s="68"/>
      <c r="OOQ8" s="68"/>
      <c r="OOR8" s="68"/>
      <c r="OOS8" s="68"/>
      <c r="OOT8" s="68"/>
      <c r="OOU8" s="68"/>
      <c r="OOV8" s="68"/>
      <c r="OOW8" s="68"/>
      <c r="OOX8" s="68"/>
      <c r="OOY8" s="68"/>
      <c r="OOZ8" s="68"/>
      <c r="OPA8" s="68"/>
      <c r="OPB8" s="68"/>
      <c r="OPC8" s="68"/>
      <c r="OPD8" s="68"/>
      <c r="OPE8" s="68"/>
      <c r="OPF8" s="68"/>
      <c r="OPG8" s="68"/>
      <c r="OPH8" s="68"/>
      <c r="OPI8" s="68"/>
      <c r="OPJ8" s="68"/>
      <c r="OPK8" s="68"/>
      <c r="OPL8" s="68"/>
      <c r="OPM8" s="68"/>
      <c r="OPN8" s="68"/>
      <c r="OPO8" s="68"/>
      <c r="OPP8" s="68"/>
      <c r="OPQ8" s="68"/>
      <c r="OPR8" s="68"/>
      <c r="OPS8" s="68"/>
      <c r="OPT8" s="68"/>
      <c r="OPU8" s="68"/>
      <c r="OPV8" s="68"/>
      <c r="OPW8" s="68"/>
      <c r="OPX8" s="68"/>
      <c r="OPY8" s="68"/>
      <c r="OPZ8" s="68"/>
      <c r="OQA8" s="68"/>
      <c r="OQB8" s="68"/>
      <c r="OQC8" s="68"/>
      <c r="OQD8" s="68"/>
      <c r="OQE8" s="68"/>
      <c r="OQF8" s="68"/>
      <c r="OQG8" s="68"/>
      <c r="OQH8" s="68"/>
      <c r="OQI8" s="68"/>
      <c r="OQJ8" s="68"/>
      <c r="OQK8" s="68"/>
      <c r="OQL8" s="68"/>
      <c r="OQM8" s="68"/>
      <c r="OQN8" s="68"/>
      <c r="OQO8" s="68"/>
      <c r="OQP8" s="68"/>
      <c r="OQQ8" s="68"/>
      <c r="OQR8" s="68"/>
      <c r="OQS8" s="68"/>
      <c r="OQT8" s="68"/>
      <c r="OQU8" s="68"/>
      <c r="OQV8" s="68"/>
      <c r="OQW8" s="68"/>
      <c r="OQX8" s="68"/>
      <c r="OQY8" s="68"/>
      <c r="OQZ8" s="68"/>
      <c r="ORA8" s="68"/>
      <c r="ORB8" s="68"/>
      <c r="ORC8" s="68"/>
      <c r="ORD8" s="68"/>
      <c r="ORE8" s="68"/>
      <c r="ORF8" s="68"/>
      <c r="ORG8" s="68"/>
      <c r="ORH8" s="68"/>
      <c r="ORI8" s="68"/>
      <c r="ORJ8" s="68"/>
      <c r="ORK8" s="68"/>
      <c r="ORL8" s="68"/>
      <c r="ORM8" s="68"/>
      <c r="ORN8" s="68"/>
      <c r="ORO8" s="68"/>
      <c r="ORP8" s="68"/>
      <c r="ORQ8" s="68"/>
      <c r="ORR8" s="68"/>
      <c r="ORS8" s="68"/>
      <c r="ORT8" s="68"/>
      <c r="ORU8" s="68"/>
      <c r="ORV8" s="68"/>
      <c r="ORW8" s="68"/>
      <c r="ORX8" s="68"/>
      <c r="ORY8" s="68"/>
      <c r="ORZ8" s="68"/>
      <c r="OSA8" s="68"/>
      <c r="OSB8" s="68"/>
      <c r="OSC8" s="68"/>
      <c r="OSD8" s="68"/>
      <c r="OSE8" s="68"/>
      <c r="OSF8" s="68"/>
      <c r="OSG8" s="68"/>
      <c r="OSH8" s="68"/>
      <c r="OSI8" s="68"/>
      <c r="OSJ8" s="68"/>
      <c r="OSK8" s="68"/>
      <c r="OSL8" s="68"/>
      <c r="OSM8" s="68"/>
      <c r="OSN8" s="68"/>
      <c r="OSO8" s="68"/>
      <c r="OSP8" s="68"/>
      <c r="OSQ8" s="68"/>
      <c r="OSR8" s="68"/>
      <c r="OSS8" s="68"/>
      <c r="OST8" s="68"/>
      <c r="OSU8" s="68"/>
      <c r="OSV8" s="68"/>
      <c r="OSW8" s="68"/>
      <c r="OSX8" s="68"/>
      <c r="OSY8" s="68"/>
      <c r="OSZ8" s="68"/>
      <c r="OTA8" s="68"/>
      <c r="OTB8" s="68"/>
      <c r="OTC8" s="68"/>
      <c r="OTD8" s="68"/>
      <c r="OTE8" s="68"/>
      <c r="OTF8" s="68"/>
      <c r="OTG8" s="68"/>
      <c r="OTH8" s="68"/>
      <c r="OTI8" s="68"/>
      <c r="OTJ8" s="68"/>
      <c r="OTK8" s="68"/>
      <c r="OTL8" s="68"/>
      <c r="OTM8" s="68"/>
      <c r="OTN8" s="68"/>
      <c r="OTO8" s="68"/>
      <c r="OTP8" s="68"/>
      <c r="OTQ8" s="68"/>
      <c r="OTR8" s="68"/>
      <c r="OTS8" s="68"/>
      <c r="OTT8" s="68"/>
      <c r="OTU8" s="68"/>
      <c r="OTV8" s="68"/>
      <c r="OTW8" s="68"/>
      <c r="OTX8" s="68"/>
      <c r="OTY8" s="68"/>
      <c r="OTZ8" s="68"/>
      <c r="OUA8" s="68"/>
      <c r="OUB8" s="68"/>
      <c r="OUC8" s="68"/>
      <c r="OUD8" s="68"/>
      <c r="OUE8" s="68"/>
      <c r="OUF8" s="68"/>
      <c r="OUG8" s="68"/>
      <c r="OUH8" s="68"/>
      <c r="OUI8" s="68"/>
      <c r="OUJ8" s="68"/>
      <c r="OUK8" s="68"/>
      <c r="OUL8" s="68"/>
      <c r="OUM8" s="68"/>
      <c r="OUN8" s="68"/>
      <c r="OUO8" s="68"/>
      <c r="OUP8" s="68"/>
      <c r="OUQ8" s="68"/>
      <c r="OUR8" s="68"/>
      <c r="OUS8" s="68"/>
      <c r="OUT8" s="68"/>
      <c r="OUU8" s="68"/>
      <c r="OUV8" s="68"/>
      <c r="OUW8" s="68"/>
      <c r="OUX8" s="68"/>
      <c r="OUY8" s="68"/>
      <c r="OUZ8" s="68"/>
      <c r="OVA8" s="68"/>
      <c r="OVB8" s="68"/>
      <c r="OVC8" s="68"/>
      <c r="OVD8" s="68"/>
      <c r="OVE8" s="68"/>
      <c r="OVF8" s="68"/>
      <c r="OVG8" s="68"/>
      <c r="OVH8" s="68"/>
      <c r="OVI8" s="68"/>
      <c r="OVJ8" s="68"/>
      <c r="OVK8" s="68"/>
      <c r="OVL8" s="68"/>
      <c r="OVM8" s="68"/>
      <c r="OVN8" s="68"/>
      <c r="OVO8" s="68"/>
      <c r="OVP8" s="68"/>
      <c r="OVQ8" s="68"/>
      <c r="OVR8" s="68"/>
      <c r="OVS8" s="68"/>
      <c r="OVT8" s="68"/>
      <c r="OVU8" s="68"/>
      <c r="OVV8" s="68"/>
      <c r="OVW8" s="68"/>
      <c r="OVX8" s="68"/>
      <c r="OVY8" s="68"/>
      <c r="OVZ8" s="68"/>
      <c r="OWA8" s="68"/>
      <c r="OWB8" s="68"/>
      <c r="OWC8" s="68"/>
      <c r="OWD8" s="68"/>
      <c r="OWE8" s="68"/>
      <c r="OWF8" s="68"/>
      <c r="OWG8" s="68"/>
      <c r="OWH8" s="68"/>
      <c r="OWI8" s="68"/>
      <c r="OWJ8" s="68"/>
      <c r="OWK8" s="68"/>
      <c r="OWL8" s="68"/>
      <c r="OWM8" s="68"/>
      <c r="OWN8" s="68"/>
      <c r="OWO8" s="68"/>
      <c r="OWP8" s="68"/>
      <c r="OWQ8" s="68"/>
      <c r="OWR8" s="68"/>
      <c r="OWS8" s="68"/>
      <c r="OWT8" s="68"/>
      <c r="OWU8" s="68"/>
      <c r="OWV8" s="68"/>
      <c r="OWW8" s="68"/>
      <c r="OWX8" s="68"/>
      <c r="OWY8" s="68"/>
      <c r="OWZ8" s="68"/>
      <c r="OXA8" s="68"/>
      <c r="OXB8" s="68"/>
      <c r="OXC8" s="68"/>
      <c r="OXD8" s="68"/>
      <c r="OXE8" s="68"/>
      <c r="OXF8" s="68"/>
      <c r="OXG8" s="68"/>
      <c r="OXH8" s="68"/>
      <c r="OXI8" s="68"/>
      <c r="OXJ8" s="68"/>
      <c r="OXK8" s="68"/>
      <c r="OXL8" s="68"/>
      <c r="OXM8" s="68"/>
      <c r="OXN8" s="68"/>
      <c r="OXO8" s="68"/>
      <c r="OXP8" s="68"/>
      <c r="OXQ8" s="68"/>
      <c r="OXR8" s="68"/>
      <c r="OXS8" s="68"/>
      <c r="OXT8" s="68"/>
      <c r="OXU8" s="68"/>
      <c r="OXV8" s="68"/>
      <c r="OXW8" s="68"/>
      <c r="OXX8" s="68"/>
      <c r="OXY8" s="68"/>
      <c r="OXZ8" s="68"/>
      <c r="OYA8" s="68"/>
      <c r="OYB8" s="68"/>
      <c r="OYC8" s="68"/>
      <c r="OYD8" s="68"/>
      <c r="OYE8" s="68"/>
      <c r="OYF8" s="68"/>
      <c r="OYG8" s="68"/>
      <c r="OYH8" s="68"/>
      <c r="OYI8" s="68"/>
      <c r="OYJ8" s="68"/>
      <c r="OYK8" s="68"/>
      <c r="OYL8" s="68"/>
      <c r="OYM8" s="68"/>
      <c r="OYN8" s="68"/>
      <c r="OYO8" s="68"/>
      <c r="OYP8" s="68"/>
      <c r="OYQ8" s="68"/>
      <c r="OYR8" s="68"/>
      <c r="OYS8" s="68"/>
      <c r="OYT8" s="68"/>
      <c r="OYU8" s="68"/>
      <c r="OYV8" s="68"/>
      <c r="OYW8" s="68"/>
      <c r="OYX8" s="68"/>
      <c r="OYY8" s="68"/>
      <c r="OYZ8" s="68"/>
      <c r="OZA8" s="68"/>
      <c r="OZB8" s="68"/>
      <c r="OZC8" s="68"/>
      <c r="OZD8" s="68"/>
      <c r="OZE8" s="68"/>
      <c r="OZF8" s="68"/>
      <c r="OZG8" s="68"/>
      <c r="OZH8" s="68"/>
      <c r="OZI8" s="68"/>
      <c r="OZJ8" s="68"/>
      <c r="OZK8" s="68"/>
      <c r="OZL8" s="68"/>
      <c r="OZM8" s="68"/>
      <c r="OZN8" s="68"/>
      <c r="OZO8" s="68"/>
      <c r="OZP8" s="68"/>
      <c r="OZQ8" s="68"/>
      <c r="OZR8" s="68"/>
      <c r="OZS8" s="68"/>
      <c r="OZT8" s="68"/>
      <c r="OZU8" s="68"/>
      <c r="OZV8" s="68"/>
      <c r="OZW8" s="68"/>
      <c r="OZX8" s="68"/>
      <c r="OZY8" s="68"/>
      <c r="OZZ8" s="68"/>
      <c r="PAA8" s="68"/>
      <c r="PAB8" s="68"/>
      <c r="PAC8" s="68"/>
      <c r="PAD8" s="68"/>
      <c r="PAE8" s="68"/>
      <c r="PAF8" s="68"/>
      <c r="PAG8" s="68"/>
      <c r="PAH8" s="68"/>
      <c r="PAI8" s="68"/>
      <c r="PAJ8" s="68"/>
      <c r="PAK8" s="68"/>
      <c r="PAL8" s="68"/>
      <c r="PAM8" s="68"/>
      <c r="PAN8" s="68"/>
      <c r="PAO8" s="68"/>
      <c r="PAP8" s="68"/>
      <c r="PAQ8" s="68"/>
      <c r="PAR8" s="68"/>
      <c r="PAS8" s="68"/>
      <c r="PAT8" s="68"/>
      <c r="PAU8" s="68"/>
      <c r="PAV8" s="68"/>
      <c r="PAW8" s="68"/>
      <c r="PAX8" s="68"/>
      <c r="PAY8" s="68"/>
      <c r="PAZ8" s="68"/>
      <c r="PBA8" s="68"/>
      <c r="PBB8" s="68"/>
      <c r="PBC8" s="68"/>
      <c r="PBD8" s="68"/>
      <c r="PBE8" s="68"/>
      <c r="PBF8" s="68"/>
      <c r="PBG8" s="68"/>
      <c r="PBH8" s="68"/>
      <c r="PBI8" s="68"/>
      <c r="PBJ8" s="68"/>
      <c r="PBK8" s="68"/>
      <c r="PBL8" s="68"/>
      <c r="PBM8" s="68"/>
      <c r="PBN8" s="68"/>
      <c r="PBO8" s="68"/>
      <c r="PBP8" s="68"/>
      <c r="PBQ8" s="68"/>
      <c r="PBR8" s="68"/>
      <c r="PBS8" s="68"/>
      <c r="PBT8" s="68"/>
      <c r="PBU8" s="68"/>
      <c r="PBV8" s="68"/>
      <c r="PBW8" s="68"/>
      <c r="PBX8" s="68"/>
      <c r="PBY8" s="68"/>
      <c r="PBZ8" s="68"/>
      <c r="PCA8" s="68"/>
      <c r="PCB8" s="68"/>
      <c r="PCC8" s="68"/>
      <c r="PCD8" s="68"/>
      <c r="PCE8" s="68"/>
      <c r="PCF8" s="68"/>
      <c r="PCG8" s="68"/>
      <c r="PCH8" s="68"/>
      <c r="PCI8" s="68"/>
      <c r="PCJ8" s="68"/>
      <c r="PCK8" s="68"/>
      <c r="PCL8" s="68"/>
      <c r="PCM8" s="68"/>
      <c r="PCN8" s="68"/>
      <c r="PCO8" s="68"/>
      <c r="PCP8" s="68"/>
      <c r="PCQ8" s="68"/>
      <c r="PCR8" s="68"/>
      <c r="PCS8" s="68"/>
      <c r="PCT8" s="68"/>
      <c r="PCU8" s="68"/>
      <c r="PCV8" s="68"/>
      <c r="PCW8" s="68"/>
      <c r="PCX8" s="68"/>
      <c r="PCY8" s="68"/>
      <c r="PCZ8" s="68"/>
      <c r="PDA8" s="68"/>
      <c r="PDB8" s="68"/>
      <c r="PDC8" s="68"/>
      <c r="PDD8" s="68"/>
      <c r="PDE8" s="68"/>
      <c r="PDF8" s="68"/>
      <c r="PDG8" s="68"/>
      <c r="PDH8" s="68"/>
      <c r="PDI8" s="68"/>
      <c r="PDJ8" s="68"/>
      <c r="PDK8" s="68"/>
      <c r="PDL8" s="68"/>
      <c r="PDM8" s="68"/>
      <c r="PDN8" s="68"/>
      <c r="PDO8" s="68"/>
      <c r="PDP8" s="68"/>
      <c r="PDQ8" s="68"/>
      <c r="PDR8" s="68"/>
      <c r="PDS8" s="68"/>
      <c r="PDT8" s="68"/>
      <c r="PDU8" s="68"/>
      <c r="PDV8" s="68"/>
      <c r="PDW8" s="68"/>
      <c r="PDX8" s="68"/>
      <c r="PDY8" s="68"/>
      <c r="PDZ8" s="68"/>
      <c r="PEA8" s="68"/>
      <c r="PEB8" s="68"/>
      <c r="PEC8" s="68"/>
      <c r="PED8" s="68"/>
      <c r="PEE8" s="68"/>
      <c r="PEF8" s="68"/>
      <c r="PEG8" s="68"/>
      <c r="PEH8" s="68"/>
      <c r="PEI8" s="68"/>
      <c r="PEJ8" s="68"/>
      <c r="PEK8" s="68"/>
      <c r="PEL8" s="68"/>
      <c r="PEM8" s="68"/>
      <c r="PEN8" s="68"/>
      <c r="PEO8" s="68"/>
      <c r="PEP8" s="68"/>
      <c r="PEQ8" s="68"/>
      <c r="PER8" s="68"/>
      <c r="PES8" s="68"/>
      <c r="PET8" s="68"/>
      <c r="PEU8" s="68"/>
      <c r="PEV8" s="68"/>
      <c r="PEW8" s="68"/>
      <c r="PEX8" s="68"/>
      <c r="PEY8" s="68"/>
      <c r="PEZ8" s="68"/>
      <c r="PFA8" s="68"/>
      <c r="PFB8" s="68"/>
      <c r="PFC8" s="68"/>
      <c r="PFD8" s="68"/>
      <c r="PFE8" s="68"/>
      <c r="PFF8" s="68"/>
      <c r="PFG8" s="68"/>
      <c r="PFH8" s="68"/>
      <c r="PFI8" s="68"/>
      <c r="PFJ8" s="68"/>
      <c r="PFK8" s="68"/>
      <c r="PFL8" s="68"/>
      <c r="PFM8" s="68"/>
      <c r="PFN8" s="68"/>
      <c r="PFO8" s="68"/>
      <c r="PFP8" s="68"/>
      <c r="PFQ8" s="68"/>
      <c r="PFR8" s="68"/>
      <c r="PFS8" s="68"/>
      <c r="PFT8" s="68"/>
      <c r="PFU8" s="68"/>
      <c r="PFV8" s="68"/>
      <c r="PFW8" s="68"/>
      <c r="PFX8" s="68"/>
      <c r="PFY8" s="68"/>
      <c r="PFZ8" s="68"/>
      <c r="PGA8" s="68"/>
      <c r="PGB8" s="68"/>
      <c r="PGC8" s="68"/>
      <c r="PGD8" s="68"/>
      <c r="PGE8" s="68"/>
      <c r="PGF8" s="68"/>
      <c r="PGG8" s="68"/>
      <c r="PGH8" s="68"/>
      <c r="PGI8" s="68"/>
      <c r="PGJ8" s="68"/>
      <c r="PGK8" s="68"/>
      <c r="PGL8" s="68"/>
      <c r="PGM8" s="68"/>
      <c r="PGN8" s="68"/>
      <c r="PGO8" s="68"/>
      <c r="PGP8" s="68"/>
      <c r="PGQ8" s="68"/>
      <c r="PGR8" s="68"/>
      <c r="PGS8" s="68"/>
      <c r="PGT8" s="68"/>
      <c r="PGU8" s="68"/>
      <c r="PGV8" s="68"/>
      <c r="PGW8" s="68"/>
      <c r="PGX8" s="68"/>
      <c r="PGY8" s="68"/>
      <c r="PGZ8" s="68"/>
      <c r="PHA8" s="68"/>
      <c r="PHB8" s="68"/>
      <c r="PHC8" s="68"/>
      <c r="PHD8" s="68"/>
      <c r="PHE8" s="68"/>
      <c r="PHF8" s="68"/>
      <c r="PHG8" s="68"/>
      <c r="PHH8" s="68"/>
      <c r="PHI8" s="68"/>
      <c r="PHJ8" s="68"/>
      <c r="PHK8" s="68"/>
      <c r="PHL8" s="68"/>
      <c r="PHM8" s="68"/>
      <c r="PHN8" s="68"/>
      <c r="PHO8" s="68"/>
      <c r="PHP8" s="68"/>
      <c r="PHQ8" s="68"/>
      <c r="PHR8" s="68"/>
      <c r="PHS8" s="68"/>
      <c r="PHT8" s="68"/>
      <c r="PHU8" s="68"/>
      <c r="PHV8" s="68"/>
      <c r="PHW8" s="68"/>
      <c r="PHX8" s="68"/>
      <c r="PHY8" s="68"/>
      <c r="PHZ8" s="68"/>
      <c r="PIA8" s="68"/>
      <c r="PIB8" s="68"/>
      <c r="PIC8" s="68"/>
      <c r="PID8" s="68"/>
      <c r="PIE8" s="68"/>
      <c r="PIF8" s="68"/>
      <c r="PIG8" s="68"/>
      <c r="PIH8" s="68"/>
      <c r="PII8" s="68"/>
      <c r="PIJ8" s="68"/>
      <c r="PIK8" s="68"/>
      <c r="PIL8" s="68"/>
      <c r="PIM8" s="68"/>
      <c r="PIN8" s="68"/>
      <c r="PIO8" s="68"/>
      <c r="PIP8" s="68"/>
      <c r="PIQ8" s="68"/>
      <c r="PIR8" s="68"/>
      <c r="PIS8" s="68"/>
      <c r="PIT8" s="68"/>
      <c r="PIU8" s="68"/>
      <c r="PIV8" s="68"/>
      <c r="PIW8" s="68"/>
      <c r="PIX8" s="68"/>
      <c r="PIY8" s="68"/>
      <c r="PIZ8" s="68"/>
      <c r="PJA8" s="68"/>
      <c r="PJB8" s="68"/>
      <c r="PJC8" s="68"/>
      <c r="PJD8" s="68"/>
      <c r="PJE8" s="68"/>
      <c r="PJF8" s="68"/>
      <c r="PJG8" s="68"/>
      <c r="PJH8" s="68"/>
      <c r="PJI8" s="68"/>
      <c r="PJJ8" s="68"/>
      <c r="PJK8" s="68"/>
      <c r="PJL8" s="68"/>
      <c r="PJM8" s="68"/>
      <c r="PJN8" s="68"/>
      <c r="PJO8" s="68"/>
      <c r="PJP8" s="68"/>
      <c r="PJQ8" s="68"/>
      <c r="PJR8" s="68"/>
      <c r="PJS8" s="68"/>
      <c r="PJT8" s="68"/>
      <c r="PJU8" s="68"/>
      <c r="PJV8" s="68"/>
      <c r="PJW8" s="68"/>
      <c r="PJX8" s="68"/>
      <c r="PJY8" s="68"/>
      <c r="PJZ8" s="68"/>
      <c r="PKA8" s="68"/>
      <c r="PKB8" s="68"/>
      <c r="PKC8" s="68"/>
      <c r="PKD8" s="68"/>
      <c r="PKE8" s="68"/>
      <c r="PKF8" s="68"/>
      <c r="PKG8" s="68"/>
      <c r="PKH8" s="68"/>
      <c r="PKI8" s="68"/>
      <c r="PKJ8" s="68"/>
      <c r="PKK8" s="68"/>
      <c r="PKL8" s="68"/>
      <c r="PKM8" s="68"/>
      <c r="PKN8" s="68"/>
      <c r="PKO8" s="68"/>
      <c r="PKP8" s="68"/>
      <c r="PKQ8" s="68"/>
      <c r="PKR8" s="68"/>
      <c r="PKS8" s="68"/>
      <c r="PKT8" s="68"/>
      <c r="PKU8" s="68"/>
      <c r="PKV8" s="68"/>
      <c r="PKW8" s="68"/>
      <c r="PKX8" s="68"/>
      <c r="PKY8" s="68"/>
      <c r="PKZ8" s="68"/>
      <c r="PLA8" s="68"/>
      <c r="PLB8" s="68"/>
      <c r="PLC8" s="68"/>
      <c r="PLD8" s="68"/>
      <c r="PLE8" s="68"/>
      <c r="PLF8" s="68"/>
      <c r="PLG8" s="68"/>
      <c r="PLH8" s="68"/>
      <c r="PLI8" s="68"/>
      <c r="PLJ8" s="68"/>
      <c r="PLK8" s="68"/>
      <c r="PLL8" s="68"/>
      <c r="PLM8" s="68"/>
      <c r="PLN8" s="68"/>
      <c r="PLO8" s="68"/>
      <c r="PLP8" s="68"/>
      <c r="PLQ8" s="68"/>
      <c r="PLR8" s="68"/>
      <c r="PLS8" s="68"/>
      <c r="PLT8" s="68"/>
      <c r="PLU8" s="68"/>
      <c r="PLV8" s="68"/>
      <c r="PLW8" s="68"/>
      <c r="PLX8" s="68"/>
      <c r="PLY8" s="68"/>
      <c r="PLZ8" s="68"/>
      <c r="PMA8" s="68"/>
      <c r="PMB8" s="68"/>
      <c r="PMC8" s="68"/>
      <c r="PMD8" s="68"/>
      <c r="PME8" s="68"/>
      <c r="PMF8" s="68"/>
      <c r="PMG8" s="68"/>
      <c r="PMH8" s="68"/>
      <c r="PMI8" s="68"/>
      <c r="PMJ8" s="68"/>
      <c r="PMK8" s="68"/>
      <c r="PML8" s="68"/>
      <c r="PMM8" s="68"/>
      <c r="PMN8" s="68"/>
      <c r="PMO8" s="68"/>
      <c r="PMP8" s="68"/>
      <c r="PMQ8" s="68"/>
      <c r="PMR8" s="68"/>
      <c r="PMS8" s="68"/>
      <c r="PMT8" s="68"/>
      <c r="PMU8" s="68"/>
      <c r="PMV8" s="68"/>
      <c r="PMW8" s="68"/>
      <c r="PMX8" s="68"/>
      <c r="PMY8" s="68"/>
      <c r="PMZ8" s="68"/>
      <c r="PNA8" s="68"/>
      <c r="PNB8" s="68"/>
      <c r="PNC8" s="68"/>
      <c r="PND8" s="68"/>
      <c r="PNE8" s="68"/>
      <c r="PNF8" s="68"/>
      <c r="PNG8" s="68"/>
      <c r="PNH8" s="68"/>
      <c r="PNI8" s="68"/>
      <c r="PNJ8" s="68"/>
      <c r="PNK8" s="68"/>
      <c r="PNL8" s="68"/>
      <c r="PNM8" s="68"/>
      <c r="PNN8" s="68"/>
      <c r="PNO8" s="68"/>
      <c r="PNP8" s="68"/>
      <c r="PNQ8" s="68"/>
      <c r="PNR8" s="68"/>
      <c r="PNS8" s="68"/>
      <c r="PNT8" s="68"/>
      <c r="PNU8" s="68"/>
      <c r="PNV8" s="68"/>
      <c r="PNW8" s="68"/>
      <c r="PNX8" s="68"/>
      <c r="PNY8" s="68"/>
      <c r="PNZ8" s="68"/>
      <c r="POA8" s="68"/>
      <c r="POB8" s="68"/>
      <c r="POC8" s="68"/>
      <c r="POD8" s="68"/>
      <c r="POE8" s="68"/>
      <c r="POF8" s="68"/>
      <c r="POG8" s="68"/>
      <c r="POH8" s="68"/>
      <c r="POI8" s="68"/>
      <c r="POJ8" s="68"/>
      <c r="POK8" s="68"/>
      <c r="POL8" s="68"/>
      <c r="POM8" s="68"/>
      <c r="PON8" s="68"/>
      <c r="POO8" s="68"/>
      <c r="POP8" s="68"/>
      <c r="POQ8" s="68"/>
      <c r="POR8" s="68"/>
      <c r="POS8" s="68"/>
      <c r="POT8" s="68"/>
      <c r="POU8" s="68"/>
      <c r="POV8" s="68"/>
      <c r="POW8" s="68"/>
      <c r="POX8" s="68"/>
      <c r="POY8" s="68"/>
      <c r="POZ8" s="68"/>
      <c r="PPA8" s="68"/>
      <c r="PPB8" s="68"/>
      <c r="PPC8" s="68"/>
      <c r="PPD8" s="68"/>
      <c r="PPE8" s="68"/>
      <c r="PPF8" s="68"/>
      <c r="PPG8" s="68"/>
      <c r="PPH8" s="68"/>
      <c r="PPI8" s="68"/>
      <c r="PPJ8" s="68"/>
      <c r="PPK8" s="68"/>
      <c r="PPL8" s="68"/>
      <c r="PPM8" s="68"/>
      <c r="PPN8" s="68"/>
      <c r="PPO8" s="68"/>
      <c r="PPP8" s="68"/>
      <c r="PPQ8" s="68"/>
      <c r="PPR8" s="68"/>
      <c r="PPS8" s="68"/>
      <c r="PPT8" s="68"/>
      <c r="PPU8" s="68"/>
      <c r="PPV8" s="68"/>
      <c r="PPW8" s="68"/>
      <c r="PPX8" s="68"/>
      <c r="PPY8" s="68"/>
      <c r="PPZ8" s="68"/>
      <c r="PQA8" s="68"/>
      <c r="PQB8" s="68"/>
      <c r="PQC8" s="68"/>
      <c r="PQD8" s="68"/>
      <c r="PQE8" s="68"/>
      <c r="PQF8" s="68"/>
      <c r="PQG8" s="68"/>
      <c r="PQH8" s="68"/>
      <c r="PQI8" s="68"/>
      <c r="PQJ8" s="68"/>
      <c r="PQK8" s="68"/>
      <c r="PQL8" s="68"/>
      <c r="PQM8" s="68"/>
      <c r="PQN8" s="68"/>
      <c r="PQO8" s="68"/>
      <c r="PQP8" s="68"/>
      <c r="PQQ8" s="68"/>
      <c r="PQR8" s="68"/>
      <c r="PQS8" s="68"/>
      <c r="PQT8" s="68"/>
      <c r="PQU8" s="68"/>
      <c r="PQV8" s="68"/>
      <c r="PQW8" s="68"/>
      <c r="PQX8" s="68"/>
      <c r="PQY8" s="68"/>
      <c r="PQZ8" s="68"/>
      <c r="PRA8" s="68"/>
      <c r="PRB8" s="68"/>
      <c r="PRC8" s="68"/>
      <c r="PRD8" s="68"/>
      <c r="PRE8" s="68"/>
      <c r="PRF8" s="68"/>
      <c r="PRG8" s="68"/>
      <c r="PRH8" s="68"/>
      <c r="PRI8" s="68"/>
      <c r="PRJ8" s="68"/>
      <c r="PRK8" s="68"/>
      <c r="PRL8" s="68"/>
      <c r="PRM8" s="68"/>
      <c r="PRN8" s="68"/>
      <c r="PRO8" s="68"/>
      <c r="PRP8" s="68"/>
      <c r="PRQ8" s="68"/>
      <c r="PRR8" s="68"/>
      <c r="PRS8" s="68"/>
      <c r="PRT8" s="68"/>
      <c r="PRU8" s="68"/>
      <c r="PRV8" s="68"/>
      <c r="PRW8" s="68"/>
      <c r="PRX8" s="68"/>
      <c r="PRY8" s="68"/>
      <c r="PRZ8" s="68"/>
      <c r="PSA8" s="68"/>
      <c r="PSB8" s="68"/>
      <c r="PSC8" s="68"/>
      <c r="PSD8" s="68"/>
      <c r="PSE8" s="68"/>
      <c r="PSF8" s="68"/>
      <c r="PSG8" s="68"/>
      <c r="PSH8" s="68"/>
      <c r="PSI8" s="68"/>
      <c r="PSJ8" s="68"/>
      <c r="PSK8" s="68"/>
      <c r="PSL8" s="68"/>
      <c r="PSM8" s="68"/>
      <c r="PSN8" s="68"/>
      <c r="PSO8" s="68"/>
      <c r="PSP8" s="68"/>
      <c r="PSQ8" s="68"/>
      <c r="PSR8" s="68"/>
      <c r="PSS8" s="68"/>
      <c r="PST8" s="68"/>
      <c r="PSU8" s="68"/>
      <c r="PSV8" s="68"/>
      <c r="PSW8" s="68"/>
      <c r="PSX8" s="68"/>
      <c r="PSY8" s="68"/>
      <c r="PSZ8" s="68"/>
      <c r="PTA8" s="68"/>
      <c r="PTB8" s="68"/>
      <c r="PTC8" s="68"/>
      <c r="PTD8" s="68"/>
      <c r="PTE8" s="68"/>
      <c r="PTF8" s="68"/>
      <c r="PTG8" s="68"/>
      <c r="PTH8" s="68"/>
      <c r="PTI8" s="68"/>
      <c r="PTJ8" s="68"/>
      <c r="PTK8" s="68"/>
      <c r="PTL8" s="68"/>
      <c r="PTM8" s="68"/>
      <c r="PTN8" s="68"/>
      <c r="PTO8" s="68"/>
      <c r="PTP8" s="68"/>
      <c r="PTQ8" s="68"/>
      <c r="PTR8" s="68"/>
      <c r="PTS8" s="68"/>
      <c r="PTT8" s="68"/>
      <c r="PTU8" s="68"/>
      <c r="PTV8" s="68"/>
      <c r="PTW8" s="68"/>
      <c r="PTX8" s="68"/>
      <c r="PTY8" s="68"/>
      <c r="PTZ8" s="68"/>
      <c r="PUA8" s="68"/>
      <c r="PUB8" s="68"/>
      <c r="PUC8" s="68"/>
      <c r="PUD8" s="68"/>
      <c r="PUE8" s="68"/>
      <c r="PUF8" s="68"/>
      <c r="PUG8" s="68"/>
      <c r="PUH8" s="68"/>
      <c r="PUI8" s="68"/>
      <c r="PUJ8" s="68"/>
      <c r="PUK8" s="68"/>
      <c r="PUL8" s="68"/>
      <c r="PUM8" s="68"/>
      <c r="PUN8" s="68"/>
      <c r="PUO8" s="68"/>
      <c r="PUP8" s="68"/>
      <c r="PUQ8" s="68"/>
      <c r="PUR8" s="68"/>
      <c r="PUS8" s="68"/>
      <c r="PUT8" s="68"/>
      <c r="PUU8" s="68"/>
      <c r="PUV8" s="68"/>
      <c r="PUW8" s="68"/>
      <c r="PUX8" s="68"/>
      <c r="PUY8" s="68"/>
      <c r="PUZ8" s="68"/>
      <c r="PVA8" s="68"/>
      <c r="PVB8" s="68"/>
      <c r="PVC8" s="68"/>
      <c r="PVD8" s="68"/>
      <c r="PVE8" s="68"/>
      <c r="PVF8" s="68"/>
      <c r="PVG8" s="68"/>
      <c r="PVH8" s="68"/>
      <c r="PVI8" s="68"/>
      <c r="PVJ8" s="68"/>
      <c r="PVK8" s="68"/>
      <c r="PVL8" s="68"/>
      <c r="PVM8" s="68"/>
      <c r="PVN8" s="68"/>
      <c r="PVO8" s="68"/>
      <c r="PVP8" s="68"/>
      <c r="PVQ8" s="68"/>
      <c r="PVR8" s="68"/>
      <c r="PVS8" s="68"/>
      <c r="PVT8" s="68"/>
      <c r="PVU8" s="68"/>
      <c r="PVV8" s="68"/>
      <c r="PVW8" s="68"/>
      <c r="PVX8" s="68"/>
      <c r="PVY8" s="68"/>
      <c r="PVZ8" s="68"/>
      <c r="PWA8" s="68"/>
      <c r="PWB8" s="68"/>
      <c r="PWC8" s="68"/>
      <c r="PWD8" s="68"/>
      <c r="PWE8" s="68"/>
      <c r="PWF8" s="68"/>
      <c r="PWG8" s="68"/>
      <c r="PWH8" s="68"/>
      <c r="PWI8" s="68"/>
      <c r="PWJ8" s="68"/>
      <c r="PWK8" s="68"/>
      <c r="PWL8" s="68"/>
      <c r="PWM8" s="68"/>
      <c r="PWN8" s="68"/>
      <c r="PWO8" s="68"/>
      <c r="PWP8" s="68"/>
      <c r="PWQ8" s="68"/>
      <c r="PWR8" s="68"/>
      <c r="PWS8" s="68"/>
      <c r="PWT8" s="68"/>
      <c r="PWU8" s="68"/>
      <c r="PWV8" s="68"/>
      <c r="PWW8" s="68"/>
      <c r="PWX8" s="68"/>
      <c r="PWY8" s="68"/>
      <c r="PWZ8" s="68"/>
      <c r="PXA8" s="68"/>
      <c r="PXB8" s="68"/>
      <c r="PXC8" s="68"/>
      <c r="PXD8" s="68"/>
      <c r="PXE8" s="68"/>
      <c r="PXF8" s="68"/>
      <c r="PXG8" s="68"/>
      <c r="PXH8" s="68"/>
      <c r="PXI8" s="68"/>
      <c r="PXJ8" s="68"/>
      <c r="PXK8" s="68"/>
      <c r="PXL8" s="68"/>
      <c r="PXM8" s="68"/>
      <c r="PXN8" s="68"/>
      <c r="PXO8" s="68"/>
      <c r="PXP8" s="68"/>
      <c r="PXQ8" s="68"/>
      <c r="PXR8" s="68"/>
      <c r="PXS8" s="68"/>
      <c r="PXT8" s="68"/>
      <c r="PXU8" s="68"/>
      <c r="PXV8" s="68"/>
      <c r="PXW8" s="68"/>
      <c r="PXX8" s="68"/>
      <c r="PXY8" s="68"/>
      <c r="PXZ8" s="68"/>
      <c r="PYA8" s="68"/>
      <c r="PYB8" s="68"/>
      <c r="PYC8" s="68"/>
      <c r="PYD8" s="68"/>
      <c r="PYE8" s="68"/>
      <c r="PYF8" s="68"/>
      <c r="PYG8" s="68"/>
      <c r="PYH8" s="68"/>
      <c r="PYI8" s="68"/>
      <c r="PYJ8" s="68"/>
      <c r="PYK8" s="68"/>
      <c r="PYL8" s="68"/>
      <c r="PYM8" s="68"/>
      <c r="PYN8" s="68"/>
      <c r="PYO8" s="68"/>
      <c r="PYP8" s="68"/>
      <c r="PYQ8" s="68"/>
      <c r="PYR8" s="68"/>
      <c r="PYS8" s="68"/>
      <c r="PYT8" s="68"/>
      <c r="PYU8" s="68"/>
      <c r="PYV8" s="68"/>
      <c r="PYW8" s="68"/>
      <c r="PYX8" s="68"/>
      <c r="PYY8" s="68"/>
      <c r="PYZ8" s="68"/>
      <c r="PZA8" s="68"/>
      <c r="PZB8" s="68"/>
      <c r="PZC8" s="68"/>
      <c r="PZD8" s="68"/>
      <c r="PZE8" s="68"/>
      <c r="PZF8" s="68"/>
      <c r="PZG8" s="68"/>
      <c r="PZH8" s="68"/>
      <c r="PZI8" s="68"/>
      <c r="PZJ8" s="68"/>
      <c r="PZK8" s="68"/>
      <c r="PZL8" s="68"/>
      <c r="PZM8" s="68"/>
      <c r="PZN8" s="68"/>
      <c r="PZO8" s="68"/>
      <c r="PZP8" s="68"/>
      <c r="PZQ8" s="68"/>
      <c r="PZR8" s="68"/>
      <c r="PZS8" s="68"/>
      <c r="PZT8" s="68"/>
      <c r="PZU8" s="68"/>
      <c r="PZV8" s="68"/>
      <c r="PZW8" s="68"/>
      <c r="PZX8" s="68"/>
      <c r="PZY8" s="68"/>
      <c r="PZZ8" s="68"/>
      <c r="QAA8" s="68"/>
      <c r="QAB8" s="68"/>
      <c r="QAC8" s="68"/>
      <c r="QAD8" s="68"/>
      <c r="QAE8" s="68"/>
      <c r="QAF8" s="68"/>
      <c r="QAG8" s="68"/>
      <c r="QAH8" s="68"/>
      <c r="QAI8" s="68"/>
      <c r="QAJ8" s="68"/>
      <c r="QAK8" s="68"/>
      <c r="QAL8" s="68"/>
      <c r="QAM8" s="68"/>
      <c r="QAN8" s="68"/>
      <c r="QAO8" s="68"/>
      <c r="QAP8" s="68"/>
      <c r="QAQ8" s="68"/>
      <c r="QAR8" s="68"/>
      <c r="QAS8" s="68"/>
      <c r="QAT8" s="68"/>
      <c r="QAU8" s="68"/>
      <c r="QAV8" s="68"/>
      <c r="QAW8" s="68"/>
      <c r="QAX8" s="68"/>
      <c r="QAY8" s="68"/>
      <c r="QAZ8" s="68"/>
      <c r="QBA8" s="68"/>
      <c r="QBB8" s="68"/>
      <c r="QBC8" s="68"/>
      <c r="QBD8" s="68"/>
      <c r="QBE8" s="68"/>
      <c r="QBF8" s="68"/>
      <c r="QBG8" s="68"/>
      <c r="QBH8" s="68"/>
      <c r="QBI8" s="68"/>
      <c r="QBJ8" s="68"/>
      <c r="QBK8" s="68"/>
      <c r="QBL8" s="68"/>
      <c r="QBM8" s="68"/>
      <c r="QBN8" s="68"/>
      <c r="QBO8" s="68"/>
      <c r="QBP8" s="68"/>
      <c r="QBQ8" s="68"/>
      <c r="QBR8" s="68"/>
      <c r="QBS8" s="68"/>
      <c r="QBT8" s="68"/>
      <c r="QBU8" s="68"/>
      <c r="QBV8" s="68"/>
      <c r="QBW8" s="68"/>
      <c r="QBX8" s="68"/>
      <c r="QBY8" s="68"/>
      <c r="QBZ8" s="68"/>
      <c r="QCA8" s="68"/>
      <c r="QCB8" s="68"/>
      <c r="QCC8" s="68"/>
      <c r="QCD8" s="68"/>
      <c r="QCE8" s="68"/>
      <c r="QCF8" s="68"/>
      <c r="QCG8" s="68"/>
      <c r="QCH8" s="68"/>
      <c r="QCI8" s="68"/>
      <c r="QCJ8" s="68"/>
      <c r="QCK8" s="68"/>
      <c r="QCL8" s="68"/>
      <c r="QCM8" s="68"/>
      <c r="QCN8" s="68"/>
      <c r="QCO8" s="68"/>
      <c r="QCP8" s="68"/>
      <c r="QCQ8" s="68"/>
      <c r="QCR8" s="68"/>
      <c r="QCS8" s="68"/>
      <c r="QCT8" s="68"/>
      <c r="QCU8" s="68"/>
      <c r="QCV8" s="68"/>
      <c r="QCW8" s="68"/>
      <c r="QCX8" s="68"/>
      <c r="QCY8" s="68"/>
      <c r="QCZ8" s="68"/>
      <c r="QDA8" s="68"/>
      <c r="QDB8" s="68"/>
      <c r="QDC8" s="68"/>
      <c r="QDD8" s="68"/>
      <c r="QDE8" s="68"/>
      <c r="QDF8" s="68"/>
      <c r="QDG8" s="68"/>
      <c r="QDH8" s="68"/>
      <c r="QDI8" s="68"/>
      <c r="QDJ8" s="68"/>
      <c r="QDK8" s="68"/>
      <c r="QDL8" s="68"/>
      <c r="QDM8" s="68"/>
      <c r="QDN8" s="68"/>
      <c r="QDO8" s="68"/>
      <c r="QDP8" s="68"/>
      <c r="QDQ8" s="68"/>
      <c r="QDR8" s="68"/>
      <c r="QDS8" s="68"/>
      <c r="QDT8" s="68"/>
      <c r="QDU8" s="68"/>
      <c r="QDV8" s="68"/>
      <c r="QDW8" s="68"/>
      <c r="QDX8" s="68"/>
      <c r="QDY8" s="68"/>
      <c r="QDZ8" s="68"/>
      <c r="QEA8" s="68"/>
      <c r="QEB8" s="68"/>
      <c r="QEC8" s="68"/>
      <c r="QED8" s="68"/>
      <c r="QEE8" s="68"/>
      <c r="QEF8" s="68"/>
      <c r="QEG8" s="68"/>
      <c r="QEH8" s="68"/>
      <c r="QEI8" s="68"/>
      <c r="QEJ8" s="68"/>
      <c r="QEK8" s="68"/>
      <c r="QEL8" s="68"/>
      <c r="QEM8" s="68"/>
      <c r="QEN8" s="68"/>
      <c r="QEO8" s="68"/>
      <c r="QEP8" s="68"/>
      <c r="QEQ8" s="68"/>
      <c r="QER8" s="68"/>
      <c r="QES8" s="68"/>
      <c r="QET8" s="68"/>
      <c r="QEU8" s="68"/>
      <c r="QEV8" s="68"/>
      <c r="QEW8" s="68"/>
      <c r="QEX8" s="68"/>
      <c r="QEY8" s="68"/>
      <c r="QEZ8" s="68"/>
      <c r="QFA8" s="68"/>
      <c r="QFB8" s="68"/>
      <c r="QFC8" s="68"/>
      <c r="QFD8" s="68"/>
      <c r="QFE8" s="68"/>
      <c r="QFF8" s="68"/>
      <c r="QFG8" s="68"/>
      <c r="QFH8" s="68"/>
      <c r="QFI8" s="68"/>
      <c r="QFJ8" s="68"/>
      <c r="QFK8" s="68"/>
      <c r="QFL8" s="68"/>
      <c r="QFM8" s="68"/>
      <c r="QFN8" s="68"/>
      <c r="QFO8" s="68"/>
      <c r="QFP8" s="68"/>
      <c r="QFQ8" s="68"/>
      <c r="QFR8" s="68"/>
      <c r="QFS8" s="68"/>
      <c r="QFT8" s="68"/>
      <c r="QFU8" s="68"/>
      <c r="QFV8" s="68"/>
      <c r="QFW8" s="68"/>
      <c r="QFX8" s="68"/>
      <c r="QFY8" s="68"/>
      <c r="QFZ8" s="68"/>
      <c r="QGA8" s="68"/>
      <c r="QGB8" s="68"/>
      <c r="QGC8" s="68"/>
      <c r="QGD8" s="68"/>
      <c r="QGE8" s="68"/>
      <c r="QGF8" s="68"/>
      <c r="QGG8" s="68"/>
      <c r="QGH8" s="68"/>
      <c r="QGI8" s="68"/>
      <c r="QGJ8" s="68"/>
      <c r="QGK8" s="68"/>
      <c r="QGL8" s="68"/>
      <c r="QGM8" s="68"/>
      <c r="QGN8" s="68"/>
      <c r="QGO8" s="68"/>
      <c r="QGP8" s="68"/>
      <c r="QGQ8" s="68"/>
      <c r="QGR8" s="68"/>
      <c r="QGS8" s="68"/>
      <c r="QGT8" s="68"/>
      <c r="QGU8" s="68"/>
      <c r="QGV8" s="68"/>
      <c r="QGW8" s="68"/>
      <c r="QGX8" s="68"/>
      <c r="QGY8" s="68"/>
      <c r="QGZ8" s="68"/>
      <c r="QHA8" s="68"/>
      <c r="QHB8" s="68"/>
      <c r="QHC8" s="68"/>
      <c r="QHD8" s="68"/>
      <c r="QHE8" s="68"/>
      <c r="QHF8" s="68"/>
      <c r="QHG8" s="68"/>
      <c r="QHH8" s="68"/>
      <c r="QHI8" s="68"/>
      <c r="QHJ8" s="68"/>
      <c r="QHK8" s="68"/>
      <c r="QHL8" s="68"/>
      <c r="QHM8" s="68"/>
      <c r="QHN8" s="68"/>
      <c r="QHO8" s="68"/>
      <c r="QHP8" s="68"/>
      <c r="QHQ8" s="68"/>
      <c r="QHR8" s="68"/>
      <c r="QHS8" s="68"/>
      <c r="QHT8" s="68"/>
      <c r="QHU8" s="68"/>
      <c r="QHV8" s="68"/>
      <c r="QHW8" s="68"/>
      <c r="QHX8" s="68"/>
      <c r="QHY8" s="68"/>
      <c r="QHZ8" s="68"/>
      <c r="QIA8" s="68"/>
      <c r="QIB8" s="68"/>
      <c r="QIC8" s="68"/>
      <c r="QID8" s="68"/>
      <c r="QIE8" s="68"/>
      <c r="QIF8" s="68"/>
      <c r="QIG8" s="68"/>
      <c r="QIH8" s="68"/>
      <c r="QII8" s="68"/>
      <c r="QIJ8" s="68"/>
      <c r="QIK8" s="68"/>
      <c r="QIL8" s="68"/>
      <c r="QIM8" s="68"/>
      <c r="QIN8" s="68"/>
      <c r="QIO8" s="68"/>
      <c r="QIP8" s="68"/>
      <c r="QIQ8" s="68"/>
      <c r="QIR8" s="68"/>
      <c r="QIS8" s="68"/>
      <c r="QIT8" s="68"/>
      <c r="QIU8" s="68"/>
      <c r="QIV8" s="68"/>
      <c r="QIW8" s="68"/>
      <c r="QIX8" s="68"/>
      <c r="QIY8" s="68"/>
      <c r="QIZ8" s="68"/>
      <c r="QJA8" s="68"/>
      <c r="QJB8" s="68"/>
      <c r="QJC8" s="68"/>
      <c r="QJD8" s="68"/>
      <c r="QJE8" s="68"/>
      <c r="QJF8" s="68"/>
      <c r="QJG8" s="68"/>
      <c r="QJH8" s="68"/>
      <c r="QJI8" s="68"/>
      <c r="QJJ8" s="68"/>
      <c r="QJK8" s="68"/>
      <c r="QJL8" s="68"/>
      <c r="QJM8" s="68"/>
      <c r="QJN8" s="68"/>
      <c r="QJO8" s="68"/>
      <c r="QJP8" s="68"/>
      <c r="QJQ8" s="68"/>
      <c r="QJR8" s="68"/>
      <c r="QJS8" s="68"/>
      <c r="QJT8" s="68"/>
      <c r="QJU8" s="68"/>
      <c r="QJV8" s="68"/>
      <c r="QJW8" s="68"/>
      <c r="QJX8" s="68"/>
      <c r="QJY8" s="68"/>
      <c r="QJZ8" s="68"/>
      <c r="QKA8" s="68"/>
      <c r="QKB8" s="68"/>
      <c r="QKC8" s="68"/>
      <c r="QKD8" s="68"/>
      <c r="QKE8" s="68"/>
      <c r="QKF8" s="68"/>
      <c r="QKG8" s="68"/>
      <c r="QKH8" s="68"/>
      <c r="QKI8" s="68"/>
      <c r="QKJ8" s="68"/>
      <c r="QKK8" s="68"/>
      <c r="QKL8" s="68"/>
      <c r="QKM8" s="68"/>
      <c r="QKN8" s="68"/>
      <c r="QKO8" s="68"/>
      <c r="QKP8" s="68"/>
      <c r="QKQ8" s="68"/>
      <c r="QKR8" s="68"/>
      <c r="QKS8" s="68"/>
      <c r="QKT8" s="68"/>
      <c r="QKU8" s="68"/>
      <c r="QKV8" s="68"/>
      <c r="QKW8" s="68"/>
      <c r="QKX8" s="68"/>
      <c r="QKY8" s="68"/>
      <c r="QKZ8" s="68"/>
      <c r="QLA8" s="68"/>
      <c r="QLB8" s="68"/>
      <c r="QLC8" s="68"/>
      <c r="QLD8" s="68"/>
      <c r="QLE8" s="68"/>
      <c r="QLF8" s="68"/>
      <c r="QLG8" s="68"/>
      <c r="QLH8" s="68"/>
      <c r="QLI8" s="68"/>
      <c r="QLJ8" s="68"/>
      <c r="QLK8" s="68"/>
      <c r="QLL8" s="68"/>
      <c r="QLM8" s="68"/>
      <c r="QLN8" s="68"/>
      <c r="QLO8" s="68"/>
      <c r="QLP8" s="68"/>
      <c r="QLQ8" s="68"/>
      <c r="QLR8" s="68"/>
      <c r="QLS8" s="68"/>
      <c r="QLT8" s="68"/>
      <c r="QLU8" s="68"/>
      <c r="QLV8" s="68"/>
      <c r="QLW8" s="68"/>
      <c r="QLX8" s="68"/>
      <c r="QLY8" s="68"/>
      <c r="QLZ8" s="68"/>
      <c r="QMA8" s="68"/>
      <c r="QMB8" s="68"/>
      <c r="QMC8" s="68"/>
      <c r="QMD8" s="68"/>
      <c r="QME8" s="68"/>
      <c r="QMF8" s="68"/>
      <c r="QMG8" s="68"/>
      <c r="QMH8" s="68"/>
      <c r="QMI8" s="68"/>
      <c r="QMJ8" s="68"/>
      <c r="QMK8" s="68"/>
      <c r="QML8" s="68"/>
      <c r="QMM8" s="68"/>
      <c r="QMN8" s="68"/>
      <c r="QMO8" s="68"/>
      <c r="QMP8" s="68"/>
      <c r="QMQ8" s="68"/>
      <c r="QMR8" s="68"/>
      <c r="QMS8" s="68"/>
      <c r="QMT8" s="68"/>
      <c r="QMU8" s="68"/>
      <c r="QMV8" s="68"/>
      <c r="QMW8" s="68"/>
      <c r="QMX8" s="68"/>
      <c r="QMY8" s="68"/>
      <c r="QMZ8" s="68"/>
      <c r="QNA8" s="68"/>
      <c r="QNB8" s="68"/>
      <c r="QNC8" s="68"/>
      <c r="QND8" s="68"/>
      <c r="QNE8" s="68"/>
      <c r="QNF8" s="68"/>
      <c r="QNG8" s="68"/>
      <c r="QNH8" s="68"/>
      <c r="QNI8" s="68"/>
      <c r="QNJ8" s="68"/>
      <c r="QNK8" s="68"/>
      <c r="QNL8" s="68"/>
      <c r="QNM8" s="68"/>
      <c r="QNN8" s="68"/>
      <c r="QNO8" s="68"/>
      <c r="QNP8" s="68"/>
      <c r="QNQ8" s="68"/>
      <c r="QNR8" s="68"/>
      <c r="QNS8" s="68"/>
      <c r="QNT8" s="68"/>
      <c r="QNU8" s="68"/>
      <c r="QNV8" s="68"/>
      <c r="QNW8" s="68"/>
      <c r="QNX8" s="68"/>
      <c r="QNY8" s="68"/>
      <c r="QNZ8" s="68"/>
      <c r="QOA8" s="68"/>
      <c r="QOB8" s="68"/>
      <c r="QOC8" s="68"/>
      <c r="QOD8" s="68"/>
      <c r="QOE8" s="68"/>
      <c r="QOF8" s="68"/>
      <c r="QOG8" s="68"/>
      <c r="QOH8" s="68"/>
      <c r="QOI8" s="68"/>
      <c r="QOJ8" s="68"/>
      <c r="QOK8" s="68"/>
      <c r="QOL8" s="68"/>
      <c r="QOM8" s="68"/>
      <c r="QON8" s="68"/>
      <c r="QOO8" s="68"/>
      <c r="QOP8" s="68"/>
      <c r="QOQ8" s="68"/>
      <c r="QOR8" s="68"/>
      <c r="QOS8" s="68"/>
      <c r="QOT8" s="68"/>
      <c r="QOU8" s="68"/>
      <c r="QOV8" s="68"/>
      <c r="QOW8" s="68"/>
      <c r="QOX8" s="68"/>
      <c r="QOY8" s="68"/>
      <c r="QOZ8" s="68"/>
      <c r="QPA8" s="68"/>
      <c r="QPB8" s="68"/>
      <c r="QPC8" s="68"/>
      <c r="QPD8" s="68"/>
      <c r="QPE8" s="68"/>
      <c r="QPF8" s="68"/>
      <c r="QPG8" s="68"/>
      <c r="QPH8" s="68"/>
      <c r="QPI8" s="68"/>
      <c r="QPJ8" s="68"/>
      <c r="QPK8" s="68"/>
      <c r="QPL8" s="68"/>
      <c r="QPM8" s="68"/>
      <c r="QPN8" s="68"/>
      <c r="QPO8" s="68"/>
      <c r="QPP8" s="68"/>
      <c r="QPQ8" s="68"/>
      <c r="QPR8" s="68"/>
      <c r="QPS8" s="68"/>
      <c r="QPT8" s="68"/>
      <c r="QPU8" s="68"/>
      <c r="QPV8" s="68"/>
      <c r="QPW8" s="68"/>
      <c r="QPX8" s="68"/>
      <c r="QPY8" s="68"/>
      <c r="QPZ8" s="68"/>
      <c r="QQA8" s="68"/>
      <c r="QQB8" s="68"/>
      <c r="QQC8" s="68"/>
      <c r="QQD8" s="68"/>
      <c r="QQE8" s="68"/>
      <c r="QQF8" s="68"/>
      <c r="QQG8" s="68"/>
      <c r="QQH8" s="68"/>
      <c r="QQI8" s="68"/>
      <c r="QQJ8" s="68"/>
      <c r="QQK8" s="68"/>
      <c r="QQL8" s="68"/>
      <c r="QQM8" s="68"/>
      <c r="QQN8" s="68"/>
      <c r="QQO8" s="68"/>
      <c r="QQP8" s="68"/>
      <c r="QQQ8" s="68"/>
      <c r="QQR8" s="68"/>
      <c r="QQS8" s="68"/>
      <c r="QQT8" s="68"/>
      <c r="QQU8" s="68"/>
      <c r="QQV8" s="68"/>
      <c r="QQW8" s="68"/>
      <c r="QQX8" s="68"/>
      <c r="QQY8" s="68"/>
      <c r="QQZ8" s="68"/>
      <c r="QRA8" s="68"/>
      <c r="QRB8" s="68"/>
      <c r="QRC8" s="68"/>
      <c r="QRD8" s="68"/>
      <c r="QRE8" s="68"/>
      <c r="QRF8" s="68"/>
      <c r="QRG8" s="68"/>
      <c r="QRH8" s="68"/>
      <c r="QRI8" s="68"/>
      <c r="QRJ8" s="68"/>
      <c r="QRK8" s="68"/>
      <c r="QRL8" s="68"/>
      <c r="QRM8" s="68"/>
      <c r="QRN8" s="68"/>
      <c r="QRO8" s="68"/>
      <c r="QRP8" s="68"/>
      <c r="QRQ8" s="68"/>
      <c r="QRR8" s="68"/>
      <c r="QRS8" s="68"/>
      <c r="QRT8" s="68"/>
      <c r="QRU8" s="68"/>
      <c r="QRV8" s="68"/>
      <c r="QRW8" s="68"/>
      <c r="QRX8" s="68"/>
      <c r="QRY8" s="68"/>
      <c r="QRZ8" s="68"/>
      <c r="QSA8" s="68"/>
      <c r="QSB8" s="68"/>
      <c r="QSC8" s="68"/>
      <c r="QSD8" s="68"/>
      <c r="QSE8" s="68"/>
      <c r="QSF8" s="68"/>
      <c r="QSG8" s="68"/>
      <c r="QSH8" s="68"/>
      <c r="QSI8" s="68"/>
      <c r="QSJ8" s="68"/>
      <c r="QSK8" s="68"/>
      <c r="QSL8" s="68"/>
      <c r="QSM8" s="68"/>
      <c r="QSN8" s="68"/>
      <c r="QSO8" s="68"/>
      <c r="QSP8" s="68"/>
      <c r="QSQ8" s="68"/>
      <c r="QSR8" s="68"/>
      <c r="QSS8" s="68"/>
      <c r="QST8" s="68"/>
      <c r="QSU8" s="68"/>
      <c r="QSV8" s="68"/>
      <c r="QSW8" s="68"/>
      <c r="QSX8" s="68"/>
      <c r="QSY8" s="68"/>
      <c r="QSZ8" s="68"/>
      <c r="QTA8" s="68"/>
      <c r="QTB8" s="68"/>
      <c r="QTC8" s="68"/>
      <c r="QTD8" s="68"/>
      <c r="QTE8" s="68"/>
      <c r="QTF8" s="68"/>
      <c r="QTG8" s="68"/>
      <c r="QTH8" s="68"/>
      <c r="QTI8" s="68"/>
      <c r="QTJ8" s="68"/>
      <c r="QTK8" s="68"/>
      <c r="QTL8" s="68"/>
      <c r="QTM8" s="68"/>
      <c r="QTN8" s="68"/>
      <c r="QTO8" s="68"/>
      <c r="QTP8" s="68"/>
      <c r="QTQ8" s="68"/>
      <c r="QTR8" s="68"/>
      <c r="QTS8" s="68"/>
      <c r="QTT8" s="68"/>
      <c r="QTU8" s="68"/>
      <c r="QTV8" s="68"/>
      <c r="QTW8" s="68"/>
      <c r="QTX8" s="68"/>
      <c r="QTY8" s="68"/>
      <c r="QTZ8" s="68"/>
      <c r="QUA8" s="68"/>
      <c r="QUB8" s="68"/>
      <c r="QUC8" s="68"/>
      <c r="QUD8" s="68"/>
      <c r="QUE8" s="68"/>
      <c r="QUF8" s="68"/>
      <c r="QUG8" s="68"/>
      <c r="QUH8" s="68"/>
      <c r="QUI8" s="68"/>
      <c r="QUJ8" s="68"/>
      <c r="QUK8" s="68"/>
      <c r="QUL8" s="68"/>
      <c r="QUM8" s="68"/>
      <c r="QUN8" s="68"/>
      <c r="QUO8" s="68"/>
      <c r="QUP8" s="68"/>
      <c r="QUQ8" s="68"/>
      <c r="QUR8" s="68"/>
      <c r="QUS8" s="68"/>
      <c r="QUT8" s="68"/>
      <c r="QUU8" s="68"/>
      <c r="QUV8" s="68"/>
      <c r="QUW8" s="68"/>
      <c r="QUX8" s="68"/>
      <c r="QUY8" s="68"/>
      <c r="QUZ8" s="68"/>
      <c r="QVA8" s="68"/>
      <c r="QVB8" s="68"/>
      <c r="QVC8" s="68"/>
      <c r="QVD8" s="68"/>
      <c r="QVE8" s="68"/>
      <c r="QVF8" s="68"/>
      <c r="QVG8" s="68"/>
      <c r="QVH8" s="68"/>
      <c r="QVI8" s="68"/>
      <c r="QVJ8" s="68"/>
      <c r="QVK8" s="68"/>
      <c r="QVL8" s="68"/>
      <c r="QVM8" s="68"/>
      <c r="QVN8" s="68"/>
      <c r="QVO8" s="68"/>
      <c r="QVP8" s="68"/>
      <c r="QVQ8" s="68"/>
      <c r="QVR8" s="68"/>
      <c r="QVS8" s="68"/>
      <c r="QVT8" s="68"/>
      <c r="QVU8" s="68"/>
      <c r="QVV8" s="68"/>
      <c r="QVW8" s="68"/>
      <c r="QVX8" s="68"/>
      <c r="QVY8" s="68"/>
      <c r="QVZ8" s="68"/>
      <c r="QWA8" s="68"/>
      <c r="QWB8" s="68"/>
      <c r="QWC8" s="68"/>
      <c r="QWD8" s="68"/>
      <c r="QWE8" s="68"/>
      <c r="QWF8" s="68"/>
      <c r="QWG8" s="68"/>
      <c r="QWH8" s="68"/>
      <c r="QWI8" s="68"/>
      <c r="QWJ8" s="68"/>
      <c r="QWK8" s="68"/>
      <c r="QWL8" s="68"/>
      <c r="QWM8" s="68"/>
      <c r="QWN8" s="68"/>
      <c r="QWO8" s="68"/>
      <c r="QWP8" s="68"/>
      <c r="QWQ8" s="68"/>
      <c r="QWR8" s="68"/>
      <c r="QWS8" s="68"/>
      <c r="QWT8" s="68"/>
      <c r="QWU8" s="68"/>
      <c r="QWV8" s="68"/>
      <c r="QWW8" s="68"/>
      <c r="QWX8" s="68"/>
      <c r="QWY8" s="68"/>
      <c r="QWZ8" s="68"/>
      <c r="QXA8" s="68"/>
      <c r="QXB8" s="68"/>
      <c r="QXC8" s="68"/>
      <c r="QXD8" s="68"/>
      <c r="QXE8" s="68"/>
      <c r="QXF8" s="68"/>
      <c r="QXG8" s="68"/>
      <c r="QXH8" s="68"/>
      <c r="QXI8" s="68"/>
      <c r="QXJ8" s="68"/>
      <c r="QXK8" s="68"/>
      <c r="QXL8" s="68"/>
      <c r="QXM8" s="68"/>
      <c r="QXN8" s="68"/>
      <c r="QXO8" s="68"/>
      <c r="QXP8" s="68"/>
      <c r="QXQ8" s="68"/>
      <c r="QXR8" s="68"/>
      <c r="QXS8" s="68"/>
      <c r="QXT8" s="68"/>
      <c r="QXU8" s="68"/>
      <c r="QXV8" s="68"/>
      <c r="QXW8" s="68"/>
      <c r="QXX8" s="68"/>
      <c r="QXY8" s="68"/>
      <c r="QXZ8" s="68"/>
      <c r="QYA8" s="68"/>
      <c r="QYB8" s="68"/>
      <c r="QYC8" s="68"/>
      <c r="QYD8" s="68"/>
      <c r="QYE8" s="68"/>
      <c r="QYF8" s="68"/>
      <c r="QYG8" s="68"/>
      <c r="QYH8" s="68"/>
      <c r="QYI8" s="68"/>
      <c r="QYJ8" s="68"/>
      <c r="QYK8" s="68"/>
      <c r="QYL8" s="68"/>
      <c r="QYM8" s="68"/>
      <c r="QYN8" s="68"/>
      <c r="QYO8" s="68"/>
      <c r="QYP8" s="68"/>
      <c r="QYQ8" s="68"/>
      <c r="QYR8" s="68"/>
      <c r="QYS8" s="68"/>
      <c r="QYT8" s="68"/>
      <c r="QYU8" s="68"/>
      <c r="QYV8" s="68"/>
      <c r="QYW8" s="68"/>
      <c r="QYX8" s="68"/>
      <c r="QYY8" s="68"/>
      <c r="QYZ8" s="68"/>
      <c r="QZA8" s="68"/>
      <c r="QZB8" s="68"/>
      <c r="QZC8" s="68"/>
      <c r="QZD8" s="68"/>
      <c r="QZE8" s="68"/>
      <c r="QZF8" s="68"/>
      <c r="QZG8" s="68"/>
      <c r="QZH8" s="68"/>
      <c r="QZI8" s="68"/>
      <c r="QZJ8" s="68"/>
      <c r="QZK8" s="68"/>
      <c r="QZL8" s="68"/>
      <c r="QZM8" s="68"/>
      <c r="QZN8" s="68"/>
      <c r="QZO8" s="68"/>
      <c r="QZP8" s="68"/>
      <c r="QZQ8" s="68"/>
      <c r="QZR8" s="68"/>
      <c r="QZS8" s="68"/>
      <c r="QZT8" s="68"/>
      <c r="QZU8" s="68"/>
      <c r="QZV8" s="68"/>
      <c r="QZW8" s="68"/>
      <c r="QZX8" s="68"/>
      <c r="QZY8" s="68"/>
      <c r="QZZ8" s="68"/>
      <c r="RAA8" s="68"/>
      <c r="RAB8" s="68"/>
      <c r="RAC8" s="68"/>
      <c r="RAD8" s="68"/>
      <c r="RAE8" s="68"/>
      <c r="RAF8" s="68"/>
      <c r="RAG8" s="68"/>
      <c r="RAH8" s="68"/>
      <c r="RAI8" s="68"/>
      <c r="RAJ8" s="68"/>
      <c r="RAK8" s="68"/>
      <c r="RAL8" s="68"/>
      <c r="RAM8" s="68"/>
      <c r="RAN8" s="68"/>
      <c r="RAO8" s="68"/>
      <c r="RAP8" s="68"/>
      <c r="RAQ8" s="68"/>
      <c r="RAR8" s="68"/>
      <c r="RAS8" s="68"/>
      <c r="RAT8" s="68"/>
      <c r="RAU8" s="68"/>
      <c r="RAV8" s="68"/>
      <c r="RAW8" s="68"/>
      <c r="RAX8" s="68"/>
      <c r="RAY8" s="68"/>
      <c r="RAZ8" s="68"/>
      <c r="RBA8" s="68"/>
      <c r="RBB8" s="68"/>
      <c r="RBC8" s="68"/>
      <c r="RBD8" s="68"/>
      <c r="RBE8" s="68"/>
      <c r="RBF8" s="68"/>
      <c r="RBG8" s="68"/>
      <c r="RBH8" s="68"/>
      <c r="RBI8" s="68"/>
      <c r="RBJ8" s="68"/>
      <c r="RBK8" s="68"/>
      <c r="RBL8" s="68"/>
      <c r="RBM8" s="68"/>
      <c r="RBN8" s="68"/>
      <c r="RBO8" s="68"/>
      <c r="RBP8" s="68"/>
      <c r="RBQ8" s="68"/>
      <c r="RBR8" s="68"/>
      <c r="RBS8" s="68"/>
      <c r="RBT8" s="68"/>
      <c r="RBU8" s="68"/>
      <c r="RBV8" s="68"/>
      <c r="RBW8" s="68"/>
      <c r="RBX8" s="68"/>
      <c r="RBY8" s="68"/>
      <c r="RBZ8" s="68"/>
      <c r="RCA8" s="68"/>
      <c r="RCB8" s="68"/>
      <c r="RCC8" s="68"/>
      <c r="RCD8" s="68"/>
      <c r="RCE8" s="68"/>
      <c r="RCF8" s="68"/>
      <c r="RCG8" s="68"/>
      <c r="RCH8" s="68"/>
      <c r="RCI8" s="68"/>
      <c r="RCJ8" s="68"/>
      <c r="RCK8" s="68"/>
      <c r="RCL8" s="68"/>
      <c r="RCM8" s="68"/>
      <c r="RCN8" s="68"/>
      <c r="RCO8" s="68"/>
      <c r="RCP8" s="68"/>
      <c r="RCQ8" s="68"/>
      <c r="RCR8" s="68"/>
      <c r="RCS8" s="68"/>
      <c r="RCT8" s="68"/>
      <c r="RCU8" s="68"/>
      <c r="RCV8" s="68"/>
      <c r="RCW8" s="68"/>
      <c r="RCX8" s="68"/>
      <c r="RCY8" s="68"/>
      <c r="RCZ8" s="68"/>
      <c r="RDA8" s="68"/>
      <c r="RDB8" s="68"/>
      <c r="RDC8" s="68"/>
      <c r="RDD8" s="68"/>
      <c r="RDE8" s="68"/>
      <c r="RDF8" s="68"/>
      <c r="RDG8" s="68"/>
      <c r="RDH8" s="68"/>
      <c r="RDI8" s="68"/>
      <c r="RDJ8" s="68"/>
      <c r="RDK8" s="68"/>
      <c r="RDL8" s="68"/>
      <c r="RDM8" s="68"/>
      <c r="RDN8" s="68"/>
      <c r="RDO8" s="68"/>
      <c r="RDP8" s="68"/>
      <c r="RDQ8" s="68"/>
      <c r="RDR8" s="68"/>
      <c r="RDS8" s="68"/>
      <c r="RDT8" s="68"/>
      <c r="RDU8" s="68"/>
      <c r="RDV8" s="68"/>
      <c r="RDW8" s="68"/>
      <c r="RDX8" s="68"/>
      <c r="RDY8" s="68"/>
      <c r="RDZ8" s="68"/>
      <c r="REA8" s="68"/>
      <c r="REB8" s="68"/>
      <c r="REC8" s="68"/>
      <c r="RED8" s="68"/>
      <c r="REE8" s="68"/>
      <c r="REF8" s="68"/>
      <c r="REG8" s="68"/>
      <c r="REH8" s="68"/>
      <c r="REI8" s="68"/>
      <c r="REJ8" s="68"/>
      <c r="REK8" s="68"/>
      <c r="REL8" s="68"/>
      <c r="REM8" s="68"/>
      <c r="REN8" s="68"/>
      <c r="REO8" s="68"/>
      <c r="REP8" s="68"/>
      <c r="REQ8" s="68"/>
      <c r="RER8" s="68"/>
      <c r="RES8" s="68"/>
      <c r="RET8" s="68"/>
      <c r="REU8" s="68"/>
      <c r="REV8" s="68"/>
      <c r="REW8" s="68"/>
      <c r="REX8" s="68"/>
      <c r="REY8" s="68"/>
      <c r="REZ8" s="68"/>
      <c r="RFA8" s="68"/>
      <c r="RFB8" s="68"/>
      <c r="RFC8" s="68"/>
      <c r="RFD8" s="68"/>
      <c r="RFE8" s="68"/>
      <c r="RFF8" s="68"/>
      <c r="RFG8" s="68"/>
      <c r="RFH8" s="68"/>
      <c r="RFI8" s="68"/>
      <c r="RFJ8" s="68"/>
      <c r="RFK8" s="68"/>
      <c r="RFL8" s="68"/>
      <c r="RFM8" s="68"/>
      <c r="RFN8" s="68"/>
      <c r="RFO8" s="68"/>
      <c r="RFP8" s="68"/>
      <c r="RFQ8" s="68"/>
      <c r="RFR8" s="68"/>
      <c r="RFS8" s="68"/>
      <c r="RFT8" s="68"/>
      <c r="RFU8" s="68"/>
      <c r="RFV8" s="68"/>
      <c r="RFW8" s="68"/>
      <c r="RFX8" s="68"/>
      <c r="RFY8" s="68"/>
      <c r="RFZ8" s="68"/>
      <c r="RGA8" s="68"/>
      <c r="RGB8" s="68"/>
      <c r="RGC8" s="68"/>
      <c r="RGD8" s="68"/>
      <c r="RGE8" s="68"/>
      <c r="RGF8" s="68"/>
      <c r="RGG8" s="68"/>
      <c r="RGH8" s="68"/>
      <c r="RGI8" s="68"/>
      <c r="RGJ8" s="68"/>
      <c r="RGK8" s="68"/>
      <c r="RGL8" s="68"/>
      <c r="RGM8" s="68"/>
      <c r="RGN8" s="68"/>
      <c r="RGO8" s="68"/>
      <c r="RGP8" s="68"/>
      <c r="RGQ8" s="68"/>
      <c r="RGR8" s="68"/>
      <c r="RGS8" s="68"/>
      <c r="RGT8" s="68"/>
      <c r="RGU8" s="68"/>
      <c r="RGV8" s="68"/>
      <c r="RGW8" s="68"/>
      <c r="RGX8" s="68"/>
      <c r="RGY8" s="68"/>
      <c r="RGZ8" s="68"/>
      <c r="RHA8" s="68"/>
      <c r="RHB8" s="68"/>
      <c r="RHC8" s="68"/>
      <c r="RHD8" s="68"/>
      <c r="RHE8" s="68"/>
      <c r="RHF8" s="68"/>
      <c r="RHG8" s="68"/>
      <c r="RHH8" s="68"/>
      <c r="RHI8" s="68"/>
      <c r="RHJ8" s="68"/>
      <c r="RHK8" s="68"/>
      <c r="RHL8" s="68"/>
      <c r="RHM8" s="68"/>
      <c r="RHN8" s="68"/>
      <c r="RHO8" s="68"/>
      <c r="RHP8" s="68"/>
      <c r="RHQ8" s="68"/>
      <c r="RHR8" s="68"/>
      <c r="RHS8" s="68"/>
      <c r="RHT8" s="68"/>
      <c r="RHU8" s="68"/>
      <c r="RHV8" s="68"/>
      <c r="RHW8" s="68"/>
      <c r="RHX8" s="68"/>
      <c r="RHY8" s="68"/>
      <c r="RHZ8" s="68"/>
      <c r="RIA8" s="68"/>
      <c r="RIB8" s="68"/>
      <c r="RIC8" s="68"/>
      <c r="RID8" s="68"/>
      <c r="RIE8" s="68"/>
      <c r="RIF8" s="68"/>
      <c r="RIG8" s="68"/>
      <c r="RIH8" s="68"/>
      <c r="RII8" s="68"/>
      <c r="RIJ8" s="68"/>
      <c r="RIK8" s="68"/>
      <c r="RIL8" s="68"/>
      <c r="RIM8" s="68"/>
      <c r="RIN8" s="68"/>
      <c r="RIO8" s="68"/>
      <c r="RIP8" s="68"/>
      <c r="RIQ8" s="68"/>
      <c r="RIR8" s="68"/>
      <c r="RIS8" s="68"/>
      <c r="RIT8" s="68"/>
      <c r="RIU8" s="68"/>
      <c r="RIV8" s="68"/>
      <c r="RIW8" s="68"/>
      <c r="RIX8" s="68"/>
      <c r="RIY8" s="68"/>
      <c r="RIZ8" s="68"/>
      <c r="RJA8" s="68"/>
      <c r="RJB8" s="68"/>
      <c r="RJC8" s="68"/>
      <c r="RJD8" s="68"/>
      <c r="RJE8" s="68"/>
      <c r="RJF8" s="68"/>
      <c r="RJG8" s="68"/>
      <c r="RJH8" s="68"/>
      <c r="RJI8" s="68"/>
      <c r="RJJ8" s="68"/>
      <c r="RJK8" s="68"/>
      <c r="RJL8" s="68"/>
      <c r="RJM8" s="68"/>
      <c r="RJN8" s="68"/>
      <c r="RJO8" s="68"/>
      <c r="RJP8" s="68"/>
      <c r="RJQ8" s="68"/>
      <c r="RJR8" s="68"/>
      <c r="RJS8" s="68"/>
      <c r="RJT8" s="68"/>
      <c r="RJU8" s="68"/>
      <c r="RJV8" s="68"/>
      <c r="RJW8" s="68"/>
      <c r="RJX8" s="68"/>
      <c r="RJY8" s="68"/>
      <c r="RJZ8" s="68"/>
      <c r="RKA8" s="68"/>
      <c r="RKB8" s="68"/>
      <c r="RKC8" s="68"/>
      <c r="RKD8" s="68"/>
      <c r="RKE8" s="68"/>
      <c r="RKF8" s="68"/>
      <c r="RKG8" s="68"/>
      <c r="RKH8" s="68"/>
      <c r="RKI8" s="68"/>
      <c r="RKJ8" s="68"/>
      <c r="RKK8" s="68"/>
      <c r="RKL8" s="68"/>
      <c r="RKM8" s="68"/>
      <c r="RKN8" s="68"/>
      <c r="RKO8" s="68"/>
      <c r="RKP8" s="68"/>
      <c r="RKQ8" s="68"/>
      <c r="RKR8" s="68"/>
      <c r="RKS8" s="68"/>
      <c r="RKT8" s="68"/>
      <c r="RKU8" s="68"/>
      <c r="RKV8" s="68"/>
      <c r="RKW8" s="68"/>
      <c r="RKX8" s="68"/>
      <c r="RKY8" s="68"/>
      <c r="RKZ8" s="68"/>
      <c r="RLA8" s="68"/>
      <c r="RLB8" s="68"/>
      <c r="RLC8" s="68"/>
      <c r="RLD8" s="68"/>
      <c r="RLE8" s="68"/>
      <c r="RLF8" s="68"/>
      <c r="RLG8" s="68"/>
      <c r="RLH8" s="68"/>
      <c r="RLI8" s="68"/>
      <c r="RLJ8" s="68"/>
      <c r="RLK8" s="68"/>
      <c r="RLL8" s="68"/>
      <c r="RLM8" s="68"/>
      <c r="RLN8" s="68"/>
      <c r="RLO8" s="68"/>
      <c r="RLP8" s="68"/>
      <c r="RLQ8" s="68"/>
      <c r="RLR8" s="68"/>
      <c r="RLS8" s="68"/>
      <c r="RLT8" s="68"/>
      <c r="RLU8" s="68"/>
      <c r="RLV8" s="68"/>
      <c r="RLW8" s="68"/>
      <c r="RLX8" s="68"/>
      <c r="RLY8" s="68"/>
      <c r="RLZ8" s="68"/>
      <c r="RMA8" s="68"/>
      <c r="RMB8" s="68"/>
      <c r="RMC8" s="68"/>
      <c r="RMD8" s="68"/>
      <c r="RME8" s="68"/>
      <c r="RMF8" s="68"/>
      <c r="RMG8" s="68"/>
      <c r="RMH8" s="68"/>
      <c r="RMI8" s="68"/>
      <c r="RMJ8" s="68"/>
      <c r="RMK8" s="68"/>
      <c r="RML8" s="68"/>
      <c r="RMM8" s="68"/>
      <c r="RMN8" s="68"/>
      <c r="RMO8" s="68"/>
      <c r="RMP8" s="68"/>
      <c r="RMQ8" s="68"/>
      <c r="RMR8" s="68"/>
      <c r="RMS8" s="68"/>
      <c r="RMT8" s="68"/>
      <c r="RMU8" s="68"/>
      <c r="RMV8" s="68"/>
      <c r="RMW8" s="68"/>
      <c r="RMX8" s="68"/>
      <c r="RMY8" s="68"/>
      <c r="RMZ8" s="68"/>
      <c r="RNA8" s="68"/>
      <c r="RNB8" s="68"/>
      <c r="RNC8" s="68"/>
      <c r="RND8" s="68"/>
      <c r="RNE8" s="68"/>
      <c r="RNF8" s="68"/>
      <c r="RNG8" s="68"/>
      <c r="RNH8" s="68"/>
      <c r="RNI8" s="68"/>
      <c r="RNJ8" s="68"/>
      <c r="RNK8" s="68"/>
      <c r="RNL8" s="68"/>
      <c r="RNM8" s="68"/>
      <c r="RNN8" s="68"/>
      <c r="RNO8" s="68"/>
      <c r="RNP8" s="68"/>
      <c r="RNQ8" s="68"/>
      <c r="RNR8" s="68"/>
      <c r="RNS8" s="68"/>
      <c r="RNT8" s="68"/>
      <c r="RNU8" s="68"/>
      <c r="RNV8" s="68"/>
      <c r="RNW8" s="68"/>
      <c r="RNX8" s="68"/>
      <c r="RNY8" s="68"/>
      <c r="RNZ8" s="68"/>
      <c r="ROA8" s="68"/>
      <c r="ROB8" s="68"/>
      <c r="ROC8" s="68"/>
      <c r="ROD8" s="68"/>
      <c r="ROE8" s="68"/>
      <c r="ROF8" s="68"/>
      <c r="ROG8" s="68"/>
      <c r="ROH8" s="68"/>
      <c r="ROI8" s="68"/>
      <c r="ROJ8" s="68"/>
      <c r="ROK8" s="68"/>
      <c r="ROL8" s="68"/>
      <c r="ROM8" s="68"/>
      <c r="RON8" s="68"/>
      <c r="ROO8" s="68"/>
      <c r="ROP8" s="68"/>
      <c r="ROQ8" s="68"/>
      <c r="ROR8" s="68"/>
      <c r="ROS8" s="68"/>
      <c r="ROT8" s="68"/>
      <c r="ROU8" s="68"/>
      <c r="ROV8" s="68"/>
      <c r="ROW8" s="68"/>
      <c r="ROX8" s="68"/>
      <c r="ROY8" s="68"/>
      <c r="ROZ8" s="68"/>
      <c r="RPA8" s="68"/>
      <c r="RPB8" s="68"/>
      <c r="RPC8" s="68"/>
      <c r="RPD8" s="68"/>
      <c r="RPE8" s="68"/>
      <c r="RPF8" s="68"/>
      <c r="RPG8" s="68"/>
      <c r="RPH8" s="68"/>
      <c r="RPI8" s="68"/>
      <c r="RPJ8" s="68"/>
      <c r="RPK8" s="68"/>
      <c r="RPL8" s="68"/>
      <c r="RPM8" s="68"/>
      <c r="RPN8" s="68"/>
      <c r="RPO8" s="68"/>
      <c r="RPP8" s="68"/>
      <c r="RPQ8" s="68"/>
      <c r="RPR8" s="68"/>
      <c r="RPS8" s="68"/>
      <c r="RPT8" s="68"/>
      <c r="RPU8" s="68"/>
      <c r="RPV8" s="68"/>
      <c r="RPW8" s="68"/>
      <c r="RPX8" s="68"/>
      <c r="RPY8" s="68"/>
      <c r="RPZ8" s="68"/>
      <c r="RQA8" s="68"/>
      <c r="RQB8" s="68"/>
      <c r="RQC8" s="68"/>
      <c r="RQD8" s="68"/>
      <c r="RQE8" s="68"/>
      <c r="RQF8" s="68"/>
      <c r="RQG8" s="68"/>
      <c r="RQH8" s="68"/>
      <c r="RQI8" s="68"/>
      <c r="RQJ8" s="68"/>
      <c r="RQK8" s="68"/>
      <c r="RQL8" s="68"/>
      <c r="RQM8" s="68"/>
      <c r="RQN8" s="68"/>
      <c r="RQO8" s="68"/>
      <c r="RQP8" s="68"/>
      <c r="RQQ8" s="68"/>
      <c r="RQR8" s="68"/>
      <c r="RQS8" s="68"/>
      <c r="RQT8" s="68"/>
      <c r="RQU8" s="68"/>
      <c r="RQV8" s="68"/>
      <c r="RQW8" s="68"/>
      <c r="RQX8" s="68"/>
      <c r="RQY8" s="68"/>
      <c r="RQZ8" s="68"/>
      <c r="RRA8" s="68"/>
      <c r="RRB8" s="68"/>
      <c r="RRC8" s="68"/>
      <c r="RRD8" s="68"/>
      <c r="RRE8" s="68"/>
      <c r="RRF8" s="68"/>
      <c r="RRG8" s="68"/>
      <c r="RRH8" s="68"/>
      <c r="RRI8" s="68"/>
      <c r="RRJ8" s="68"/>
      <c r="RRK8" s="68"/>
      <c r="RRL8" s="68"/>
      <c r="RRM8" s="68"/>
      <c r="RRN8" s="68"/>
      <c r="RRO8" s="68"/>
      <c r="RRP8" s="68"/>
      <c r="RRQ8" s="68"/>
      <c r="RRR8" s="68"/>
      <c r="RRS8" s="68"/>
      <c r="RRT8" s="68"/>
      <c r="RRU8" s="68"/>
      <c r="RRV8" s="68"/>
      <c r="RRW8" s="68"/>
      <c r="RRX8" s="68"/>
      <c r="RRY8" s="68"/>
      <c r="RRZ8" s="68"/>
      <c r="RSA8" s="68"/>
      <c r="RSB8" s="68"/>
      <c r="RSC8" s="68"/>
      <c r="RSD8" s="68"/>
      <c r="RSE8" s="68"/>
      <c r="RSF8" s="68"/>
      <c r="RSG8" s="68"/>
      <c r="RSH8" s="68"/>
      <c r="RSI8" s="68"/>
      <c r="RSJ8" s="68"/>
      <c r="RSK8" s="68"/>
      <c r="RSL8" s="68"/>
      <c r="RSM8" s="68"/>
      <c r="RSN8" s="68"/>
      <c r="RSO8" s="68"/>
      <c r="RSP8" s="68"/>
      <c r="RSQ8" s="68"/>
      <c r="RSR8" s="68"/>
      <c r="RSS8" s="68"/>
      <c r="RST8" s="68"/>
      <c r="RSU8" s="68"/>
      <c r="RSV8" s="68"/>
      <c r="RSW8" s="68"/>
      <c r="RSX8" s="68"/>
      <c r="RSY8" s="68"/>
      <c r="RSZ8" s="68"/>
      <c r="RTA8" s="68"/>
      <c r="RTB8" s="68"/>
      <c r="RTC8" s="68"/>
      <c r="RTD8" s="68"/>
      <c r="RTE8" s="68"/>
      <c r="RTF8" s="68"/>
      <c r="RTG8" s="68"/>
      <c r="RTH8" s="68"/>
      <c r="RTI8" s="68"/>
      <c r="RTJ8" s="68"/>
      <c r="RTK8" s="68"/>
      <c r="RTL8" s="68"/>
      <c r="RTM8" s="68"/>
      <c r="RTN8" s="68"/>
      <c r="RTO8" s="68"/>
      <c r="RTP8" s="68"/>
      <c r="RTQ8" s="68"/>
      <c r="RTR8" s="68"/>
      <c r="RTS8" s="68"/>
      <c r="RTT8" s="68"/>
      <c r="RTU8" s="68"/>
      <c r="RTV8" s="68"/>
      <c r="RTW8" s="68"/>
      <c r="RTX8" s="68"/>
      <c r="RTY8" s="68"/>
      <c r="RTZ8" s="68"/>
      <c r="RUA8" s="68"/>
      <c r="RUB8" s="68"/>
      <c r="RUC8" s="68"/>
      <c r="RUD8" s="68"/>
      <c r="RUE8" s="68"/>
      <c r="RUF8" s="68"/>
      <c r="RUG8" s="68"/>
      <c r="RUH8" s="68"/>
      <c r="RUI8" s="68"/>
      <c r="RUJ8" s="68"/>
      <c r="RUK8" s="68"/>
      <c r="RUL8" s="68"/>
      <c r="RUM8" s="68"/>
      <c r="RUN8" s="68"/>
      <c r="RUO8" s="68"/>
      <c r="RUP8" s="68"/>
      <c r="RUQ8" s="68"/>
      <c r="RUR8" s="68"/>
      <c r="RUS8" s="68"/>
      <c r="RUT8" s="68"/>
      <c r="RUU8" s="68"/>
      <c r="RUV8" s="68"/>
      <c r="RUW8" s="68"/>
      <c r="RUX8" s="68"/>
      <c r="RUY8" s="68"/>
      <c r="RUZ8" s="68"/>
      <c r="RVA8" s="68"/>
      <c r="RVB8" s="68"/>
      <c r="RVC8" s="68"/>
      <c r="RVD8" s="68"/>
      <c r="RVE8" s="68"/>
      <c r="RVF8" s="68"/>
      <c r="RVG8" s="68"/>
      <c r="RVH8" s="68"/>
      <c r="RVI8" s="68"/>
      <c r="RVJ8" s="68"/>
      <c r="RVK8" s="68"/>
      <c r="RVL8" s="68"/>
      <c r="RVM8" s="68"/>
      <c r="RVN8" s="68"/>
      <c r="RVO8" s="68"/>
      <c r="RVP8" s="68"/>
      <c r="RVQ8" s="68"/>
      <c r="RVR8" s="68"/>
      <c r="RVS8" s="68"/>
      <c r="RVT8" s="68"/>
      <c r="RVU8" s="68"/>
      <c r="RVV8" s="68"/>
      <c r="RVW8" s="68"/>
      <c r="RVX8" s="68"/>
      <c r="RVY8" s="68"/>
      <c r="RVZ8" s="68"/>
      <c r="RWA8" s="68"/>
      <c r="RWB8" s="68"/>
      <c r="RWC8" s="68"/>
      <c r="RWD8" s="68"/>
      <c r="RWE8" s="68"/>
      <c r="RWF8" s="68"/>
      <c r="RWG8" s="68"/>
      <c r="RWH8" s="68"/>
      <c r="RWI8" s="68"/>
      <c r="RWJ8" s="68"/>
      <c r="RWK8" s="68"/>
      <c r="RWL8" s="68"/>
      <c r="RWM8" s="68"/>
      <c r="RWN8" s="68"/>
      <c r="RWO8" s="68"/>
      <c r="RWP8" s="68"/>
      <c r="RWQ8" s="68"/>
      <c r="RWR8" s="68"/>
      <c r="RWS8" s="68"/>
      <c r="RWT8" s="68"/>
      <c r="RWU8" s="68"/>
      <c r="RWV8" s="68"/>
      <c r="RWW8" s="68"/>
      <c r="RWX8" s="68"/>
      <c r="RWY8" s="68"/>
      <c r="RWZ8" s="68"/>
      <c r="RXA8" s="68"/>
      <c r="RXB8" s="68"/>
      <c r="RXC8" s="68"/>
      <c r="RXD8" s="68"/>
      <c r="RXE8" s="68"/>
      <c r="RXF8" s="68"/>
      <c r="RXG8" s="68"/>
      <c r="RXH8" s="68"/>
      <c r="RXI8" s="68"/>
      <c r="RXJ8" s="68"/>
      <c r="RXK8" s="68"/>
      <c r="RXL8" s="68"/>
      <c r="RXM8" s="68"/>
      <c r="RXN8" s="68"/>
      <c r="RXO8" s="68"/>
      <c r="RXP8" s="68"/>
      <c r="RXQ8" s="68"/>
      <c r="RXR8" s="68"/>
      <c r="RXS8" s="68"/>
      <c r="RXT8" s="68"/>
      <c r="RXU8" s="68"/>
      <c r="RXV8" s="68"/>
      <c r="RXW8" s="68"/>
      <c r="RXX8" s="68"/>
      <c r="RXY8" s="68"/>
      <c r="RXZ8" s="68"/>
      <c r="RYA8" s="68"/>
      <c r="RYB8" s="68"/>
      <c r="RYC8" s="68"/>
      <c r="RYD8" s="68"/>
      <c r="RYE8" s="68"/>
      <c r="RYF8" s="68"/>
      <c r="RYG8" s="68"/>
      <c r="RYH8" s="68"/>
      <c r="RYI8" s="68"/>
      <c r="RYJ8" s="68"/>
      <c r="RYK8" s="68"/>
      <c r="RYL8" s="68"/>
      <c r="RYM8" s="68"/>
      <c r="RYN8" s="68"/>
      <c r="RYO8" s="68"/>
      <c r="RYP8" s="68"/>
      <c r="RYQ8" s="68"/>
      <c r="RYR8" s="68"/>
      <c r="RYS8" s="68"/>
      <c r="RYT8" s="68"/>
      <c r="RYU8" s="68"/>
      <c r="RYV8" s="68"/>
      <c r="RYW8" s="68"/>
      <c r="RYX8" s="68"/>
      <c r="RYY8" s="68"/>
      <c r="RYZ8" s="68"/>
      <c r="RZA8" s="68"/>
      <c r="RZB8" s="68"/>
      <c r="RZC8" s="68"/>
      <c r="RZD8" s="68"/>
      <c r="RZE8" s="68"/>
      <c r="RZF8" s="68"/>
      <c r="RZG8" s="68"/>
      <c r="RZH8" s="68"/>
      <c r="RZI8" s="68"/>
      <c r="RZJ8" s="68"/>
      <c r="RZK8" s="68"/>
      <c r="RZL8" s="68"/>
      <c r="RZM8" s="68"/>
      <c r="RZN8" s="68"/>
      <c r="RZO8" s="68"/>
      <c r="RZP8" s="68"/>
      <c r="RZQ8" s="68"/>
      <c r="RZR8" s="68"/>
      <c r="RZS8" s="68"/>
      <c r="RZT8" s="68"/>
      <c r="RZU8" s="68"/>
      <c r="RZV8" s="68"/>
      <c r="RZW8" s="68"/>
      <c r="RZX8" s="68"/>
      <c r="RZY8" s="68"/>
      <c r="RZZ8" s="68"/>
      <c r="SAA8" s="68"/>
      <c r="SAB8" s="68"/>
      <c r="SAC8" s="68"/>
      <c r="SAD8" s="68"/>
      <c r="SAE8" s="68"/>
      <c r="SAF8" s="68"/>
      <c r="SAG8" s="68"/>
      <c r="SAH8" s="68"/>
      <c r="SAI8" s="68"/>
      <c r="SAJ8" s="68"/>
      <c r="SAK8" s="68"/>
      <c r="SAL8" s="68"/>
      <c r="SAM8" s="68"/>
      <c r="SAN8" s="68"/>
      <c r="SAO8" s="68"/>
      <c r="SAP8" s="68"/>
      <c r="SAQ8" s="68"/>
      <c r="SAR8" s="68"/>
      <c r="SAS8" s="68"/>
      <c r="SAT8" s="68"/>
      <c r="SAU8" s="68"/>
      <c r="SAV8" s="68"/>
      <c r="SAW8" s="68"/>
      <c r="SAX8" s="68"/>
      <c r="SAY8" s="68"/>
      <c r="SAZ8" s="68"/>
      <c r="SBA8" s="68"/>
      <c r="SBB8" s="68"/>
      <c r="SBC8" s="68"/>
      <c r="SBD8" s="68"/>
      <c r="SBE8" s="68"/>
      <c r="SBF8" s="68"/>
      <c r="SBG8" s="68"/>
      <c r="SBH8" s="68"/>
      <c r="SBI8" s="68"/>
      <c r="SBJ8" s="68"/>
      <c r="SBK8" s="68"/>
      <c r="SBL8" s="68"/>
      <c r="SBM8" s="68"/>
      <c r="SBN8" s="68"/>
      <c r="SBO8" s="68"/>
      <c r="SBP8" s="68"/>
      <c r="SBQ8" s="68"/>
      <c r="SBR8" s="68"/>
      <c r="SBS8" s="68"/>
      <c r="SBT8" s="68"/>
      <c r="SBU8" s="68"/>
      <c r="SBV8" s="68"/>
      <c r="SBW8" s="68"/>
      <c r="SBX8" s="68"/>
      <c r="SBY8" s="68"/>
      <c r="SBZ8" s="68"/>
      <c r="SCA8" s="68"/>
      <c r="SCB8" s="68"/>
      <c r="SCC8" s="68"/>
      <c r="SCD8" s="68"/>
      <c r="SCE8" s="68"/>
      <c r="SCF8" s="68"/>
      <c r="SCG8" s="68"/>
      <c r="SCH8" s="68"/>
      <c r="SCI8" s="68"/>
      <c r="SCJ8" s="68"/>
      <c r="SCK8" s="68"/>
      <c r="SCL8" s="68"/>
      <c r="SCM8" s="68"/>
      <c r="SCN8" s="68"/>
      <c r="SCO8" s="68"/>
      <c r="SCP8" s="68"/>
      <c r="SCQ8" s="68"/>
      <c r="SCR8" s="68"/>
      <c r="SCS8" s="68"/>
      <c r="SCT8" s="68"/>
      <c r="SCU8" s="68"/>
      <c r="SCV8" s="68"/>
      <c r="SCW8" s="68"/>
      <c r="SCX8" s="68"/>
      <c r="SCY8" s="68"/>
      <c r="SCZ8" s="68"/>
      <c r="SDA8" s="68"/>
      <c r="SDB8" s="68"/>
      <c r="SDC8" s="68"/>
      <c r="SDD8" s="68"/>
      <c r="SDE8" s="68"/>
      <c r="SDF8" s="68"/>
      <c r="SDG8" s="68"/>
      <c r="SDH8" s="68"/>
      <c r="SDI8" s="68"/>
      <c r="SDJ8" s="68"/>
      <c r="SDK8" s="68"/>
      <c r="SDL8" s="68"/>
      <c r="SDM8" s="68"/>
      <c r="SDN8" s="68"/>
      <c r="SDO8" s="68"/>
      <c r="SDP8" s="68"/>
      <c r="SDQ8" s="68"/>
      <c r="SDR8" s="68"/>
      <c r="SDS8" s="68"/>
      <c r="SDT8" s="68"/>
      <c r="SDU8" s="68"/>
      <c r="SDV8" s="68"/>
      <c r="SDW8" s="68"/>
      <c r="SDX8" s="68"/>
      <c r="SDY8" s="68"/>
      <c r="SDZ8" s="68"/>
      <c r="SEA8" s="68"/>
      <c r="SEB8" s="68"/>
      <c r="SEC8" s="68"/>
      <c r="SED8" s="68"/>
      <c r="SEE8" s="68"/>
      <c r="SEF8" s="68"/>
      <c r="SEG8" s="68"/>
      <c r="SEH8" s="68"/>
      <c r="SEI8" s="68"/>
      <c r="SEJ8" s="68"/>
      <c r="SEK8" s="68"/>
      <c r="SEL8" s="68"/>
      <c r="SEM8" s="68"/>
      <c r="SEN8" s="68"/>
      <c r="SEO8" s="68"/>
      <c r="SEP8" s="68"/>
      <c r="SEQ8" s="68"/>
      <c r="SER8" s="68"/>
      <c r="SES8" s="68"/>
      <c r="SET8" s="68"/>
      <c r="SEU8" s="68"/>
      <c r="SEV8" s="68"/>
      <c r="SEW8" s="68"/>
      <c r="SEX8" s="68"/>
      <c r="SEY8" s="68"/>
      <c r="SEZ8" s="68"/>
      <c r="SFA8" s="68"/>
      <c r="SFB8" s="68"/>
      <c r="SFC8" s="68"/>
      <c r="SFD8" s="68"/>
      <c r="SFE8" s="68"/>
      <c r="SFF8" s="68"/>
      <c r="SFG8" s="68"/>
      <c r="SFH8" s="68"/>
      <c r="SFI8" s="68"/>
      <c r="SFJ8" s="68"/>
      <c r="SFK8" s="68"/>
      <c r="SFL8" s="68"/>
      <c r="SFM8" s="68"/>
      <c r="SFN8" s="68"/>
      <c r="SFO8" s="68"/>
      <c r="SFP8" s="68"/>
      <c r="SFQ8" s="68"/>
      <c r="SFR8" s="68"/>
      <c r="SFS8" s="68"/>
      <c r="SFT8" s="68"/>
      <c r="SFU8" s="68"/>
      <c r="SFV8" s="68"/>
      <c r="SFW8" s="68"/>
      <c r="SFX8" s="68"/>
      <c r="SFY8" s="68"/>
      <c r="SFZ8" s="68"/>
      <c r="SGA8" s="68"/>
      <c r="SGB8" s="68"/>
      <c r="SGC8" s="68"/>
      <c r="SGD8" s="68"/>
      <c r="SGE8" s="68"/>
      <c r="SGF8" s="68"/>
      <c r="SGG8" s="68"/>
      <c r="SGH8" s="68"/>
      <c r="SGI8" s="68"/>
      <c r="SGJ8" s="68"/>
      <c r="SGK8" s="68"/>
      <c r="SGL8" s="68"/>
      <c r="SGM8" s="68"/>
      <c r="SGN8" s="68"/>
      <c r="SGO8" s="68"/>
      <c r="SGP8" s="68"/>
      <c r="SGQ8" s="68"/>
      <c r="SGR8" s="68"/>
      <c r="SGS8" s="68"/>
      <c r="SGT8" s="68"/>
      <c r="SGU8" s="68"/>
      <c r="SGV8" s="68"/>
      <c r="SGW8" s="68"/>
      <c r="SGX8" s="68"/>
      <c r="SGY8" s="68"/>
      <c r="SGZ8" s="68"/>
      <c r="SHA8" s="68"/>
      <c r="SHB8" s="68"/>
      <c r="SHC8" s="68"/>
      <c r="SHD8" s="68"/>
      <c r="SHE8" s="68"/>
      <c r="SHF8" s="68"/>
      <c r="SHG8" s="68"/>
      <c r="SHH8" s="68"/>
      <c r="SHI8" s="68"/>
      <c r="SHJ8" s="68"/>
      <c r="SHK8" s="68"/>
      <c r="SHL8" s="68"/>
      <c r="SHM8" s="68"/>
      <c r="SHN8" s="68"/>
      <c r="SHO8" s="68"/>
      <c r="SHP8" s="68"/>
      <c r="SHQ8" s="68"/>
      <c r="SHR8" s="68"/>
      <c r="SHS8" s="68"/>
      <c r="SHT8" s="68"/>
      <c r="SHU8" s="68"/>
      <c r="SHV8" s="68"/>
      <c r="SHW8" s="68"/>
      <c r="SHX8" s="68"/>
      <c r="SHY8" s="68"/>
      <c r="SHZ8" s="68"/>
      <c r="SIA8" s="68"/>
      <c r="SIB8" s="68"/>
      <c r="SIC8" s="68"/>
      <c r="SID8" s="68"/>
      <c r="SIE8" s="68"/>
      <c r="SIF8" s="68"/>
      <c r="SIG8" s="68"/>
      <c r="SIH8" s="68"/>
      <c r="SII8" s="68"/>
      <c r="SIJ8" s="68"/>
      <c r="SIK8" s="68"/>
      <c r="SIL8" s="68"/>
      <c r="SIM8" s="68"/>
      <c r="SIN8" s="68"/>
      <c r="SIO8" s="68"/>
      <c r="SIP8" s="68"/>
      <c r="SIQ8" s="68"/>
      <c r="SIR8" s="68"/>
      <c r="SIS8" s="68"/>
      <c r="SIT8" s="68"/>
      <c r="SIU8" s="68"/>
      <c r="SIV8" s="68"/>
      <c r="SIW8" s="68"/>
      <c r="SIX8" s="68"/>
      <c r="SIY8" s="68"/>
      <c r="SIZ8" s="68"/>
      <c r="SJA8" s="68"/>
      <c r="SJB8" s="68"/>
      <c r="SJC8" s="68"/>
      <c r="SJD8" s="68"/>
      <c r="SJE8" s="68"/>
      <c r="SJF8" s="68"/>
      <c r="SJG8" s="68"/>
      <c r="SJH8" s="68"/>
      <c r="SJI8" s="68"/>
      <c r="SJJ8" s="68"/>
      <c r="SJK8" s="68"/>
      <c r="SJL8" s="68"/>
      <c r="SJM8" s="68"/>
      <c r="SJN8" s="68"/>
      <c r="SJO8" s="68"/>
      <c r="SJP8" s="68"/>
      <c r="SJQ8" s="68"/>
      <c r="SJR8" s="68"/>
      <c r="SJS8" s="68"/>
      <c r="SJT8" s="68"/>
      <c r="SJU8" s="68"/>
      <c r="SJV8" s="68"/>
      <c r="SJW8" s="68"/>
      <c r="SJX8" s="68"/>
      <c r="SJY8" s="68"/>
      <c r="SJZ8" s="68"/>
      <c r="SKA8" s="68"/>
      <c r="SKB8" s="68"/>
      <c r="SKC8" s="68"/>
      <c r="SKD8" s="68"/>
      <c r="SKE8" s="68"/>
      <c r="SKF8" s="68"/>
      <c r="SKG8" s="68"/>
      <c r="SKH8" s="68"/>
      <c r="SKI8" s="68"/>
      <c r="SKJ8" s="68"/>
      <c r="SKK8" s="68"/>
      <c r="SKL8" s="68"/>
      <c r="SKM8" s="68"/>
      <c r="SKN8" s="68"/>
      <c r="SKO8" s="68"/>
      <c r="SKP8" s="68"/>
      <c r="SKQ8" s="68"/>
      <c r="SKR8" s="68"/>
      <c r="SKS8" s="68"/>
      <c r="SKT8" s="68"/>
      <c r="SKU8" s="68"/>
      <c r="SKV8" s="68"/>
      <c r="SKW8" s="68"/>
      <c r="SKX8" s="68"/>
      <c r="SKY8" s="68"/>
      <c r="SKZ8" s="68"/>
      <c r="SLA8" s="68"/>
      <c r="SLB8" s="68"/>
      <c r="SLC8" s="68"/>
      <c r="SLD8" s="68"/>
      <c r="SLE8" s="68"/>
      <c r="SLF8" s="68"/>
      <c r="SLG8" s="68"/>
      <c r="SLH8" s="68"/>
      <c r="SLI8" s="68"/>
      <c r="SLJ8" s="68"/>
      <c r="SLK8" s="68"/>
      <c r="SLL8" s="68"/>
      <c r="SLM8" s="68"/>
      <c r="SLN8" s="68"/>
      <c r="SLO8" s="68"/>
      <c r="SLP8" s="68"/>
      <c r="SLQ8" s="68"/>
      <c r="SLR8" s="68"/>
      <c r="SLS8" s="68"/>
      <c r="SLT8" s="68"/>
      <c r="SLU8" s="68"/>
      <c r="SLV8" s="68"/>
      <c r="SLW8" s="68"/>
      <c r="SLX8" s="68"/>
      <c r="SLY8" s="68"/>
      <c r="SLZ8" s="68"/>
      <c r="SMA8" s="68"/>
      <c r="SMB8" s="68"/>
      <c r="SMC8" s="68"/>
      <c r="SMD8" s="68"/>
      <c r="SME8" s="68"/>
      <c r="SMF8" s="68"/>
      <c r="SMG8" s="68"/>
      <c r="SMH8" s="68"/>
      <c r="SMI8" s="68"/>
      <c r="SMJ8" s="68"/>
      <c r="SMK8" s="68"/>
      <c r="SML8" s="68"/>
      <c r="SMM8" s="68"/>
      <c r="SMN8" s="68"/>
      <c r="SMO8" s="68"/>
      <c r="SMP8" s="68"/>
      <c r="SMQ8" s="68"/>
      <c r="SMR8" s="68"/>
      <c r="SMS8" s="68"/>
      <c r="SMT8" s="68"/>
      <c r="SMU8" s="68"/>
      <c r="SMV8" s="68"/>
      <c r="SMW8" s="68"/>
      <c r="SMX8" s="68"/>
      <c r="SMY8" s="68"/>
      <c r="SMZ8" s="68"/>
      <c r="SNA8" s="68"/>
      <c r="SNB8" s="68"/>
      <c r="SNC8" s="68"/>
      <c r="SND8" s="68"/>
      <c r="SNE8" s="68"/>
      <c r="SNF8" s="68"/>
      <c r="SNG8" s="68"/>
      <c r="SNH8" s="68"/>
      <c r="SNI8" s="68"/>
      <c r="SNJ8" s="68"/>
      <c r="SNK8" s="68"/>
      <c r="SNL8" s="68"/>
      <c r="SNM8" s="68"/>
      <c r="SNN8" s="68"/>
      <c r="SNO8" s="68"/>
      <c r="SNP8" s="68"/>
      <c r="SNQ8" s="68"/>
      <c r="SNR8" s="68"/>
      <c r="SNS8" s="68"/>
      <c r="SNT8" s="68"/>
      <c r="SNU8" s="68"/>
      <c r="SNV8" s="68"/>
      <c r="SNW8" s="68"/>
      <c r="SNX8" s="68"/>
      <c r="SNY8" s="68"/>
      <c r="SNZ8" s="68"/>
      <c r="SOA8" s="68"/>
      <c r="SOB8" s="68"/>
      <c r="SOC8" s="68"/>
      <c r="SOD8" s="68"/>
      <c r="SOE8" s="68"/>
      <c r="SOF8" s="68"/>
      <c r="SOG8" s="68"/>
      <c r="SOH8" s="68"/>
      <c r="SOI8" s="68"/>
      <c r="SOJ8" s="68"/>
      <c r="SOK8" s="68"/>
      <c r="SOL8" s="68"/>
      <c r="SOM8" s="68"/>
      <c r="SON8" s="68"/>
      <c r="SOO8" s="68"/>
      <c r="SOP8" s="68"/>
      <c r="SOQ8" s="68"/>
      <c r="SOR8" s="68"/>
      <c r="SOS8" s="68"/>
      <c r="SOT8" s="68"/>
      <c r="SOU8" s="68"/>
      <c r="SOV8" s="68"/>
      <c r="SOW8" s="68"/>
      <c r="SOX8" s="68"/>
      <c r="SOY8" s="68"/>
      <c r="SOZ8" s="68"/>
      <c r="SPA8" s="68"/>
      <c r="SPB8" s="68"/>
      <c r="SPC8" s="68"/>
      <c r="SPD8" s="68"/>
      <c r="SPE8" s="68"/>
      <c r="SPF8" s="68"/>
      <c r="SPG8" s="68"/>
      <c r="SPH8" s="68"/>
      <c r="SPI8" s="68"/>
      <c r="SPJ8" s="68"/>
      <c r="SPK8" s="68"/>
      <c r="SPL8" s="68"/>
      <c r="SPM8" s="68"/>
      <c r="SPN8" s="68"/>
      <c r="SPO8" s="68"/>
      <c r="SPP8" s="68"/>
      <c r="SPQ8" s="68"/>
      <c r="SPR8" s="68"/>
      <c r="SPS8" s="68"/>
      <c r="SPT8" s="68"/>
      <c r="SPU8" s="68"/>
      <c r="SPV8" s="68"/>
      <c r="SPW8" s="68"/>
      <c r="SPX8" s="68"/>
      <c r="SPY8" s="68"/>
      <c r="SPZ8" s="68"/>
      <c r="SQA8" s="68"/>
      <c r="SQB8" s="68"/>
      <c r="SQC8" s="68"/>
      <c r="SQD8" s="68"/>
      <c r="SQE8" s="68"/>
      <c r="SQF8" s="68"/>
      <c r="SQG8" s="68"/>
      <c r="SQH8" s="68"/>
      <c r="SQI8" s="68"/>
      <c r="SQJ8" s="68"/>
      <c r="SQK8" s="68"/>
      <c r="SQL8" s="68"/>
      <c r="SQM8" s="68"/>
      <c r="SQN8" s="68"/>
      <c r="SQO8" s="68"/>
      <c r="SQP8" s="68"/>
      <c r="SQQ8" s="68"/>
      <c r="SQR8" s="68"/>
      <c r="SQS8" s="68"/>
      <c r="SQT8" s="68"/>
      <c r="SQU8" s="68"/>
      <c r="SQV8" s="68"/>
      <c r="SQW8" s="68"/>
      <c r="SQX8" s="68"/>
      <c r="SQY8" s="68"/>
      <c r="SQZ8" s="68"/>
      <c r="SRA8" s="68"/>
      <c r="SRB8" s="68"/>
      <c r="SRC8" s="68"/>
      <c r="SRD8" s="68"/>
      <c r="SRE8" s="68"/>
      <c r="SRF8" s="68"/>
      <c r="SRG8" s="68"/>
      <c r="SRH8" s="68"/>
      <c r="SRI8" s="68"/>
      <c r="SRJ8" s="68"/>
      <c r="SRK8" s="68"/>
      <c r="SRL8" s="68"/>
      <c r="SRM8" s="68"/>
      <c r="SRN8" s="68"/>
      <c r="SRO8" s="68"/>
      <c r="SRP8" s="68"/>
      <c r="SRQ8" s="68"/>
      <c r="SRR8" s="68"/>
      <c r="SRS8" s="68"/>
      <c r="SRT8" s="68"/>
      <c r="SRU8" s="68"/>
      <c r="SRV8" s="68"/>
      <c r="SRW8" s="68"/>
      <c r="SRX8" s="68"/>
      <c r="SRY8" s="68"/>
      <c r="SRZ8" s="68"/>
      <c r="SSA8" s="68"/>
      <c r="SSB8" s="68"/>
      <c r="SSC8" s="68"/>
      <c r="SSD8" s="68"/>
      <c r="SSE8" s="68"/>
      <c r="SSF8" s="68"/>
      <c r="SSG8" s="68"/>
      <c r="SSH8" s="68"/>
      <c r="SSI8" s="68"/>
      <c r="SSJ8" s="68"/>
      <c r="SSK8" s="68"/>
      <c r="SSL8" s="68"/>
      <c r="SSM8" s="68"/>
      <c r="SSN8" s="68"/>
      <c r="SSO8" s="68"/>
      <c r="SSP8" s="68"/>
      <c r="SSQ8" s="68"/>
      <c r="SSR8" s="68"/>
      <c r="SSS8" s="68"/>
      <c r="SST8" s="68"/>
      <c r="SSU8" s="68"/>
      <c r="SSV8" s="68"/>
      <c r="SSW8" s="68"/>
      <c r="SSX8" s="68"/>
      <c r="SSY8" s="68"/>
      <c r="SSZ8" s="68"/>
      <c r="STA8" s="68"/>
      <c r="STB8" s="68"/>
      <c r="STC8" s="68"/>
      <c r="STD8" s="68"/>
      <c r="STE8" s="68"/>
      <c r="STF8" s="68"/>
      <c r="STG8" s="68"/>
      <c r="STH8" s="68"/>
      <c r="STI8" s="68"/>
      <c r="STJ8" s="68"/>
      <c r="STK8" s="68"/>
      <c r="STL8" s="68"/>
      <c r="STM8" s="68"/>
      <c r="STN8" s="68"/>
      <c r="STO8" s="68"/>
      <c r="STP8" s="68"/>
      <c r="STQ8" s="68"/>
      <c r="STR8" s="68"/>
      <c r="STS8" s="68"/>
      <c r="STT8" s="68"/>
      <c r="STU8" s="68"/>
      <c r="STV8" s="68"/>
      <c r="STW8" s="68"/>
      <c r="STX8" s="68"/>
      <c r="STY8" s="68"/>
      <c r="STZ8" s="68"/>
      <c r="SUA8" s="68"/>
      <c r="SUB8" s="68"/>
      <c r="SUC8" s="68"/>
      <c r="SUD8" s="68"/>
      <c r="SUE8" s="68"/>
      <c r="SUF8" s="68"/>
      <c r="SUG8" s="68"/>
      <c r="SUH8" s="68"/>
      <c r="SUI8" s="68"/>
      <c r="SUJ8" s="68"/>
      <c r="SUK8" s="68"/>
      <c r="SUL8" s="68"/>
      <c r="SUM8" s="68"/>
      <c r="SUN8" s="68"/>
      <c r="SUO8" s="68"/>
      <c r="SUP8" s="68"/>
      <c r="SUQ8" s="68"/>
      <c r="SUR8" s="68"/>
      <c r="SUS8" s="68"/>
      <c r="SUT8" s="68"/>
      <c r="SUU8" s="68"/>
      <c r="SUV8" s="68"/>
      <c r="SUW8" s="68"/>
      <c r="SUX8" s="68"/>
      <c r="SUY8" s="68"/>
      <c r="SUZ8" s="68"/>
      <c r="SVA8" s="68"/>
      <c r="SVB8" s="68"/>
      <c r="SVC8" s="68"/>
      <c r="SVD8" s="68"/>
      <c r="SVE8" s="68"/>
      <c r="SVF8" s="68"/>
      <c r="SVG8" s="68"/>
      <c r="SVH8" s="68"/>
      <c r="SVI8" s="68"/>
      <c r="SVJ8" s="68"/>
      <c r="SVK8" s="68"/>
      <c r="SVL8" s="68"/>
      <c r="SVM8" s="68"/>
      <c r="SVN8" s="68"/>
      <c r="SVO8" s="68"/>
      <c r="SVP8" s="68"/>
      <c r="SVQ8" s="68"/>
      <c r="SVR8" s="68"/>
      <c r="SVS8" s="68"/>
      <c r="SVT8" s="68"/>
      <c r="SVU8" s="68"/>
      <c r="SVV8" s="68"/>
      <c r="SVW8" s="68"/>
      <c r="SVX8" s="68"/>
      <c r="SVY8" s="68"/>
      <c r="SVZ8" s="68"/>
      <c r="SWA8" s="68"/>
      <c r="SWB8" s="68"/>
      <c r="SWC8" s="68"/>
      <c r="SWD8" s="68"/>
      <c r="SWE8" s="68"/>
      <c r="SWF8" s="68"/>
      <c r="SWG8" s="68"/>
      <c r="SWH8" s="68"/>
      <c r="SWI8" s="68"/>
      <c r="SWJ8" s="68"/>
      <c r="SWK8" s="68"/>
      <c r="SWL8" s="68"/>
      <c r="SWM8" s="68"/>
      <c r="SWN8" s="68"/>
      <c r="SWO8" s="68"/>
      <c r="SWP8" s="68"/>
      <c r="SWQ8" s="68"/>
      <c r="SWR8" s="68"/>
      <c r="SWS8" s="68"/>
      <c r="SWT8" s="68"/>
      <c r="SWU8" s="68"/>
      <c r="SWV8" s="68"/>
      <c r="SWW8" s="68"/>
      <c r="SWX8" s="68"/>
      <c r="SWY8" s="68"/>
      <c r="SWZ8" s="68"/>
      <c r="SXA8" s="68"/>
      <c r="SXB8" s="68"/>
      <c r="SXC8" s="68"/>
      <c r="SXD8" s="68"/>
      <c r="SXE8" s="68"/>
      <c r="SXF8" s="68"/>
      <c r="SXG8" s="68"/>
      <c r="SXH8" s="68"/>
      <c r="SXI8" s="68"/>
      <c r="SXJ8" s="68"/>
      <c r="SXK8" s="68"/>
      <c r="SXL8" s="68"/>
      <c r="SXM8" s="68"/>
      <c r="SXN8" s="68"/>
      <c r="SXO8" s="68"/>
      <c r="SXP8" s="68"/>
      <c r="SXQ8" s="68"/>
      <c r="SXR8" s="68"/>
      <c r="SXS8" s="68"/>
      <c r="SXT8" s="68"/>
      <c r="SXU8" s="68"/>
      <c r="SXV8" s="68"/>
      <c r="SXW8" s="68"/>
      <c r="SXX8" s="68"/>
      <c r="SXY8" s="68"/>
      <c r="SXZ8" s="68"/>
      <c r="SYA8" s="68"/>
      <c r="SYB8" s="68"/>
      <c r="SYC8" s="68"/>
      <c r="SYD8" s="68"/>
      <c r="SYE8" s="68"/>
      <c r="SYF8" s="68"/>
      <c r="SYG8" s="68"/>
      <c r="SYH8" s="68"/>
      <c r="SYI8" s="68"/>
      <c r="SYJ8" s="68"/>
      <c r="SYK8" s="68"/>
      <c r="SYL8" s="68"/>
      <c r="SYM8" s="68"/>
      <c r="SYN8" s="68"/>
      <c r="SYO8" s="68"/>
      <c r="SYP8" s="68"/>
      <c r="SYQ8" s="68"/>
      <c r="SYR8" s="68"/>
      <c r="SYS8" s="68"/>
      <c r="SYT8" s="68"/>
      <c r="SYU8" s="68"/>
      <c r="SYV8" s="68"/>
      <c r="SYW8" s="68"/>
      <c r="SYX8" s="68"/>
      <c r="SYY8" s="68"/>
      <c r="SYZ8" s="68"/>
      <c r="SZA8" s="68"/>
      <c r="SZB8" s="68"/>
      <c r="SZC8" s="68"/>
      <c r="SZD8" s="68"/>
      <c r="SZE8" s="68"/>
      <c r="SZF8" s="68"/>
      <c r="SZG8" s="68"/>
      <c r="SZH8" s="68"/>
      <c r="SZI8" s="68"/>
      <c r="SZJ8" s="68"/>
      <c r="SZK8" s="68"/>
      <c r="SZL8" s="68"/>
      <c r="SZM8" s="68"/>
      <c r="SZN8" s="68"/>
      <c r="SZO8" s="68"/>
      <c r="SZP8" s="68"/>
      <c r="SZQ8" s="68"/>
      <c r="SZR8" s="68"/>
      <c r="SZS8" s="68"/>
      <c r="SZT8" s="68"/>
      <c r="SZU8" s="68"/>
      <c r="SZV8" s="68"/>
      <c r="SZW8" s="68"/>
      <c r="SZX8" s="68"/>
      <c r="SZY8" s="68"/>
      <c r="SZZ8" s="68"/>
      <c r="TAA8" s="68"/>
      <c r="TAB8" s="68"/>
      <c r="TAC8" s="68"/>
      <c r="TAD8" s="68"/>
      <c r="TAE8" s="68"/>
      <c r="TAF8" s="68"/>
      <c r="TAG8" s="68"/>
      <c r="TAH8" s="68"/>
      <c r="TAI8" s="68"/>
      <c r="TAJ8" s="68"/>
      <c r="TAK8" s="68"/>
      <c r="TAL8" s="68"/>
      <c r="TAM8" s="68"/>
      <c r="TAN8" s="68"/>
      <c r="TAO8" s="68"/>
      <c r="TAP8" s="68"/>
      <c r="TAQ8" s="68"/>
      <c r="TAR8" s="68"/>
      <c r="TAS8" s="68"/>
      <c r="TAT8" s="68"/>
      <c r="TAU8" s="68"/>
      <c r="TAV8" s="68"/>
      <c r="TAW8" s="68"/>
      <c r="TAX8" s="68"/>
      <c r="TAY8" s="68"/>
      <c r="TAZ8" s="68"/>
      <c r="TBA8" s="68"/>
      <c r="TBB8" s="68"/>
      <c r="TBC8" s="68"/>
      <c r="TBD8" s="68"/>
      <c r="TBE8" s="68"/>
      <c r="TBF8" s="68"/>
      <c r="TBG8" s="68"/>
      <c r="TBH8" s="68"/>
      <c r="TBI8" s="68"/>
      <c r="TBJ8" s="68"/>
      <c r="TBK8" s="68"/>
      <c r="TBL8" s="68"/>
      <c r="TBM8" s="68"/>
      <c r="TBN8" s="68"/>
      <c r="TBO8" s="68"/>
      <c r="TBP8" s="68"/>
      <c r="TBQ8" s="68"/>
      <c r="TBR8" s="68"/>
      <c r="TBS8" s="68"/>
      <c r="TBT8" s="68"/>
      <c r="TBU8" s="68"/>
      <c r="TBV8" s="68"/>
      <c r="TBW8" s="68"/>
      <c r="TBX8" s="68"/>
      <c r="TBY8" s="68"/>
      <c r="TBZ8" s="68"/>
      <c r="TCA8" s="68"/>
      <c r="TCB8" s="68"/>
      <c r="TCC8" s="68"/>
      <c r="TCD8" s="68"/>
      <c r="TCE8" s="68"/>
      <c r="TCF8" s="68"/>
      <c r="TCG8" s="68"/>
      <c r="TCH8" s="68"/>
      <c r="TCI8" s="68"/>
      <c r="TCJ8" s="68"/>
      <c r="TCK8" s="68"/>
      <c r="TCL8" s="68"/>
      <c r="TCM8" s="68"/>
      <c r="TCN8" s="68"/>
      <c r="TCO8" s="68"/>
      <c r="TCP8" s="68"/>
      <c r="TCQ8" s="68"/>
      <c r="TCR8" s="68"/>
      <c r="TCS8" s="68"/>
      <c r="TCT8" s="68"/>
      <c r="TCU8" s="68"/>
      <c r="TCV8" s="68"/>
      <c r="TCW8" s="68"/>
      <c r="TCX8" s="68"/>
      <c r="TCY8" s="68"/>
      <c r="TCZ8" s="68"/>
      <c r="TDA8" s="68"/>
      <c r="TDB8" s="68"/>
      <c r="TDC8" s="68"/>
      <c r="TDD8" s="68"/>
      <c r="TDE8" s="68"/>
      <c r="TDF8" s="68"/>
      <c r="TDG8" s="68"/>
      <c r="TDH8" s="68"/>
      <c r="TDI8" s="68"/>
      <c r="TDJ8" s="68"/>
      <c r="TDK8" s="68"/>
      <c r="TDL8" s="68"/>
      <c r="TDM8" s="68"/>
      <c r="TDN8" s="68"/>
      <c r="TDO8" s="68"/>
      <c r="TDP8" s="68"/>
      <c r="TDQ8" s="68"/>
      <c r="TDR8" s="68"/>
      <c r="TDS8" s="68"/>
      <c r="TDT8" s="68"/>
      <c r="TDU8" s="68"/>
      <c r="TDV8" s="68"/>
      <c r="TDW8" s="68"/>
      <c r="TDX8" s="68"/>
      <c r="TDY8" s="68"/>
      <c r="TDZ8" s="68"/>
      <c r="TEA8" s="68"/>
      <c r="TEB8" s="68"/>
      <c r="TEC8" s="68"/>
      <c r="TED8" s="68"/>
      <c r="TEE8" s="68"/>
      <c r="TEF8" s="68"/>
      <c r="TEG8" s="68"/>
      <c r="TEH8" s="68"/>
      <c r="TEI8" s="68"/>
      <c r="TEJ8" s="68"/>
      <c r="TEK8" s="68"/>
      <c r="TEL8" s="68"/>
      <c r="TEM8" s="68"/>
      <c r="TEN8" s="68"/>
      <c r="TEO8" s="68"/>
      <c r="TEP8" s="68"/>
      <c r="TEQ8" s="68"/>
      <c r="TER8" s="68"/>
      <c r="TES8" s="68"/>
      <c r="TET8" s="68"/>
      <c r="TEU8" s="68"/>
      <c r="TEV8" s="68"/>
      <c r="TEW8" s="68"/>
      <c r="TEX8" s="68"/>
      <c r="TEY8" s="68"/>
      <c r="TEZ8" s="68"/>
      <c r="TFA8" s="68"/>
      <c r="TFB8" s="68"/>
      <c r="TFC8" s="68"/>
      <c r="TFD8" s="68"/>
      <c r="TFE8" s="68"/>
      <c r="TFF8" s="68"/>
      <c r="TFG8" s="68"/>
      <c r="TFH8" s="68"/>
      <c r="TFI8" s="68"/>
      <c r="TFJ8" s="68"/>
      <c r="TFK8" s="68"/>
      <c r="TFL8" s="68"/>
      <c r="TFM8" s="68"/>
      <c r="TFN8" s="68"/>
      <c r="TFO8" s="68"/>
      <c r="TFP8" s="68"/>
      <c r="TFQ8" s="68"/>
      <c r="TFR8" s="68"/>
      <c r="TFS8" s="68"/>
      <c r="TFT8" s="68"/>
      <c r="TFU8" s="68"/>
      <c r="TFV8" s="68"/>
      <c r="TFW8" s="68"/>
      <c r="TFX8" s="68"/>
      <c r="TFY8" s="68"/>
      <c r="TFZ8" s="68"/>
      <c r="TGA8" s="68"/>
      <c r="TGB8" s="68"/>
      <c r="TGC8" s="68"/>
      <c r="TGD8" s="68"/>
      <c r="TGE8" s="68"/>
      <c r="TGF8" s="68"/>
      <c r="TGG8" s="68"/>
      <c r="TGH8" s="68"/>
      <c r="TGI8" s="68"/>
      <c r="TGJ8" s="68"/>
      <c r="TGK8" s="68"/>
      <c r="TGL8" s="68"/>
      <c r="TGM8" s="68"/>
      <c r="TGN8" s="68"/>
      <c r="TGO8" s="68"/>
      <c r="TGP8" s="68"/>
      <c r="TGQ8" s="68"/>
      <c r="TGR8" s="68"/>
      <c r="TGS8" s="68"/>
      <c r="TGT8" s="68"/>
      <c r="TGU8" s="68"/>
      <c r="TGV8" s="68"/>
      <c r="TGW8" s="68"/>
      <c r="TGX8" s="68"/>
      <c r="TGY8" s="68"/>
      <c r="TGZ8" s="68"/>
      <c r="THA8" s="68"/>
      <c r="THB8" s="68"/>
      <c r="THC8" s="68"/>
      <c r="THD8" s="68"/>
      <c r="THE8" s="68"/>
      <c r="THF8" s="68"/>
      <c r="THG8" s="68"/>
      <c r="THH8" s="68"/>
      <c r="THI8" s="68"/>
      <c r="THJ8" s="68"/>
      <c r="THK8" s="68"/>
      <c r="THL8" s="68"/>
      <c r="THM8" s="68"/>
      <c r="THN8" s="68"/>
      <c r="THO8" s="68"/>
      <c r="THP8" s="68"/>
      <c r="THQ8" s="68"/>
      <c r="THR8" s="68"/>
      <c r="THS8" s="68"/>
      <c r="THT8" s="68"/>
      <c r="THU8" s="68"/>
      <c r="THV8" s="68"/>
      <c r="THW8" s="68"/>
      <c r="THX8" s="68"/>
      <c r="THY8" s="68"/>
      <c r="THZ8" s="68"/>
      <c r="TIA8" s="68"/>
      <c r="TIB8" s="68"/>
      <c r="TIC8" s="68"/>
      <c r="TID8" s="68"/>
      <c r="TIE8" s="68"/>
      <c r="TIF8" s="68"/>
      <c r="TIG8" s="68"/>
      <c r="TIH8" s="68"/>
      <c r="TII8" s="68"/>
      <c r="TIJ8" s="68"/>
      <c r="TIK8" s="68"/>
      <c r="TIL8" s="68"/>
      <c r="TIM8" s="68"/>
      <c r="TIN8" s="68"/>
      <c r="TIO8" s="68"/>
      <c r="TIP8" s="68"/>
      <c r="TIQ8" s="68"/>
      <c r="TIR8" s="68"/>
      <c r="TIS8" s="68"/>
      <c r="TIT8" s="68"/>
      <c r="TIU8" s="68"/>
      <c r="TIV8" s="68"/>
      <c r="TIW8" s="68"/>
      <c r="TIX8" s="68"/>
      <c r="TIY8" s="68"/>
      <c r="TIZ8" s="68"/>
      <c r="TJA8" s="68"/>
      <c r="TJB8" s="68"/>
      <c r="TJC8" s="68"/>
      <c r="TJD8" s="68"/>
      <c r="TJE8" s="68"/>
      <c r="TJF8" s="68"/>
      <c r="TJG8" s="68"/>
      <c r="TJH8" s="68"/>
      <c r="TJI8" s="68"/>
      <c r="TJJ8" s="68"/>
      <c r="TJK8" s="68"/>
      <c r="TJL8" s="68"/>
      <c r="TJM8" s="68"/>
      <c r="TJN8" s="68"/>
      <c r="TJO8" s="68"/>
      <c r="TJP8" s="68"/>
      <c r="TJQ8" s="68"/>
      <c r="TJR8" s="68"/>
      <c r="TJS8" s="68"/>
      <c r="TJT8" s="68"/>
      <c r="TJU8" s="68"/>
      <c r="TJV8" s="68"/>
      <c r="TJW8" s="68"/>
      <c r="TJX8" s="68"/>
      <c r="TJY8" s="68"/>
      <c r="TJZ8" s="68"/>
      <c r="TKA8" s="68"/>
      <c r="TKB8" s="68"/>
      <c r="TKC8" s="68"/>
      <c r="TKD8" s="68"/>
      <c r="TKE8" s="68"/>
      <c r="TKF8" s="68"/>
      <c r="TKG8" s="68"/>
      <c r="TKH8" s="68"/>
      <c r="TKI8" s="68"/>
      <c r="TKJ8" s="68"/>
      <c r="TKK8" s="68"/>
      <c r="TKL8" s="68"/>
      <c r="TKM8" s="68"/>
      <c r="TKN8" s="68"/>
      <c r="TKO8" s="68"/>
      <c r="TKP8" s="68"/>
      <c r="TKQ8" s="68"/>
      <c r="TKR8" s="68"/>
      <c r="TKS8" s="68"/>
      <c r="TKT8" s="68"/>
      <c r="TKU8" s="68"/>
      <c r="TKV8" s="68"/>
      <c r="TKW8" s="68"/>
      <c r="TKX8" s="68"/>
      <c r="TKY8" s="68"/>
      <c r="TKZ8" s="68"/>
      <c r="TLA8" s="68"/>
      <c r="TLB8" s="68"/>
      <c r="TLC8" s="68"/>
      <c r="TLD8" s="68"/>
      <c r="TLE8" s="68"/>
      <c r="TLF8" s="68"/>
      <c r="TLG8" s="68"/>
      <c r="TLH8" s="68"/>
      <c r="TLI8" s="68"/>
      <c r="TLJ8" s="68"/>
      <c r="TLK8" s="68"/>
      <c r="TLL8" s="68"/>
      <c r="TLM8" s="68"/>
      <c r="TLN8" s="68"/>
      <c r="TLO8" s="68"/>
      <c r="TLP8" s="68"/>
      <c r="TLQ8" s="68"/>
      <c r="TLR8" s="68"/>
      <c r="TLS8" s="68"/>
      <c r="TLT8" s="68"/>
      <c r="TLU8" s="68"/>
      <c r="TLV8" s="68"/>
      <c r="TLW8" s="68"/>
      <c r="TLX8" s="68"/>
      <c r="TLY8" s="68"/>
      <c r="TLZ8" s="68"/>
      <c r="TMA8" s="68"/>
      <c r="TMB8" s="68"/>
      <c r="TMC8" s="68"/>
      <c r="TMD8" s="68"/>
      <c r="TME8" s="68"/>
      <c r="TMF8" s="68"/>
      <c r="TMG8" s="68"/>
      <c r="TMH8" s="68"/>
      <c r="TMI8" s="68"/>
      <c r="TMJ8" s="68"/>
      <c r="TMK8" s="68"/>
      <c r="TML8" s="68"/>
      <c r="TMM8" s="68"/>
      <c r="TMN8" s="68"/>
      <c r="TMO8" s="68"/>
      <c r="TMP8" s="68"/>
      <c r="TMQ8" s="68"/>
      <c r="TMR8" s="68"/>
      <c r="TMS8" s="68"/>
      <c r="TMT8" s="68"/>
      <c r="TMU8" s="68"/>
      <c r="TMV8" s="68"/>
      <c r="TMW8" s="68"/>
      <c r="TMX8" s="68"/>
      <c r="TMY8" s="68"/>
      <c r="TMZ8" s="68"/>
      <c r="TNA8" s="68"/>
      <c r="TNB8" s="68"/>
      <c r="TNC8" s="68"/>
      <c r="TND8" s="68"/>
      <c r="TNE8" s="68"/>
      <c r="TNF8" s="68"/>
      <c r="TNG8" s="68"/>
      <c r="TNH8" s="68"/>
      <c r="TNI8" s="68"/>
      <c r="TNJ8" s="68"/>
      <c r="TNK8" s="68"/>
      <c r="TNL8" s="68"/>
      <c r="TNM8" s="68"/>
      <c r="TNN8" s="68"/>
      <c r="TNO8" s="68"/>
      <c r="TNP8" s="68"/>
      <c r="TNQ8" s="68"/>
      <c r="TNR8" s="68"/>
      <c r="TNS8" s="68"/>
      <c r="TNT8" s="68"/>
      <c r="TNU8" s="68"/>
      <c r="TNV8" s="68"/>
      <c r="TNW8" s="68"/>
      <c r="TNX8" s="68"/>
      <c r="TNY8" s="68"/>
      <c r="TNZ8" s="68"/>
      <c r="TOA8" s="68"/>
      <c r="TOB8" s="68"/>
      <c r="TOC8" s="68"/>
      <c r="TOD8" s="68"/>
      <c r="TOE8" s="68"/>
      <c r="TOF8" s="68"/>
      <c r="TOG8" s="68"/>
      <c r="TOH8" s="68"/>
      <c r="TOI8" s="68"/>
      <c r="TOJ8" s="68"/>
      <c r="TOK8" s="68"/>
      <c r="TOL8" s="68"/>
      <c r="TOM8" s="68"/>
      <c r="TON8" s="68"/>
      <c r="TOO8" s="68"/>
      <c r="TOP8" s="68"/>
      <c r="TOQ8" s="68"/>
      <c r="TOR8" s="68"/>
      <c r="TOS8" s="68"/>
      <c r="TOT8" s="68"/>
      <c r="TOU8" s="68"/>
      <c r="TOV8" s="68"/>
      <c r="TOW8" s="68"/>
      <c r="TOX8" s="68"/>
      <c r="TOY8" s="68"/>
      <c r="TOZ8" s="68"/>
      <c r="TPA8" s="68"/>
      <c r="TPB8" s="68"/>
      <c r="TPC8" s="68"/>
      <c r="TPD8" s="68"/>
      <c r="TPE8" s="68"/>
      <c r="TPF8" s="68"/>
      <c r="TPG8" s="68"/>
      <c r="TPH8" s="68"/>
      <c r="TPI8" s="68"/>
      <c r="TPJ8" s="68"/>
      <c r="TPK8" s="68"/>
      <c r="TPL8" s="68"/>
      <c r="TPM8" s="68"/>
      <c r="TPN8" s="68"/>
      <c r="TPO8" s="68"/>
      <c r="TPP8" s="68"/>
      <c r="TPQ8" s="68"/>
      <c r="TPR8" s="68"/>
      <c r="TPS8" s="68"/>
      <c r="TPT8" s="68"/>
      <c r="TPU8" s="68"/>
      <c r="TPV8" s="68"/>
      <c r="TPW8" s="68"/>
      <c r="TPX8" s="68"/>
      <c r="TPY8" s="68"/>
      <c r="TPZ8" s="68"/>
      <c r="TQA8" s="68"/>
      <c r="TQB8" s="68"/>
      <c r="TQC8" s="68"/>
      <c r="TQD8" s="68"/>
      <c r="TQE8" s="68"/>
      <c r="TQF8" s="68"/>
      <c r="TQG8" s="68"/>
      <c r="TQH8" s="68"/>
      <c r="TQI8" s="68"/>
      <c r="TQJ8" s="68"/>
      <c r="TQK8" s="68"/>
      <c r="TQL8" s="68"/>
      <c r="TQM8" s="68"/>
      <c r="TQN8" s="68"/>
      <c r="TQO8" s="68"/>
      <c r="TQP8" s="68"/>
      <c r="TQQ8" s="68"/>
      <c r="TQR8" s="68"/>
      <c r="TQS8" s="68"/>
      <c r="TQT8" s="68"/>
      <c r="TQU8" s="68"/>
      <c r="TQV8" s="68"/>
      <c r="TQW8" s="68"/>
      <c r="TQX8" s="68"/>
      <c r="TQY8" s="68"/>
      <c r="TQZ8" s="68"/>
      <c r="TRA8" s="68"/>
      <c r="TRB8" s="68"/>
      <c r="TRC8" s="68"/>
      <c r="TRD8" s="68"/>
      <c r="TRE8" s="68"/>
      <c r="TRF8" s="68"/>
      <c r="TRG8" s="68"/>
      <c r="TRH8" s="68"/>
      <c r="TRI8" s="68"/>
      <c r="TRJ8" s="68"/>
      <c r="TRK8" s="68"/>
      <c r="TRL8" s="68"/>
      <c r="TRM8" s="68"/>
      <c r="TRN8" s="68"/>
      <c r="TRO8" s="68"/>
      <c r="TRP8" s="68"/>
      <c r="TRQ8" s="68"/>
      <c r="TRR8" s="68"/>
      <c r="TRS8" s="68"/>
      <c r="TRT8" s="68"/>
      <c r="TRU8" s="68"/>
      <c r="TRV8" s="68"/>
      <c r="TRW8" s="68"/>
      <c r="TRX8" s="68"/>
      <c r="TRY8" s="68"/>
      <c r="TRZ8" s="68"/>
      <c r="TSA8" s="68"/>
      <c r="TSB8" s="68"/>
      <c r="TSC8" s="68"/>
      <c r="TSD8" s="68"/>
      <c r="TSE8" s="68"/>
      <c r="TSF8" s="68"/>
      <c r="TSG8" s="68"/>
      <c r="TSH8" s="68"/>
      <c r="TSI8" s="68"/>
      <c r="TSJ8" s="68"/>
      <c r="TSK8" s="68"/>
      <c r="TSL8" s="68"/>
      <c r="TSM8" s="68"/>
      <c r="TSN8" s="68"/>
      <c r="TSO8" s="68"/>
      <c r="TSP8" s="68"/>
      <c r="TSQ8" s="68"/>
      <c r="TSR8" s="68"/>
      <c r="TSS8" s="68"/>
      <c r="TST8" s="68"/>
      <c r="TSU8" s="68"/>
      <c r="TSV8" s="68"/>
      <c r="TSW8" s="68"/>
      <c r="TSX8" s="68"/>
      <c r="TSY8" s="68"/>
      <c r="TSZ8" s="68"/>
      <c r="TTA8" s="68"/>
      <c r="TTB8" s="68"/>
      <c r="TTC8" s="68"/>
      <c r="TTD8" s="68"/>
      <c r="TTE8" s="68"/>
      <c r="TTF8" s="68"/>
      <c r="TTG8" s="68"/>
      <c r="TTH8" s="68"/>
      <c r="TTI8" s="68"/>
      <c r="TTJ8" s="68"/>
      <c r="TTK8" s="68"/>
      <c r="TTL8" s="68"/>
      <c r="TTM8" s="68"/>
      <c r="TTN8" s="68"/>
      <c r="TTO8" s="68"/>
      <c r="TTP8" s="68"/>
      <c r="TTQ8" s="68"/>
      <c r="TTR8" s="68"/>
      <c r="TTS8" s="68"/>
      <c r="TTT8" s="68"/>
      <c r="TTU8" s="68"/>
      <c r="TTV8" s="68"/>
      <c r="TTW8" s="68"/>
      <c r="TTX8" s="68"/>
      <c r="TTY8" s="68"/>
      <c r="TTZ8" s="68"/>
      <c r="TUA8" s="68"/>
      <c r="TUB8" s="68"/>
      <c r="TUC8" s="68"/>
      <c r="TUD8" s="68"/>
      <c r="TUE8" s="68"/>
      <c r="TUF8" s="68"/>
      <c r="TUG8" s="68"/>
      <c r="TUH8" s="68"/>
      <c r="TUI8" s="68"/>
      <c r="TUJ8" s="68"/>
      <c r="TUK8" s="68"/>
      <c r="TUL8" s="68"/>
      <c r="TUM8" s="68"/>
      <c r="TUN8" s="68"/>
      <c r="TUO8" s="68"/>
      <c r="TUP8" s="68"/>
      <c r="TUQ8" s="68"/>
      <c r="TUR8" s="68"/>
      <c r="TUS8" s="68"/>
      <c r="TUT8" s="68"/>
      <c r="TUU8" s="68"/>
      <c r="TUV8" s="68"/>
      <c r="TUW8" s="68"/>
      <c r="TUX8" s="68"/>
      <c r="TUY8" s="68"/>
      <c r="TUZ8" s="68"/>
      <c r="TVA8" s="68"/>
      <c r="TVB8" s="68"/>
      <c r="TVC8" s="68"/>
      <c r="TVD8" s="68"/>
      <c r="TVE8" s="68"/>
      <c r="TVF8" s="68"/>
      <c r="TVG8" s="68"/>
      <c r="TVH8" s="68"/>
      <c r="TVI8" s="68"/>
      <c r="TVJ8" s="68"/>
      <c r="TVK8" s="68"/>
      <c r="TVL8" s="68"/>
      <c r="TVM8" s="68"/>
      <c r="TVN8" s="68"/>
      <c r="TVO8" s="68"/>
      <c r="TVP8" s="68"/>
      <c r="TVQ8" s="68"/>
      <c r="TVR8" s="68"/>
      <c r="TVS8" s="68"/>
      <c r="TVT8" s="68"/>
      <c r="TVU8" s="68"/>
      <c r="TVV8" s="68"/>
      <c r="TVW8" s="68"/>
      <c r="TVX8" s="68"/>
      <c r="TVY8" s="68"/>
      <c r="TVZ8" s="68"/>
      <c r="TWA8" s="68"/>
      <c r="TWB8" s="68"/>
      <c r="TWC8" s="68"/>
      <c r="TWD8" s="68"/>
      <c r="TWE8" s="68"/>
      <c r="TWF8" s="68"/>
      <c r="TWG8" s="68"/>
      <c r="TWH8" s="68"/>
      <c r="TWI8" s="68"/>
      <c r="TWJ8" s="68"/>
      <c r="TWK8" s="68"/>
      <c r="TWL8" s="68"/>
      <c r="TWM8" s="68"/>
      <c r="TWN8" s="68"/>
      <c r="TWO8" s="68"/>
      <c r="TWP8" s="68"/>
      <c r="TWQ8" s="68"/>
      <c r="TWR8" s="68"/>
      <c r="TWS8" s="68"/>
      <c r="TWT8" s="68"/>
      <c r="TWU8" s="68"/>
      <c r="TWV8" s="68"/>
      <c r="TWW8" s="68"/>
      <c r="TWX8" s="68"/>
      <c r="TWY8" s="68"/>
      <c r="TWZ8" s="68"/>
      <c r="TXA8" s="68"/>
      <c r="TXB8" s="68"/>
      <c r="TXC8" s="68"/>
      <c r="TXD8" s="68"/>
      <c r="TXE8" s="68"/>
      <c r="TXF8" s="68"/>
      <c r="TXG8" s="68"/>
      <c r="TXH8" s="68"/>
      <c r="TXI8" s="68"/>
      <c r="TXJ8" s="68"/>
      <c r="TXK8" s="68"/>
      <c r="TXL8" s="68"/>
      <c r="TXM8" s="68"/>
      <c r="TXN8" s="68"/>
      <c r="TXO8" s="68"/>
      <c r="TXP8" s="68"/>
      <c r="TXQ8" s="68"/>
      <c r="TXR8" s="68"/>
      <c r="TXS8" s="68"/>
      <c r="TXT8" s="68"/>
      <c r="TXU8" s="68"/>
      <c r="TXV8" s="68"/>
      <c r="TXW8" s="68"/>
      <c r="TXX8" s="68"/>
      <c r="TXY8" s="68"/>
      <c r="TXZ8" s="68"/>
      <c r="TYA8" s="68"/>
      <c r="TYB8" s="68"/>
      <c r="TYC8" s="68"/>
      <c r="TYD8" s="68"/>
      <c r="TYE8" s="68"/>
      <c r="TYF8" s="68"/>
      <c r="TYG8" s="68"/>
      <c r="TYH8" s="68"/>
      <c r="TYI8" s="68"/>
      <c r="TYJ8" s="68"/>
      <c r="TYK8" s="68"/>
      <c r="TYL8" s="68"/>
      <c r="TYM8" s="68"/>
      <c r="TYN8" s="68"/>
      <c r="TYO8" s="68"/>
      <c r="TYP8" s="68"/>
      <c r="TYQ8" s="68"/>
      <c r="TYR8" s="68"/>
      <c r="TYS8" s="68"/>
      <c r="TYT8" s="68"/>
      <c r="TYU8" s="68"/>
      <c r="TYV8" s="68"/>
      <c r="TYW8" s="68"/>
      <c r="TYX8" s="68"/>
      <c r="TYY8" s="68"/>
      <c r="TYZ8" s="68"/>
      <c r="TZA8" s="68"/>
      <c r="TZB8" s="68"/>
      <c r="TZC8" s="68"/>
      <c r="TZD8" s="68"/>
      <c r="TZE8" s="68"/>
      <c r="TZF8" s="68"/>
      <c r="TZG8" s="68"/>
      <c r="TZH8" s="68"/>
      <c r="TZI8" s="68"/>
      <c r="TZJ8" s="68"/>
      <c r="TZK8" s="68"/>
      <c r="TZL8" s="68"/>
      <c r="TZM8" s="68"/>
      <c r="TZN8" s="68"/>
      <c r="TZO8" s="68"/>
      <c r="TZP8" s="68"/>
      <c r="TZQ8" s="68"/>
      <c r="TZR8" s="68"/>
      <c r="TZS8" s="68"/>
      <c r="TZT8" s="68"/>
      <c r="TZU8" s="68"/>
      <c r="TZV8" s="68"/>
      <c r="TZW8" s="68"/>
      <c r="TZX8" s="68"/>
      <c r="TZY8" s="68"/>
      <c r="TZZ8" s="68"/>
      <c r="UAA8" s="68"/>
      <c r="UAB8" s="68"/>
      <c r="UAC8" s="68"/>
      <c r="UAD8" s="68"/>
      <c r="UAE8" s="68"/>
      <c r="UAF8" s="68"/>
      <c r="UAG8" s="68"/>
      <c r="UAH8" s="68"/>
      <c r="UAI8" s="68"/>
      <c r="UAJ8" s="68"/>
      <c r="UAK8" s="68"/>
      <c r="UAL8" s="68"/>
      <c r="UAM8" s="68"/>
      <c r="UAN8" s="68"/>
      <c r="UAO8" s="68"/>
      <c r="UAP8" s="68"/>
      <c r="UAQ8" s="68"/>
      <c r="UAR8" s="68"/>
      <c r="UAS8" s="68"/>
      <c r="UAT8" s="68"/>
      <c r="UAU8" s="68"/>
      <c r="UAV8" s="68"/>
      <c r="UAW8" s="68"/>
      <c r="UAX8" s="68"/>
      <c r="UAY8" s="68"/>
      <c r="UAZ8" s="68"/>
      <c r="UBA8" s="68"/>
      <c r="UBB8" s="68"/>
      <c r="UBC8" s="68"/>
      <c r="UBD8" s="68"/>
      <c r="UBE8" s="68"/>
      <c r="UBF8" s="68"/>
      <c r="UBG8" s="68"/>
      <c r="UBH8" s="68"/>
      <c r="UBI8" s="68"/>
      <c r="UBJ8" s="68"/>
      <c r="UBK8" s="68"/>
      <c r="UBL8" s="68"/>
      <c r="UBM8" s="68"/>
      <c r="UBN8" s="68"/>
      <c r="UBO8" s="68"/>
      <c r="UBP8" s="68"/>
      <c r="UBQ8" s="68"/>
      <c r="UBR8" s="68"/>
      <c r="UBS8" s="68"/>
      <c r="UBT8" s="68"/>
      <c r="UBU8" s="68"/>
      <c r="UBV8" s="68"/>
      <c r="UBW8" s="68"/>
      <c r="UBX8" s="68"/>
      <c r="UBY8" s="68"/>
      <c r="UBZ8" s="68"/>
      <c r="UCA8" s="68"/>
      <c r="UCB8" s="68"/>
      <c r="UCC8" s="68"/>
      <c r="UCD8" s="68"/>
      <c r="UCE8" s="68"/>
      <c r="UCF8" s="68"/>
      <c r="UCG8" s="68"/>
      <c r="UCH8" s="68"/>
      <c r="UCI8" s="68"/>
      <c r="UCJ8" s="68"/>
      <c r="UCK8" s="68"/>
      <c r="UCL8" s="68"/>
      <c r="UCM8" s="68"/>
      <c r="UCN8" s="68"/>
      <c r="UCO8" s="68"/>
      <c r="UCP8" s="68"/>
      <c r="UCQ8" s="68"/>
      <c r="UCR8" s="68"/>
      <c r="UCS8" s="68"/>
      <c r="UCT8" s="68"/>
      <c r="UCU8" s="68"/>
      <c r="UCV8" s="68"/>
      <c r="UCW8" s="68"/>
      <c r="UCX8" s="68"/>
      <c r="UCY8" s="68"/>
      <c r="UCZ8" s="68"/>
      <c r="UDA8" s="68"/>
      <c r="UDB8" s="68"/>
      <c r="UDC8" s="68"/>
      <c r="UDD8" s="68"/>
      <c r="UDE8" s="68"/>
      <c r="UDF8" s="68"/>
      <c r="UDG8" s="68"/>
      <c r="UDH8" s="68"/>
      <c r="UDI8" s="68"/>
      <c r="UDJ8" s="68"/>
      <c r="UDK8" s="68"/>
      <c r="UDL8" s="68"/>
      <c r="UDM8" s="68"/>
      <c r="UDN8" s="68"/>
      <c r="UDO8" s="68"/>
      <c r="UDP8" s="68"/>
      <c r="UDQ8" s="68"/>
      <c r="UDR8" s="68"/>
      <c r="UDS8" s="68"/>
      <c r="UDT8" s="68"/>
      <c r="UDU8" s="68"/>
      <c r="UDV8" s="68"/>
      <c r="UDW8" s="68"/>
      <c r="UDX8" s="68"/>
      <c r="UDY8" s="68"/>
      <c r="UDZ8" s="68"/>
      <c r="UEA8" s="68"/>
      <c r="UEB8" s="68"/>
      <c r="UEC8" s="68"/>
      <c r="UED8" s="68"/>
      <c r="UEE8" s="68"/>
      <c r="UEF8" s="68"/>
      <c r="UEG8" s="68"/>
      <c r="UEH8" s="68"/>
      <c r="UEI8" s="68"/>
      <c r="UEJ8" s="68"/>
      <c r="UEK8" s="68"/>
      <c r="UEL8" s="68"/>
      <c r="UEM8" s="68"/>
      <c r="UEN8" s="68"/>
      <c r="UEO8" s="68"/>
      <c r="UEP8" s="68"/>
      <c r="UEQ8" s="68"/>
      <c r="UER8" s="68"/>
      <c r="UES8" s="68"/>
      <c r="UET8" s="68"/>
      <c r="UEU8" s="68"/>
      <c r="UEV8" s="68"/>
      <c r="UEW8" s="68"/>
      <c r="UEX8" s="68"/>
      <c r="UEY8" s="68"/>
      <c r="UEZ8" s="68"/>
      <c r="UFA8" s="68"/>
      <c r="UFB8" s="68"/>
      <c r="UFC8" s="68"/>
      <c r="UFD8" s="68"/>
      <c r="UFE8" s="68"/>
      <c r="UFF8" s="68"/>
      <c r="UFG8" s="68"/>
      <c r="UFH8" s="68"/>
      <c r="UFI8" s="68"/>
      <c r="UFJ8" s="68"/>
      <c r="UFK8" s="68"/>
      <c r="UFL8" s="68"/>
      <c r="UFM8" s="68"/>
      <c r="UFN8" s="68"/>
      <c r="UFO8" s="68"/>
      <c r="UFP8" s="68"/>
      <c r="UFQ8" s="68"/>
      <c r="UFR8" s="68"/>
      <c r="UFS8" s="68"/>
      <c r="UFT8" s="68"/>
      <c r="UFU8" s="68"/>
      <c r="UFV8" s="68"/>
      <c r="UFW8" s="68"/>
      <c r="UFX8" s="68"/>
      <c r="UFY8" s="68"/>
      <c r="UFZ8" s="68"/>
      <c r="UGA8" s="68"/>
      <c r="UGB8" s="68"/>
      <c r="UGC8" s="68"/>
      <c r="UGD8" s="68"/>
      <c r="UGE8" s="68"/>
      <c r="UGF8" s="68"/>
      <c r="UGG8" s="68"/>
      <c r="UGH8" s="68"/>
      <c r="UGI8" s="68"/>
      <c r="UGJ8" s="68"/>
      <c r="UGK8" s="68"/>
      <c r="UGL8" s="68"/>
      <c r="UGM8" s="68"/>
      <c r="UGN8" s="68"/>
      <c r="UGO8" s="68"/>
      <c r="UGP8" s="68"/>
      <c r="UGQ8" s="68"/>
      <c r="UGR8" s="68"/>
      <c r="UGS8" s="68"/>
      <c r="UGT8" s="68"/>
      <c r="UGU8" s="68"/>
      <c r="UGV8" s="68"/>
      <c r="UGW8" s="68"/>
      <c r="UGX8" s="68"/>
      <c r="UGY8" s="68"/>
      <c r="UGZ8" s="68"/>
      <c r="UHA8" s="68"/>
      <c r="UHB8" s="68"/>
      <c r="UHC8" s="68"/>
      <c r="UHD8" s="68"/>
      <c r="UHE8" s="68"/>
      <c r="UHF8" s="68"/>
      <c r="UHG8" s="68"/>
      <c r="UHH8" s="68"/>
      <c r="UHI8" s="68"/>
      <c r="UHJ8" s="68"/>
      <c r="UHK8" s="68"/>
      <c r="UHL8" s="68"/>
      <c r="UHM8" s="68"/>
      <c r="UHN8" s="68"/>
      <c r="UHO8" s="68"/>
      <c r="UHP8" s="68"/>
      <c r="UHQ8" s="68"/>
      <c r="UHR8" s="68"/>
      <c r="UHS8" s="68"/>
      <c r="UHT8" s="68"/>
      <c r="UHU8" s="68"/>
      <c r="UHV8" s="68"/>
      <c r="UHW8" s="68"/>
      <c r="UHX8" s="68"/>
      <c r="UHY8" s="68"/>
      <c r="UHZ8" s="68"/>
      <c r="UIA8" s="68"/>
      <c r="UIB8" s="68"/>
      <c r="UIC8" s="68"/>
      <c r="UID8" s="68"/>
      <c r="UIE8" s="68"/>
      <c r="UIF8" s="68"/>
      <c r="UIG8" s="68"/>
      <c r="UIH8" s="68"/>
      <c r="UII8" s="68"/>
      <c r="UIJ8" s="68"/>
      <c r="UIK8" s="68"/>
      <c r="UIL8" s="68"/>
      <c r="UIM8" s="68"/>
      <c r="UIN8" s="68"/>
      <c r="UIO8" s="68"/>
      <c r="UIP8" s="68"/>
      <c r="UIQ8" s="68"/>
      <c r="UIR8" s="68"/>
      <c r="UIS8" s="68"/>
      <c r="UIT8" s="68"/>
      <c r="UIU8" s="68"/>
      <c r="UIV8" s="68"/>
      <c r="UIW8" s="68"/>
      <c r="UIX8" s="68"/>
      <c r="UIY8" s="68"/>
      <c r="UIZ8" s="68"/>
      <c r="UJA8" s="68"/>
      <c r="UJB8" s="68"/>
      <c r="UJC8" s="68"/>
      <c r="UJD8" s="68"/>
      <c r="UJE8" s="68"/>
      <c r="UJF8" s="68"/>
      <c r="UJG8" s="68"/>
      <c r="UJH8" s="68"/>
      <c r="UJI8" s="68"/>
      <c r="UJJ8" s="68"/>
      <c r="UJK8" s="68"/>
      <c r="UJL8" s="68"/>
      <c r="UJM8" s="68"/>
      <c r="UJN8" s="68"/>
      <c r="UJO8" s="68"/>
      <c r="UJP8" s="68"/>
      <c r="UJQ8" s="68"/>
      <c r="UJR8" s="68"/>
      <c r="UJS8" s="68"/>
      <c r="UJT8" s="68"/>
      <c r="UJU8" s="68"/>
      <c r="UJV8" s="68"/>
      <c r="UJW8" s="68"/>
      <c r="UJX8" s="68"/>
      <c r="UJY8" s="68"/>
      <c r="UJZ8" s="68"/>
      <c r="UKA8" s="68"/>
      <c r="UKB8" s="68"/>
      <c r="UKC8" s="68"/>
      <c r="UKD8" s="68"/>
      <c r="UKE8" s="68"/>
      <c r="UKF8" s="68"/>
      <c r="UKG8" s="68"/>
      <c r="UKH8" s="68"/>
      <c r="UKI8" s="68"/>
      <c r="UKJ8" s="68"/>
      <c r="UKK8" s="68"/>
      <c r="UKL8" s="68"/>
      <c r="UKM8" s="68"/>
      <c r="UKN8" s="68"/>
      <c r="UKO8" s="68"/>
      <c r="UKP8" s="68"/>
      <c r="UKQ8" s="68"/>
      <c r="UKR8" s="68"/>
      <c r="UKS8" s="68"/>
      <c r="UKT8" s="68"/>
      <c r="UKU8" s="68"/>
      <c r="UKV8" s="68"/>
      <c r="UKW8" s="68"/>
      <c r="UKX8" s="68"/>
      <c r="UKY8" s="68"/>
      <c r="UKZ8" s="68"/>
      <c r="ULA8" s="68"/>
      <c r="ULB8" s="68"/>
      <c r="ULC8" s="68"/>
      <c r="ULD8" s="68"/>
      <c r="ULE8" s="68"/>
      <c r="ULF8" s="68"/>
      <c r="ULG8" s="68"/>
      <c r="ULH8" s="68"/>
      <c r="ULI8" s="68"/>
      <c r="ULJ8" s="68"/>
      <c r="ULK8" s="68"/>
      <c r="ULL8" s="68"/>
      <c r="ULM8" s="68"/>
      <c r="ULN8" s="68"/>
      <c r="ULO8" s="68"/>
      <c r="ULP8" s="68"/>
      <c r="ULQ8" s="68"/>
      <c r="ULR8" s="68"/>
      <c r="ULS8" s="68"/>
      <c r="ULT8" s="68"/>
      <c r="ULU8" s="68"/>
      <c r="ULV8" s="68"/>
      <c r="ULW8" s="68"/>
      <c r="ULX8" s="68"/>
      <c r="ULY8" s="68"/>
      <c r="ULZ8" s="68"/>
      <c r="UMA8" s="68"/>
      <c r="UMB8" s="68"/>
      <c r="UMC8" s="68"/>
      <c r="UMD8" s="68"/>
      <c r="UME8" s="68"/>
      <c r="UMF8" s="68"/>
      <c r="UMG8" s="68"/>
      <c r="UMH8" s="68"/>
      <c r="UMI8" s="68"/>
      <c r="UMJ8" s="68"/>
      <c r="UMK8" s="68"/>
      <c r="UML8" s="68"/>
      <c r="UMM8" s="68"/>
      <c r="UMN8" s="68"/>
      <c r="UMO8" s="68"/>
      <c r="UMP8" s="68"/>
      <c r="UMQ8" s="68"/>
      <c r="UMR8" s="68"/>
      <c r="UMS8" s="68"/>
      <c r="UMT8" s="68"/>
      <c r="UMU8" s="68"/>
      <c r="UMV8" s="68"/>
      <c r="UMW8" s="68"/>
      <c r="UMX8" s="68"/>
      <c r="UMY8" s="68"/>
      <c r="UMZ8" s="68"/>
      <c r="UNA8" s="68"/>
      <c r="UNB8" s="68"/>
      <c r="UNC8" s="68"/>
      <c r="UND8" s="68"/>
      <c r="UNE8" s="68"/>
      <c r="UNF8" s="68"/>
      <c r="UNG8" s="68"/>
      <c r="UNH8" s="68"/>
      <c r="UNI8" s="68"/>
      <c r="UNJ8" s="68"/>
      <c r="UNK8" s="68"/>
      <c r="UNL8" s="68"/>
      <c r="UNM8" s="68"/>
      <c r="UNN8" s="68"/>
      <c r="UNO8" s="68"/>
      <c r="UNP8" s="68"/>
      <c r="UNQ8" s="68"/>
      <c r="UNR8" s="68"/>
      <c r="UNS8" s="68"/>
      <c r="UNT8" s="68"/>
      <c r="UNU8" s="68"/>
      <c r="UNV8" s="68"/>
      <c r="UNW8" s="68"/>
      <c r="UNX8" s="68"/>
      <c r="UNY8" s="68"/>
      <c r="UNZ8" s="68"/>
      <c r="UOA8" s="68"/>
      <c r="UOB8" s="68"/>
      <c r="UOC8" s="68"/>
      <c r="UOD8" s="68"/>
      <c r="UOE8" s="68"/>
      <c r="UOF8" s="68"/>
      <c r="UOG8" s="68"/>
      <c r="UOH8" s="68"/>
      <c r="UOI8" s="68"/>
      <c r="UOJ8" s="68"/>
      <c r="UOK8" s="68"/>
      <c r="UOL8" s="68"/>
      <c r="UOM8" s="68"/>
      <c r="UON8" s="68"/>
      <c r="UOO8" s="68"/>
      <c r="UOP8" s="68"/>
      <c r="UOQ8" s="68"/>
      <c r="UOR8" s="68"/>
      <c r="UOS8" s="68"/>
      <c r="UOT8" s="68"/>
      <c r="UOU8" s="68"/>
      <c r="UOV8" s="68"/>
      <c r="UOW8" s="68"/>
      <c r="UOX8" s="68"/>
      <c r="UOY8" s="68"/>
      <c r="UOZ8" s="68"/>
      <c r="UPA8" s="68"/>
      <c r="UPB8" s="68"/>
      <c r="UPC8" s="68"/>
      <c r="UPD8" s="68"/>
      <c r="UPE8" s="68"/>
      <c r="UPF8" s="68"/>
      <c r="UPG8" s="68"/>
      <c r="UPH8" s="68"/>
      <c r="UPI8" s="68"/>
      <c r="UPJ8" s="68"/>
      <c r="UPK8" s="68"/>
      <c r="UPL8" s="68"/>
      <c r="UPM8" s="68"/>
      <c r="UPN8" s="68"/>
      <c r="UPO8" s="68"/>
      <c r="UPP8" s="68"/>
      <c r="UPQ8" s="68"/>
      <c r="UPR8" s="68"/>
      <c r="UPS8" s="68"/>
      <c r="UPT8" s="68"/>
      <c r="UPU8" s="68"/>
      <c r="UPV8" s="68"/>
      <c r="UPW8" s="68"/>
      <c r="UPX8" s="68"/>
      <c r="UPY8" s="68"/>
      <c r="UPZ8" s="68"/>
      <c r="UQA8" s="68"/>
      <c r="UQB8" s="68"/>
      <c r="UQC8" s="68"/>
      <c r="UQD8" s="68"/>
      <c r="UQE8" s="68"/>
      <c r="UQF8" s="68"/>
      <c r="UQG8" s="68"/>
      <c r="UQH8" s="68"/>
      <c r="UQI8" s="68"/>
      <c r="UQJ8" s="68"/>
      <c r="UQK8" s="68"/>
      <c r="UQL8" s="68"/>
      <c r="UQM8" s="68"/>
      <c r="UQN8" s="68"/>
      <c r="UQO8" s="68"/>
      <c r="UQP8" s="68"/>
      <c r="UQQ8" s="68"/>
      <c r="UQR8" s="68"/>
      <c r="UQS8" s="68"/>
      <c r="UQT8" s="68"/>
      <c r="UQU8" s="68"/>
      <c r="UQV8" s="68"/>
      <c r="UQW8" s="68"/>
      <c r="UQX8" s="68"/>
      <c r="UQY8" s="68"/>
      <c r="UQZ8" s="68"/>
      <c r="URA8" s="68"/>
      <c r="URB8" s="68"/>
      <c r="URC8" s="68"/>
      <c r="URD8" s="68"/>
      <c r="URE8" s="68"/>
      <c r="URF8" s="68"/>
      <c r="URG8" s="68"/>
      <c r="URH8" s="68"/>
      <c r="URI8" s="68"/>
      <c r="URJ8" s="68"/>
      <c r="URK8" s="68"/>
      <c r="URL8" s="68"/>
      <c r="URM8" s="68"/>
      <c r="URN8" s="68"/>
      <c r="URO8" s="68"/>
      <c r="URP8" s="68"/>
      <c r="URQ8" s="68"/>
      <c r="URR8" s="68"/>
      <c r="URS8" s="68"/>
      <c r="URT8" s="68"/>
      <c r="URU8" s="68"/>
      <c r="URV8" s="68"/>
      <c r="URW8" s="68"/>
      <c r="URX8" s="68"/>
      <c r="URY8" s="68"/>
      <c r="URZ8" s="68"/>
      <c r="USA8" s="68"/>
      <c r="USB8" s="68"/>
      <c r="USC8" s="68"/>
      <c r="USD8" s="68"/>
      <c r="USE8" s="68"/>
      <c r="USF8" s="68"/>
      <c r="USG8" s="68"/>
      <c r="USH8" s="68"/>
      <c r="USI8" s="68"/>
      <c r="USJ8" s="68"/>
      <c r="USK8" s="68"/>
      <c r="USL8" s="68"/>
      <c r="USM8" s="68"/>
      <c r="USN8" s="68"/>
      <c r="USO8" s="68"/>
      <c r="USP8" s="68"/>
      <c r="USQ8" s="68"/>
      <c r="USR8" s="68"/>
      <c r="USS8" s="68"/>
      <c r="UST8" s="68"/>
      <c r="USU8" s="68"/>
      <c r="USV8" s="68"/>
      <c r="USW8" s="68"/>
      <c r="USX8" s="68"/>
      <c r="USY8" s="68"/>
      <c r="USZ8" s="68"/>
      <c r="UTA8" s="68"/>
      <c r="UTB8" s="68"/>
      <c r="UTC8" s="68"/>
      <c r="UTD8" s="68"/>
      <c r="UTE8" s="68"/>
      <c r="UTF8" s="68"/>
      <c r="UTG8" s="68"/>
      <c r="UTH8" s="68"/>
      <c r="UTI8" s="68"/>
      <c r="UTJ8" s="68"/>
      <c r="UTK8" s="68"/>
      <c r="UTL8" s="68"/>
      <c r="UTM8" s="68"/>
      <c r="UTN8" s="68"/>
      <c r="UTO8" s="68"/>
      <c r="UTP8" s="68"/>
      <c r="UTQ8" s="68"/>
      <c r="UTR8" s="68"/>
      <c r="UTS8" s="68"/>
      <c r="UTT8" s="68"/>
      <c r="UTU8" s="68"/>
      <c r="UTV8" s="68"/>
      <c r="UTW8" s="68"/>
      <c r="UTX8" s="68"/>
      <c r="UTY8" s="68"/>
      <c r="UTZ8" s="68"/>
      <c r="UUA8" s="68"/>
      <c r="UUB8" s="68"/>
      <c r="UUC8" s="68"/>
      <c r="UUD8" s="68"/>
      <c r="UUE8" s="68"/>
      <c r="UUF8" s="68"/>
      <c r="UUG8" s="68"/>
      <c r="UUH8" s="68"/>
      <c r="UUI8" s="68"/>
      <c r="UUJ8" s="68"/>
      <c r="UUK8" s="68"/>
      <c r="UUL8" s="68"/>
      <c r="UUM8" s="68"/>
      <c r="UUN8" s="68"/>
      <c r="UUO8" s="68"/>
      <c r="UUP8" s="68"/>
      <c r="UUQ8" s="68"/>
      <c r="UUR8" s="68"/>
      <c r="UUS8" s="68"/>
      <c r="UUT8" s="68"/>
      <c r="UUU8" s="68"/>
      <c r="UUV8" s="68"/>
      <c r="UUW8" s="68"/>
      <c r="UUX8" s="68"/>
      <c r="UUY8" s="68"/>
      <c r="UUZ8" s="68"/>
      <c r="UVA8" s="68"/>
      <c r="UVB8" s="68"/>
      <c r="UVC8" s="68"/>
      <c r="UVD8" s="68"/>
      <c r="UVE8" s="68"/>
      <c r="UVF8" s="68"/>
      <c r="UVG8" s="68"/>
      <c r="UVH8" s="68"/>
      <c r="UVI8" s="68"/>
      <c r="UVJ8" s="68"/>
      <c r="UVK8" s="68"/>
      <c r="UVL8" s="68"/>
      <c r="UVM8" s="68"/>
      <c r="UVN8" s="68"/>
      <c r="UVO8" s="68"/>
      <c r="UVP8" s="68"/>
      <c r="UVQ8" s="68"/>
      <c r="UVR8" s="68"/>
      <c r="UVS8" s="68"/>
      <c r="UVT8" s="68"/>
      <c r="UVU8" s="68"/>
      <c r="UVV8" s="68"/>
      <c r="UVW8" s="68"/>
      <c r="UVX8" s="68"/>
      <c r="UVY8" s="68"/>
      <c r="UVZ8" s="68"/>
      <c r="UWA8" s="68"/>
      <c r="UWB8" s="68"/>
      <c r="UWC8" s="68"/>
      <c r="UWD8" s="68"/>
      <c r="UWE8" s="68"/>
      <c r="UWF8" s="68"/>
      <c r="UWG8" s="68"/>
      <c r="UWH8" s="68"/>
      <c r="UWI8" s="68"/>
      <c r="UWJ8" s="68"/>
      <c r="UWK8" s="68"/>
      <c r="UWL8" s="68"/>
      <c r="UWM8" s="68"/>
      <c r="UWN8" s="68"/>
      <c r="UWO8" s="68"/>
      <c r="UWP8" s="68"/>
      <c r="UWQ8" s="68"/>
      <c r="UWR8" s="68"/>
      <c r="UWS8" s="68"/>
      <c r="UWT8" s="68"/>
      <c r="UWU8" s="68"/>
      <c r="UWV8" s="68"/>
      <c r="UWW8" s="68"/>
      <c r="UWX8" s="68"/>
      <c r="UWY8" s="68"/>
      <c r="UWZ8" s="68"/>
      <c r="UXA8" s="68"/>
      <c r="UXB8" s="68"/>
      <c r="UXC8" s="68"/>
      <c r="UXD8" s="68"/>
      <c r="UXE8" s="68"/>
      <c r="UXF8" s="68"/>
      <c r="UXG8" s="68"/>
      <c r="UXH8" s="68"/>
      <c r="UXI8" s="68"/>
      <c r="UXJ8" s="68"/>
      <c r="UXK8" s="68"/>
      <c r="UXL8" s="68"/>
      <c r="UXM8" s="68"/>
      <c r="UXN8" s="68"/>
      <c r="UXO8" s="68"/>
      <c r="UXP8" s="68"/>
      <c r="UXQ8" s="68"/>
      <c r="UXR8" s="68"/>
      <c r="UXS8" s="68"/>
      <c r="UXT8" s="68"/>
      <c r="UXU8" s="68"/>
      <c r="UXV8" s="68"/>
      <c r="UXW8" s="68"/>
      <c r="UXX8" s="68"/>
      <c r="UXY8" s="68"/>
      <c r="UXZ8" s="68"/>
      <c r="UYA8" s="68"/>
      <c r="UYB8" s="68"/>
      <c r="UYC8" s="68"/>
      <c r="UYD8" s="68"/>
      <c r="UYE8" s="68"/>
      <c r="UYF8" s="68"/>
      <c r="UYG8" s="68"/>
      <c r="UYH8" s="68"/>
      <c r="UYI8" s="68"/>
      <c r="UYJ8" s="68"/>
      <c r="UYK8" s="68"/>
      <c r="UYL8" s="68"/>
      <c r="UYM8" s="68"/>
      <c r="UYN8" s="68"/>
      <c r="UYO8" s="68"/>
      <c r="UYP8" s="68"/>
      <c r="UYQ8" s="68"/>
      <c r="UYR8" s="68"/>
      <c r="UYS8" s="68"/>
      <c r="UYT8" s="68"/>
      <c r="UYU8" s="68"/>
      <c r="UYV8" s="68"/>
      <c r="UYW8" s="68"/>
      <c r="UYX8" s="68"/>
      <c r="UYY8" s="68"/>
      <c r="UYZ8" s="68"/>
      <c r="UZA8" s="68"/>
      <c r="UZB8" s="68"/>
      <c r="UZC8" s="68"/>
      <c r="UZD8" s="68"/>
      <c r="UZE8" s="68"/>
      <c r="UZF8" s="68"/>
      <c r="UZG8" s="68"/>
      <c r="UZH8" s="68"/>
      <c r="UZI8" s="68"/>
      <c r="UZJ8" s="68"/>
      <c r="UZK8" s="68"/>
      <c r="UZL8" s="68"/>
      <c r="UZM8" s="68"/>
      <c r="UZN8" s="68"/>
      <c r="UZO8" s="68"/>
      <c r="UZP8" s="68"/>
      <c r="UZQ8" s="68"/>
      <c r="UZR8" s="68"/>
      <c r="UZS8" s="68"/>
      <c r="UZT8" s="68"/>
      <c r="UZU8" s="68"/>
      <c r="UZV8" s="68"/>
      <c r="UZW8" s="68"/>
      <c r="UZX8" s="68"/>
      <c r="UZY8" s="68"/>
      <c r="UZZ8" s="68"/>
      <c r="VAA8" s="68"/>
      <c r="VAB8" s="68"/>
      <c r="VAC8" s="68"/>
      <c r="VAD8" s="68"/>
      <c r="VAE8" s="68"/>
      <c r="VAF8" s="68"/>
      <c r="VAG8" s="68"/>
      <c r="VAH8" s="68"/>
      <c r="VAI8" s="68"/>
      <c r="VAJ8" s="68"/>
      <c r="VAK8" s="68"/>
      <c r="VAL8" s="68"/>
      <c r="VAM8" s="68"/>
      <c r="VAN8" s="68"/>
      <c r="VAO8" s="68"/>
      <c r="VAP8" s="68"/>
      <c r="VAQ8" s="68"/>
      <c r="VAR8" s="68"/>
      <c r="VAS8" s="68"/>
      <c r="VAT8" s="68"/>
      <c r="VAU8" s="68"/>
      <c r="VAV8" s="68"/>
      <c r="VAW8" s="68"/>
      <c r="VAX8" s="68"/>
      <c r="VAY8" s="68"/>
      <c r="VAZ8" s="68"/>
      <c r="VBA8" s="68"/>
      <c r="VBB8" s="68"/>
      <c r="VBC8" s="68"/>
      <c r="VBD8" s="68"/>
      <c r="VBE8" s="68"/>
      <c r="VBF8" s="68"/>
      <c r="VBG8" s="68"/>
      <c r="VBH8" s="68"/>
      <c r="VBI8" s="68"/>
      <c r="VBJ8" s="68"/>
      <c r="VBK8" s="68"/>
      <c r="VBL8" s="68"/>
      <c r="VBM8" s="68"/>
      <c r="VBN8" s="68"/>
      <c r="VBO8" s="68"/>
      <c r="VBP8" s="68"/>
      <c r="VBQ8" s="68"/>
      <c r="VBR8" s="68"/>
      <c r="VBS8" s="68"/>
      <c r="VBT8" s="68"/>
      <c r="VBU8" s="68"/>
      <c r="VBV8" s="68"/>
      <c r="VBW8" s="68"/>
      <c r="VBX8" s="68"/>
      <c r="VBY8" s="68"/>
      <c r="VBZ8" s="68"/>
      <c r="VCA8" s="68"/>
      <c r="VCB8" s="68"/>
      <c r="VCC8" s="68"/>
      <c r="VCD8" s="68"/>
      <c r="VCE8" s="68"/>
      <c r="VCF8" s="68"/>
      <c r="VCG8" s="68"/>
      <c r="VCH8" s="68"/>
      <c r="VCI8" s="68"/>
      <c r="VCJ8" s="68"/>
      <c r="VCK8" s="68"/>
      <c r="VCL8" s="68"/>
      <c r="VCM8" s="68"/>
      <c r="VCN8" s="68"/>
      <c r="VCO8" s="68"/>
      <c r="VCP8" s="68"/>
      <c r="VCQ8" s="68"/>
      <c r="VCR8" s="68"/>
      <c r="VCS8" s="68"/>
      <c r="VCT8" s="68"/>
      <c r="VCU8" s="68"/>
      <c r="VCV8" s="68"/>
      <c r="VCW8" s="68"/>
      <c r="VCX8" s="68"/>
      <c r="VCY8" s="68"/>
      <c r="VCZ8" s="68"/>
      <c r="VDA8" s="68"/>
      <c r="VDB8" s="68"/>
      <c r="VDC8" s="68"/>
      <c r="VDD8" s="68"/>
      <c r="VDE8" s="68"/>
      <c r="VDF8" s="68"/>
      <c r="VDG8" s="68"/>
      <c r="VDH8" s="68"/>
      <c r="VDI8" s="68"/>
      <c r="VDJ8" s="68"/>
      <c r="VDK8" s="68"/>
      <c r="VDL8" s="68"/>
      <c r="VDM8" s="68"/>
      <c r="VDN8" s="68"/>
      <c r="VDO8" s="68"/>
      <c r="VDP8" s="68"/>
      <c r="VDQ8" s="68"/>
      <c r="VDR8" s="68"/>
      <c r="VDS8" s="68"/>
      <c r="VDT8" s="68"/>
      <c r="VDU8" s="68"/>
      <c r="VDV8" s="68"/>
      <c r="VDW8" s="68"/>
      <c r="VDX8" s="68"/>
      <c r="VDY8" s="68"/>
      <c r="VDZ8" s="68"/>
      <c r="VEA8" s="68"/>
      <c r="VEB8" s="68"/>
      <c r="VEC8" s="68"/>
      <c r="VED8" s="68"/>
      <c r="VEE8" s="68"/>
      <c r="VEF8" s="68"/>
      <c r="VEG8" s="68"/>
      <c r="VEH8" s="68"/>
      <c r="VEI8" s="68"/>
      <c r="VEJ8" s="68"/>
      <c r="VEK8" s="68"/>
      <c r="VEL8" s="68"/>
      <c r="VEM8" s="68"/>
      <c r="VEN8" s="68"/>
      <c r="VEO8" s="68"/>
      <c r="VEP8" s="68"/>
      <c r="VEQ8" s="68"/>
      <c r="VER8" s="68"/>
      <c r="VES8" s="68"/>
      <c r="VET8" s="68"/>
      <c r="VEU8" s="68"/>
      <c r="VEV8" s="68"/>
      <c r="VEW8" s="68"/>
      <c r="VEX8" s="68"/>
      <c r="VEY8" s="68"/>
      <c r="VEZ8" s="68"/>
      <c r="VFA8" s="68"/>
      <c r="VFB8" s="68"/>
      <c r="VFC8" s="68"/>
      <c r="VFD8" s="68"/>
      <c r="VFE8" s="68"/>
      <c r="VFF8" s="68"/>
      <c r="VFG8" s="68"/>
      <c r="VFH8" s="68"/>
      <c r="VFI8" s="68"/>
      <c r="VFJ8" s="68"/>
      <c r="VFK8" s="68"/>
      <c r="VFL8" s="68"/>
      <c r="VFM8" s="68"/>
      <c r="VFN8" s="68"/>
      <c r="VFO8" s="68"/>
      <c r="VFP8" s="68"/>
      <c r="VFQ8" s="68"/>
      <c r="VFR8" s="68"/>
      <c r="VFS8" s="68"/>
      <c r="VFT8" s="68"/>
      <c r="VFU8" s="68"/>
      <c r="VFV8" s="68"/>
      <c r="VFW8" s="68"/>
      <c r="VFX8" s="68"/>
      <c r="VFY8" s="68"/>
      <c r="VFZ8" s="68"/>
      <c r="VGA8" s="68"/>
      <c r="VGB8" s="68"/>
      <c r="VGC8" s="68"/>
      <c r="VGD8" s="68"/>
      <c r="VGE8" s="68"/>
      <c r="VGF8" s="68"/>
      <c r="VGG8" s="68"/>
      <c r="VGH8" s="68"/>
      <c r="VGI8" s="68"/>
      <c r="VGJ8" s="68"/>
      <c r="VGK8" s="68"/>
      <c r="VGL8" s="68"/>
      <c r="VGM8" s="68"/>
      <c r="VGN8" s="68"/>
      <c r="VGO8" s="68"/>
      <c r="VGP8" s="68"/>
      <c r="VGQ8" s="68"/>
      <c r="VGR8" s="68"/>
      <c r="VGS8" s="68"/>
      <c r="VGT8" s="68"/>
      <c r="VGU8" s="68"/>
      <c r="VGV8" s="68"/>
      <c r="VGW8" s="68"/>
      <c r="VGX8" s="68"/>
      <c r="VGY8" s="68"/>
      <c r="VGZ8" s="68"/>
      <c r="VHA8" s="68"/>
      <c r="VHB8" s="68"/>
      <c r="VHC8" s="68"/>
      <c r="VHD8" s="68"/>
      <c r="VHE8" s="68"/>
      <c r="VHF8" s="68"/>
      <c r="VHG8" s="68"/>
      <c r="VHH8" s="68"/>
      <c r="VHI8" s="68"/>
      <c r="VHJ8" s="68"/>
      <c r="VHK8" s="68"/>
      <c r="VHL8" s="68"/>
      <c r="VHM8" s="68"/>
      <c r="VHN8" s="68"/>
      <c r="VHO8" s="68"/>
      <c r="VHP8" s="68"/>
      <c r="VHQ8" s="68"/>
      <c r="VHR8" s="68"/>
      <c r="VHS8" s="68"/>
      <c r="VHT8" s="68"/>
      <c r="VHU8" s="68"/>
      <c r="VHV8" s="68"/>
      <c r="VHW8" s="68"/>
      <c r="VHX8" s="68"/>
      <c r="VHY8" s="68"/>
      <c r="VHZ8" s="68"/>
      <c r="VIA8" s="68"/>
      <c r="VIB8" s="68"/>
      <c r="VIC8" s="68"/>
      <c r="VID8" s="68"/>
      <c r="VIE8" s="68"/>
      <c r="VIF8" s="68"/>
      <c r="VIG8" s="68"/>
      <c r="VIH8" s="68"/>
      <c r="VII8" s="68"/>
      <c r="VIJ8" s="68"/>
      <c r="VIK8" s="68"/>
      <c r="VIL8" s="68"/>
      <c r="VIM8" s="68"/>
      <c r="VIN8" s="68"/>
      <c r="VIO8" s="68"/>
      <c r="VIP8" s="68"/>
      <c r="VIQ8" s="68"/>
      <c r="VIR8" s="68"/>
      <c r="VIS8" s="68"/>
      <c r="VIT8" s="68"/>
      <c r="VIU8" s="68"/>
      <c r="VIV8" s="68"/>
      <c r="VIW8" s="68"/>
      <c r="VIX8" s="68"/>
      <c r="VIY8" s="68"/>
      <c r="VIZ8" s="68"/>
      <c r="VJA8" s="68"/>
      <c r="VJB8" s="68"/>
      <c r="VJC8" s="68"/>
      <c r="VJD8" s="68"/>
      <c r="VJE8" s="68"/>
      <c r="VJF8" s="68"/>
      <c r="VJG8" s="68"/>
      <c r="VJH8" s="68"/>
      <c r="VJI8" s="68"/>
      <c r="VJJ8" s="68"/>
      <c r="VJK8" s="68"/>
      <c r="VJL8" s="68"/>
      <c r="VJM8" s="68"/>
      <c r="VJN8" s="68"/>
      <c r="VJO8" s="68"/>
      <c r="VJP8" s="68"/>
      <c r="VJQ8" s="68"/>
      <c r="VJR8" s="68"/>
      <c r="VJS8" s="68"/>
      <c r="VJT8" s="68"/>
      <c r="VJU8" s="68"/>
      <c r="VJV8" s="68"/>
      <c r="VJW8" s="68"/>
      <c r="VJX8" s="68"/>
      <c r="VJY8" s="68"/>
      <c r="VJZ8" s="68"/>
      <c r="VKA8" s="68"/>
      <c r="VKB8" s="68"/>
      <c r="VKC8" s="68"/>
      <c r="VKD8" s="68"/>
      <c r="VKE8" s="68"/>
      <c r="VKF8" s="68"/>
      <c r="VKG8" s="68"/>
      <c r="VKH8" s="68"/>
      <c r="VKI8" s="68"/>
      <c r="VKJ8" s="68"/>
      <c r="VKK8" s="68"/>
      <c r="VKL8" s="68"/>
      <c r="VKM8" s="68"/>
      <c r="VKN8" s="68"/>
      <c r="VKO8" s="68"/>
      <c r="VKP8" s="68"/>
      <c r="VKQ8" s="68"/>
      <c r="VKR8" s="68"/>
      <c r="VKS8" s="68"/>
      <c r="VKT8" s="68"/>
      <c r="VKU8" s="68"/>
      <c r="VKV8" s="68"/>
      <c r="VKW8" s="68"/>
      <c r="VKX8" s="68"/>
      <c r="VKY8" s="68"/>
      <c r="VKZ8" s="68"/>
      <c r="VLA8" s="68"/>
      <c r="VLB8" s="68"/>
      <c r="VLC8" s="68"/>
      <c r="VLD8" s="68"/>
      <c r="VLE8" s="68"/>
      <c r="VLF8" s="68"/>
      <c r="VLG8" s="68"/>
      <c r="VLH8" s="68"/>
      <c r="VLI8" s="68"/>
      <c r="VLJ8" s="68"/>
      <c r="VLK8" s="68"/>
      <c r="VLL8" s="68"/>
      <c r="VLM8" s="68"/>
      <c r="VLN8" s="68"/>
      <c r="VLO8" s="68"/>
      <c r="VLP8" s="68"/>
      <c r="VLQ8" s="68"/>
      <c r="VLR8" s="68"/>
      <c r="VLS8" s="68"/>
      <c r="VLT8" s="68"/>
      <c r="VLU8" s="68"/>
      <c r="VLV8" s="68"/>
      <c r="VLW8" s="68"/>
      <c r="VLX8" s="68"/>
      <c r="VLY8" s="68"/>
      <c r="VLZ8" s="68"/>
      <c r="VMA8" s="68"/>
      <c r="VMB8" s="68"/>
      <c r="VMC8" s="68"/>
      <c r="VMD8" s="68"/>
      <c r="VME8" s="68"/>
      <c r="VMF8" s="68"/>
      <c r="VMG8" s="68"/>
      <c r="VMH8" s="68"/>
      <c r="VMI8" s="68"/>
      <c r="VMJ8" s="68"/>
      <c r="VMK8" s="68"/>
      <c r="VML8" s="68"/>
      <c r="VMM8" s="68"/>
      <c r="VMN8" s="68"/>
      <c r="VMO8" s="68"/>
      <c r="VMP8" s="68"/>
      <c r="VMQ8" s="68"/>
      <c r="VMR8" s="68"/>
      <c r="VMS8" s="68"/>
      <c r="VMT8" s="68"/>
      <c r="VMU8" s="68"/>
      <c r="VMV8" s="68"/>
      <c r="VMW8" s="68"/>
      <c r="VMX8" s="68"/>
      <c r="VMY8" s="68"/>
      <c r="VMZ8" s="68"/>
      <c r="VNA8" s="68"/>
      <c r="VNB8" s="68"/>
      <c r="VNC8" s="68"/>
      <c r="VND8" s="68"/>
      <c r="VNE8" s="68"/>
      <c r="VNF8" s="68"/>
      <c r="VNG8" s="68"/>
      <c r="VNH8" s="68"/>
      <c r="VNI8" s="68"/>
      <c r="VNJ8" s="68"/>
      <c r="VNK8" s="68"/>
      <c r="VNL8" s="68"/>
      <c r="VNM8" s="68"/>
      <c r="VNN8" s="68"/>
      <c r="VNO8" s="68"/>
      <c r="VNP8" s="68"/>
      <c r="VNQ8" s="68"/>
      <c r="VNR8" s="68"/>
      <c r="VNS8" s="68"/>
      <c r="VNT8" s="68"/>
      <c r="VNU8" s="68"/>
      <c r="VNV8" s="68"/>
      <c r="VNW8" s="68"/>
      <c r="VNX8" s="68"/>
      <c r="VNY8" s="68"/>
      <c r="VNZ8" s="68"/>
      <c r="VOA8" s="68"/>
      <c r="VOB8" s="68"/>
      <c r="VOC8" s="68"/>
      <c r="VOD8" s="68"/>
      <c r="VOE8" s="68"/>
      <c r="VOF8" s="68"/>
      <c r="VOG8" s="68"/>
      <c r="VOH8" s="68"/>
      <c r="VOI8" s="68"/>
      <c r="VOJ8" s="68"/>
      <c r="VOK8" s="68"/>
      <c r="VOL8" s="68"/>
      <c r="VOM8" s="68"/>
      <c r="VON8" s="68"/>
      <c r="VOO8" s="68"/>
      <c r="VOP8" s="68"/>
      <c r="VOQ8" s="68"/>
      <c r="VOR8" s="68"/>
      <c r="VOS8" s="68"/>
      <c r="VOT8" s="68"/>
      <c r="VOU8" s="68"/>
      <c r="VOV8" s="68"/>
      <c r="VOW8" s="68"/>
      <c r="VOX8" s="68"/>
      <c r="VOY8" s="68"/>
      <c r="VOZ8" s="68"/>
      <c r="VPA8" s="68"/>
      <c r="VPB8" s="68"/>
      <c r="VPC8" s="68"/>
      <c r="VPD8" s="68"/>
      <c r="VPE8" s="68"/>
      <c r="VPF8" s="68"/>
      <c r="VPG8" s="68"/>
      <c r="VPH8" s="68"/>
      <c r="VPI8" s="68"/>
      <c r="VPJ8" s="68"/>
      <c r="VPK8" s="68"/>
      <c r="VPL8" s="68"/>
      <c r="VPM8" s="68"/>
      <c r="VPN8" s="68"/>
      <c r="VPO8" s="68"/>
      <c r="VPP8" s="68"/>
      <c r="VPQ8" s="68"/>
      <c r="VPR8" s="68"/>
      <c r="VPS8" s="68"/>
      <c r="VPT8" s="68"/>
      <c r="VPU8" s="68"/>
      <c r="VPV8" s="68"/>
      <c r="VPW8" s="68"/>
      <c r="VPX8" s="68"/>
      <c r="VPY8" s="68"/>
      <c r="VPZ8" s="68"/>
      <c r="VQA8" s="68"/>
      <c r="VQB8" s="68"/>
      <c r="VQC8" s="68"/>
      <c r="VQD8" s="68"/>
      <c r="VQE8" s="68"/>
      <c r="VQF8" s="68"/>
      <c r="VQG8" s="68"/>
      <c r="VQH8" s="68"/>
      <c r="VQI8" s="68"/>
      <c r="VQJ8" s="68"/>
      <c r="VQK8" s="68"/>
      <c r="VQL8" s="68"/>
      <c r="VQM8" s="68"/>
      <c r="VQN8" s="68"/>
      <c r="VQO8" s="68"/>
      <c r="VQP8" s="68"/>
      <c r="VQQ8" s="68"/>
      <c r="VQR8" s="68"/>
      <c r="VQS8" s="68"/>
      <c r="VQT8" s="68"/>
      <c r="VQU8" s="68"/>
      <c r="VQV8" s="68"/>
      <c r="VQW8" s="68"/>
      <c r="VQX8" s="68"/>
      <c r="VQY8" s="68"/>
      <c r="VQZ8" s="68"/>
      <c r="VRA8" s="68"/>
      <c r="VRB8" s="68"/>
      <c r="VRC8" s="68"/>
      <c r="VRD8" s="68"/>
      <c r="VRE8" s="68"/>
      <c r="VRF8" s="68"/>
      <c r="VRG8" s="68"/>
      <c r="VRH8" s="68"/>
      <c r="VRI8" s="68"/>
      <c r="VRJ8" s="68"/>
      <c r="VRK8" s="68"/>
      <c r="VRL8" s="68"/>
      <c r="VRM8" s="68"/>
      <c r="VRN8" s="68"/>
      <c r="VRO8" s="68"/>
      <c r="VRP8" s="68"/>
      <c r="VRQ8" s="68"/>
      <c r="VRR8" s="68"/>
      <c r="VRS8" s="68"/>
      <c r="VRT8" s="68"/>
      <c r="VRU8" s="68"/>
      <c r="VRV8" s="68"/>
      <c r="VRW8" s="68"/>
      <c r="VRX8" s="68"/>
      <c r="VRY8" s="68"/>
      <c r="VRZ8" s="68"/>
      <c r="VSA8" s="68"/>
      <c r="VSB8" s="68"/>
      <c r="VSC8" s="68"/>
      <c r="VSD8" s="68"/>
      <c r="VSE8" s="68"/>
      <c r="VSF8" s="68"/>
      <c r="VSG8" s="68"/>
      <c r="VSH8" s="68"/>
      <c r="VSI8" s="68"/>
      <c r="VSJ8" s="68"/>
      <c r="VSK8" s="68"/>
      <c r="VSL8" s="68"/>
      <c r="VSM8" s="68"/>
      <c r="VSN8" s="68"/>
      <c r="VSO8" s="68"/>
      <c r="VSP8" s="68"/>
      <c r="VSQ8" s="68"/>
      <c r="VSR8" s="68"/>
      <c r="VSS8" s="68"/>
      <c r="VST8" s="68"/>
      <c r="VSU8" s="68"/>
      <c r="VSV8" s="68"/>
      <c r="VSW8" s="68"/>
      <c r="VSX8" s="68"/>
      <c r="VSY8" s="68"/>
      <c r="VSZ8" s="68"/>
      <c r="VTA8" s="68"/>
      <c r="VTB8" s="68"/>
      <c r="VTC8" s="68"/>
      <c r="VTD8" s="68"/>
      <c r="VTE8" s="68"/>
      <c r="VTF8" s="68"/>
      <c r="VTG8" s="68"/>
      <c r="VTH8" s="68"/>
      <c r="VTI8" s="68"/>
      <c r="VTJ8" s="68"/>
      <c r="VTK8" s="68"/>
      <c r="VTL8" s="68"/>
      <c r="VTM8" s="68"/>
      <c r="VTN8" s="68"/>
      <c r="VTO8" s="68"/>
      <c r="VTP8" s="68"/>
      <c r="VTQ8" s="68"/>
      <c r="VTR8" s="68"/>
      <c r="VTS8" s="68"/>
      <c r="VTT8" s="68"/>
      <c r="VTU8" s="68"/>
      <c r="VTV8" s="68"/>
      <c r="VTW8" s="68"/>
      <c r="VTX8" s="68"/>
      <c r="VTY8" s="68"/>
      <c r="VTZ8" s="68"/>
      <c r="VUA8" s="68"/>
      <c r="VUB8" s="68"/>
      <c r="VUC8" s="68"/>
      <c r="VUD8" s="68"/>
      <c r="VUE8" s="68"/>
      <c r="VUF8" s="68"/>
      <c r="VUG8" s="68"/>
      <c r="VUH8" s="68"/>
      <c r="VUI8" s="68"/>
      <c r="VUJ8" s="68"/>
      <c r="VUK8" s="68"/>
      <c r="VUL8" s="68"/>
      <c r="VUM8" s="68"/>
      <c r="VUN8" s="68"/>
      <c r="VUO8" s="68"/>
      <c r="VUP8" s="68"/>
      <c r="VUQ8" s="68"/>
      <c r="VUR8" s="68"/>
      <c r="VUS8" s="68"/>
      <c r="VUT8" s="68"/>
      <c r="VUU8" s="68"/>
      <c r="VUV8" s="68"/>
      <c r="VUW8" s="68"/>
      <c r="VUX8" s="68"/>
      <c r="VUY8" s="68"/>
      <c r="VUZ8" s="68"/>
      <c r="VVA8" s="68"/>
      <c r="VVB8" s="68"/>
      <c r="VVC8" s="68"/>
      <c r="VVD8" s="68"/>
      <c r="VVE8" s="68"/>
      <c r="VVF8" s="68"/>
      <c r="VVG8" s="68"/>
      <c r="VVH8" s="68"/>
      <c r="VVI8" s="68"/>
      <c r="VVJ8" s="68"/>
      <c r="VVK8" s="68"/>
      <c r="VVL8" s="68"/>
      <c r="VVM8" s="68"/>
      <c r="VVN8" s="68"/>
      <c r="VVO8" s="68"/>
      <c r="VVP8" s="68"/>
      <c r="VVQ8" s="68"/>
      <c r="VVR8" s="68"/>
      <c r="VVS8" s="68"/>
      <c r="VVT8" s="68"/>
      <c r="VVU8" s="68"/>
      <c r="VVV8" s="68"/>
      <c r="VVW8" s="68"/>
      <c r="VVX8" s="68"/>
      <c r="VVY8" s="68"/>
      <c r="VVZ8" s="68"/>
      <c r="VWA8" s="68"/>
      <c r="VWB8" s="68"/>
      <c r="VWC8" s="68"/>
      <c r="VWD8" s="68"/>
      <c r="VWE8" s="68"/>
      <c r="VWF8" s="68"/>
      <c r="VWG8" s="68"/>
      <c r="VWH8" s="68"/>
      <c r="VWI8" s="68"/>
      <c r="VWJ8" s="68"/>
      <c r="VWK8" s="68"/>
      <c r="VWL8" s="68"/>
      <c r="VWM8" s="68"/>
      <c r="VWN8" s="68"/>
      <c r="VWO8" s="68"/>
      <c r="VWP8" s="68"/>
      <c r="VWQ8" s="68"/>
      <c r="VWR8" s="68"/>
      <c r="VWS8" s="68"/>
      <c r="VWT8" s="68"/>
      <c r="VWU8" s="68"/>
      <c r="VWV8" s="68"/>
      <c r="VWW8" s="68"/>
      <c r="VWX8" s="68"/>
      <c r="VWY8" s="68"/>
      <c r="VWZ8" s="68"/>
      <c r="VXA8" s="68"/>
      <c r="VXB8" s="68"/>
      <c r="VXC8" s="68"/>
      <c r="VXD8" s="68"/>
      <c r="VXE8" s="68"/>
      <c r="VXF8" s="68"/>
      <c r="VXG8" s="68"/>
      <c r="VXH8" s="68"/>
      <c r="VXI8" s="68"/>
      <c r="VXJ8" s="68"/>
      <c r="VXK8" s="68"/>
      <c r="VXL8" s="68"/>
      <c r="VXM8" s="68"/>
      <c r="VXN8" s="68"/>
      <c r="VXO8" s="68"/>
      <c r="VXP8" s="68"/>
      <c r="VXQ8" s="68"/>
      <c r="VXR8" s="68"/>
      <c r="VXS8" s="68"/>
      <c r="VXT8" s="68"/>
      <c r="VXU8" s="68"/>
      <c r="VXV8" s="68"/>
      <c r="VXW8" s="68"/>
      <c r="VXX8" s="68"/>
      <c r="VXY8" s="68"/>
      <c r="VXZ8" s="68"/>
      <c r="VYA8" s="68"/>
      <c r="VYB8" s="68"/>
      <c r="VYC8" s="68"/>
      <c r="VYD8" s="68"/>
      <c r="VYE8" s="68"/>
      <c r="VYF8" s="68"/>
      <c r="VYG8" s="68"/>
      <c r="VYH8" s="68"/>
      <c r="VYI8" s="68"/>
      <c r="VYJ8" s="68"/>
      <c r="VYK8" s="68"/>
      <c r="VYL8" s="68"/>
      <c r="VYM8" s="68"/>
      <c r="VYN8" s="68"/>
      <c r="VYO8" s="68"/>
      <c r="VYP8" s="68"/>
      <c r="VYQ8" s="68"/>
      <c r="VYR8" s="68"/>
      <c r="VYS8" s="68"/>
      <c r="VYT8" s="68"/>
      <c r="VYU8" s="68"/>
      <c r="VYV8" s="68"/>
      <c r="VYW8" s="68"/>
      <c r="VYX8" s="68"/>
      <c r="VYY8" s="68"/>
      <c r="VYZ8" s="68"/>
      <c r="VZA8" s="68"/>
      <c r="VZB8" s="68"/>
      <c r="VZC8" s="68"/>
      <c r="VZD8" s="68"/>
      <c r="VZE8" s="68"/>
      <c r="VZF8" s="68"/>
      <c r="VZG8" s="68"/>
      <c r="VZH8" s="68"/>
      <c r="VZI8" s="68"/>
      <c r="VZJ8" s="68"/>
      <c r="VZK8" s="68"/>
      <c r="VZL8" s="68"/>
      <c r="VZM8" s="68"/>
      <c r="VZN8" s="68"/>
      <c r="VZO8" s="68"/>
      <c r="VZP8" s="68"/>
      <c r="VZQ8" s="68"/>
      <c r="VZR8" s="68"/>
      <c r="VZS8" s="68"/>
      <c r="VZT8" s="68"/>
      <c r="VZU8" s="68"/>
      <c r="VZV8" s="68"/>
      <c r="VZW8" s="68"/>
      <c r="VZX8" s="68"/>
      <c r="VZY8" s="68"/>
      <c r="VZZ8" s="68"/>
      <c r="WAA8" s="68"/>
      <c r="WAB8" s="68"/>
      <c r="WAC8" s="68"/>
      <c r="WAD8" s="68"/>
      <c r="WAE8" s="68"/>
      <c r="WAF8" s="68"/>
      <c r="WAG8" s="68"/>
      <c r="WAH8" s="68"/>
      <c r="WAI8" s="68"/>
      <c r="WAJ8" s="68"/>
      <c r="WAK8" s="68"/>
      <c r="WAL8" s="68"/>
      <c r="WAM8" s="68"/>
      <c r="WAN8" s="68"/>
      <c r="WAO8" s="68"/>
      <c r="WAP8" s="68"/>
      <c r="WAQ8" s="68"/>
      <c r="WAR8" s="68"/>
      <c r="WAS8" s="68"/>
      <c r="WAT8" s="68"/>
      <c r="WAU8" s="68"/>
      <c r="WAV8" s="68"/>
      <c r="WAW8" s="68"/>
      <c r="WAX8" s="68"/>
      <c r="WAY8" s="68"/>
      <c r="WAZ8" s="68"/>
      <c r="WBA8" s="68"/>
      <c r="WBB8" s="68"/>
      <c r="WBC8" s="68"/>
      <c r="WBD8" s="68"/>
      <c r="WBE8" s="68"/>
      <c r="WBF8" s="68"/>
      <c r="WBG8" s="68"/>
      <c r="WBH8" s="68"/>
      <c r="WBI8" s="68"/>
      <c r="WBJ8" s="68"/>
      <c r="WBK8" s="68"/>
      <c r="WBL8" s="68"/>
      <c r="WBM8" s="68"/>
      <c r="WBN8" s="68"/>
      <c r="WBO8" s="68"/>
      <c r="WBP8" s="68"/>
      <c r="WBQ8" s="68"/>
      <c r="WBR8" s="68"/>
      <c r="WBS8" s="68"/>
      <c r="WBT8" s="68"/>
      <c r="WBU8" s="68"/>
      <c r="WBV8" s="68"/>
      <c r="WBW8" s="68"/>
      <c r="WBX8" s="68"/>
      <c r="WBY8" s="68"/>
      <c r="WBZ8" s="68"/>
      <c r="WCA8" s="68"/>
      <c r="WCB8" s="68"/>
      <c r="WCC8" s="68"/>
      <c r="WCD8" s="68"/>
      <c r="WCE8" s="68"/>
      <c r="WCF8" s="68"/>
      <c r="WCG8" s="68"/>
      <c r="WCH8" s="68"/>
      <c r="WCI8" s="68"/>
      <c r="WCJ8" s="68"/>
      <c r="WCK8" s="68"/>
      <c r="WCL8" s="68"/>
      <c r="WCM8" s="68"/>
      <c r="WCN8" s="68"/>
      <c r="WCO8" s="68"/>
      <c r="WCP8" s="68"/>
      <c r="WCQ8" s="68"/>
      <c r="WCR8" s="68"/>
      <c r="WCS8" s="68"/>
      <c r="WCT8" s="68"/>
      <c r="WCU8" s="68"/>
      <c r="WCV8" s="68"/>
      <c r="WCW8" s="68"/>
      <c r="WCX8" s="68"/>
      <c r="WCY8" s="68"/>
      <c r="WCZ8" s="68"/>
      <c r="WDA8" s="68"/>
      <c r="WDB8" s="68"/>
      <c r="WDC8" s="68"/>
      <c r="WDD8" s="68"/>
      <c r="WDE8" s="68"/>
      <c r="WDF8" s="68"/>
      <c r="WDG8" s="68"/>
      <c r="WDH8" s="68"/>
      <c r="WDI8" s="68"/>
      <c r="WDJ8" s="68"/>
      <c r="WDK8" s="68"/>
      <c r="WDL8" s="68"/>
      <c r="WDM8" s="68"/>
      <c r="WDN8" s="68"/>
      <c r="WDO8" s="68"/>
      <c r="WDP8" s="68"/>
      <c r="WDQ8" s="68"/>
      <c r="WDR8" s="68"/>
      <c r="WDS8" s="68"/>
      <c r="WDT8" s="68"/>
      <c r="WDU8" s="68"/>
      <c r="WDV8" s="68"/>
      <c r="WDW8" s="68"/>
      <c r="WDX8" s="68"/>
      <c r="WDY8" s="68"/>
      <c r="WDZ8" s="68"/>
      <c r="WEA8" s="68"/>
      <c r="WEB8" s="68"/>
      <c r="WEC8" s="68"/>
      <c r="WED8" s="68"/>
      <c r="WEE8" s="68"/>
      <c r="WEF8" s="68"/>
      <c r="WEG8" s="68"/>
      <c r="WEH8" s="68"/>
      <c r="WEI8" s="68"/>
      <c r="WEJ8" s="68"/>
      <c r="WEK8" s="68"/>
      <c r="WEL8" s="68"/>
      <c r="WEM8" s="68"/>
      <c r="WEN8" s="68"/>
      <c r="WEO8" s="68"/>
      <c r="WEP8" s="68"/>
      <c r="WEQ8" s="68"/>
      <c r="WER8" s="68"/>
      <c r="WES8" s="68"/>
      <c r="WET8" s="68"/>
      <c r="WEU8" s="68"/>
      <c r="WEV8" s="68"/>
      <c r="WEW8" s="68"/>
      <c r="WEX8" s="68"/>
      <c r="WEY8" s="68"/>
      <c r="WEZ8" s="68"/>
      <c r="WFA8" s="68"/>
      <c r="WFB8" s="68"/>
      <c r="WFC8" s="68"/>
      <c r="WFD8" s="68"/>
      <c r="WFE8" s="68"/>
      <c r="WFF8" s="68"/>
      <c r="WFG8" s="68"/>
      <c r="WFH8" s="68"/>
      <c r="WFI8" s="68"/>
      <c r="WFJ8" s="68"/>
      <c r="WFK8" s="68"/>
      <c r="WFL8" s="68"/>
      <c r="WFM8" s="68"/>
      <c r="WFN8" s="68"/>
      <c r="WFO8" s="68"/>
      <c r="WFP8" s="68"/>
      <c r="WFQ8" s="68"/>
      <c r="WFR8" s="68"/>
      <c r="WFS8" s="68"/>
      <c r="WFT8" s="68"/>
      <c r="WFU8" s="68"/>
      <c r="WFV8" s="68"/>
      <c r="WFW8" s="68"/>
      <c r="WFX8" s="68"/>
      <c r="WFY8" s="68"/>
      <c r="WFZ8" s="68"/>
      <c r="WGA8" s="68"/>
      <c r="WGB8" s="68"/>
      <c r="WGC8" s="68"/>
      <c r="WGD8" s="68"/>
      <c r="WGE8" s="68"/>
      <c r="WGF8" s="68"/>
      <c r="WGG8" s="68"/>
      <c r="WGH8" s="68"/>
      <c r="WGI8" s="68"/>
      <c r="WGJ8" s="68"/>
      <c r="WGK8" s="68"/>
      <c r="WGL8" s="68"/>
      <c r="WGM8" s="68"/>
      <c r="WGN8" s="68"/>
      <c r="WGO8" s="68"/>
      <c r="WGP8" s="68"/>
      <c r="WGQ8" s="68"/>
      <c r="WGR8" s="68"/>
      <c r="WGS8" s="68"/>
      <c r="WGT8" s="68"/>
      <c r="WGU8" s="68"/>
      <c r="WGV8" s="68"/>
      <c r="WGW8" s="68"/>
      <c r="WGX8" s="68"/>
      <c r="WGY8" s="68"/>
      <c r="WGZ8" s="68"/>
      <c r="WHA8" s="68"/>
      <c r="WHB8" s="68"/>
      <c r="WHC8" s="68"/>
      <c r="WHD8" s="68"/>
      <c r="WHE8" s="68"/>
      <c r="WHF8" s="68"/>
      <c r="WHG8" s="68"/>
      <c r="WHH8" s="68"/>
      <c r="WHI8" s="68"/>
      <c r="WHJ8" s="68"/>
      <c r="WHK8" s="68"/>
      <c r="WHL8" s="68"/>
      <c r="WHM8" s="68"/>
      <c r="WHN8" s="68"/>
      <c r="WHO8" s="68"/>
      <c r="WHP8" s="68"/>
      <c r="WHQ8" s="68"/>
      <c r="WHR8" s="68"/>
      <c r="WHS8" s="68"/>
      <c r="WHT8" s="68"/>
      <c r="WHU8" s="68"/>
      <c r="WHV8" s="68"/>
      <c r="WHW8" s="68"/>
      <c r="WHX8" s="68"/>
      <c r="WHY8" s="68"/>
      <c r="WHZ8" s="68"/>
      <c r="WIA8" s="68"/>
      <c r="WIB8" s="68"/>
      <c r="WIC8" s="68"/>
      <c r="WID8" s="68"/>
      <c r="WIE8" s="68"/>
      <c r="WIF8" s="68"/>
      <c r="WIG8" s="68"/>
      <c r="WIH8" s="68"/>
      <c r="WII8" s="68"/>
      <c r="WIJ8" s="68"/>
      <c r="WIK8" s="68"/>
      <c r="WIL8" s="68"/>
      <c r="WIM8" s="68"/>
      <c r="WIN8" s="68"/>
      <c r="WIO8" s="68"/>
      <c r="WIP8" s="68"/>
      <c r="WIQ8" s="68"/>
      <c r="WIR8" s="68"/>
      <c r="WIS8" s="68"/>
      <c r="WIT8" s="68"/>
      <c r="WIU8" s="68"/>
      <c r="WIV8" s="68"/>
      <c r="WIW8" s="68"/>
      <c r="WIX8" s="68"/>
      <c r="WIY8" s="68"/>
      <c r="WIZ8" s="68"/>
      <c r="WJA8" s="68"/>
      <c r="WJB8" s="68"/>
      <c r="WJC8" s="68"/>
      <c r="WJD8" s="68"/>
      <c r="WJE8" s="68"/>
      <c r="WJF8" s="68"/>
      <c r="WJG8" s="68"/>
      <c r="WJH8" s="68"/>
      <c r="WJI8" s="68"/>
      <c r="WJJ8" s="68"/>
      <c r="WJK8" s="68"/>
      <c r="WJL8" s="68"/>
      <c r="WJM8" s="68"/>
      <c r="WJN8" s="68"/>
      <c r="WJO8" s="68"/>
      <c r="WJP8" s="68"/>
      <c r="WJQ8" s="68"/>
      <c r="WJR8" s="68"/>
      <c r="WJS8" s="68"/>
      <c r="WJT8" s="68"/>
      <c r="WJU8" s="68"/>
      <c r="WJV8" s="68"/>
      <c r="WJW8" s="68"/>
      <c r="WJX8" s="68"/>
      <c r="WJY8" s="68"/>
      <c r="WJZ8" s="68"/>
      <c r="WKA8" s="68"/>
      <c r="WKB8" s="68"/>
      <c r="WKC8" s="68"/>
      <c r="WKD8" s="68"/>
      <c r="WKE8" s="68"/>
      <c r="WKF8" s="68"/>
      <c r="WKG8" s="68"/>
      <c r="WKH8" s="68"/>
      <c r="WKI8" s="68"/>
      <c r="WKJ8" s="68"/>
      <c r="WKK8" s="68"/>
      <c r="WKL8" s="68"/>
      <c r="WKM8" s="68"/>
      <c r="WKN8" s="68"/>
      <c r="WKO8" s="68"/>
      <c r="WKP8" s="68"/>
      <c r="WKQ8" s="68"/>
      <c r="WKR8" s="68"/>
      <c r="WKS8" s="68"/>
      <c r="WKT8" s="68"/>
      <c r="WKU8" s="68"/>
      <c r="WKV8" s="68"/>
      <c r="WKW8" s="68"/>
      <c r="WKX8" s="68"/>
      <c r="WKY8" s="68"/>
      <c r="WKZ8" s="68"/>
      <c r="WLA8" s="68"/>
      <c r="WLB8" s="68"/>
      <c r="WLC8" s="68"/>
      <c r="WLD8" s="68"/>
      <c r="WLE8" s="68"/>
      <c r="WLF8" s="68"/>
      <c r="WLG8" s="68"/>
      <c r="WLH8" s="68"/>
      <c r="WLI8" s="68"/>
      <c r="WLJ8" s="68"/>
      <c r="WLK8" s="68"/>
      <c r="WLL8" s="68"/>
      <c r="WLM8" s="68"/>
      <c r="WLN8" s="68"/>
      <c r="WLO8" s="68"/>
      <c r="WLP8" s="68"/>
      <c r="WLQ8" s="68"/>
      <c r="WLR8" s="68"/>
      <c r="WLS8" s="68"/>
      <c r="WLT8" s="68"/>
      <c r="WLU8" s="68"/>
      <c r="WLV8" s="68"/>
      <c r="WLW8" s="68"/>
      <c r="WLX8" s="68"/>
      <c r="WLY8" s="68"/>
      <c r="WLZ8" s="68"/>
      <c r="WMA8" s="68"/>
      <c r="WMB8" s="68"/>
      <c r="WMC8" s="68"/>
      <c r="WMD8" s="68"/>
      <c r="WME8" s="68"/>
      <c r="WMF8" s="68"/>
      <c r="WMG8" s="68"/>
      <c r="WMH8" s="68"/>
      <c r="WMI8" s="68"/>
      <c r="WMJ8" s="68"/>
      <c r="WMK8" s="68"/>
      <c r="WML8" s="68"/>
      <c r="WMM8" s="68"/>
      <c r="WMN8" s="68"/>
      <c r="WMO8" s="68"/>
      <c r="WMP8" s="68"/>
      <c r="WMQ8" s="68"/>
      <c r="WMR8" s="68"/>
      <c r="WMS8" s="68"/>
      <c r="WMT8" s="68"/>
      <c r="WMU8" s="68"/>
      <c r="WMV8" s="68"/>
      <c r="WMW8" s="68"/>
      <c r="WMX8" s="68"/>
      <c r="WMY8" s="68"/>
      <c r="WMZ8" s="68"/>
      <c r="WNA8" s="68"/>
      <c r="WNB8" s="68"/>
      <c r="WNC8" s="68"/>
      <c r="WND8" s="68"/>
      <c r="WNE8" s="68"/>
      <c r="WNF8" s="68"/>
      <c r="WNG8" s="68"/>
      <c r="WNH8" s="68"/>
      <c r="WNI8" s="68"/>
      <c r="WNJ8" s="68"/>
      <c r="WNK8" s="68"/>
      <c r="WNL8" s="68"/>
      <c r="WNM8" s="68"/>
      <c r="WNN8" s="68"/>
      <c r="WNO8" s="68"/>
      <c r="WNP8" s="68"/>
      <c r="WNQ8" s="68"/>
      <c r="WNR8" s="68"/>
      <c r="WNS8" s="68"/>
      <c r="WNT8" s="68"/>
      <c r="WNU8" s="68"/>
      <c r="WNV8" s="68"/>
      <c r="WNW8" s="68"/>
      <c r="WNX8" s="68"/>
      <c r="WNY8" s="68"/>
      <c r="WNZ8" s="68"/>
      <c r="WOA8" s="68"/>
      <c r="WOB8" s="68"/>
      <c r="WOC8" s="68"/>
      <c r="WOD8" s="68"/>
      <c r="WOE8" s="68"/>
      <c r="WOF8" s="68"/>
      <c r="WOG8" s="68"/>
      <c r="WOH8" s="68"/>
      <c r="WOI8" s="68"/>
      <c r="WOJ8" s="68"/>
      <c r="WOK8" s="68"/>
      <c r="WOL8" s="68"/>
      <c r="WOM8" s="68"/>
      <c r="WON8" s="68"/>
      <c r="WOO8" s="68"/>
      <c r="WOP8" s="68"/>
      <c r="WOQ8" s="68"/>
      <c r="WOR8" s="68"/>
      <c r="WOS8" s="68"/>
      <c r="WOT8" s="68"/>
      <c r="WOU8" s="68"/>
      <c r="WOV8" s="68"/>
      <c r="WOW8" s="68"/>
      <c r="WOX8" s="68"/>
      <c r="WOY8" s="68"/>
      <c r="WOZ8" s="68"/>
      <c r="WPA8" s="68"/>
      <c r="WPB8" s="68"/>
      <c r="WPC8" s="68"/>
      <c r="WPD8" s="68"/>
      <c r="WPE8" s="68"/>
      <c r="WPF8" s="68"/>
      <c r="WPG8" s="68"/>
      <c r="WPH8" s="68"/>
      <c r="WPI8" s="68"/>
      <c r="WPJ8" s="68"/>
      <c r="WPK8" s="68"/>
      <c r="WPL8" s="68"/>
      <c r="WPM8" s="68"/>
      <c r="WPN8" s="68"/>
      <c r="WPO8" s="68"/>
      <c r="WPP8" s="68"/>
      <c r="WPQ8" s="68"/>
      <c r="WPR8" s="68"/>
      <c r="WPS8" s="68"/>
      <c r="WPT8" s="68"/>
      <c r="WPU8" s="68"/>
      <c r="WPV8" s="68"/>
      <c r="WPW8" s="68"/>
      <c r="WPX8" s="68"/>
      <c r="WPY8" s="68"/>
      <c r="WPZ8" s="68"/>
      <c r="WQA8" s="68"/>
      <c r="WQB8" s="68"/>
      <c r="WQC8" s="68"/>
      <c r="WQD8" s="68"/>
      <c r="WQE8" s="68"/>
      <c r="WQF8" s="68"/>
      <c r="WQG8" s="68"/>
      <c r="WQH8" s="68"/>
      <c r="WQI8" s="68"/>
      <c r="WQJ8" s="68"/>
      <c r="WQK8" s="68"/>
      <c r="WQL8" s="68"/>
      <c r="WQM8" s="68"/>
      <c r="WQN8" s="68"/>
      <c r="WQO8" s="68"/>
      <c r="WQP8" s="68"/>
      <c r="WQQ8" s="68"/>
      <c r="WQR8" s="68"/>
      <c r="WQS8" s="68"/>
      <c r="WQT8" s="68"/>
      <c r="WQU8" s="68"/>
      <c r="WQV8" s="68"/>
      <c r="WQW8" s="68"/>
      <c r="WQX8" s="68"/>
      <c r="WQY8" s="68"/>
      <c r="WQZ8" s="68"/>
      <c r="WRA8" s="68"/>
      <c r="WRB8" s="68"/>
      <c r="WRC8" s="68"/>
      <c r="WRD8" s="68"/>
      <c r="WRE8" s="68"/>
      <c r="WRF8" s="68"/>
      <c r="WRG8" s="68"/>
      <c r="WRH8" s="68"/>
      <c r="WRI8" s="68"/>
      <c r="WRJ8" s="68"/>
      <c r="WRK8" s="68"/>
      <c r="WRL8" s="68"/>
      <c r="WRM8" s="68"/>
      <c r="WRN8" s="68"/>
      <c r="WRO8" s="68"/>
      <c r="WRP8" s="68"/>
      <c r="WRQ8" s="68"/>
      <c r="WRR8" s="68"/>
      <c r="WRS8" s="68"/>
      <c r="WRT8" s="68"/>
      <c r="WRU8" s="68"/>
      <c r="WRV8" s="68"/>
      <c r="WRW8" s="68"/>
      <c r="WRX8" s="68"/>
      <c r="WRY8" s="68"/>
      <c r="WRZ8" s="68"/>
      <c r="WSA8" s="68"/>
      <c r="WSB8" s="68"/>
      <c r="WSC8" s="68"/>
      <c r="WSD8" s="68"/>
      <c r="WSE8" s="68"/>
      <c r="WSF8" s="68"/>
      <c r="WSG8" s="68"/>
      <c r="WSH8" s="68"/>
      <c r="WSI8" s="68"/>
      <c r="WSJ8" s="68"/>
      <c r="WSK8" s="68"/>
      <c r="WSL8" s="68"/>
      <c r="WSM8" s="68"/>
      <c r="WSN8" s="68"/>
      <c r="WSO8" s="68"/>
      <c r="WSP8" s="68"/>
      <c r="WSQ8" s="68"/>
      <c r="WSR8" s="68"/>
      <c r="WSS8" s="68"/>
      <c r="WST8" s="68"/>
      <c r="WSU8" s="68"/>
      <c r="WSV8" s="68"/>
      <c r="WSW8" s="68"/>
      <c r="WSX8" s="68"/>
      <c r="WSY8" s="68"/>
      <c r="WSZ8" s="68"/>
      <c r="WTA8" s="68"/>
      <c r="WTB8" s="68"/>
      <c r="WTC8" s="68"/>
      <c r="WTD8" s="68"/>
      <c r="WTE8" s="68"/>
      <c r="WTF8" s="68"/>
      <c r="WTG8" s="68"/>
      <c r="WTH8" s="68"/>
      <c r="WTI8" s="68"/>
      <c r="WTJ8" s="68"/>
      <c r="WTK8" s="68"/>
      <c r="WTL8" s="68"/>
      <c r="WTM8" s="68"/>
      <c r="WTN8" s="68"/>
      <c r="WTO8" s="68"/>
      <c r="WTP8" s="68"/>
      <c r="WTQ8" s="68"/>
      <c r="WTR8" s="68"/>
      <c r="WTS8" s="68"/>
      <c r="WTT8" s="68"/>
      <c r="WTU8" s="68"/>
      <c r="WTV8" s="68"/>
      <c r="WTW8" s="68"/>
      <c r="WTX8" s="68"/>
      <c r="WTY8" s="68"/>
      <c r="WTZ8" s="68"/>
      <c r="WUA8" s="68"/>
      <c r="WUB8" s="68"/>
      <c r="WUC8" s="68"/>
      <c r="WUD8" s="68"/>
      <c r="WUE8" s="68"/>
      <c r="WUF8" s="68"/>
      <c r="WUG8" s="68"/>
      <c r="WUH8" s="68"/>
      <c r="WUI8" s="68"/>
      <c r="WUJ8" s="68"/>
      <c r="WUK8" s="68"/>
      <c r="WUL8" s="68"/>
      <c r="WUM8" s="68"/>
      <c r="WUN8" s="68"/>
      <c r="WUO8" s="68"/>
      <c r="WUP8" s="68"/>
      <c r="WUQ8" s="68"/>
      <c r="WUR8" s="68"/>
      <c r="WUS8" s="68"/>
      <c r="WUT8" s="68"/>
      <c r="WUU8" s="68"/>
      <c r="WUV8" s="68"/>
      <c r="WUW8" s="68"/>
      <c r="WUX8" s="68"/>
      <c r="WUY8" s="68"/>
      <c r="WUZ8" s="68"/>
      <c r="WVA8" s="68"/>
      <c r="WVB8" s="68"/>
      <c r="WVC8" s="68"/>
      <c r="WVD8" s="68"/>
      <c r="WVE8" s="68"/>
      <c r="WVF8" s="68"/>
      <c r="WVG8" s="68"/>
      <c r="WVH8" s="68"/>
      <c r="WVI8" s="68"/>
      <c r="WVJ8" s="68"/>
      <c r="WVK8" s="68"/>
      <c r="WVL8" s="68"/>
      <c r="WVM8" s="68"/>
      <c r="WVN8" s="68"/>
      <c r="WVO8" s="68"/>
      <c r="WVP8" s="68"/>
      <c r="WVQ8" s="68"/>
      <c r="WVR8" s="68"/>
      <c r="WVS8" s="68"/>
      <c r="WVT8" s="68"/>
      <c r="WVU8" s="68"/>
      <c r="WVV8" s="68"/>
      <c r="WVW8" s="68"/>
      <c r="WVX8" s="68"/>
      <c r="WVY8" s="68"/>
      <c r="WVZ8" s="68"/>
      <c r="WWA8" s="68"/>
      <c r="WWB8" s="68"/>
      <c r="WWC8" s="68"/>
      <c r="WWD8" s="68"/>
      <c r="WWE8" s="68"/>
      <c r="WWF8" s="68"/>
      <c r="WWG8" s="68"/>
      <c r="WWH8" s="68"/>
      <c r="WWI8" s="68"/>
      <c r="WWJ8" s="68"/>
      <c r="WWK8" s="68"/>
      <c r="WWL8" s="68"/>
      <c r="WWM8" s="68"/>
      <c r="WWN8" s="68"/>
      <c r="WWO8" s="68"/>
      <c r="WWP8" s="68"/>
      <c r="WWQ8" s="68"/>
      <c r="WWR8" s="68"/>
      <c r="WWS8" s="68"/>
      <c r="WWT8" s="68"/>
      <c r="WWU8" s="68"/>
      <c r="WWV8" s="68"/>
      <c r="WWW8" s="68"/>
      <c r="WWX8" s="68"/>
      <c r="WWY8" s="68"/>
      <c r="WWZ8" s="68"/>
      <c r="WXA8" s="68"/>
      <c r="WXB8" s="68"/>
      <c r="WXC8" s="68"/>
      <c r="WXD8" s="68"/>
      <c r="WXE8" s="68"/>
      <c r="WXF8" s="68"/>
      <c r="WXG8" s="68"/>
      <c r="WXH8" s="68"/>
      <c r="WXI8" s="68"/>
      <c r="WXJ8" s="68"/>
      <c r="WXK8" s="68"/>
      <c r="WXL8" s="68"/>
      <c r="WXM8" s="68"/>
      <c r="WXN8" s="68"/>
      <c r="WXO8" s="68"/>
      <c r="WXP8" s="68"/>
      <c r="WXQ8" s="68"/>
      <c r="WXR8" s="68"/>
      <c r="WXS8" s="68"/>
      <c r="WXT8" s="68"/>
      <c r="WXU8" s="68"/>
      <c r="WXV8" s="68"/>
      <c r="WXW8" s="68"/>
      <c r="WXX8" s="68"/>
      <c r="WXY8" s="68"/>
      <c r="WXZ8" s="68"/>
      <c r="WYA8" s="68"/>
      <c r="WYB8" s="68"/>
      <c r="WYC8" s="68"/>
      <c r="WYD8" s="68"/>
      <c r="WYE8" s="68"/>
      <c r="WYF8" s="68"/>
      <c r="WYG8" s="68"/>
      <c r="WYH8" s="68"/>
      <c r="WYI8" s="68"/>
      <c r="WYJ8" s="68"/>
      <c r="WYK8" s="68"/>
      <c r="WYL8" s="68"/>
      <c r="WYM8" s="68"/>
      <c r="WYN8" s="68"/>
      <c r="WYO8" s="68"/>
      <c r="WYP8" s="68"/>
      <c r="WYQ8" s="68"/>
      <c r="WYR8" s="68"/>
      <c r="WYS8" s="68"/>
      <c r="WYT8" s="68"/>
      <c r="WYU8" s="68"/>
      <c r="WYV8" s="68"/>
      <c r="WYW8" s="68"/>
      <c r="WYX8" s="68"/>
      <c r="WYY8" s="68"/>
      <c r="WYZ8" s="68"/>
      <c r="WZA8" s="68"/>
      <c r="WZB8" s="68"/>
      <c r="WZC8" s="68"/>
      <c r="WZD8" s="68"/>
      <c r="WZE8" s="68"/>
      <c r="WZF8" s="68"/>
      <c r="WZG8" s="68"/>
      <c r="WZH8" s="68"/>
      <c r="WZI8" s="68"/>
      <c r="WZJ8" s="68"/>
      <c r="WZK8" s="68"/>
      <c r="WZL8" s="68"/>
      <c r="WZM8" s="68"/>
      <c r="WZN8" s="68"/>
      <c r="WZO8" s="68"/>
      <c r="WZP8" s="68"/>
      <c r="WZQ8" s="68"/>
      <c r="WZR8" s="68"/>
      <c r="WZS8" s="68"/>
      <c r="WZT8" s="68"/>
      <c r="WZU8" s="68"/>
      <c r="WZV8" s="68"/>
      <c r="WZW8" s="68"/>
      <c r="WZX8" s="68"/>
      <c r="WZY8" s="68"/>
      <c r="WZZ8" s="68"/>
      <c r="XAA8" s="68"/>
      <c r="XAB8" s="68"/>
      <c r="XAC8" s="68"/>
      <c r="XAD8" s="68"/>
      <c r="XAE8" s="68"/>
      <c r="XAF8" s="68"/>
      <c r="XAG8" s="68"/>
      <c r="XAH8" s="68"/>
      <c r="XAI8" s="68"/>
      <c r="XAJ8" s="68"/>
      <c r="XAK8" s="68"/>
      <c r="XAL8" s="68"/>
      <c r="XAM8" s="68"/>
      <c r="XAN8" s="68"/>
      <c r="XAO8" s="68"/>
      <c r="XAP8" s="68"/>
      <c r="XAQ8" s="68"/>
      <c r="XAR8" s="68"/>
      <c r="XAS8" s="68"/>
      <c r="XAT8" s="68"/>
      <c r="XAU8" s="68"/>
      <c r="XAV8" s="68"/>
      <c r="XAW8" s="68"/>
      <c r="XAX8" s="68"/>
      <c r="XAY8" s="68"/>
      <c r="XAZ8" s="68"/>
      <c r="XBA8" s="68"/>
      <c r="XBB8" s="68"/>
      <c r="XBC8" s="68"/>
      <c r="XBD8" s="68"/>
      <c r="XBE8" s="68"/>
      <c r="XBF8" s="68"/>
      <c r="XBG8" s="68"/>
      <c r="XBH8" s="68"/>
      <c r="XBI8" s="68"/>
      <c r="XBJ8" s="68"/>
      <c r="XBK8" s="68"/>
      <c r="XBL8" s="68"/>
      <c r="XBM8" s="68"/>
      <c r="XBN8" s="68"/>
      <c r="XBO8" s="68"/>
      <c r="XBP8" s="68"/>
      <c r="XBQ8" s="68"/>
      <c r="XBR8" s="68"/>
      <c r="XBS8" s="68"/>
      <c r="XBT8" s="68"/>
      <c r="XBU8" s="68"/>
      <c r="XBV8" s="68"/>
      <c r="XBW8" s="68"/>
      <c r="XBX8" s="68"/>
      <c r="XBY8" s="68"/>
      <c r="XBZ8" s="68"/>
      <c r="XCA8" s="68"/>
      <c r="XCB8" s="68"/>
      <c r="XCC8" s="68"/>
      <c r="XCD8" s="68"/>
      <c r="XCE8" s="68"/>
      <c r="XCF8" s="68"/>
      <c r="XCG8" s="68"/>
      <c r="XCH8" s="68"/>
      <c r="XCI8" s="68"/>
      <c r="XCJ8" s="68"/>
      <c r="XCK8" s="68"/>
      <c r="XCL8" s="68"/>
      <c r="XCM8" s="68"/>
      <c r="XCN8" s="68"/>
      <c r="XCO8" s="68"/>
      <c r="XCP8" s="68"/>
      <c r="XCQ8" s="68"/>
      <c r="XCR8" s="68"/>
      <c r="XCS8" s="68"/>
      <c r="XCT8" s="68"/>
      <c r="XCU8" s="68"/>
      <c r="XCV8" s="68"/>
      <c r="XCW8" s="68"/>
      <c r="XCX8" s="68"/>
      <c r="XCY8" s="68"/>
      <c r="XCZ8" s="68"/>
      <c r="XDA8" s="68"/>
      <c r="XDB8" s="68"/>
      <c r="XDC8" s="68"/>
      <c r="XDD8" s="68"/>
      <c r="XDE8" s="68"/>
      <c r="XDF8" s="68"/>
      <c r="XDG8" s="68"/>
      <c r="XDH8" s="68"/>
      <c r="XDI8" s="68"/>
      <c r="XDJ8" s="68"/>
      <c r="XDK8" s="68"/>
      <c r="XDL8" s="68"/>
      <c r="XDM8" s="68"/>
      <c r="XDN8" s="68"/>
      <c r="XDO8" s="68"/>
      <c r="XDP8" s="68"/>
      <c r="XDQ8" s="68"/>
      <c r="XDR8" s="68"/>
      <c r="XDS8" s="68"/>
      <c r="XDT8" s="68"/>
      <c r="XDU8" s="68"/>
      <c r="XDV8" s="68"/>
      <c r="XDW8" s="68"/>
      <c r="XDX8" s="68"/>
      <c r="XDY8" s="68"/>
      <c r="XDZ8" s="68"/>
      <c r="XEA8" s="68"/>
      <c r="XEB8" s="68"/>
      <c r="XEC8" s="68"/>
      <c r="XED8" s="68"/>
      <c r="XEE8" s="68"/>
      <c r="XEF8" s="68"/>
      <c r="XEG8" s="68"/>
      <c r="XEH8" s="68"/>
      <c r="XEI8" s="68"/>
      <c r="XEJ8" s="68"/>
      <c r="XEK8" s="68"/>
      <c r="XEL8" s="68"/>
      <c r="XEM8" s="68"/>
      <c r="XEN8" s="68"/>
      <c r="XEO8" s="68"/>
      <c r="XEP8" s="68"/>
      <c r="XEQ8" s="68"/>
      <c r="XER8" s="68"/>
      <c r="XES8" s="68"/>
      <c r="XET8" s="68"/>
      <c r="XEU8" s="68"/>
      <c r="XEV8" s="68"/>
      <c r="XEW8" s="68"/>
      <c r="XEX8" s="68"/>
      <c r="XEY8" s="68"/>
      <c r="XEZ8" s="68"/>
      <c r="XFA8" s="68"/>
      <c r="XFB8" s="68"/>
      <c r="XFC8" s="68"/>
      <c r="XFD8" s="68"/>
    </row>
    <row r="9" spans="1:16384" x14ac:dyDescent="0.35">
      <c r="A9" s="3" t="s">
        <v>106</v>
      </c>
      <c r="B9" s="45" t="s">
        <v>110</v>
      </c>
      <c r="C9" s="1" t="s">
        <v>111</v>
      </c>
      <c r="D9" t="s">
        <v>113</v>
      </c>
      <c r="J9" s="9" t="s">
        <v>24</v>
      </c>
      <c r="K9" s="45" t="s">
        <v>80</v>
      </c>
      <c r="L9" s="1" t="s">
        <v>81</v>
      </c>
      <c r="M9" t="s">
        <v>82</v>
      </c>
      <c r="N9" s="1" t="s">
        <v>84</v>
      </c>
      <c r="O9" s="1" t="s">
        <v>115</v>
      </c>
    </row>
    <row r="10" spans="1:16384" x14ac:dyDescent="0.35">
      <c r="A10" s="3" t="s">
        <v>107</v>
      </c>
      <c r="J10" s="10" t="s">
        <v>25</v>
      </c>
      <c r="K10" s="45" t="s">
        <v>80</v>
      </c>
      <c r="L10" s="1"/>
      <c r="N10" s="1" t="s">
        <v>84</v>
      </c>
      <c r="O10" s="1" t="s">
        <v>115</v>
      </c>
    </row>
    <row r="11" spans="1:16384" x14ac:dyDescent="0.35">
      <c r="A11" s="3" t="s">
        <v>108</v>
      </c>
      <c r="J11" s="10" t="s">
        <v>26</v>
      </c>
      <c r="K11" s="45" t="s">
        <v>80</v>
      </c>
      <c r="L11" s="1"/>
      <c r="N11" s="1" t="s">
        <v>84</v>
      </c>
      <c r="O11" s="1" t="s">
        <v>115</v>
      </c>
    </row>
    <row r="12" spans="1:16384" x14ac:dyDescent="0.35">
      <c r="A12" s="47" t="s">
        <v>88</v>
      </c>
      <c r="D12" t="s">
        <v>112</v>
      </c>
      <c r="J12" s="10" t="s">
        <v>27</v>
      </c>
      <c r="K12" s="45" t="s">
        <v>80</v>
      </c>
      <c r="L12" s="1"/>
      <c r="N12" s="1" t="s">
        <v>84</v>
      </c>
      <c r="O12" s="1" t="s">
        <v>115</v>
      </c>
    </row>
    <row r="13" spans="1:16384" x14ac:dyDescent="0.35">
      <c r="A13" s="47" t="s">
        <v>89</v>
      </c>
      <c r="J13" s="10" t="s">
        <v>28</v>
      </c>
      <c r="K13" s="45" t="s">
        <v>80</v>
      </c>
      <c r="L13" s="1"/>
      <c r="N13" s="1" t="s">
        <v>84</v>
      </c>
      <c r="O13" s="1" t="s">
        <v>115</v>
      </c>
    </row>
    <row r="14" spans="1:16384" x14ac:dyDescent="0.35">
      <c r="A14" s="47" t="s">
        <v>90</v>
      </c>
      <c r="J14" s="10" t="s">
        <v>29</v>
      </c>
      <c r="K14" s="45" t="s">
        <v>80</v>
      </c>
      <c r="L14" s="1"/>
      <c r="N14" s="1" t="s">
        <v>84</v>
      </c>
      <c r="O14" s="1" t="s">
        <v>115</v>
      </c>
    </row>
    <row r="15" spans="1:16384" s="46" customFormat="1" x14ac:dyDescent="0.35">
      <c r="A15" s="47" t="s">
        <v>91</v>
      </c>
      <c r="J15" s="10" t="s">
        <v>30</v>
      </c>
      <c r="K15" s="45" t="s">
        <v>80</v>
      </c>
      <c r="L15" s="1"/>
      <c r="M15"/>
      <c r="N15" s="1" t="s">
        <v>84</v>
      </c>
      <c r="O15" s="1" t="s">
        <v>115</v>
      </c>
    </row>
    <row r="16" spans="1:16384" x14ac:dyDescent="0.35">
      <c r="A16" s="47" t="s">
        <v>92</v>
      </c>
      <c r="J16" s="10" t="s">
        <v>31</v>
      </c>
      <c r="K16" s="45" t="s">
        <v>80</v>
      </c>
      <c r="L16" s="1"/>
      <c r="N16" s="1" t="s">
        <v>84</v>
      </c>
      <c r="O16" s="1" t="s">
        <v>115</v>
      </c>
    </row>
    <row r="17" spans="1:15" x14ac:dyDescent="0.35">
      <c r="A17" s="47" t="s">
        <v>93</v>
      </c>
      <c r="J17" s="10" t="s">
        <v>32</v>
      </c>
      <c r="K17" s="45" t="s">
        <v>80</v>
      </c>
      <c r="L17" s="1"/>
      <c r="N17" s="1" t="s">
        <v>84</v>
      </c>
      <c r="O17" s="1" t="s">
        <v>115</v>
      </c>
    </row>
    <row r="18" spans="1:15" x14ac:dyDescent="0.35">
      <c r="A18" s="47" t="s">
        <v>94</v>
      </c>
      <c r="J18" s="11" t="s">
        <v>33</v>
      </c>
      <c r="K18" s="45" t="s">
        <v>80</v>
      </c>
      <c r="L18" s="1"/>
      <c r="N18" s="1" t="s">
        <v>84</v>
      </c>
      <c r="O18" s="1" t="s">
        <v>115</v>
      </c>
    </row>
    <row r="19" spans="1:15" x14ac:dyDescent="0.35">
      <c r="A19" s="47" t="s">
        <v>95</v>
      </c>
      <c r="J19" s="11" t="s">
        <v>34</v>
      </c>
      <c r="K19" s="45" t="s">
        <v>80</v>
      </c>
      <c r="L19" s="1"/>
      <c r="N19" s="1" t="s">
        <v>84</v>
      </c>
      <c r="O19" s="1" t="s">
        <v>115</v>
      </c>
    </row>
    <row r="20" spans="1:15" x14ac:dyDescent="0.35">
      <c r="A20" s="48" t="s">
        <v>96</v>
      </c>
      <c r="J20" s="11" t="s">
        <v>35</v>
      </c>
      <c r="K20" s="45" t="s">
        <v>80</v>
      </c>
      <c r="L20" s="1"/>
      <c r="N20" s="1" t="s">
        <v>84</v>
      </c>
      <c r="O20" s="1" t="s">
        <v>115</v>
      </c>
    </row>
    <row r="21" spans="1:15" x14ac:dyDescent="0.35">
      <c r="A21" s="47" t="s">
        <v>97</v>
      </c>
      <c r="J21" s="10" t="s">
        <v>36</v>
      </c>
      <c r="K21" s="45" t="s">
        <v>80</v>
      </c>
      <c r="L21" s="1"/>
      <c r="N21" s="1" t="s">
        <v>84</v>
      </c>
      <c r="O21" s="1" t="s">
        <v>115</v>
      </c>
    </row>
    <row r="22" spans="1:15" x14ac:dyDescent="0.35">
      <c r="A22" s="47" t="s">
        <v>98</v>
      </c>
      <c r="J22" s="10" t="s">
        <v>37</v>
      </c>
      <c r="K22" s="45" t="s">
        <v>80</v>
      </c>
      <c r="L22" s="1"/>
      <c r="N22" s="1" t="s">
        <v>84</v>
      </c>
      <c r="O22" s="1" t="s">
        <v>115</v>
      </c>
    </row>
    <row r="23" spans="1:15" x14ac:dyDescent="0.35">
      <c r="A23" s="47" t="s">
        <v>99</v>
      </c>
      <c r="J23" s="11" t="s">
        <v>38</v>
      </c>
      <c r="K23" s="45" t="s">
        <v>80</v>
      </c>
      <c r="L23" s="1"/>
      <c r="N23" s="1" t="s">
        <v>84</v>
      </c>
      <c r="O23" s="1" t="s">
        <v>115</v>
      </c>
    </row>
    <row r="24" spans="1:15" x14ac:dyDescent="0.35">
      <c r="A24" s="47" t="s">
        <v>109</v>
      </c>
      <c r="B24" t="s">
        <v>100</v>
      </c>
      <c r="J24" s="10" t="s">
        <v>39</v>
      </c>
      <c r="K24" s="45" t="s">
        <v>80</v>
      </c>
      <c r="L24" s="1"/>
      <c r="N24" s="1" t="s">
        <v>84</v>
      </c>
      <c r="O24" s="1" t="s">
        <v>115</v>
      </c>
    </row>
    <row r="25" spans="1:15" x14ac:dyDescent="0.35">
      <c r="A25" s="47" t="s">
        <v>101</v>
      </c>
      <c r="J25" s="10" t="s">
        <v>40</v>
      </c>
      <c r="K25" s="45" t="s">
        <v>80</v>
      </c>
      <c r="L25" s="1"/>
      <c r="N25" s="1" t="s">
        <v>84</v>
      </c>
      <c r="O25" s="1" t="s">
        <v>115</v>
      </c>
    </row>
    <row r="26" spans="1:15" x14ac:dyDescent="0.35">
      <c r="A26" s="47" t="s">
        <v>102</v>
      </c>
      <c r="J26" s="11" t="s">
        <v>41</v>
      </c>
      <c r="K26" s="45" t="s">
        <v>80</v>
      </c>
      <c r="L26" s="1"/>
      <c r="N26" s="1" t="s">
        <v>84</v>
      </c>
      <c r="O26" s="1" t="s">
        <v>115</v>
      </c>
    </row>
    <row r="27" spans="1:15" x14ac:dyDescent="0.35">
      <c r="A27" s="47" t="s">
        <v>103</v>
      </c>
      <c r="J27" s="12" t="s">
        <v>42</v>
      </c>
      <c r="K27" s="45" t="s">
        <v>85</v>
      </c>
      <c r="L27" s="1" t="s">
        <v>86</v>
      </c>
      <c r="M27" t="s">
        <v>87</v>
      </c>
      <c r="N27" s="1" t="s">
        <v>84</v>
      </c>
      <c r="O27" s="1" t="s">
        <v>115</v>
      </c>
    </row>
    <row r="28" spans="1:15" x14ac:dyDescent="0.35">
      <c r="A28" s="47" t="s">
        <v>104</v>
      </c>
      <c r="J28" s="12" t="s">
        <v>43</v>
      </c>
      <c r="K28" s="45" t="s">
        <v>85</v>
      </c>
      <c r="L28" s="1"/>
      <c r="N28" s="1" t="s">
        <v>84</v>
      </c>
      <c r="O28" s="1" t="s">
        <v>115</v>
      </c>
    </row>
    <row r="29" spans="1:15" x14ac:dyDescent="0.35">
      <c r="A29" s="47" t="s">
        <v>105</v>
      </c>
      <c r="J29" s="12" t="s">
        <v>44</v>
      </c>
      <c r="K29" s="45" t="s">
        <v>85</v>
      </c>
      <c r="L29" s="1"/>
      <c r="N29" s="1" t="s">
        <v>84</v>
      </c>
      <c r="O29" s="1" t="s">
        <v>115</v>
      </c>
    </row>
    <row r="30" spans="1:15" x14ac:dyDescent="0.35">
      <c r="J30" s="12" t="s">
        <v>45</v>
      </c>
      <c r="K30" s="45" t="s">
        <v>85</v>
      </c>
      <c r="L30" s="1"/>
      <c r="N30" s="1" t="s">
        <v>84</v>
      </c>
      <c r="O30" s="1" t="s">
        <v>115</v>
      </c>
    </row>
    <row r="31" spans="1:15" x14ac:dyDescent="0.35">
      <c r="A31" s="53" t="s">
        <v>116</v>
      </c>
      <c r="C31" s="1" t="s">
        <v>70</v>
      </c>
      <c r="D31" t="s">
        <v>147</v>
      </c>
      <c r="J31" s="12" t="s">
        <v>46</v>
      </c>
      <c r="K31" s="45" t="s">
        <v>85</v>
      </c>
      <c r="L31" s="1"/>
      <c r="N31" s="1" t="s">
        <v>84</v>
      </c>
      <c r="O31" s="1" t="s">
        <v>115</v>
      </c>
    </row>
    <row r="32" spans="1:15" x14ac:dyDescent="0.35">
      <c r="A32" s="53" t="s">
        <v>21</v>
      </c>
      <c r="C32" s="1" t="s">
        <v>70</v>
      </c>
      <c r="D32" s="1" t="s">
        <v>147</v>
      </c>
      <c r="J32" s="13" t="s">
        <v>47</v>
      </c>
      <c r="K32" s="45" t="s">
        <v>85</v>
      </c>
      <c r="L32" s="1"/>
      <c r="N32" s="1" t="s">
        <v>84</v>
      </c>
      <c r="O32" s="1" t="s">
        <v>115</v>
      </c>
    </row>
    <row r="33" spans="1:12" x14ac:dyDescent="0.35">
      <c r="A33" s="53" t="s">
        <v>117</v>
      </c>
      <c r="C33" s="1" t="s">
        <v>70</v>
      </c>
      <c r="D33" s="1" t="s">
        <v>147</v>
      </c>
      <c r="L33" s="1"/>
    </row>
    <row r="34" spans="1:12" x14ac:dyDescent="0.35">
      <c r="A34" s="53" t="s">
        <v>118</v>
      </c>
      <c r="B34" s="1" t="s">
        <v>148</v>
      </c>
      <c r="D34" s="1" t="s">
        <v>147</v>
      </c>
    </row>
    <row r="35" spans="1:12" x14ac:dyDescent="0.35">
      <c r="A35" s="53" t="s">
        <v>119</v>
      </c>
      <c r="C35" s="1" t="s">
        <v>70</v>
      </c>
      <c r="D35" s="1" t="s">
        <v>147</v>
      </c>
    </row>
    <row r="36" spans="1:12" x14ac:dyDescent="0.35">
      <c r="A36" s="53" t="s">
        <v>120</v>
      </c>
      <c r="B36" t="s">
        <v>148</v>
      </c>
      <c r="D36" s="1" t="s">
        <v>147</v>
      </c>
    </row>
    <row r="39" spans="1:12" s="209" customFormat="1" x14ac:dyDescent="0.35">
      <c r="A39" s="215">
        <v>2024</v>
      </c>
    </row>
    <row r="40" spans="1:12" x14ac:dyDescent="0.35">
      <c r="A40" t="s">
        <v>507</v>
      </c>
    </row>
    <row r="41" spans="1:12" x14ac:dyDescent="0.35">
      <c r="A41" t="s">
        <v>508</v>
      </c>
    </row>
    <row r="42" spans="1:12" x14ac:dyDescent="0.35">
      <c r="A42" t="s">
        <v>509</v>
      </c>
      <c r="B42" t="s">
        <v>510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41"/>
  <sheetViews>
    <sheetView tabSelected="1" workbookViewId="0">
      <pane xSplit="8" ySplit="1" topLeftCell="I188" activePane="bottomRight" state="frozen"/>
      <selection pane="topRight" activeCell="L1" sqref="L1"/>
      <selection pane="bottomLeft" activeCell="A2" sqref="A2"/>
      <selection pane="bottomRight" activeCell="K199" sqref="K199"/>
    </sheetView>
  </sheetViews>
  <sheetFormatPr defaultRowHeight="14.5" x14ac:dyDescent="0.35"/>
  <cols>
    <col min="1" max="1" width="3.90625" style="14" bestFit="1" customWidth="1"/>
    <col min="2" max="2" width="4.1796875" style="14" bestFit="1" customWidth="1"/>
    <col min="3" max="3" width="4.90625" style="14" bestFit="1" customWidth="1"/>
    <col min="4" max="5" width="7.08984375" style="14" customWidth="1"/>
    <col min="6" max="9" width="8.7265625" style="14"/>
    <col min="10" max="10" width="9.1796875" style="14" bestFit="1" customWidth="1"/>
    <col min="11" max="15" width="8.7265625" style="14"/>
    <col min="16" max="16" width="15.81640625" style="1" customWidth="1"/>
    <col min="17" max="17" width="8.08984375" style="55" customWidth="1"/>
    <col min="18" max="35" width="8.7265625" style="14"/>
    <col min="36" max="36" width="2" style="58" customWidth="1"/>
    <col min="37" max="16384" width="8.7265625" style="14"/>
  </cols>
  <sheetData>
    <row r="1" spans="1:55" ht="29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0</v>
      </c>
      <c r="H1" s="3" t="s">
        <v>21</v>
      </c>
      <c r="I1" s="3" t="s">
        <v>62</v>
      </c>
      <c r="J1" s="3" t="s">
        <v>22</v>
      </c>
      <c r="K1" s="3" t="s">
        <v>64</v>
      </c>
      <c r="L1" s="3" t="s">
        <v>63</v>
      </c>
      <c r="M1" s="4" t="s">
        <v>57</v>
      </c>
      <c r="N1" s="4" t="s">
        <v>56</v>
      </c>
      <c r="O1" s="5" t="s">
        <v>58</v>
      </c>
      <c r="P1" s="68" t="s">
        <v>141</v>
      </c>
      <c r="Q1" s="60" t="s">
        <v>122</v>
      </c>
      <c r="R1" s="54" t="s">
        <v>88</v>
      </c>
      <c r="S1" s="54" t="s">
        <v>89</v>
      </c>
      <c r="T1" s="54" t="s">
        <v>90</v>
      </c>
      <c r="U1" s="54" t="s">
        <v>91</v>
      </c>
      <c r="V1" s="54" t="s">
        <v>92</v>
      </c>
      <c r="W1" s="54" t="s">
        <v>93</v>
      </c>
      <c r="X1" s="54" t="s">
        <v>94</v>
      </c>
      <c r="Y1" s="54" t="s">
        <v>95</v>
      </c>
      <c r="Z1" s="54" t="s">
        <v>96</v>
      </c>
      <c r="AA1" s="54" t="s">
        <v>97</v>
      </c>
      <c r="AB1" s="54" t="s">
        <v>98</v>
      </c>
      <c r="AC1" s="54" t="s">
        <v>99</v>
      </c>
      <c r="AD1" s="54" t="s">
        <v>109</v>
      </c>
      <c r="AE1" s="54" t="s">
        <v>101</v>
      </c>
      <c r="AF1" s="54" t="s">
        <v>102</v>
      </c>
      <c r="AG1" s="54" t="s">
        <v>103</v>
      </c>
      <c r="AH1" s="54" t="s">
        <v>104</v>
      </c>
      <c r="AI1" s="54" t="s">
        <v>105</v>
      </c>
      <c r="AJ1" s="56" t="s">
        <v>121</v>
      </c>
      <c r="AK1" s="59" t="s">
        <v>116</v>
      </c>
      <c r="AL1" s="59" t="s">
        <v>21</v>
      </c>
      <c r="AM1" s="59" t="s">
        <v>117</v>
      </c>
      <c r="AN1" s="59" t="s">
        <v>118</v>
      </c>
      <c r="AO1" s="59" t="s">
        <v>119</v>
      </c>
      <c r="AP1" s="59" t="s">
        <v>120</v>
      </c>
      <c r="AQ1" s="14" t="s">
        <v>494</v>
      </c>
      <c r="AR1" s="14" t="s">
        <v>495</v>
      </c>
      <c r="AS1" s="14" t="s">
        <v>496</v>
      </c>
      <c r="AT1" s="14" t="s">
        <v>497</v>
      </c>
      <c r="AU1" s="14" t="s">
        <v>498</v>
      </c>
      <c r="AV1" s="14" t="s">
        <v>499</v>
      </c>
      <c r="AW1" s="14" t="s">
        <v>500</v>
      </c>
      <c r="AX1" s="14" t="s">
        <v>501</v>
      </c>
      <c r="AY1" s="14" t="s">
        <v>502</v>
      </c>
      <c r="AZ1" s="14" t="s">
        <v>503</v>
      </c>
      <c r="BA1" s="14" t="s">
        <v>504</v>
      </c>
      <c r="BB1" s="14" t="s">
        <v>505</v>
      </c>
      <c r="BC1" s="14" t="s">
        <v>506</v>
      </c>
    </row>
    <row r="2" spans="1:55" ht="13" x14ac:dyDescent="0.3">
      <c r="A2" s="14">
        <v>1</v>
      </c>
      <c r="B2" s="14" t="s">
        <v>7</v>
      </c>
      <c r="C2" s="14" t="s">
        <v>7</v>
      </c>
      <c r="D2" s="14" t="s">
        <v>8</v>
      </c>
      <c r="E2" s="14" t="s">
        <v>9</v>
      </c>
      <c r="F2" s="14" t="s">
        <v>10</v>
      </c>
      <c r="G2" s="14">
        <v>2019</v>
      </c>
      <c r="I2" s="14">
        <v>10</v>
      </c>
      <c r="P2" s="69">
        <v>38.268876611418051</v>
      </c>
      <c r="Q2" s="61"/>
      <c r="R2" s="50">
        <v>4470</v>
      </c>
      <c r="S2" s="50">
        <v>0.5</v>
      </c>
      <c r="T2" s="50">
        <v>15</v>
      </c>
      <c r="U2" s="50">
        <v>17</v>
      </c>
      <c r="V2" s="50">
        <v>43</v>
      </c>
      <c r="W2" s="50">
        <v>565</v>
      </c>
      <c r="X2" s="50">
        <v>175</v>
      </c>
      <c r="Y2" s="50">
        <v>40</v>
      </c>
      <c r="Z2" s="51">
        <v>6.8</v>
      </c>
      <c r="AA2" s="50">
        <v>1.8</v>
      </c>
      <c r="AB2" s="50">
        <v>7.6</v>
      </c>
      <c r="AC2" s="50">
        <v>18.8</v>
      </c>
      <c r="AD2" s="50">
        <v>129</v>
      </c>
      <c r="AE2" s="50">
        <v>4</v>
      </c>
      <c r="AF2" s="50">
        <v>0.28999999999999998</v>
      </c>
      <c r="AG2" s="50">
        <v>16</v>
      </c>
      <c r="AH2" s="50">
        <v>39</v>
      </c>
      <c r="AI2" s="50">
        <v>36</v>
      </c>
      <c r="AJ2" s="57"/>
      <c r="AK2" s="14">
        <v>60</v>
      </c>
      <c r="AL2" s="14">
        <v>40</v>
      </c>
      <c r="AM2" s="14">
        <v>0</v>
      </c>
      <c r="AN2" s="52">
        <v>8</v>
      </c>
      <c r="AO2" s="52">
        <v>5</v>
      </c>
      <c r="AP2" s="52">
        <v>0</v>
      </c>
      <c r="AQ2" s="52">
        <f>IF(ISNUMBER(AS2),AVERAGE(AS2:AU2),"")</f>
        <v>0.41276060606060599</v>
      </c>
      <c r="AS2" s="52">
        <v>0.36068181818181799</v>
      </c>
      <c r="AT2" s="52">
        <v>0.38295000000000001</v>
      </c>
      <c r="AU2" s="52">
        <v>0.49464999999999998</v>
      </c>
    </row>
    <row r="3" spans="1:55" ht="13" x14ac:dyDescent="0.3">
      <c r="A3" s="14">
        <v>2</v>
      </c>
      <c r="B3" s="14" t="s">
        <v>7</v>
      </c>
      <c r="C3" s="14" t="s">
        <v>7</v>
      </c>
      <c r="D3" s="14" t="s">
        <v>11</v>
      </c>
      <c r="E3" s="14" t="s">
        <v>12</v>
      </c>
      <c r="F3" s="14" t="s">
        <v>10</v>
      </c>
      <c r="G3" s="14">
        <v>2019</v>
      </c>
      <c r="I3" s="14">
        <v>10</v>
      </c>
      <c r="P3" s="69">
        <v>34.811203084249911</v>
      </c>
      <c r="Q3" s="61"/>
      <c r="R3" s="50">
        <v>4580</v>
      </c>
      <c r="S3" s="50">
        <v>0.5</v>
      </c>
      <c r="T3" s="50">
        <v>15</v>
      </c>
      <c r="U3" s="50">
        <v>17</v>
      </c>
      <c r="V3" s="50">
        <v>51</v>
      </c>
      <c r="W3" s="50">
        <v>580</v>
      </c>
      <c r="X3" s="50">
        <v>175</v>
      </c>
      <c r="Y3" s="50">
        <v>47</v>
      </c>
      <c r="Z3" s="51">
        <v>7</v>
      </c>
      <c r="AA3" s="50">
        <v>1.8</v>
      </c>
      <c r="AB3" s="50">
        <v>7.6</v>
      </c>
      <c r="AC3" s="50">
        <v>14.4</v>
      </c>
      <c r="AD3" s="50">
        <v>186</v>
      </c>
      <c r="AE3" s="50">
        <v>4.0999999999999996</v>
      </c>
      <c r="AF3" s="50">
        <v>0.28999999999999998</v>
      </c>
      <c r="AG3" s="50">
        <v>16</v>
      </c>
      <c r="AH3" s="50">
        <v>38</v>
      </c>
      <c r="AI3" s="50">
        <v>37</v>
      </c>
      <c r="AJ3" s="57"/>
      <c r="AK3" s="14">
        <v>30</v>
      </c>
      <c r="AL3" s="14">
        <v>70</v>
      </c>
      <c r="AM3" s="14">
        <v>0</v>
      </c>
      <c r="AN3" s="52">
        <v>7</v>
      </c>
      <c r="AO3" s="52">
        <v>5</v>
      </c>
      <c r="AP3" s="52">
        <v>8</v>
      </c>
      <c r="AQ3" s="52">
        <f t="shared" ref="AQ3:AQ49" si="0">IF(ISNUMBER(AS3),AVERAGE(AS3:AU3),"")</f>
        <v>0.4246636363636363</v>
      </c>
      <c r="AS3" s="52">
        <v>0.346090909090909</v>
      </c>
      <c r="AT3" s="52">
        <v>0.44514999999999999</v>
      </c>
      <c r="AU3" s="52">
        <v>0.48275000000000001</v>
      </c>
    </row>
    <row r="4" spans="1:55" ht="13" x14ac:dyDescent="0.3">
      <c r="A4" s="14">
        <v>3</v>
      </c>
      <c r="B4" s="14" t="s">
        <v>13</v>
      </c>
      <c r="C4" s="14" t="s">
        <v>7</v>
      </c>
      <c r="D4" s="14" t="s">
        <v>14</v>
      </c>
      <c r="E4" s="14" t="s">
        <v>9</v>
      </c>
      <c r="F4" s="14" t="s">
        <v>15</v>
      </c>
      <c r="G4" s="14">
        <v>2019</v>
      </c>
      <c r="I4" s="14">
        <v>10</v>
      </c>
      <c r="P4" s="69">
        <v>32.288567785805363</v>
      </c>
      <c r="Q4" s="61"/>
      <c r="R4" s="50">
        <v>4830</v>
      </c>
      <c r="S4" s="50">
        <v>0.7</v>
      </c>
      <c r="T4" s="50">
        <v>16</v>
      </c>
      <c r="U4" s="50">
        <v>16</v>
      </c>
      <c r="V4" s="50">
        <v>54</v>
      </c>
      <c r="W4" s="50">
        <v>575</v>
      </c>
      <c r="X4" s="50">
        <v>245</v>
      </c>
      <c r="Y4" s="50">
        <v>51</v>
      </c>
      <c r="Z4" s="51">
        <v>6.7</v>
      </c>
      <c r="AA4" s="50">
        <v>0.5</v>
      </c>
      <c r="AB4" s="50">
        <v>8.6999999999999993</v>
      </c>
      <c r="AC4" s="50">
        <v>14.7</v>
      </c>
      <c r="AD4" s="50">
        <v>169</v>
      </c>
      <c r="AE4" s="50">
        <v>4.5999999999999996</v>
      </c>
      <c r="AF4" s="50">
        <v>0.12</v>
      </c>
      <c r="AG4" s="50">
        <v>12</v>
      </c>
      <c r="AH4" s="50">
        <v>39</v>
      </c>
      <c r="AI4" s="50">
        <v>40</v>
      </c>
      <c r="AJ4" s="57"/>
      <c r="AK4" s="14">
        <v>50</v>
      </c>
      <c r="AL4" s="14">
        <v>50</v>
      </c>
      <c r="AM4" s="14">
        <v>0</v>
      </c>
      <c r="AN4" s="52">
        <v>7</v>
      </c>
      <c r="AO4" s="52">
        <v>20</v>
      </c>
      <c r="AP4" s="52">
        <v>6</v>
      </c>
      <c r="AQ4" s="52">
        <f t="shared" si="0"/>
        <v>0.42497272727272734</v>
      </c>
      <c r="AS4" s="52">
        <v>0.36781818181818199</v>
      </c>
      <c r="AT4" s="52">
        <v>0.43175000000000002</v>
      </c>
      <c r="AU4" s="52">
        <v>0.47534999999999999</v>
      </c>
    </row>
    <row r="5" spans="1:55" ht="13" x14ac:dyDescent="0.3">
      <c r="A5" s="14">
        <v>4</v>
      </c>
      <c r="B5" s="14" t="s">
        <v>13</v>
      </c>
      <c r="C5" s="14" t="s">
        <v>7</v>
      </c>
      <c r="D5" s="14" t="s">
        <v>14</v>
      </c>
      <c r="E5" s="14" t="s">
        <v>16</v>
      </c>
      <c r="F5" s="14" t="s">
        <v>15</v>
      </c>
      <c r="G5" s="14">
        <v>2019</v>
      </c>
      <c r="I5" s="14">
        <v>10</v>
      </c>
      <c r="P5" s="69">
        <v>33.441050766183693</v>
      </c>
      <c r="Q5" s="61"/>
      <c r="R5" s="50">
        <v>4320</v>
      </c>
      <c r="S5" s="50">
        <v>0.8</v>
      </c>
      <c r="T5" s="50">
        <v>18</v>
      </c>
      <c r="U5" s="50">
        <v>20</v>
      </c>
      <c r="V5" s="50">
        <v>69</v>
      </c>
      <c r="W5" s="50">
        <v>550</v>
      </c>
      <c r="X5" s="50">
        <v>158</v>
      </c>
      <c r="Y5" s="50">
        <v>38</v>
      </c>
      <c r="Z5" s="51">
        <v>7.1</v>
      </c>
      <c r="AA5" s="50">
        <v>2.4</v>
      </c>
      <c r="AB5" s="50">
        <v>7</v>
      </c>
      <c r="AC5" s="50">
        <v>15.3</v>
      </c>
      <c r="AD5" s="50">
        <v>154</v>
      </c>
      <c r="AE5" s="50">
        <v>3.9</v>
      </c>
      <c r="AF5" s="50">
        <v>0.36</v>
      </c>
      <c r="AG5" s="50">
        <v>18</v>
      </c>
      <c r="AH5" s="50">
        <v>37</v>
      </c>
      <c r="AI5" s="50">
        <v>36</v>
      </c>
      <c r="AJ5" s="57"/>
      <c r="AK5" s="14">
        <v>60</v>
      </c>
      <c r="AL5" s="14">
        <v>40</v>
      </c>
      <c r="AM5" s="14">
        <v>0</v>
      </c>
      <c r="AN5" s="49">
        <v>7.5</v>
      </c>
      <c r="AO5" s="52">
        <v>10</v>
      </c>
      <c r="AP5" s="52">
        <v>6</v>
      </c>
      <c r="AQ5" s="52">
        <f t="shared" si="0"/>
        <v>0.34953181818181794</v>
      </c>
      <c r="AS5" s="52">
        <v>0.32954545454545398</v>
      </c>
      <c r="AT5" s="52">
        <v>0.33234999999999998</v>
      </c>
      <c r="AU5" s="52">
        <v>0.38669999999999999</v>
      </c>
    </row>
    <row r="6" spans="1:55" ht="13" x14ac:dyDescent="0.3">
      <c r="A6" s="14">
        <v>5</v>
      </c>
      <c r="B6" s="14" t="s">
        <v>12</v>
      </c>
      <c r="C6" s="14" t="s">
        <v>7</v>
      </c>
      <c r="D6" s="14" t="s">
        <v>11</v>
      </c>
      <c r="E6" s="14" t="s">
        <v>9</v>
      </c>
      <c r="F6" s="14" t="s">
        <v>10</v>
      </c>
      <c r="G6" s="14">
        <v>2019</v>
      </c>
      <c r="I6" s="14">
        <v>10</v>
      </c>
      <c r="P6" s="69">
        <v>31.126955411301477</v>
      </c>
      <c r="Q6" s="61"/>
      <c r="R6" s="50">
        <v>5130</v>
      </c>
      <c r="S6" s="50">
        <v>0.6</v>
      </c>
      <c r="T6" s="50">
        <v>16</v>
      </c>
      <c r="U6" s="50">
        <v>17</v>
      </c>
      <c r="V6" s="50">
        <v>40</v>
      </c>
      <c r="W6" s="50">
        <v>585</v>
      </c>
      <c r="X6" s="50">
        <v>234</v>
      </c>
      <c r="Y6" s="50">
        <v>56</v>
      </c>
      <c r="Z6" s="51">
        <v>7</v>
      </c>
      <c r="AA6" s="50">
        <v>0.6</v>
      </c>
      <c r="AB6" s="50">
        <v>8.3000000000000007</v>
      </c>
      <c r="AC6" s="50">
        <v>13.9</v>
      </c>
      <c r="AD6" s="50">
        <v>162</v>
      </c>
      <c r="AE6" s="50">
        <v>4.5999999999999996</v>
      </c>
      <c r="AF6" s="50">
        <v>0.14000000000000001</v>
      </c>
      <c r="AG6" s="50">
        <v>12</v>
      </c>
      <c r="AH6" s="50">
        <v>39</v>
      </c>
      <c r="AI6" s="50">
        <v>40</v>
      </c>
      <c r="AJ6" s="57"/>
      <c r="AK6" s="14">
        <v>50</v>
      </c>
      <c r="AL6" s="14">
        <v>50</v>
      </c>
      <c r="AM6" s="14">
        <v>0</v>
      </c>
      <c r="AN6" s="52">
        <v>8</v>
      </c>
      <c r="AO6" s="52">
        <v>3</v>
      </c>
      <c r="AP6" s="52">
        <v>8</v>
      </c>
      <c r="AQ6" s="52">
        <f t="shared" si="0"/>
        <v>0.42107272727272732</v>
      </c>
      <c r="AS6" s="52">
        <v>0.36731818181818199</v>
      </c>
      <c r="AT6" s="52">
        <v>0.40489999999999998</v>
      </c>
      <c r="AU6" s="52">
        <v>0.49099999999999999</v>
      </c>
    </row>
    <row r="7" spans="1:55" ht="13" x14ac:dyDescent="0.3">
      <c r="A7" s="14">
        <v>6</v>
      </c>
      <c r="B7" s="14" t="s">
        <v>12</v>
      </c>
      <c r="C7" s="14" t="s">
        <v>7</v>
      </c>
      <c r="D7" s="14" t="s">
        <v>14</v>
      </c>
      <c r="E7" s="14" t="s">
        <v>12</v>
      </c>
      <c r="F7" s="14" t="s">
        <v>15</v>
      </c>
      <c r="G7" s="14">
        <v>2019</v>
      </c>
      <c r="I7" s="14">
        <v>10</v>
      </c>
      <c r="P7" s="69">
        <v>36.650781336584288</v>
      </c>
      <c r="Q7" s="61"/>
      <c r="R7" s="50">
        <v>4760</v>
      </c>
      <c r="S7" s="50">
        <v>0.9</v>
      </c>
      <c r="T7" s="50">
        <v>19</v>
      </c>
      <c r="U7" s="50">
        <v>23</v>
      </c>
      <c r="V7" s="50">
        <v>59</v>
      </c>
      <c r="W7" s="50">
        <v>585</v>
      </c>
      <c r="X7" s="50">
        <v>211</v>
      </c>
      <c r="Y7" s="50">
        <v>46</v>
      </c>
      <c r="Z7" s="51">
        <v>7</v>
      </c>
      <c r="AA7" s="50">
        <v>0.8</v>
      </c>
      <c r="AB7" s="50">
        <v>7.8</v>
      </c>
      <c r="AC7" s="50">
        <v>16.899999999999999</v>
      </c>
      <c r="AD7" s="50">
        <v>161</v>
      </c>
      <c r="AE7" s="50">
        <v>4.3</v>
      </c>
      <c r="AF7" s="50">
        <v>0.16</v>
      </c>
      <c r="AG7" s="50">
        <v>12</v>
      </c>
      <c r="AH7" s="50">
        <v>38</v>
      </c>
      <c r="AI7" s="50">
        <v>41</v>
      </c>
      <c r="AJ7" s="57"/>
      <c r="AK7" s="14">
        <v>30</v>
      </c>
      <c r="AL7" s="14">
        <v>70</v>
      </c>
      <c r="AM7" s="14">
        <v>0</v>
      </c>
      <c r="AN7" s="49">
        <v>6.5</v>
      </c>
      <c r="AO7" s="52">
        <v>5</v>
      </c>
      <c r="AP7" s="52">
        <v>5</v>
      </c>
      <c r="AQ7" s="52">
        <f t="shared" si="0"/>
        <v>0.38980303030303026</v>
      </c>
      <c r="AS7" s="52">
        <v>0.35540909090909101</v>
      </c>
      <c r="AT7" s="52">
        <v>0.36215000000000003</v>
      </c>
      <c r="AU7" s="52">
        <v>0.45184999999999997</v>
      </c>
    </row>
    <row r="8" spans="1:55" ht="13" x14ac:dyDescent="0.3">
      <c r="A8" s="14">
        <v>7</v>
      </c>
      <c r="B8" s="14" t="s">
        <v>17</v>
      </c>
      <c r="C8" s="14" t="s">
        <v>7</v>
      </c>
      <c r="D8" s="14" t="s">
        <v>18</v>
      </c>
      <c r="E8" s="14" t="s">
        <v>12</v>
      </c>
      <c r="F8" s="14" t="s">
        <v>15</v>
      </c>
      <c r="G8" s="14">
        <v>2019</v>
      </c>
      <c r="I8" s="14">
        <v>10</v>
      </c>
      <c r="P8" s="69">
        <v>34.42101074413052</v>
      </c>
      <c r="Q8" s="61"/>
      <c r="R8" s="50">
        <v>4480</v>
      </c>
      <c r="S8" s="50">
        <v>0.6</v>
      </c>
      <c r="T8" s="50">
        <v>17</v>
      </c>
      <c r="U8" s="50">
        <v>21</v>
      </c>
      <c r="V8" s="50">
        <v>52</v>
      </c>
      <c r="W8" s="50">
        <v>510</v>
      </c>
      <c r="X8" s="50">
        <v>176</v>
      </c>
      <c r="Y8" s="50">
        <v>41</v>
      </c>
      <c r="Z8" s="51">
        <v>6.9</v>
      </c>
      <c r="AA8" s="50">
        <v>1.4</v>
      </c>
      <c r="AB8" s="50">
        <v>7.5</v>
      </c>
      <c r="AC8" s="50">
        <v>10.1</v>
      </c>
      <c r="AD8" s="50">
        <v>174</v>
      </c>
      <c r="AE8" s="50">
        <v>4.0999999999999996</v>
      </c>
      <c r="AF8" s="50">
        <v>0.24</v>
      </c>
      <c r="AG8" s="50">
        <v>17</v>
      </c>
      <c r="AH8" s="50">
        <v>37</v>
      </c>
      <c r="AI8" s="50">
        <v>37</v>
      </c>
      <c r="AJ8" s="57"/>
      <c r="AK8" s="14">
        <v>20</v>
      </c>
      <c r="AL8" s="14">
        <v>80</v>
      </c>
      <c r="AM8" s="14">
        <v>0</v>
      </c>
      <c r="AN8" s="52">
        <v>6</v>
      </c>
      <c r="AO8" s="52">
        <v>3</v>
      </c>
      <c r="AP8" s="52">
        <v>3</v>
      </c>
      <c r="AQ8" s="52" t="str">
        <f t="shared" si="0"/>
        <v/>
      </c>
      <c r="AS8" s="52"/>
      <c r="AT8" s="52"/>
      <c r="AU8" s="52"/>
    </row>
    <row r="9" spans="1:55" ht="13" x14ac:dyDescent="0.3">
      <c r="A9" s="14">
        <v>8</v>
      </c>
      <c r="B9" s="14" t="s">
        <v>17</v>
      </c>
      <c r="C9" s="14" t="s">
        <v>7</v>
      </c>
      <c r="D9" s="14" t="s">
        <v>18</v>
      </c>
      <c r="E9" s="14" t="s">
        <v>9</v>
      </c>
      <c r="F9" s="14" t="s">
        <v>15</v>
      </c>
      <c r="G9" s="14">
        <v>2019</v>
      </c>
      <c r="I9" s="14">
        <v>10</v>
      </c>
      <c r="P9" s="69">
        <v>32.887891461797416</v>
      </c>
      <c r="Q9" s="61"/>
      <c r="R9" s="50">
        <v>4730</v>
      </c>
      <c r="S9" s="50">
        <v>0.5</v>
      </c>
      <c r="T9" s="50">
        <v>15</v>
      </c>
      <c r="U9" s="50">
        <v>17</v>
      </c>
      <c r="V9" s="50">
        <v>40</v>
      </c>
      <c r="W9" s="50">
        <v>525</v>
      </c>
      <c r="X9" s="50">
        <v>223</v>
      </c>
      <c r="Y9" s="50">
        <v>49</v>
      </c>
      <c r="Z9" s="51">
        <v>6.9</v>
      </c>
      <c r="AA9" s="50">
        <v>0.5</v>
      </c>
      <c r="AB9" s="50">
        <v>8</v>
      </c>
      <c r="AC9" s="50">
        <v>9.6999999999999993</v>
      </c>
      <c r="AD9" s="50">
        <v>170</v>
      </c>
      <c r="AE9" s="50">
        <v>4.3</v>
      </c>
      <c r="AF9" s="50">
        <v>0.13</v>
      </c>
      <c r="AG9" s="50">
        <v>10</v>
      </c>
      <c r="AH9" s="50">
        <v>41</v>
      </c>
      <c r="AI9" s="50">
        <v>41</v>
      </c>
      <c r="AJ9" s="57"/>
      <c r="AK9" s="14">
        <v>50</v>
      </c>
      <c r="AL9" s="14">
        <v>50</v>
      </c>
      <c r="AM9" s="14">
        <v>0</v>
      </c>
      <c r="AN9" s="49">
        <v>6.5</v>
      </c>
      <c r="AO9" s="52">
        <v>3</v>
      </c>
      <c r="AP9" s="52">
        <v>5</v>
      </c>
      <c r="AQ9" s="52" t="str">
        <f t="shared" si="0"/>
        <v/>
      </c>
      <c r="AS9" s="52"/>
      <c r="AT9" s="52"/>
      <c r="AU9" s="52"/>
    </row>
    <row r="10" spans="1:55" ht="13" x14ac:dyDescent="0.3">
      <c r="A10" s="14">
        <v>9</v>
      </c>
      <c r="B10" s="14" t="s">
        <v>19</v>
      </c>
      <c r="C10" s="14" t="s">
        <v>7</v>
      </c>
      <c r="D10" s="14" t="s">
        <v>8</v>
      </c>
      <c r="E10" s="14" t="s">
        <v>12</v>
      </c>
      <c r="F10" s="14" t="s">
        <v>10</v>
      </c>
      <c r="G10" s="14">
        <v>2019</v>
      </c>
      <c r="I10" s="14">
        <v>10</v>
      </c>
      <c r="P10" s="69">
        <v>40.202872351109761</v>
      </c>
      <c r="Q10" s="61"/>
      <c r="R10" s="50">
        <v>4410</v>
      </c>
      <c r="S10" s="50">
        <v>0.5</v>
      </c>
      <c r="T10" s="50">
        <v>16</v>
      </c>
      <c r="U10" s="50">
        <v>19</v>
      </c>
      <c r="V10" s="50">
        <v>40</v>
      </c>
      <c r="W10" s="50">
        <v>485</v>
      </c>
      <c r="X10" s="50">
        <v>208</v>
      </c>
      <c r="Y10" s="50">
        <v>49</v>
      </c>
      <c r="Z10" s="51">
        <v>7</v>
      </c>
      <c r="AA10" s="50">
        <v>0.8</v>
      </c>
      <c r="AB10" s="50">
        <v>7.4</v>
      </c>
      <c r="AC10" s="50">
        <v>10.4</v>
      </c>
      <c r="AD10" s="50">
        <v>113</v>
      </c>
      <c r="AE10" s="50">
        <v>4</v>
      </c>
      <c r="AF10" s="50">
        <v>0.16</v>
      </c>
      <c r="AG10" s="50">
        <v>10</v>
      </c>
      <c r="AH10" s="50">
        <v>40</v>
      </c>
      <c r="AI10" s="50">
        <v>42</v>
      </c>
      <c r="AJ10" s="57"/>
      <c r="AK10" s="14">
        <v>30</v>
      </c>
      <c r="AL10" s="14">
        <v>70</v>
      </c>
      <c r="AM10" s="14">
        <v>0</v>
      </c>
      <c r="AN10" s="49">
        <v>6.5</v>
      </c>
      <c r="AO10" s="52">
        <v>3</v>
      </c>
      <c r="AP10" s="52">
        <v>5</v>
      </c>
      <c r="AQ10" s="52">
        <f t="shared" si="0"/>
        <v>0.37382121212121205</v>
      </c>
      <c r="AS10" s="52">
        <v>0.33786363636363598</v>
      </c>
      <c r="AT10" s="52">
        <v>0.34765000000000001</v>
      </c>
      <c r="AU10" s="52">
        <v>0.43595</v>
      </c>
    </row>
    <row r="11" spans="1:55" ht="13" x14ac:dyDescent="0.3">
      <c r="A11" s="14">
        <v>10</v>
      </c>
      <c r="B11" s="14" t="s">
        <v>19</v>
      </c>
      <c r="C11" s="14" t="s">
        <v>7</v>
      </c>
      <c r="D11" s="14" t="s">
        <v>11</v>
      </c>
      <c r="E11" s="14" t="s">
        <v>16</v>
      </c>
      <c r="F11" s="14" t="s">
        <v>10</v>
      </c>
      <c r="G11" s="14">
        <v>2019</v>
      </c>
      <c r="I11" s="14">
        <v>10</v>
      </c>
      <c r="P11" s="69">
        <v>43.335521996060407</v>
      </c>
      <c r="Q11" s="61"/>
      <c r="R11" s="50">
        <v>4980</v>
      </c>
      <c r="S11" s="50">
        <v>0.5</v>
      </c>
      <c r="T11" s="50">
        <v>16</v>
      </c>
      <c r="U11" s="50">
        <v>18</v>
      </c>
      <c r="V11" s="50">
        <v>39</v>
      </c>
      <c r="W11" s="50">
        <v>570</v>
      </c>
      <c r="X11" s="50">
        <v>241</v>
      </c>
      <c r="Y11" s="50">
        <v>53</v>
      </c>
      <c r="Z11" s="51">
        <v>7</v>
      </c>
      <c r="AA11" s="50">
        <v>0.5</v>
      </c>
      <c r="AB11" s="50">
        <v>8.1</v>
      </c>
      <c r="AC11" s="50">
        <v>16.3</v>
      </c>
      <c r="AD11" s="50">
        <v>139</v>
      </c>
      <c r="AE11" s="50">
        <v>4.4000000000000004</v>
      </c>
      <c r="AF11" s="50">
        <v>0.13</v>
      </c>
      <c r="AG11" s="50">
        <v>9</v>
      </c>
      <c r="AH11" s="50">
        <v>39</v>
      </c>
      <c r="AI11" s="50">
        <v>43</v>
      </c>
      <c r="AJ11" s="57"/>
      <c r="AK11" s="14">
        <v>70</v>
      </c>
      <c r="AL11" s="14">
        <v>30</v>
      </c>
      <c r="AM11" s="14">
        <v>0</v>
      </c>
      <c r="AN11" s="49">
        <v>8.5</v>
      </c>
      <c r="AO11" s="52">
        <v>20</v>
      </c>
      <c r="AP11" s="52">
        <v>5</v>
      </c>
      <c r="AQ11" s="52">
        <f t="shared" si="0"/>
        <v>0.41552121212121201</v>
      </c>
      <c r="AS11" s="52">
        <v>0.34786363636363599</v>
      </c>
      <c r="AT11" s="52">
        <v>0.3886</v>
      </c>
      <c r="AU11" s="52">
        <v>0.5101</v>
      </c>
    </row>
    <row r="12" spans="1:55" ht="13" x14ac:dyDescent="0.3">
      <c r="A12" s="14">
        <v>11</v>
      </c>
      <c r="B12" s="14" t="s">
        <v>20</v>
      </c>
      <c r="C12" s="14" t="s">
        <v>7</v>
      </c>
      <c r="D12" s="14" t="s">
        <v>8</v>
      </c>
      <c r="E12" s="14" t="s">
        <v>16</v>
      </c>
      <c r="F12" s="14" t="s">
        <v>10</v>
      </c>
      <c r="G12" s="14">
        <v>2019</v>
      </c>
      <c r="I12" s="14">
        <v>10</v>
      </c>
      <c r="P12" s="69">
        <v>43.02627128199348</v>
      </c>
      <c r="Q12" s="61"/>
      <c r="R12" s="50">
        <v>4820</v>
      </c>
      <c r="S12" s="50">
        <v>0.3</v>
      </c>
      <c r="T12" s="50">
        <v>13</v>
      </c>
      <c r="U12" s="50">
        <v>14</v>
      </c>
      <c r="V12" s="50">
        <v>36</v>
      </c>
      <c r="W12" s="50">
        <v>525</v>
      </c>
      <c r="X12" s="50">
        <v>237</v>
      </c>
      <c r="Y12" s="50">
        <v>49</v>
      </c>
      <c r="Z12" s="51">
        <v>7</v>
      </c>
      <c r="AA12" s="50">
        <v>0.4</v>
      </c>
      <c r="AB12" s="50">
        <v>7.9</v>
      </c>
      <c r="AC12" s="50">
        <v>11.2</v>
      </c>
      <c r="AD12" s="50">
        <v>137</v>
      </c>
      <c r="AE12" s="50">
        <v>4.4000000000000004</v>
      </c>
      <c r="AF12" s="50">
        <v>0.11</v>
      </c>
      <c r="AG12" s="50">
        <v>9</v>
      </c>
      <c r="AH12" s="50">
        <v>40</v>
      </c>
      <c r="AI12" s="50">
        <v>43</v>
      </c>
      <c r="AJ12" s="57"/>
      <c r="AK12" s="14">
        <v>30</v>
      </c>
      <c r="AL12" s="14">
        <v>60</v>
      </c>
      <c r="AM12" s="14">
        <v>10</v>
      </c>
      <c r="AN12" s="52">
        <v>7</v>
      </c>
      <c r="AO12" s="52">
        <v>25</v>
      </c>
      <c r="AP12" s="52">
        <v>7</v>
      </c>
      <c r="AQ12" s="52">
        <f t="shared" si="0"/>
        <v>0.34147575757575765</v>
      </c>
      <c r="AS12" s="52">
        <v>0.27572727272727299</v>
      </c>
      <c r="AT12" s="52">
        <v>0.31555</v>
      </c>
      <c r="AU12" s="52">
        <v>0.43314999999999998</v>
      </c>
    </row>
    <row r="13" spans="1:55" ht="13" x14ac:dyDescent="0.3">
      <c r="A13" s="15">
        <v>12</v>
      </c>
      <c r="B13" s="15" t="s">
        <v>20</v>
      </c>
      <c r="C13" s="15" t="s">
        <v>7</v>
      </c>
      <c r="D13" s="15" t="s">
        <v>18</v>
      </c>
      <c r="E13" s="14" t="s">
        <v>16</v>
      </c>
      <c r="F13" s="14" t="s">
        <v>15</v>
      </c>
      <c r="G13" s="14">
        <v>2019</v>
      </c>
      <c r="I13" s="14">
        <v>10</v>
      </c>
      <c r="P13" s="69">
        <v>42.428815776235048</v>
      </c>
      <c r="Q13" s="61"/>
      <c r="R13" s="50">
        <v>4710</v>
      </c>
      <c r="S13" s="50">
        <v>0.4</v>
      </c>
      <c r="T13" s="50">
        <v>15</v>
      </c>
      <c r="U13" s="50">
        <v>17</v>
      </c>
      <c r="V13" s="50">
        <v>45</v>
      </c>
      <c r="W13" s="50">
        <v>485</v>
      </c>
      <c r="X13" s="50">
        <v>240</v>
      </c>
      <c r="Y13" s="50">
        <v>55</v>
      </c>
      <c r="Z13" s="51">
        <v>7.1</v>
      </c>
      <c r="AA13" s="50">
        <v>0.6</v>
      </c>
      <c r="AB13" s="50">
        <v>7.6</v>
      </c>
      <c r="AC13" s="50">
        <v>11.2</v>
      </c>
      <c r="AD13" s="50">
        <v>165</v>
      </c>
      <c r="AE13" s="50">
        <v>4.3</v>
      </c>
      <c r="AF13" s="50">
        <v>0.14000000000000001</v>
      </c>
      <c r="AG13" s="50">
        <v>10</v>
      </c>
      <c r="AH13" s="50">
        <v>39</v>
      </c>
      <c r="AI13" s="50">
        <v>43</v>
      </c>
      <c r="AJ13" s="57"/>
      <c r="AK13" s="14">
        <v>40</v>
      </c>
      <c r="AL13" s="14">
        <v>60</v>
      </c>
      <c r="AM13" s="14">
        <v>0</v>
      </c>
      <c r="AN13" s="49">
        <v>7.5</v>
      </c>
      <c r="AO13" s="52">
        <v>25</v>
      </c>
      <c r="AP13" s="52">
        <v>7</v>
      </c>
      <c r="AQ13" s="52" t="str">
        <f t="shared" si="0"/>
        <v/>
      </c>
      <c r="AS13" s="52"/>
      <c r="AT13" s="52"/>
      <c r="AU13" s="52"/>
    </row>
    <row r="14" spans="1:55" ht="13" x14ac:dyDescent="0.3">
      <c r="A14" s="14">
        <v>13</v>
      </c>
      <c r="B14" s="14" t="s">
        <v>7</v>
      </c>
      <c r="C14" s="14" t="s">
        <v>13</v>
      </c>
      <c r="D14" s="14" t="s">
        <v>8</v>
      </c>
      <c r="E14" s="14" t="s">
        <v>9</v>
      </c>
      <c r="F14" s="14" t="s">
        <v>10</v>
      </c>
      <c r="G14" s="14">
        <v>2019</v>
      </c>
      <c r="I14" s="14">
        <v>10</v>
      </c>
      <c r="P14" s="69">
        <v>35.26609224531169</v>
      </c>
      <c r="Q14" s="61"/>
      <c r="R14" s="50">
        <v>4790</v>
      </c>
      <c r="S14" s="50">
        <v>0.5</v>
      </c>
      <c r="T14" s="50">
        <v>15</v>
      </c>
      <c r="U14" s="50">
        <v>17</v>
      </c>
      <c r="V14" s="50">
        <v>38</v>
      </c>
      <c r="W14" s="50">
        <v>525</v>
      </c>
      <c r="X14" s="50">
        <v>237</v>
      </c>
      <c r="Y14" s="50">
        <v>45</v>
      </c>
      <c r="Z14" s="51">
        <v>7</v>
      </c>
      <c r="AA14" s="50">
        <v>0.6</v>
      </c>
      <c r="AB14" s="50">
        <v>8.1</v>
      </c>
      <c r="AC14" s="50">
        <v>10.3</v>
      </c>
      <c r="AD14" s="50">
        <v>154</v>
      </c>
      <c r="AE14" s="50">
        <v>4.5</v>
      </c>
      <c r="AF14" s="50">
        <v>0.14000000000000001</v>
      </c>
      <c r="AG14" s="50">
        <v>12</v>
      </c>
      <c r="AH14" s="50">
        <v>38</v>
      </c>
      <c r="AI14" s="50">
        <v>41</v>
      </c>
      <c r="AJ14" s="57"/>
      <c r="AK14" s="14">
        <v>20</v>
      </c>
      <c r="AL14" s="14">
        <v>80</v>
      </c>
      <c r="AM14" s="14">
        <v>0</v>
      </c>
      <c r="AN14" s="52">
        <v>6</v>
      </c>
      <c r="AO14" s="52">
        <v>15</v>
      </c>
      <c r="AP14" s="52">
        <v>5</v>
      </c>
      <c r="AQ14" s="52">
        <f t="shared" si="0"/>
        <v>0.43274696969696969</v>
      </c>
      <c r="AS14" s="52">
        <v>0.38709090909090899</v>
      </c>
      <c r="AT14" s="52">
        <v>0.44414999999999999</v>
      </c>
      <c r="AU14" s="52">
        <v>0.46700000000000003</v>
      </c>
    </row>
    <row r="15" spans="1:55" ht="13" x14ac:dyDescent="0.3">
      <c r="A15" s="14">
        <v>14</v>
      </c>
      <c r="B15" s="14" t="s">
        <v>7</v>
      </c>
      <c r="C15" s="14" t="s">
        <v>13</v>
      </c>
      <c r="D15" s="14" t="s">
        <v>18</v>
      </c>
      <c r="E15" s="14" t="s">
        <v>9</v>
      </c>
      <c r="F15" s="14" t="s">
        <v>15</v>
      </c>
      <c r="G15" s="14">
        <v>2019</v>
      </c>
      <c r="I15" s="14">
        <v>10</v>
      </c>
      <c r="P15" s="69">
        <v>30.210378681626921</v>
      </c>
      <c r="Q15" s="61"/>
      <c r="R15" s="50">
        <v>4130</v>
      </c>
      <c r="S15" s="50">
        <v>0.7</v>
      </c>
      <c r="T15" s="50">
        <v>17</v>
      </c>
      <c r="U15" s="50">
        <v>20</v>
      </c>
      <c r="V15" s="50">
        <v>51</v>
      </c>
      <c r="W15" s="50">
        <v>540</v>
      </c>
      <c r="X15" s="50">
        <v>165</v>
      </c>
      <c r="Y15" s="50">
        <v>41</v>
      </c>
      <c r="Z15" s="51">
        <v>7.2</v>
      </c>
      <c r="AA15" s="50">
        <v>2.4</v>
      </c>
      <c r="AB15" s="50">
        <v>6.9</v>
      </c>
      <c r="AC15" s="50">
        <v>9.4</v>
      </c>
      <c r="AD15" s="50">
        <v>149</v>
      </c>
      <c r="AE15" s="50">
        <v>4</v>
      </c>
      <c r="AF15" s="50">
        <v>0.36</v>
      </c>
      <c r="AG15" s="50">
        <v>17</v>
      </c>
      <c r="AH15" s="50">
        <v>37</v>
      </c>
      <c r="AI15" s="50">
        <v>37</v>
      </c>
      <c r="AJ15" s="57"/>
      <c r="AK15" s="14">
        <v>50</v>
      </c>
      <c r="AL15" s="14">
        <v>50</v>
      </c>
      <c r="AM15" s="14">
        <v>0</v>
      </c>
      <c r="AN15" s="49">
        <v>7.5</v>
      </c>
      <c r="AO15" s="52">
        <v>20</v>
      </c>
      <c r="AP15" s="52">
        <v>6</v>
      </c>
      <c r="AQ15" s="52" t="str">
        <f t="shared" si="0"/>
        <v/>
      </c>
      <c r="AS15" s="52"/>
      <c r="AT15" s="52"/>
      <c r="AU15" s="52"/>
    </row>
    <row r="16" spans="1:55" ht="13" x14ac:dyDescent="0.3">
      <c r="A16" s="14">
        <v>15</v>
      </c>
      <c r="B16" s="14" t="s">
        <v>13</v>
      </c>
      <c r="C16" s="14" t="s">
        <v>13</v>
      </c>
      <c r="D16" s="14" t="s">
        <v>18</v>
      </c>
      <c r="E16" s="14" t="s">
        <v>16</v>
      </c>
      <c r="F16" s="14" t="s">
        <v>15</v>
      </c>
      <c r="G16" s="14">
        <v>2019</v>
      </c>
      <c r="I16" s="14">
        <v>10</v>
      </c>
      <c r="P16" s="69">
        <v>35.025580480125932</v>
      </c>
      <c r="Q16" s="61"/>
      <c r="R16" s="50">
        <v>5080</v>
      </c>
      <c r="S16" s="50">
        <v>0.7</v>
      </c>
      <c r="T16" s="50">
        <v>16</v>
      </c>
      <c r="U16" s="50">
        <v>17</v>
      </c>
      <c r="V16" s="50">
        <v>44</v>
      </c>
      <c r="W16" s="50">
        <v>585</v>
      </c>
      <c r="X16" s="50">
        <v>237</v>
      </c>
      <c r="Y16" s="50">
        <v>42</v>
      </c>
      <c r="Z16" s="51">
        <v>6.9</v>
      </c>
      <c r="AA16" s="50">
        <v>0.5</v>
      </c>
      <c r="AB16" s="50">
        <v>8.1</v>
      </c>
      <c r="AC16" s="50">
        <v>9.8000000000000007</v>
      </c>
      <c r="AD16" s="50">
        <v>148</v>
      </c>
      <c r="AE16" s="50">
        <v>4.5999999999999996</v>
      </c>
      <c r="AF16" s="50">
        <v>0.13</v>
      </c>
      <c r="AG16" s="50">
        <v>12</v>
      </c>
      <c r="AH16" s="50">
        <v>38</v>
      </c>
      <c r="AI16" s="50">
        <v>41</v>
      </c>
      <c r="AJ16" s="57"/>
      <c r="AK16" s="14">
        <v>35</v>
      </c>
      <c r="AL16" s="14">
        <v>55</v>
      </c>
      <c r="AM16" s="14">
        <v>10</v>
      </c>
      <c r="AN16" s="49">
        <v>6.5</v>
      </c>
      <c r="AO16" s="52">
        <v>20</v>
      </c>
      <c r="AP16" s="52">
        <v>6</v>
      </c>
      <c r="AQ16" s="52" t="str">
        <f t="shared" si="0"/>
        <v/>
      </c>
      <c r="AS16" s="52"/>
      <c r="AT16" s="52"/>
      <c r="AU16" s="52"/>
    </row>
    <row r="17" spans="1:47" ht="13" x14ac:dyDescent="0.3">
      <c r="A17" s="14">
        <v>16</v>
      </c>
      <c r="B17" s="14" t="s">
        <v>13</v>
      </c>
      <c r="C17" s="14" t="s">
        <v>13</v>
      </c>
      <c r="D17" s="14" t="s">
        <v>14</v>
      </c>
      <c r="E17" s="14" t="s">
        <v>9</v>
      </c>
      <c r="F17" s="14" t="s">
        <v>15</v>
      </c>
      <c r="G17" s="14">
        <v>2019</v>
      </c>
      <c r="I17" s="14">
        <v>10</v>
      </c>
      <c r="P17" s="69">
        <v>35.9241192411924</v>
      </c>
      <c r="Q17" s="61"/>
      <c r="R17" s="50">
        <v>4310</v>
      </c>
      <c r="S17" s="50">
        <v>0.8</v>
      </c>
      <c r="T17" s="50">
        <v>18</v>
      </c>
      <c r="U17" s="50">
        <v>19</v>
      </c>
      <c r="V17" s="50">
        <v>53</v>
      </c>
      <c r="W17" s="50">
        <v>570</v>
      </c>
      <c r="X17" s="50">
        <v>177</v>
      </c>
      <c r="Y17" s="50">
        <v>41</v>
      </c>
      <c r="Z17" s="51">
        <v>7.2</v>
      </c>
      <c r="AA17" s="50">
        <v>1.3</v>
      </c>
      <c r="AB17" s="50">
        <v>7.5</v>
      </c>
      <c r="AC17" s="50">
        <v>11.6</v>
      </c>
      <c r="AD17" s="50">
        <v>193</v>
      </c>
      <c r="AE17" s="50">
        <v>4.2</v>
      </c>
      <c r="AF17" s="50">
        <v>0.22</v>
      </c>
      <c r="AG17" s="50">
        <v>17</v>
      </c>
      <c r="AH17" s="50">
        <v>37</v>
      </c>
      <c r="AI17" s="50">
        <v>37</v>
      </c>
      <c r="AJ17" s="57"/>
      <c r="AK17" s="14">
        <v>70</v>
      </c>
      <c r="AL17" s="14">
        <v>30</v>
      </c>
      <c r="AM17" s="14">
        <v>0</v>
      </c>
      <c r="AN17" s="49">
        <v>6.5</v>
      </c>
      <c r="AO17" s="52">
        <v>5</v>
      </c>
      <c r="AP17" s="52">
        <v>6</v>
      </c>
      <c r="AQ17" s="52">
        <f t="shared" si="0"/>
        <v>0.39571212121212135</v>
      </c>
      <c r="AS17" s="52">
        <v>0.39613636363636401</v>
      </c>
      <c r="AT17" s="52">
        <v>0.35825000000000001</v>
      </c>
      <c r="AU17" s="52">
        <v>0.43275000000000002</v>
      </c>
    </row>
    <row r="18" spans="1:47" ht="13" x14ac:dyDescent="0.3">
      <c r="A18" s="14">
        <v>17</v>
      </c>
      <c r="B18" s="14" t="s">
        <v>12</v>
      </c>
      <c r="C18" s="14" t="s">
        <v>13</v>
      </c>
      <c r="D18" s="14" t="s">
        <v>14</v>
      </c>
      <c r="E18" s="14" t="s">
        <v>16</v>
      </c>
      <c r="F18" s="14" t="s">
        <v>15</v>
      </c>
      <c r="G18" s="14">
        <v>2019</v>
      </c>
      <c r="I18" s="14">
        <v>10</v>
      </c>
      <c r="P18" s="69">
        <v>33.02654109589043</v>
      </c>
      <c r="Q18" s="61"/>
      <c r="R18" s="50">
        <v>4860</v>
      </c>
      <c r="S18" s="50">
        <v>0.8</v>
      </c>
      <c r="T18" s="50">
        <v>18</v>
      </c>
      <c r="U18" s="50">
        <v>20</v>
      </c>
      <c r="V18" s="50">
        <v>161</v>
      </c>
      <c r="W18" s="50">
        <v>595</v>
      </c>
      <c r="X18" s="50">
        <v>214</v>
      </c>
      <c r="Y18" s="50">
        <v>50</v>
      </c>
      <c r="Z18" s="51">
        <v>7</v>
      </c>
      <c r="AA18" s="50">
        <v>0.5</v>
      </c>
      <c r="AB18" s="50">
        <v>8.1</v>
      </c>
      <c r="AC18" s="50">
        <v>12.7</v>
      </c>
      <c r="AD18" s="50">
        <v>139</v>
      </c>
      <c r="AE18" s="50">
        <v>4.5</v>
      </c>
      <c r="AF18" s="50">
        <v>0.13</v>
      </c>
      <c r="AG18" s="50">
        <v>13</v>
      </c>
      <c r="AH18" s="50">
        <v>39</v>
      </c>
      <c r="AI18" s="50">
        <v>39</v>
      </c>
      <c r="AJ18" s="57"/>
      <c r="AK18" s="14">
        <v>30</v>
      </c>
      <c r="AL18" s="14">
        <v>70</v>
      </c>
      <c r="AM18" s="14">
        <v>0</v>
      </c>
      <c r="AN18" s="52">
        <v>7</v>
      </c>
      <c r="AO18" s="52">
        <v>10</v>
      </c>
      <c r="AP18" s="52">
        <v>6</v>
      </c>
      <c r="AQ18" s="52">
        <f t="shared" si="0"/>
        <v>0.35755606060606065</v>
      </c>
      <c r="AS18" s="52">
        <v>0.314818181818182</v>
      </c>
      <c r="AT18" s="52">
        <v>0.32634999999999997</v>
      </c>
      <c r="AU18" s="52">
        <v>0.43149999999999999</v>
      </c>
    </row>
    <row r="19" spans="1:47" ht="13" x14ac:dyDescent="0.3">
      <c r="A19" s="14">
        <v>18</v>
      </c>
      <c r="B19" s="14" t="s">
        <v>12</v>
      </c>
      <c r="C19" s="14" t="s">
        <v>13</v>
      </c>
      <c r="D19" s="14" t="s">
        <v>11</v>
      </c>
      <c r="E19" s="14" t="s">
        <v>16</v>
      </c>
      <c r="F19" s="14" t="s">
        <v>10</v>
      </c>
      <c r="G19" s="14">
        <v>2019</v>
      </c>
      <c r="I19" s="14">
        <v>10</v>
      </c>
      <c r="P19" s="69">
        <v>36.286019210245463</v>
      </c>
      <c r="Q19" s="61"/>
      <c r="R19" s="50">
        <v>5080</v>
      </c>
      <c r="S19" s="50">
        <v>0.6</v>
      </c>
      <c r="T19" s="50">
        <v>16</v>
      </c>
      <c r="U19" s="50">
        <v>19</v>
      </c>
      <c r="V19" s="50">
        <v>38</v>
      </c>
      <c r="W19" s="50">
        <v>605</v>
      </c>
      <c r="X19" s="50">
        <v>223</v>
      </c>
      <c r="Y19" s="50">
        <v>49</v>
      </c>
      <c r="Z19" s="51">
        <v>6.9</v>
      </c>
      <c r="AA19" s="50">
        <v>0.6</v>
      </c>
      <c r="AB19" s="50">
        <v>8</v>
      </c>
      <c r="AC19" s="50">
        <v>14.1</v>
      </c>
      <c r="AD19" s="50">
        <v>153</v>
      </c>
      <c r="AE19" s="50">
        <v>4.7</v>
      </c>
      <c r="AF19" s="50">
        <v>0.14000000000000001</v>
      </c>
      <c r="AG19" s="50">
        <v>13</v>
      </c>
      <c r="AH19" s="50">
        <v>37</v>
      </c>
      <c r="AI19" s="50">
        <v>41</v>
      </c>
      <c r="AJ19" s="57"/>
      <c r="AK19" s="14">
        <v>50</v>
      </c>
      <c r="AL19" s="14">
        <v>50</v>
      </c>
      <c r="AM19" s="14">
        <v>0</v>
      </c>
      <c r="AN19" s="52">
        <v>7</v>
      </c>
      <c r="AO19" s="52">
        <v>3</v>
      </c>
      <c r="AP19" s="52">
        <v>4</v>
      </c>
      <c r="AQ19" s="52">
        <f t="shared" si="0"/>
        <v>0.45581363636363631</v>
      </c>
      <c r="AS19" s="52">
        <v>0.41209090909090901</v>
      </c>
      <c r="AT19" s="52">
        <v>0.47504999999999997</v>
      </c>
      <c r="AU19" s="52">
        <v>0.4803</v>
      </c>
    </row>
    <row r="20" spans="1:47" ht="13" x14ac:dyDescent="0.3">
      <c r="A20" s="14">
        <v>19</v>
      </c>
      <c r="B20" s="14" t="s">
        <v>17</v>
      </c>
      <c r="C20" s="14" t="s">
        <v>13</v>
      </c>
      <c r="D20" s="14" t="s">
        <v>11</v>
      </c>
      <c r="E20" s="14" t="s">
        <v>9</v>
      </c>
      <c r="F20" s="14" t="s">
        <v>10</v>
      </c>
      <c r="G20" s="14">
        <v>2019</v>
      </c>
      <c r="I20" s="14">
        <v>10</v>
      </c>
      <c r="P20" s="69">
        <v>29.248160775165982</v>
      </c>
      <c r="Q20" s="61"/>
      <c r="R20" s="50">
        <v>4120</v>
      </c>
      <c r="S20" s="50">
        <v>0.6</v>
      </c>
      <c r="T20" s="50">
        <v>17</v>
      </c>
      <c r="U20" s="50">
        <v>21</v>
      </c>
      <c r="V20" s="50">
        <v>45</v>
      </c>
      <c r="W20" s="50">
        <v>520</v>
      </c>
      <c r="X20" s="50">
        <v>153</v>
      </c>
      <c r="Y20" s="50">
        <v>45</v>
      </c>
      <c r="Z20" s="51">
        <v>7.3</v>
      </c>
      <c r="AA20" s="50">
        <v>2.6</v>
      </c>
      <c r="AB20" s="50">
        <v>6.6</v>
      </c>
      <c r="AC20" s="50">
        <v>11</v>
      </c>
      <c r="AD20" s="50">
        <v>128</v>
      </c>
      <c r="AE20" s="50">
        <v>3.7</v>
      </c>
      <c r="AF20" s="50">
        <v>0.39</v>
      </c>
      <c r="AG20" s="50">
        <v>17</v>
      </c>
      <c r="AH20" s="50">
        <v>38</v>
      </c>
      <c r="AI20" s="50">
        <v>36</v>
      </c>
      <c r="AJ20" s="57"/>
      <c r="AK20" s="14">
        <v>30</v>
      </c>
      <c r="AL20" s="14">
        <v>70</v>
      </c>
      <c r="AM20" s="14">
        <v>0</v>
      </c>
      <c r="AN20" s="52">
        <v>7</v>
      </c>
      <c r="AO20" s="52">
        <v>3</v>
      </c>
      <c r="AP20" s="52">
        <v>4</v>
      </c>
      <c r="AQ20" s="52">
        <f t="shared" si="0"/>
        <v>0.43674090909090896</v>
      </c>
      <c r="AS20" s="52">
        <v>0.45027272727272699</v>
      </c>
      <c r="AT20" s="52">
        <v>0.42995</v>
      </c>
      <c r="AU20" s="52">
        <v>0.43</v>
      </c>
    </row>
    <row r="21" spans="1:47" ht="13" x14ac:dyDescent="0.3">
      <c r="A21" s="14">
        <v>20</v>
      </c>
      <c r="B21" s="14" t="s">
        <v>17</v>
      </c>
      <c r="C21" s="14" t="s">
        <v>13</v>
      </c>
      <c r="D21" s="14" t="s">
        <v>8</v>
      </c>
      <c r="E21" s="14" t="s">
        <v>12</v>
      </c>
      <c r="F21" s="14" t="s">
        <v>10</v>
      </c>
      <c r="G21" s="14">
        <v>2019</v>
      </c>
      <c r="I21" s="14">
        <v>10</v>
      </c>
      <c r="P21" s="69">
        <v>35.263914561511591</v>
      </c>
      <c r="Q21" s="61"/>
      <c r="R21" s="50">
        <v>4630</v>
      </c>
      <c r="S21" s="50">
        <v>0.7</v>
      </c>
      <c r="T21" s="50">
        <v>17</v>
      </c>
      <c r="U21" s="50">
        <v>19</v>
      </c>
      <c r="V21" s="50">
        <v>44</v>
      </c>
      <c r="W21" s="50">
        <v>515</v>
      </c>
      <c r="X21" s="50">
        <v>207</v>
      </c>
      <c r="Y21" s="50">
        <v>52</v>
      </c>
      <c r="Z21" s="51">
        <v>7.1</v>
      </c>
      <c r="AA21" s="50">
        <v>0.5</v>
      </c>
      <c r="AB21" s="50">
        <v>7.6</v>
      </c>
      <c r="AC21" s="50">
        <v>12.6</v>
      </c>
      <c r="AD21" s="50">
        <v>123</v>
      </c>
      <c r="AE21" s="50">
        <v>4.3</v>
      </c>
      <c r="AF21" s="50">
        <v>0.13</v>
      </c>
      <c r="AG21" s="50">
        <v>10</v>
      </c>
      <c r="AH21" s="50">
        <v>40</v>
      </c>
      <c r="AI21" s="50">
        <v>42</v>
      </c>
      <c r="AJ21" s="57"/>
      <c r="AK21" s="14">
        <v>50</v>
      </c>
      <c r="AL21" s="14">
        <v>40</v>
      </c>
      <c r="AM21" s="14">
        <v>10</v>
      </c>
      <c r="AN21" s="52">
        <v>7</v>
      </c>
      <c r="AO21" s="52">
        <v>15</v>
      </c>
      <c r="AP21" s="52">
        <v>4</v>
      </c>
      <c r="AQ21" s="52">
        <f t="shared" si="0"/>
        <v>0.38819242424242434</v>
      </c>
      <c r="AS21" s="52">
        <v>0.32822727272727298</v>
      </c>
      <c r="AT21" s="52">
        <v>0.34389999999999998</v>
      </c>
      <c r="AU21" s="52">
        <v>0.49245</v>
      </c>
    </row>
    <row r="22" spans="1:47" ht="13" x14ac:dyDescent="0.3">
      <c r="A22" s="14">
        <v>21</v>
      </c>
      <c r="B22" s="14" t="s">
        <v>19</v>
      </c>
      <c r="C22" s="14" t="s">
        <v>13</v>
      </c>
      <c r="D22" s="14" t="s">
        <v>14</v>
      </c>
      <c r="E22" s="14" t="s">
        <v>12</v>
      </c>
      <c r="F22" s="14" t="s">
        <v>15</v>
      </c>
      <c r="G22" s="14">
        <v>2019</v>
      </c>
      <c r="I22" s="14">
        <v>10</v>
      </c>
      <c r="P22" s="69">
        <v>38.628418671601864</v>
      </c>
      <c r="Q22" s="61"/>
      <c r="R22" s="50">
        <v>4530</v>
      </c>
      <c r="S22" s="50">
        <v>0.4</v>
      </c>
      <c r="T22" s="50">
        <v>15</v>
      </c>
      <c r="U22" s="50">
        <v>18</v>
      </c>
      <c r="V22" s="50">
        <v>52</v>
      </c>
      <c r="W22" s="50">
        <v>470</v>
      </c>
      <c r="X22" s="50">
        <v>210</v>
      </c>
      <c r="Y22" s="50">
        <v>51</v>
      </c>
      <c r="Z22" s="51">
        <v>7.2</v>
      </c>
      <c r="AA22" s="50">
        <v>0.5</v>
      </c>
      <c r="AB22" s="50">
        <v>7.5</v>
      </c>
      <c r="AC22" s="50">
        <v>12.3</v>
      </c>
      <c r="AD22" s="50">
        <v>179</v>
      </c>
      <c r="AE22" s="50">
        <v>4.3</v>
      </c>
      <c r="AF22" s="50">
        <v>0.13</v>
      </c>
      <c r="AG22" s="50">
        <v>10</v>
      </c>
      <c r="AH22" s="50">
        <v>41</v>
      </c>
      <c r="AI22" s="50">
        <v>41</v>
      </c>
      <c r="AJ22" s="57"/>
      <c r="AK22" s="14">
        <v>50</v>
      </c>
      <c r="AL22" s="14">
        <v>50</v>
      </c>
      <c r="AM22" s="14">
        <v>0</v>
      </c>
      <c r="AN22" s="52">
        <v>8</v>
      </c>
      <c r="AO22" s="52">
        <v>25</v>
      </c>
      <c r="AP22" s="52">
        <v>7</v>
      </c>
      <c r="AQ22" s="52">
        <f t="shared" si="0"/>
        <v>0.397219696969697</v>
      </c>
      <c r="AS22" s="52">
        <v>0.38240909090909098</v>
      </c>
      <c r="AT22" s="52">
        <v>0.38535000000000003</v>
      </c>
      <c r="AU22" s="52">
        <v>0.4239</v>
      </c>
    </row>
    <row r="23" spans="1:47" ht="13" x14ac:dyDescent="0.3">
      <c r="A23" s="14">
        <v>22</v>
      </c>
      <c r="B23" s="14" t="s">
        <v>19</v>
      </c>
      <c r="C23" s="14" t="s">
        <v>13</v>
      </c>
      <c r="D23" s="14" t="s">
        <v>11</v>
      </c>
      <c r="E23" s="14" t="s">
        <v>12</v>
      </c>
      <c r="F23" s="14" t="s">
        <v>10</v>
      </c>
      <c r="G23" s="14">
        <v>2019</v>
      </c>
      <c r="I23" s="14">
        <v>10</v>
      </c>
      <c r="P23" s="69">
        <v>43.629659975419905</v>
      </c>
      <c r="Q23" s="61"/>
      <c r="R23" s="50">
        <v>4750</v>
      </c>
      <c r="S23" s="50">
        <v>0.4</v>
      </c>
      <c r="T23" s="50">
        <v>14</v>
      </c>
      <c r="U23" s="50">
        <v>16</v>
      </c>
      <c r="V23" s="50">
        <v>43</v>
      </c>
      <c r="W23" s="50">
        <v>530</v>
      </c>
      <c r="X23" s="50">
        <v>236</v>
      </c>
      <c r="Y23" s="50">
        <v>56</v>
      </c>
      <c r="Z23" s="51">
        <v>7.1</v>
      </c>
      <c r="AA23" s="50">
        <v>0.7</v>
      </c>
      <c r="AB23" s="50">
        <v>7.9</v>
      </c>
      <c r="AC23" s="50">
        <v>13.5</v>
      </c>
      <c r="AD23" s="50">
        <v>144</v>
      </c>
      <c r="AE23" s="50">
        <v>4.5999999999999996</v>
      </c>
      <c r="AF23" s="50">
        <v>0.15</v>
      </c>
      <c r="AG23" s="50">
        <v>10</v>
      </c>
      <c r="AH23" s="50">
        <v>39</v>
      </c>
      <c r="AI23" s="50">
        <v>42</v>
      </c>
      <c r="AJ23" s="57"/>
      <c r="AK23" s="14">
        <v>20</v>
      </c>
      <c r="AL23" s="14">
        <v>80</v>
      </c>
      <c r="AM23" s="14">
        <v>0</v>
      </c>
      <c r="AN23" s="52">
        <v>7</v>
      </c>
      <c r="AO23" s="52">
        <v>5</v>
      </c>
      <c r="AP23" s="49">
        <v>6.5</v>
      </c>
      <c r="AQ23" s="52">
        <f t="shared" si="0"/>
        <v>0.40886818181818169</v>
      </c>
      <c r="AS23" s="52">
        <v>0.37495454545454499</v>
      </c>
      <c r="AT23" s="52">
        <v>0.40300000000000002</v>
      </c>
      <c r="AU23" s="52">
        <v>0.44864999999999999</v>
      </c>
    </row>
    <row r="24" spans="1:47" ht="13" x14ac:dyDescent="0.3">
      <c r="A24" s="14">
        <v>23</v>
      </c>
      <c r="B24" s="14" t="s">
        <v>20</v>
      </c>
      <c r="C24" s="14" t="s">
        <v>13</v>
      </c>
      <c r="D24" s="14" t="s">
        <v>8</v>
      </c>
      <c r="E24" s="14" t="s">
        <v>16</v>
      </c>
      <c r="F24" s="14" t="s">
        <v>10</v>
      </c>
      <c r="G24" s="14">
        <v>2019</v>
      </c>
      <c r="I24" s="14">
        <v>10</v>
      </c>
      <c r="P24" s="69">
        <v>42.978854444672557</v>
      </c>
      <c r="Q24" s="61"/>
      <c r="R24" s="50">
        <v>4330</v>
      </c>
      <c r="S24" s="50">
        <v>0.4</v>
      </c>
      <c r="T24" s="50">
        <v>13</v>
      </c>
      <c r="U24" s="50">
        <v>13</v>
      </c>
      <c r="V24" s="50">
        <v>34</v>
      </c>
      <c r="W24" s="50">
        <v>455</v>
      </c>
      <c r="X24" s="50">
        <v>228</v>
      </c>
      <c r="Y24" s="50">
        <v>49</v>
      </c>
      <c r="Z24" s="51">
        <v>7.1</v>
      </c>
      <c r="AA24" s="50">
        <v>0.6</v>
      </c>
      <c r="AB24" s="50">
        <v>7.6</v>
      </c>
      <c r="AC24" s="50">
        <v>12.4</v>
      </c>
      <c r="AD24" s="50">
        <v>173</v>
      </c>
      <c r="AE24" s="50">
        <v>4.2</v>
      </c>
      <c r="AF24" s="50">
        <v>0.14000000000000001</v>
      </c>
      <c r="AG24" s="50">
        <v>10</v>
      </c>
      <c r="AH24" s="50">
        <v>40</v>
      </c>
      <c r="AI24" s="50">
        <v>42</v>
      </c>
      <c r="AJ24" s="57"/>
      <c r="AK24" s="14">
        <v>10</v>
      </c>
      <c r="AL24" s="14">
        <v>90</v>
      </c>
      <c r="AM24" s="14">
        <v>0</v>
      </c>
      <c r="AN24" s="52">
        <v>5</v>
      </c>
      <c r="AO24" s="52">
        <v>5</v>
      </c>
      <c r="AP24" s="52">
        <v>6</v>
      </c>
      <c r="AQ24" s="52">
        <f t="shared" si="0"/>
        <v>0.36632878787878798</v>
      </c>
      <c r="AS24" s="52">
        <v>0.34813636363636402</v>
      </c>
      <c r="AT24" s="52">
        <v>0.3362</v>
      </c>
      <c r="AU24" s="52">
        <v>0.41465000000000002</v>
      </c>
    </row>
    <row r="25" spans="1:47" ht="13" x14ac:dyDescent="0.3">
      <c r="A25" s="15">
        <v>24</v>
      </c>
      <c r="B25" s="15" t="s">
        <v>20</v>
      </c>
      <c r="C25" s="15" t="s">
        <v>13</v>
      </c>
      <c r="D25" s="15" t="s">
        <v>18</v>
      </c>
      <c r="E25" s="14" t="s">
        <v>12</v>
      </c>
      <c r="F25" s="14" t="s">
        <v>15</v>
      </c>
      <c r="G25" s="14">
        <v>2019</v>
      </c>
      <c r="I25" s="14">
        <v>10</v>
      </c>
      <c r="P25" s="69">
        <v>44.043715846994502</v>
      </c>
      <c r="Q25" s="61"/>
      <c r="R25" s="50">
        <v>4420</v>
      </c>
      <c r="S25" s="50">
        <v>0.3</v>
      </c>
      <c r="T25" s="50">
        <v>13</v>
      </c>
      <c r="U25" s="50">
        <v>13</v>
      </c>
      <c r="V25" s="50">
        <v>37</v>
      </c>
      <c r="W25" s="50">
        <v>470</v>
      </c>
      <c r="X25" s="50">
        <v>225</v>
      </c>
      <c r="Y25" s="50">
        <v>48</v>
      </c>
      <c r="Z25" s="51">
        <v>7.2</v>
      </c>
      <c r="AA25" s="50">
        <v>0.7</v>
      </c>
      <c r="AB25" s="50">
        <v>7.4</v>
      </c>
      <c r="AC25" s="50">
        <v>9.5</v>
      </c>
      <c r="AD25" s="50">
        <v>165</v>
      </c>
      <c r="AE25" s="50">
        <v>4.2</v>
      </c>
      <c r="AF25" s="50">
        <v>0.15</v>
      </c>
      <c r="AG25" s="50">
        <v>9</v>
      </c>
      <c r="AH25" s="50">
        <v>40</v>
      </c>
      <c r="AI25" s="50">
        <v>43</v>
      </c>
      <c r="AJ25" s="57"/>
      <c r="AK25" s="14">
        <v>10</v>
      </c>
      <c r="AL25" s="14">
        <v>90</v>
      </c>
      <c r="AM25" s="14">
        <v>0</v>
      </c>
      <c r="AN25" s="52">
        <v>6</v>
      </c>
      <c r="AO25" s="52">
        <v>20</v>
      </c>
      <c r="AP25" s="52">
        <v>5</v>
      </c>
      <c r="AQ25" s="52" t="str">
        <f t="shared" si="0"/>
        <v/>
      </c>
      <c r="AS25" s="52"/>
      <c r="AT25" s="52"/>
      <c r="AU25" s="52"/>
    </row>
    <row r="26" spans="1:47" ht="13" x14ac:dyDescent="0.3">
      <c r="A26" s="14">
        <v>25</v>
      </c>
      <c r="B26" s="14" t="s">
        <v>7</v>
      </c>
      <c r="C26" s="14" t="s">
        <v>12</v>
      </c>
      <c r="D26" s="14" t="s">
        <v>11</v>
      </c>
      <c r="E26" s="14" t="s">
        <v>16</v>
      </c>
      <c r="F26" s="14" t="s">
        <v>10</v>
      </c>
      <c r="G26" s="14">
        <v>2019</v>
      </c>
      <c r="I26" s="14">
        <v>10</v>
      </c>
      <c r="P26" s="69">
        <v>35.594713656387682</v>
      </c>
      <c r="Q26" s="61"/>
      <c r="R26" s="50">
        <v>4970</v>
      </c>
      <c r="S26" s="50">
        <v>0.5</v>
      </c>
      <c r="T26" s="50">
        <v>15</v>
      </c>
      <c r="U26" s="50">
        <v>17</v>
      </c>
      <c r="V26" s="50">
        <v>46</v>
      </c>
      <c r="W26" s="50">
        <v>455</v>
      </c>
      <c r="X26" s="50">
        <v>248</v>
      </c>
      <c r="Y26" s="50">
        <v>54</v>
      </c>
      <c r="Z26" s="51">
        <v>6.5</v>
      </c>
      <c r="AA26" s="50">
        <v>0.5</v>
      </c>
      <c r="AB26" s="50">
        <v>8.6</v>
      </c>
      <c r="AC26" s="50">
        <v>13</v>
      </c>
      <c r="AD26" s="50">
        <v>146</v>
      </c>
      <c r="AE26" s="50">
        <v>4.4000000000000004</v>
      </c>
      <c r="AF26" s="50">
        <v>0.12</v>
      </c>
      <c r="AG26" s="50">
        <v>15</v>
      </c>
      <c r="AH26" s="50">
        <v>36</v>
      </c>
      <c r="AI26" s="50">
        <v>40</v>
      </c>
      <c r="AJ26" s="57"/>
      <c r="AK26" s="14">
        <v>20</v>
      </c>
      <c r="AL26" s="14">
        <v>80</v>
      </c>
      <c r="AM26" s="14">
        <v>0</v>
      </c>
      <c r="AN26" s="52">
        <v>7</v>
      </c>
      <c r="AO26" s="52">
        <v>20</v>
      </c>
      <c r="AP26" s="52">
        <v>4</v>
      </c>
      <c r="AQ26" s="52">
        <f t="shared" si="0"/>
        <v>0.42703333333333332</v>
      </c>
      <c r="AS26" s="52">
        <v>0.34899999999999998</v>
      </c>
      <c r="AT26" s="52">
        <v>0.39450000000000002</v>
      </c>
      <c r="AU26" s="52">
        <v>0.53759999999999997</v>
      </c>
    </row>
    <row r="27" spans="1:47" ht="13" x14ac:dyDescent="0.3">
      <c r="A27" s="14">
        <v>26</v>
      </c>
      <c r="B27" s="14" t="s">
        <v>7</v>
      </c>
      <c r="C27" s="14" t="s">
        <v>12</v>
      </c>
      <c r="D27" s="14" t="s">
        <v>18</v>
      </c>
      <c r="E27" s="14" t="s">
        <v>9</v>
      </c>
      <c r="F27" s="14" t="s">
        <v>15</v>
      </c>
      <c r="G27" s="14">
        <v>2019</v>
      </c>
      <c r="I27" s="14">
        <v>10</v>
      </c>
      <c r="P27" s="69">
        <v>29.158977063010806</v>
      </c>
      <c r="Q27" s="61"/>
      <c r="R27" s="50">
        <v>3810</v>
      </c>
      <c r="S27" s="50">
        <v>0.5</v>
      </c>
      <c r="T27" s="50">
        <v>16</v>
      </c>
      <c r="U27" s="50">
        <v>18</v>
      </c>
      <c r="V27" s="50">
        <v>42</v>
      </c>
      <c r="W27" s="50">
        <v>380</v>
      </c>
      <c r="X27" s="50">
        <v>143</v>
      </c>
      <c r="Y27" s="50">
        <v>30</v>
      </c>
      <c r="Z27" s="51">
        <v>7.1</v>
      </c>
      <c r="AA27" s="50">
        <v>1.6</v>
      </c>
      <c r="AB27" s="50">
        <v>6.1</v>
      </c>
      <c r="AC27" s="50">
        <v>9</v>
      </c>
      <c r="AD27" s="50">
        <v>95</v>
      </c>
      <c r="AE27" s="50">
        <v>3.3</v>
      </c>
      <c r="AF27" s="50">
        <v>0.26</v>
      </c>
      <c r="AG27" s="50">
        <v>36</v>
      </c>
      <c r="AH27" s="50">
        <v>28</v>
      </c>
      <c r="AI27" s="50">
        <v>28</v>
      </c>
      <c r="AJ27" s="57"/>
      <c r="AK27" s="14">
        <v>30</v>
      </c>
      <c r="AL27" s="14">
        <v>70</v>
      </c>
      <c r="AM27" s="14">
        <v>0</v>
      </c>
      <c r="AN27" s="52">
        <v>7</v>
      </c>
      <c r="AO27" s="52">
        <v>5</v>
      </c>
      <c r="AP27" s="52">
        <v>7</v>
      </c>
      <c r="AQ27" s="52" t="str">
        <f t="shared" si="0"/>
        <v/>
      </c>
      <c r="AS27" s="52"/>
      <c r="AT27" s="52"/>
      <c r="AU27" s="52"/>
    </row>
    <row r="28" spans="1:47" ht="13" x14ac:dyDescent="0.3">
      <c r="A28" s="14">
        <v>27</v>
      </c>
      <c r="B28" s="14" t="s">
        <v>13</v>
      </c>
      <c r="C28" s="14" t="s">
        <v>12</v>
      </c>
      <c r="D28" s="14" t="s">
        <v>14</v>
      </c>
      <c r="E28" s="14" t="s">
        <v>12</v>
      </c>
      <c r="F28" s="14" t="s">
        <v>15</v>
      </c>
      <c r="G28" s="14">
        <v>2019</v>
      </c>
      <c r="I28" s="14">
        <v>10</v>
      </c>
      <c r="P28" s="69">
        <v>36.511132164850771</v>
      </c>
      <c r="Q28" s="61"/>
      <c r="R28" s="50">
        <v>4700</v>
      </c>
      <c r="S28" s="50">
        <v>0.7</v>
      </c>
      <c r="T28" s="50">
        <v>17</v>
      </c>
      <c r="U28" s="50">
        <v>18</v>
      </c>
      <c r="V28" s="50">
        <v>55</v>
      </c>
      <c r="W28" s="50">
        <v>465</v>
      </c>
      <c r="X28" s="50">
        <v>226</v>
      </c>
      <c r="Y28" s="50">
        <v>41</v>
      </c>
      <c r="Z28" s="51">
        <v>6.6</v>
      </c>
      <c r="AA28" s="50">
        <v>0.5</v>
      </c>
      <c r="AB28" s="50">
        <v>7.9</v>
      </c>
      <c r="AC28" s="50">
        <v>13.1</v>
      </c>
      <c r="AD28" s="50">
        <v>98</v>
      </c>
      <c r="AE28" s="50">
        <v>4.3</v>
      </c>
      <c r="AF28" s="50">
        <v>0.12</v>
      </c>
      <c r="AG28" s="50">
        <v>17</v>
      </c>
      <c r="AH28" s="50">
        <v>37</v>
      </c>
      <c r="AI28" s="50">
        <v>38</v>
      </c>
      <c r="AJ28" s="57"/>
      <c r="AK28" s="14">
        <v>40</v>
      </c>
      <c r="AL28" s="14">
        <v>60</v>
      </c>
      <c r="AM28" s="14">
        <v>0</v>
      </c>
      <c r="AN28" s="52">
        <v>7</v>
      </c>
      <c r="AO28" s="52">
        <v>25</v>
      </c>
      <c r="AP28" s="52">
        <v>5</v>
      </c>
      <c r="AQ28" s="52">
        <f t="shared" si="0"/>
        <v>0.47747575757575761</v>
      </c>
      <c r="AS28" s="52">
        <v>0.40822727272727299</v>
      </c>
      <c r="AT28" s="52">
        <v>0.46339999999999998</v>
      </c>
      <c r="AU28" s="52">
        <v>0.56079999999999997</v>
      </c>
    </row>
    <row r="29" spans="1:47" ht="13" x14ac:dyDescent="0.3">
      <c r="A29" s="14">
        <v>28</v>
      </c>
      <c r="B29" s="14" t="s">
        <v>13</v>
      </c>
      <c r="C29" s="14" t="s">
        <v>12</v>
      </c>
      <c r="D29" s="14" t="s">
        <v>14</v>
      </c>
      <c r="E29" s="14" t="s">
        <v>9</v>
      </c>
      <c r="F29" s="14" t="s">
        <v>15</v>
      </c>
      <c r="G29" s="14">
        <v>2019</v>
      </c>
      <c r="I29" s="14">
        <v>10</v>
      </c>
      <c r="P29" s="69">
        <v>32.179675994108983</v>
      </c>
      <c r="Q29" s="61"/>
      <c r="R29" s="50">
        <v>4920</v>
      </c>
      <c r="S29" s="50">
        <v>0.8</v>
      </c>
      <c r="T29" s="50">
        <v>17</v>
      </c>
      <c r="U29" s="50">
        <v>18</v>
      </c>
      <c r="V29" s="50">
        <v>64</v>
      </c>
      <c r="W29" s="50">
        <v>475</v>
      </c>
      <c r="X29" s="50">
        <v>261</v>
      </c>
      <c r="Y29" s="50">
        <v>50</v>
      </c>
      <c r="Z29" s="51">
        <v>6.5</v>
      </c>
      <c r="AA29" s="50">
        <v>0.4</v>
      </c>
      <c r="AB29" s="50">
        <v>8.6999999999999993</v>
      </c>
      <c r="AC29" s="50">
        <v>14</v>
      </c>
      <c r="AD29" s="50">
        <v>127</v>
      </c>
      <c r="AE29" s="50">
        <v>4.7</v>
      </c>
      <c r="AF29" s="50">
        <v>0.11</v>
      </c>
      <c r="AG29" s="50">
        <v>12</v>
      </c>
      <c r="AH29" s="50">
        <v>40</v>
      </c>
      <c r="AI29" s="50">
        <v>39</v>
      </c>
      <c r="AJ29" s="57"/>
      <c r="AK29" s="14">
        <v>10</v>
      </c>
      <c r="AL29" s="14">
        <v>90</v>
      </c>
      <c r="AM29" s="14">
        <v>0</v>
      </c>
      <c r="AN29" s="52">
        <v>7</v>
      </c>
      <c r="AO29" s="52">
        <v>10</v>
      </c>
      <c r="AP29" s="52">
        <v>4</v>
      </c>
      <c r="AQ29" s="52">
        <f t="shared" si="0"/>
        <v>0.39483636363636365</v>
      </c>
      <c r="AS29" s="52">
        <v>0.35590909090909101</v>
      </c>
      <c r="AT29" s="52">
        <v>0.37259999999999999</v>
      </c>
      <c r="AU29" s="52">
        <v>0.45600000000000002</v>
      </c>
    </row>
    <row r="30" spans="1:47" ht="13" x14ac:dyDescent="0.3">
      <c r="A30" s="14">
        <v>29</v>
      </c>
      <c r="B30" s="14" t="s">
        <v>12</v>
      </c>
      <c r="C30" s="14" t="s">
        <v>12</v>
      </c>
      <c r="D30" s="14" t="s">
        <v>11</v>
      </c>
      <c r="E30" s="14" t="s">
        <v>9</v>
      </c>
      <c r="F30" s="14" t="s">
        <v>10</v>
      </c>
      <c r="G30" s="14">
        <v>2019</v>
      </c>
      <c r="I30" s="14">
        <v>10</v>
      </c>
      <c r="P30" s="69">
        <v>31.888331858842044</v>
      </c>
      <c r="Q30" s="61"/>
      <c r="R30" s="50">
        <v>4160</v>
      </c>
      <c r="S30" s="50">
        <v>0.6</v>
      </c>
      <c r="T30" s="50">
        <v>16</v>
      </c>
      <c r="U30" s="50">
        <v>19</v>
      </c>
      <c r="V30" s="50">
        <v>53</v>
      </c>
      <c r="W30" s="50">
        <v>485</v>
      </c>
      <c r="X30" s="50">
        <v>143</v>
      </c>
      <c r="Y30" s="50">
        <v>39</v>
      </c>
      <c r="Z30" s="51">
        <v>7.2</v>
      </c>
      <c r="AA30" s="50">
        <v>2.6</v>
      </c>
      <c r="AB30" s="50">
        <v>7.4</v>
      </c>
      <c r="AC30" s="50">
        <v>12</v>
      </c>
      <c r="AD30" s="50">
        <v>111</v>
      </c>
      <c r="AE30" s="50">
        <v>3.8</v>
      </c>
      <c r="AF30" s="50">
        <v>0.39</v>
      </c>
      <c r="AG30" s="50">
        <v>19</v>
      </c>
      <c r="AH30" s="50">
        <v>37</v>
      </c>
      <c r="AI30" s="50">
        <v>34</v>
      </c>
      <c r="AJ30" s="57"/>
      <c r="AK30" s="14">
        <v>10</v>
      </c>
      <c r="AL30" s="14">
        <v>90</v>
      </c>
      <c r="AM30" s="14">
        <v>0</v>
      </c>
      <c r="AN30" s="52">
        <v>6</v>
      </c>
      <c r="AO30" s="52">
        <v>10</v>
      </c>
      <c r="AP30" s="52">
        <v>4</v>
      </c>
      <c r="AQ30" s="52">
        <f t="shared" si="0"/>
        <v>0.42563787878787868</v>
      </c>
      <c r="AS30" s="52">
        <v>0.34936363636363599</v>
      </c>
      <c r="AT30" s="52">
        <v>0.39200000000000002</v>
      </c>
      <c r="AU30" s="52">
        <v>0.53554999999999997</v>
      </c>
    </row>
    <row r="31" spans="1:47" ht="13" x14ac:dyDescent="0.3">
      <c r="A31" s="14">
        <v>30</v>
      </c>
      <c r="B31" s="14" t="s">
        <v>12</v>
      </c>
      <c r="C31" s="14" t="s">
        <v>12</v>
      </c>
      <c r="D31" s="14" t="s">
        <v>8</v>
      </c>
      <c r="E31" s="14" t="s">
        <v>16</v>
      </c>
      <c r="F31" s="14" t="s">
        <v>10</v>
      </c>
      <c r="G31" s="14">
        <v>2019</v>
      </c>
      <c r="I31" s="14">
        <v>10</v>
      </c>
      <c r="P31" s="69">
        <v>36.246147728402413</v>
      </c>
      <c r="Q31" s="61"/>
      <c r="R31" s="50">
        <v>4950</v>
      </c>
      <c r="S31" s="50">
        <v>0.9</v>
      </c>
      <c r="T31" s="50">
        <v>17</v>
      </c>
      <c r="U31" s="50">
        <v>16</v>
      </c>
      <c r="V31" s="50">
        <v>54</v>
      </c>
      <c r="W31" s="50">
        <v>630</v>
      </c>
      <c r="X31" s="50">
        <v>232</v>
      </c>
      <c r="Y31" s="50">
        <v>52</v>
      </c>
      <c r="Z31" s="51">
        <v>6.7</v>
      </c>
      <c r="AA31" s="50">
        <v>0.6</v>
      </c>
      <c r="AB31" s="50">
        <v>8.8000000000000007</v>
      </c>
      <c r="AC31" s="50">
        <v>16.100000000000001</v>
      </c>
      <c r="AD31" s="50">
        <v>111</v>
      </c>
      <c r="AE31" s="50">
        <v>4.5999999999999996</v>
      </c>
      <c r="AF31" s="50">
        <v>0.14000000000000001</v>
      </c>
      <c r="AG31" s="50">
        <v>14</v>
      </c>
      <c r="AH31" s="50">
        <v>38</v>
      </c>
      <c r="AI31" s="50">
        <v>39</v>
      </c>
      <c r="AJ31" s="57"/>
      <c r="AK31" s="14">
        <v>50</v>
      </c>
      <c r="AL31" s="14">
        <v>50</v>
      </c>
      <c r="AM31" s="14">
        <v>0</v>
      </c>
      <c r="AN31" s="52">
        <v>8</v>
      </c>
      <c r="AO31" s="52">
        <v>15</v>
      </c>
      <c r="AP31" s="52">
        <v>8</v>
      </c>
      <c r="AQ31" s="52">
        <f t="shared" si="0"/>
        <v>0.3543424242424244</v>
      </c>
      <c r="AS31" s="52">
        <v>0.34672727272727299</v>
      </c>
      <c r="AT31" s="52">
        <v>0.3261</v>
      </c>
      <c r="AU31" s="52">
        <v>0.39019999999999999</v>
      </c>
    </row>
    <row r="32" spans="1:47" ht="13" x14ac:dyDescent="0.3">
      <c r="A32" s="14">
        <v>31</v>
      </c>
      <c r="B32" s="14" t="s">
        <v>17</v>
      </c>
      <c r="C32" s="14" t="s">
        <v>12</v>
      </c>
      <c r="D32" s="14" t="s">
        <v>11</v>
      </c>
      <c r="E32" s="14" t="s">
        <v>12</v>
      </c>
      <c r="F32" s="14" t="s">
        <v>10</v>
      </c>
      <c r="G32" s="14">
        <v>2019</v>
      </c>
      <c r="I32" s="14">
        <v>10</v>
      </c>
      <c r="P32" s="69">
        <v>35.007849293563595</v>
      </c>
      <c r="Q32" s="61"/>
      <c r="R32" s="50">
        <v>4130</v>
      </c>
      <c r="S32" s="50">
        <v>0.6</v>
      </c>
      <c r="T32" s="50">
        <v>16</v>
      </c>
      <c r="U32" s="50">
        <v>19</v>
      </c>
      <c r="V32" s="50">
        <v>50</v>
      </c>
      <c r="W32" s="50">
        <v>430</v>
      </c>
      <c r="X32" s="50">
        <v>174</v>
      </c>
      <c r="Y32" s="50">
        <v>40</v>
      </c>
      <c r="Z32" s="51">
        <v>7.1</v>
      </c>
      <c r="AA32" s="50">
        <v>1.8</v>
      </c>
      <c r="AB32" s="50">
        <v>7.3</v>
      </c>
      <c r="AC32" s="50">
        <v>12.5</v>
      </c>
      <c r="AD32" s="50">
        <v>88</v>
      </c>
      <c r="AE32" s="50">
        <v>3.9</v>
      </c>
      <c r="AF32" s="50">
        <v>0.28999999999999998</v>
      </c>
      <c r="AG32" s="50">
        <v>16</v>
      </c>
      <c r="AH32" s="50">
        <v>39</v>
      </c>
      <c r="AI32" s="50">
        <v>36</v>
      </c>
      <c r="AJ32" s="57"/>
      <c r="AK32" s="14">
        <v>25</v>
      </c>
      <c r="AL32" s="14">
        <v>75</v>
      </c>
      <c r="AM32" s="14">
        <v>0</v>
      </c>
      <c r="AN32" s="49">
        <v>6.5</v>
      </c>
      <c r="AO32" s="52">
        <v>10</v>
      </c>
      <c r="AP32" s="52">
        <v>6</v>
      </c>
      <c r="AQ32" s="52">
        <f t="shared" si="0"/>
        <v>0.44109090909090898</v>
      </c>
      <c r="AS32" s="52">
        <v>0.40477272727272701</v>
      </c>
      <c r="AT32" s="52">
        <v>0.39639999999999997</v>
      </c>
      <c r="AU32" s="52">
        <v>0.52210000000000001</v>
      </c>
    </row>
    <row r="33" spans="1:47" ht="13" x14ac:dyDescent="0.3">
      <c r="A33" s="14">
        <v>32</v>
      </c>
      <c r="B33" s="14" t="s">
        <v>17</v>
      </c>
      <c r="C33" s="14" t="s">
        <v>12</v>
      </c>
      <c r="D33" s="14" t="s">
        <v>8</v>
      </c>
      <c r="E33" s="14" t="s">
        <v>12</v>
      </c>
      <c r="F33" s="14" t="s">
        <v>10</v>
      </c>
      <c r="G33" s="14">
        <v>2019</v>
      </c>
      <c r="I33" s="14">
        <v>10</v>
      </c>
      <c r="P33" s="69">
        <v>34.850878925538233</v>
      </c>
      <c r="Q33" s="61"/>
      <c r="R33" s="50">
        <v>4490</v>
      </c>
      <c r="S33" s="50">
        <v>0.7</v>
      </c>
      <c r="T33" s="50">
        <v>17</v>
      </c>
      <c r="U33" s="50">
        <v>20</v>
      </c>
      <c r="V33" s="50">
        <v>47</v>
      </c>
      <c r="W33" s="50">
        <v>465</v>
      </c>
      <c r="X33" s="50">
        <v>192</v>
      </c>
      <c r="Y33" s="50">
        <v>41</v>
      </c>
      <c r="Z33" s="51">
        <v>7</v>
      </c>
      <c r="AA33" s="50">
        <v>1.1000000000000001</v>
      </c>
      <c r="AB33" s="50">
        <v>8.1999999999999993</v>
      </c>
      <c r="AC33" s="50">
        <v>12.4</v>
      </c>
      <c r="AD33" s="50">
        <v>110</v>
      </c>
      <c r="AE33" s="50">
        <v>4</v>
      </c>
      <c r="AF33" s="50">
        <v>0.2</v>
      </c>
      <c r="AG33" s="50">
        <v>13</v>
      </c>
      <c r="AH33" s="50">
        <v>39</v>
      </c>
      <c r="AI33" s="50">
        <v>39</v>
      </c>
      <c r="AJ33" s="57"/>
      <c r="AK33" s="14">
        <v>30</v>
      </c>
      <c r="AL33" s="14">
        <v>70</v>
      </c>
      <c r="AM33" s="14">
        <v>0</v>
      </c>
      <c r="AN33" s="52">
        <v>7</v>
      </c>
      <c r="AO33" s="52">
        <v>25</v>
      </c>
      <c r="AP33" s="52">
        <v>7</v>
      </c>
      <c r="AQ33" s="52">
        <f t="shared" si="0"/>
        <v>0.40706515151515171</v>
      </c>
      <c r="AS33" s="52">
        <v>0.30854545454545501</v>
      </c>
      <c r="AT33" s="52">
        <v>0.41170000000000001</v>
      </c>
      <c r="AU33" s="52">
        <v>0.50095000000000001</v>
      </c>
    </row>
    <row r="34" spans="1:47" ht="13" x14ac:dyDescent="0.3">
      <c r="A34" s="14">
        <v>33</v>
      </c>
      <c r="B34" s="14" t="s">
        <v>19</v>
      </c>
      <c r="C34" s="14" t="s">
        <v>12</v>
      </c>
      <c r="D34" s="14" t="s">
        <v>8</v>
      </c>
      <c r="E34" s="14" t="s">
        <v>9</v>
      </c>
      <c r="F34" s="14" t="s">
        <v>10</v>
      </c>
      <c r="G34" s="14">
        <v>2019</v>
      </c>
      <c r="I34" s="14">
        <v>10</v>
      </c>
      <c r="P34" s="69">
        <v>31.600383325347416</v>
      </c>
      <c r="Q34" s="61"/>
      <c r="R34" s="50">
        <v>4470</v>
      </c>
      <c r="S34" s="50">
        <v>0.7</v>
      </c>
      <c r="T34" s="50">
        <v>17</v>
      </c>
      <c r="U34" s="50">
        <v>19</v>
      </c>
      <c r="V34" s="50">
        <v>54</v>
      </c>
      <c r="W34" s="50">
        <v>445</v>
      </c>
      <c r="X34" s="50">
        <v>193</v>
      </c>
      <c r="Y34" s="50">
        <v>44</v>
      </c>
      <c r="Z34" s="51">
        <v>7.1</v>
      </c>
      <c r="AA34" s="50">
        <v>0.8</v>
      </c>
      <c r="AB34" s="50">
        <v>7.8</v>
      </c>
      <c r="AC34" s="50">
        <v>14.9</v>
      </c>
      <c r="AD34" s="50">
        <v>98</v>
      </c>
      <c r="AE34" s="50">
        <v>4.0999999999999996</v>
      </c>
      <c r="AF34" s="50">
        <v>0.16</v>
      </c>
      <c r="AG34" s="50">
        <v>11</v>
      </c>
      <c r="AH34" s="50">
        <v>40</v>
      </c>
      <c r="AI34" s="50">
        <v>40</v>
      </c>
      <c r="AJ34" s="57"/>
      <c r="AK34" s="14">
        <v>30</v>
      </c>
      <c r="AL34" s="14">
        <v>70</v>
      </c>
      <c r="AM34" s="14">
        <v>0</v>
      </c>
      <c r="AN34" s="52">
        <v>7</v>
      </c>
      <c r="AO34" s="52">
        <v>20</v>
      </c>
      <c r="AP34" s="52">
        <v>4</v>
      </c>
      <c r="AQ34" s="52">
        <f t="shared" si="0"/>
        <v>0.40791666666666665</v>
      </c>
      <c r="AS34" s="52">
        <v>0.3715</v>
      </c>
      <c r="AT34" s="52">
        <v>0.36645</v>
      </c>
      <c r="AU34" s="52">
        <v>0.48580000000000001</v>
      </c>
    </row>
    <row r="35" spans="1:47" ht="13" x14ac:dyDescent="0.3">
      <c r="A35" s="14">
        <v>34</v>
      </c>
      <c r="B35" s="14" t="s">
        <v>19</v>
      </c>
      <c r="C35" s="14" t="s">
        <v>12</v>
      </c>
      <c r="D35" s="14" t="s">
        <v>14</v>
      </c>
      <c r="E35" s="14" t="s">
        <v>16</v>
      </c>
      <c r="F35" s="14" t="s">
        <v>15</v>
      </c>
      <c r="G35" s="14">
        <v>2019</v>
      </c>
      <c r="I35" s="14">
        <v>10</v>
      </c>
      <c r="P35" s="69">
        <v>37.825235475146869</v>
      </c>
      <c r="Q35" s="61"/>
      <c r="R35" s="50">
        <v>4290</v>
      </c>
      <c r="S35" s="50">
        <v>0.8</v>
      </c>
      <c r="T35" s="50">
        <v>19</v>
      </c>
      <c r="U35" s="50">
        <v>24</v>
      </c>
      <c r="V35" s="50">
        <v>88</v>
      </c>
      <c r="W35" s="50">
        <v>435</v>
      </c>
      <c r="X35" s="50">
        <v>204</v>
      </c>
      <c r="Y35" s="50">
        <v>45</v>
      </c>
      <c r="Z35" s="51">
        <v>7.2</v>
      </c>
      <c r="AA35" s="50">
        <v>1.6</v>
      </c>
      <c r="AB35" s="50">
        <v>7.4</v>
      </c>
      <c r="AC35" s="50">
        <v>16.899999999999999</v>
      </c>
      <c r="AD35" s="50">
        <v>110</v>
      </c>
      <c r="AE35" s="50">
        <v>3.9</v>
      </c>
      <c r="AF35" s="50">
        <v>0.26</v>
      </c>
      <c r="AG35" s="50">
        <v>11</v>
      </c>
      <c r="AH35" s="50">
        <v>39</v>
      </c>
      <c r="AI35" s="50">
        <v>41</v>
      </c>
      <c r="AJ35" s="57"/>
      <c r="AK35" s="14">
        <v>10</v>
      </c>
      <c r="AL35" s="14">
        <v>90</v>
      </c>
      <c r="AM35" s="14">
        <v>0</v>
      </c>
      <c r="AN35" s="52">
        <v>6</v>
      </c>
      <c r="AO35" s="52">
        <v>20</v>
      </c>
      <c r="AP35" s="52">
        <v>6</v>
      </c>
      <c r="AQ35" s="52">
        <f t="shared" si="0"/>
        <v>0.39703636363636363</v>
      </c>
      <c r="AS35" s="52">
        <v>0.37840909090909097</v>
      </c>
      <c r="AT35" s="52">
        <v>0.36420000000000002</v>
      </c>
      <c r="AU35" s="52">
        <v>0.44850000000000001</v>
      </c>
    </row>
    <row r="36" spans="1:47" ht="13" x14ac:dyDescent="0.3">
      <c r="A36" s="16">
        <v>35</v>
      </c>
      <c r="B36" s="14" t="s">
        <v>20</v>
      </c>
      <c r="C36" s="16" t="s">
        <v>12</v>
      </c>
      <c r="D36" s="16" t="s">
        <v>18</v>
      </c>
      <c r="E36" s="14" t="s">
        <v>16</v>
      </c>
      <c r="F36" s="14" t="s">
        <v>15</v>
      </c>
      <c r="G36" s="14">
        <v>2019</v>
      </c>
      <c r="I36" s="14">
        <v>10</v>
      </c>
      <c r="P36" s="69">
        <v>38.75854672208073</v>
      </c>
      <c r="Q36" s="61"/>
      <c r="R36" s="50">
        <v>4530</v>
      </c>
      <c r="S36" s="50">
        <v>0.4</v>
      </c>
      <c r="T36" s="50">
        <v>15</v>
      </c>
      <c r="U36" s="50">
        <v>17</v>
      </c>
      <c r="V36" s="50">
        <v>47</v>
      </c>
      <c r="W36" s="50">
        <v>445</v>
      </c>
      <c r="X36" s="50">
        <v>226</v>
      </c>
      <c r="Y36" s="50">
        <v>44</v>
      </c>
      <c r="Z36" s="51">
        <v>7.1</v>
      </c>
      <c r="AA36" s="50">
        <v>0.7</v>
      </c>
      <c r="AB36" s="50">
        <v>8.1</v>
      </c>
      <c r="AC36" s="50">
        <v>12.5</v>
      </c>
      <c r="AD36" s="50">
        <v>123</v>
      </c>
      <c r="AE36" s="50">
        <v>4.0999999999999996</v>
      </c>
      <c r="AF36" s="50">
        <v>0.15</v>
      </c>
      <c r="AG36" s="50">
        <v>10</v>
      </c>
      <c r="AH36" s="50">
        <v>39</v>
      </c>
      <c r="AI36" s="50">
        <v>42</v>
      </c>
      <c r="AJ36" s="57"/>
      <c r="AK36" s="14">
        <v>10</v>
      </c>
      <c r="AL36" s="14">
        <v>90</v>
      </c>
      <c r="AM36" s="14">
        <v>0</v>
      </c>
      <c r="AN36" s="52">
        <v>6</v>
      </c>
      <c r="AO36" s="52">
        <v>15</v>
      </c>
      <c r="AP36" s="52">
        <v>4</v>
      </c>
      <c r="AQ36" s="52" t="str">
        <f t="shared" si="0"/>
        <v/>
      </c>
      <c r="AS36" s="52"/>
      <c r="AT36" s="52"/>
      <c r="AU36" s="52"/>
    </row>
    <row r="37" spans="1:47" ht="13" x14ac:dyDescent="0.3">
      <c r="A37" s="15">
        <v>36</v>
      </c>
      <c r="B37" s="15" t="s">
        <v>20</v>
      </c>
      <c r="C37" s="15" t="s">
        <v>12</v>
      </c>
      <c r="D37" s="15" t="s">
        <v>18</v>
      </c>
      <c r="E37" s="14" t="s">
        <v>12</v>
      </c>
      <c r="F37" s="14" t="s">
        <v>15</v>
      </c>
      <c r="G37" s="14">
        <v>2019</v>
      </c>
      <c r="I37" s="14">
        <v>10</v>
      </c>
      <c r="P37" s="69">
        <v>43.849421993874124</v>
      </c>
      <c r="Q37" s="61"/>
      <c r="R37" s="50">
        <v>4220</v>
      </c>
      <c r="S37" s="50">
        <v>0.3</v>
      </c>
      <c r="T37" s="50">
        <v>14</v>
      </c>
      <c r="U37" s="50">
        <v>18</v>
      </c>
      <c r="V37" s="50">
        <v>47</v>
      </c>
      <c r="W37" s="50">
        <v>405</v>
      </c>
      <c r="X37" s="50">
        <v>219</v>
      </c>
      <c r="Y37" s="50">
        <v>44</v>
      </c>
      <c r="Z37" s="51">
        <v>7.1</v>
      </c>
      <c r="AA37" s="50">
        <v>0.9</v>
      </c>
      <c r="AB37" s="50">
        <v>7.2</v>
      </c>
      <c r="AC37" s="50">
        <v>11.4</v>
      </c>
      <c r="AD37" s="50">
        <v>154</v>
      </c>
      <c r="AE37" s="50">
        <v>3.8</v>
      </c>
      <c r="AF37" s="50">
        <v>0.17</v>
      </c>
      <c r="AG37" s="50">
        <v>11</v>
      </c>
      <c r="AH37" s="50">
        <v>39</v>
      </c>
      <c r="AI37" s="50">
        <v>42</v>
      </c>
      <c r="AJ37" s="57"/>
      <c r="AK37" s="14">
        <v>60</v>
      </c>
      <c r="AL37" s="14">
        <v>40</v>
      </c>
      <c r="AM37" s="14">
        <v>0</v>
      </c>
      <c r="AN37" s="52">
        <v>8</v>
      </c>
      <c r="AO37" s="52">
        <v>15</v>
      </c>
      <c r="AP37" s="52">
        <v>7</v>
      </c>
      <c r="AQ37" s="52" t="str">
        <f t="shared" si="0"/>
        <v/>
      </c>
      <c r="AS37" s="52"/>
      <c r="AT37" s="52"/>
      <c r="AU37" s="52"/>
    </row>
    <row r="38" spans="1:47" ht="13" x14ac:dyDescent="0.3">
      <c r="A38" s="14">
        <v>37</v>
      </c>
      <c r="B38" s="14" t="s">
        <v>7</v>
      </c>
      <c r="C38" s="14" t="s">
        <v>17</v>
      </c>
      <c r="D38" s="14" t="s">
        <v>14</v>
      </c>
      <c r="E38" s="14" t="s">
        <v>16</v>
      </c>
      <c r="F38" s="14" t="s">
        <v>15</v>
      </c>
      <c r="G38" s="14">
        <v>2019</v>
      </c>
      <c r="I38" s="14">
        <v>10</v>
      </c>
      <c r="P38" s="69">
        <v>32.332463011314161</v>
      </c>
      <c r="Q38" s="61"/>
      <c r="R38" s="50">
        <v>5050</v>
      </c>
      <c r="S38" s="50">
        <v>0.4</v>
      </c>
      <c r="T38" s="50">
        <v>13</v>
      </c>
      <c r="U38" s="50">
        <v>11</v>
      </c>
      <c r="V38" s="50">
        <v>46</v>
      </c>
      <c r="W38" s="50">
        <v>560</v>
      </c>
      <c r="X38" s="50">
        <v>260</v>
      </c>
      <c r="Y38" s="50">
        <v>54</v>
      </c>
      <c r="Z38" s="51">
        <v>6.7</v>
      </c>
      <c r="AA38" s="50">
        <v>0.4</v>
      </c>
      <c r="AB38" s="50">
        <v>8.3000000000000007</v>
      </c>
      <c r="AC38" s="50">
        <v>11.6</v>
      </c>
      <c r="AD38" s="50">
        <v>159</v>
      </c>
      <c r="AE38" s="50">
        <v>5</v>
      </c>
      <c r="AF38" s="50">
        <v>0.11</v>
      </c>
      <c r="AG38" s="50">
        <v>12</v>
      </c>
      <c r="AH38" s="50">
        <v>38</v>
      </c>
      <c r="AI38" s="50">
        <v>41</v>
      </c>
      <c r="AJ38" s="57"/>
      <c r="AQ38" s="52">
        <f t="shared" si="0"/>
        <v>0.41273939393939402</v>
      </c>
      <c r="AS38" s="52">
        <v>0.32781818181818201</v>
      </c>
      <c r="AT38" s="52">
        <v>0.38319999999999999</v>
      </c>
      <c r="AU38" s="52">
        <v>0.5272</v>
      </c>
    </row>
    <row r="39" spans="1:47" ht="13" x14ac:dyDescent="0.3">
      <c r="A39" s="14">
        <v>38</v>
      </c>
      <c r="B39" s="14" t="s">
        <v>7</v>
      </c>
      <c r="C39" s="14" t="s">
        <v>17</v>
      </c>
      <c r="D39" s="14" t="s">
        <v>8</v>
      </c>
      <c r="E39" s="14" t="s">
        <v>12</v>
      </c>
      <c r="F39" s="14" t="s">
        <v>10</v>
      </c>
      <c r="G39" s="14">
        <v>2019</v>
      </c>
      <c r="I39" s="14">
        <v>10</v>
      </c>
      <c r="P39" s="69">
        <v>29.106421194431963</v>
      </c>
      <c r="Q39" s="61"/>
      <c r="R39" s="50">
        <v>4330</v>
      </c>
      <c r="S39" s="50">
        <v>0.5</v>
      </c>
      <c r="T39" s="50">
        <v>15</v>
      </c>
      <c r="U39" s="50">
        <v>17</v>
      </c>
      <c r="V39" s="50">
        <v>41</v>
      </c>
      <c r="W39" s="50">
        <v>520</v>
      </c>
      <c r="X39" s="50">
        <v>151</v>
      </c>
      <c r="Y39" s="50">
        <v>39</v>
      </c>
      <c r="Z39" s="51">
        <v>7.2</v>
      </c>
      <c r="AA39" s="50">
        <v>1.9</v>
      </c>
      <c r="AB39" s="50">
        <v>7</v>
      </c>
      <c r="AC39" s="50">
        <v>11.5</v>
      </c>
      <c r="AD39" s="50">
        <v>141</v>
      </c>
      <c r="AE39" s="50">
        <v>4.0999999999999996</v>
      </c>
      <c r="AF39" s="50">
        <v>0.3</v>
      </c>
      <c r="AG39" s="50">
        <v>19</v>
      </c>
      <c r="AH39" s="50">
        <v>36</v>
      </c>
      <c r="AI39" s="50">
        <v>36</v>
      </c>
      <c r="AJ39" s="57"/>
      <c r="AQ39" s="52">
        <f t="shared" si="0"/>
        <v>0.39901818181818172</v>
      </c>
      <c r="AS39" s="52">
        <v>0.35545454545454502</v>
      </c>
      <c r="AT39" s="52">
        <v>0.40125</v>
      </c>
      <c r="AU39" s="52">
        <v>0.44035000000000002</v>
      </c>
    </row>
    <row r="40" spans="1:47" ht="13" x14ac:dyDescent="0.3">
      <c r="A40" s="14">
        <v>39</v>
      </c>
      <c r="B40" s="14" t="s">
        <v>13</v>
      </c>
      <c r="C40" s="14" t="s">
        <v>17</v>
      </c>
      <c r="D40" s="14" t="s">
        <v>8</v>
      </c>
      <c r="E40" s="14" t="s">
        <v>9</v>
      </c>
      <c r="F40" s="14" t="s">
        <v>10</v>
      </c>
      <c r="G40" s="14">
        <v>2019</v>
      </c>
      <c r="I40" s="14">
        <v>10</v>
      </c>
      <c r="P40" s="69">
        <v>32.873670678976268</v>
      </c>
      <c r="Q40" s="61"/>
      <c r="R40" s="50">
        <v>4840</v>
      </c>
      <c r="S40" s="50">
        <v>0.4</v>
      </c>
      <c r="T40" s="50">
        <v>13</v>
      </c>
      <c r="U40" s="50">
        <v>13</v>
      </c>
      <c r="V40" s="50">
        <v>32</v>
      </c>
      <c r="W40" s="50">
        <v>550</v>
      </c>
      <c r="X40" s="50">
        <v>230</v>
      </c>
      <c r="Y40" s="50">
        <v>44</v>
      </c>
      <c r="Z40" s="51">
        <v>6.8</v>
      </c>
      <c r="AA40" s="50">
        <v>0.4</v>
      </c>
      <c r="AB40" s="50">
        <v>8.3000000000000007</v>
      </c>
      <c r="AC40" s="50">
        <v>10.9</v>
      </c>
      <c r="AD40" s="50">
        <v>117</v>
      </c>
      <c r="AE40" s="50">
        <v>4.8</v>
      </c>
      <c r="AF40" s="50">
        <v>0.11</v>
      </c>
      <c r="AG40" s="50">
        <v>13</v>
      </c>
      <c r="AH40" s="50">
        <v>38</v>
      </c>
      <c r="AI40" s="50">
        <v>40</v>
      </c>
      <c r="AJ40" s="57"/>
      <c r="AQ40" s="52">
        <f t="shared" si="0"/>
        <v>0.52547727272727263</v>
      </c>
      <c r="AS40" s="52">
        <v>0.40568181818181798</v>
      </c>
      <c r="AT40" s="52">
        <v>0.51415</v>
      </c>
      <c r="AU40" s="52">
        <v>0.65659999999999996</v>
      </c>
    </row>
    <row r="41" spans="1:47" ht="13" x14ac:dyDescent="0.3">
      <c r="A41" s="14">
        <v>40</v>
      </c>
      <c r="B41" s="14" t="s">
        <v>13</v>
      </c>
      <c r="C41" s="14" t="s">
        <v>17</v>
      </c>
      <c r="D41" s="14" t="s">
        <v>11</v>
      </c>
      <c r="E41" s="14" t="s">
        <v>12</v>
      </c>
      <c r="F41" s="14" t="s">
        <v>10</v>
      </c>
      <c r="G41" s="14">
        <v>2019</v>
      </c>
      <c r="I41" s="14">
        <v>10</v>
      </c>
      <c r="P41" s="69">
        <v>34.704230455657225</v>
      </c>
      <c r="Q41" s="61"/>
      <c r="R41" s="50">
        <v>4970</v>
      </c>
      <c r="S41" s="50">
        <v>0.5</v>
      </c>
      <c r="T41" s="50">
        <v>14</v>
      </c>
      <c r="U41" s="50">
        <v>14</v>
      </c>
      <c r="V41" s="50">
        <v>38</v>
      </c>
      <c r="W41" s="50">
        <v>530</v>
      </c>
      <c r="X41" s="50">
        <v>234</v>
      </c>
      <c r="Y41" s="50">
        <v>49</v>
      </c>
      <c r="Z41" s="51">
        <v>6.9</v>
      </c>
      <c r="AA41" s="50">
        <v>0.6</v>
      </c>
      <c r="AB41" s="50">
        <v>8.1999999999999993</v>
      </c>
      <c r="AC41" s="50">
        <v>13.2</v>
      </c>
      <c r="AD41" s="50">
        <v>170</v>
      </c>
      <c r="AE41" s="50">
        <v>4.9000000000000004</v>
      </c>
      <c r="AF41" s="50">
        <v>0.14000000000000001</v>
      </c>
      <c r="AG41" s="50">
        <v>13</v>
      </c>
      <c r="AH41" s="50">
        <v>39</v>
      </c>
      <c r="AI41" s="50">
        <v>39</v>
      </c>
      <c r="AJ41" s="57"/>
      <c r="AQ41" s="52">
        <f t="shared" si="0"/>
        <v>0.36946363636363633</v>
      </c>
      <c r="AS41" s="52">
        <v>0.31159090909090897</v>
      </c>
      <c r="AT41" s="52">
        <v>0.34784999999999999</v>
      </c>
      <c r="AU41" s="52">
        <v>0.44895000000000002</v>
      </c>
    </row>
    <row r="42" spans="1:47" ht="13" x14ac:dyDescent="0.3">
      <c r="A42" s="14">
        <v>41</v>
      </c>
      <c r="B42" s="14" t="s">
        <v>12</v>
      </c>
      <c r="C42" s="14" t="s">
        <v>17</v>
      </c>
      <c r="D42" s="14" t="s">
        <v>18</v>
      </c>
      <c r="E42" s="14" t="s">
        <v>16</v>
      </c>
      <c r="F42" s="14" t="s">
        <v>15</v>
      </c>
      <c r="G42" s="14">
        <v>2019</v>
      </c>
      <c r="I42" s="14">
        <v>10</v>
      </c>
      <c r="P42" s="69">
        <v>28.871801033281265</v>
      </c>
      <c r="Q42" s="61"/>
      <c r="R42" s="50">
        <v>3410</v>
      </c>
      <c r="S42" s="50">
        <v>0.5</v>
      </c>
      <c r="T42" s="50">
        <v>15</v>
      </c>
      <c r="U42" s="50">
        <v>17</v>
      </c>
      <c r="V42" s="50">
        <v>44</v>
      </c>
      <c r="W42" s="50">
        <v>515</v>
      </c>
      <c r="X42" s="50">
        <v>124</v>
      </c>
      <c r="Y42" s="50">
        <v>29</v>
      </c>
      <c r="Z42" s="51">
        <v>7.3</v>
      </c>
      <c r="AA42" s="50">
        <v>4</v>
      </c>
      <c r="AB42" s="50">
        <v>5.8</v>
      </c>
      <c r="AC42" s="50">
        <v>8.9</v>
      </c>
      <c r="AD42" s="50">
        <v>151</v>
      </c>
      <c r="AE42" s="50">
        <v>3.4</v>
      </c>
      <c r="AF42" s="50">
        <v>0.56000000000000005</v>
      </c>
      <c r="AG42" s="50">
        <v>23</v>
      </c>
      <c r="AH42" s="50">
        <v>36</v>
      </c>
      <c r="AI42" s="50">
        <v>31</v>
      </c>
      <c r="AJ42" s="57"/>
      <c r="AQ42" s="52" t="str">
        <f t="shared" si="0"/>
        <v/>
      </c>
      <c r="AS42" s="52"/>
      <c r="AT42" s="52"/>
      <c r="AU42" s="52"/>
    </row>
    <row r="43" spans="1:47" ht="13" x14ac:dyDescent="0.3">
      <c r="A43" s="14">
        <v>42</v>
      </c>
      <c r="B43" s="14" t="s">
        <v>12</v>
      </c>
      <c r="C43" s="14" t="s">
        <v>17</v>
      </c>
      <c r="D43" s="14" t="s">
        <v>14</v>
      </c>
      <c r="E43" s="14" t="s">
        <v>9</v>
      </c>
      <c r="F43" s="14" t="s">
        <v>15</v>
      </c>
      <c r="G43" s="14">
        <v>2019</v>
      </c>
      <c r="I43" s="14">
        <v>10</v>
      </c>
      <c r="P43" s="69">
        <v>36.172748945534565</v>
      </c>
      <c r="Q43" s="61"/>
      <c r="R43" s="50">
        <v>4750</v>
      </c>
      <c r="S43" s="50">
        <v>0.4</v>
      </c>
      <c r="T43" s="50">
        <v>14</v>
      </c>
      <c r="U43" s="50">
        <v>14</v>
      </c>
      <c r="V43" s="50">
        <v>45</v>
      </c>
      <c r="W43" s="50">
        <v>540</v>
      </c>
      <c r="X43" s="50">
        <v>251</v>
      </c>
      <c r="Y43" s="50">
        <v>50</v>
      </c>
      <c r="Z43" s="51">
        <v>6.8</v>
      </c>
      <c r="AA43" s="50">
        <v>0.5</v>
      </c>
      <c r="AB43" s="50">
        <v>8</v>
      </c>
      <c r="AC43" s="50">
        <v>11.2</v>
      </c>
      <c r="AD43" s="50">
        <v>131</v>
      </c>
      <c r="AE43" s="50">
        <v>4.5999999999999996</v>
      </c>
      <c r="AF43" s="50">
        <v>0.13</v>
      </c>
      <c r="AG43" s="50">
        <v>12</v>
      </c>
      <c r="AH43" s="50">
        <v>39</v>
      </c>
      <c r="AI43" s="50">
        <v>41</v>
      </c>
      <c r="AJ43" s="57"/>
      <c r="AQ43" s="52">
        <f t="shared" si="0"/>
        <v>0.42536060606060594</v>
      </c>
      <c r="AS43" s="52">
        <v>0.36118181818181799</v>
      </c>
      <c r="AT43" s="52">
        <v>0.40970000000000001</v>
      </c>
      <c r="AU43" s="52">
        <v>0.50519999999999998</v>
      </c>
    </row>
    <row r="44" spans="1:47" ht="13" x14ac:dyDescent="0.3">
      <c r="A44" s="14">
        <v>43</v>
      </c>
      <c r="B44" s="14" t="s">
        <v>17</v>
      </c>
      <c r="C44" s="14" t="s">
        <v>17</v>
      </c>
      <c r="D44" s="14" t="s">
        <v>18</v>
      </c>
      <c r="E44" s="14" t="s">
        <v>12</v>
      </c>
      <c r="F44" s="14" t="s">
        <v>15</v>
      </c>
      <c r="G44" s="14">
        <v>2019</v>
      </c>
      <c r="I44" s="14">
        <v>10</v>
      </c>
      <c r="P44" s="69">
        <v>34.663131252259838</v>
      </c>
      <c r="Q44" s="61"/>
      <c r="R44" s="50">
        <v>4390</v>
      </c>
      <c r="S44" s="50">
        <v>0.6</v>
      </c>
      <c r="T44" s="50">
        <v>16</v>
      </c>
      <c r="U44" s="50">
        <v>19</v>
      </c>
      <c r="V44" s="50">
        <v>43</v>
      </c>
      <c r="W44" s="50">
        <v>500</v>
      </c>
      <c r="X44" s="50">
        <v>181</v>
      </c>
      <c r="Y44" s="50">
        <v>37</v>
      </c>
      <c r="Z44" s="51">
        <v>7.2</v>
      </c>
      <c r="AA44" s="50">
        <v>1.3</v>
      </c>
      <c r="AB44" s="50">
        <v>7.4</v>
      </c>
      <c r="AC44" s="50">
        <v>10.3</v>
      </c>
      <c r="AD44" s="50">
        <v>116</v>
      </c>
      <c r="AE44" s="50">
        <v>4.3</v>
      </c>
      <c r="AF44" s="50">
        <v>0.23</v>
      </c>
      <c r="AG44" s="50">
        <v>15</v>
      </c>
      <c r="AH44" s="50">
        <v>39</v>
      </c>
      <c r="AI44" s="50">
        <v>37</v>
      </c>
      <c r="AJ44" s="57"/>
      <c r="AQ44" s="52" t="str">
        <f t="shared" si="0"/>
        <v/>
      </c>
      <c r="AS44" s="52"/>
      <c r="AT44" s="52"/>
      <c r="AU44" s="52"/>
    </row>
    <row r="45" spans="1:47" ht="13" x14ac:dyDescent="0.3">
      <c r="A45" s="14">
        <v>44</v>
      </c>
      <c r="B45" s="14" t="s">
        <v>17</v>
      </c>
      <c r="C45" s="14" t="s">
        <v>17</v>
      </c>
      <c r="D45" s="14" t="s">
        <v>11</v>
      </c>
      <c r="E45" s="14" t="s">
        <v>9</v>
      </c>
      <c r="F45" s="14" t="s">
        <v>10</v>
      </c>
      <c r="G45" s="14">
        <v>2019</v>
      </c>
      <c r="I45" s="14">
        <v>10</v>
      </c>
      <c r="P45" s="69">
        <v>35.143914102679751</v>
      </c>
      <c r="Q45" s="61"/>
      <c r="R45" s="50">
        <v>4830</v>
      </c>
      <c r="S45" s="50">
        <v>0.6</v>
      </c>
      <c r="T45" s="50">
        <v>15</v>
      </c>
      <c r="U45" s="50">
        <v>16</v>
      </c>
      <c r="V45" s="50">
        <v>37</v>
      </c>
      <c r="W45" s="50">
        <v>585</v>
      </c>
      <c r="X45" s="50">
        <v>201</v>
      </c>
      <c r="Y45" s="50">
        <v>45</v>
      </c>
      <c r="Z45" s="51">
        <v>7.1</v>
      </c>
      <c r="AA45" s="50">
        <v>0.9</v>
      </c>
      <c r="AB45" s="50">
        <v>8</v>
      </c>
      <c r="AC45" s="50">
        <v>12.6</v>
      </c>
      <c r="AD45" s="50">
        <v>198</v>
      </c>
      <c r="AE45" s="50">
        <v>4.7</v>
      </c>
      <c r="AF45" s="50">
        <v>0.17</v>
      </c>
      <c r="AG45" s="50">
        <v>13</v>
      </c>
      <c r="AH45" s="50">
        <v>39</v>
      </c>
      <c r="AI45" s="50">
        <v>39</v>
      </c>
      <c r="AJ45" s="57"/>
      <c r="AQ45" s="52">
        <f t="shared" si="0"/>
        <v>0.41507727272727268</v>
      </c>
      <c r="AS45" s="52">
        <v>0.34868181818181798</v>
      </c>
      <c r="AT45" s="52">
        <v>0.35549999999999998</v>
      </c>
      <c r="AU45" s="52">
        <v>0.54105000000000003</v>
      </c>
    </row>
    <row r="46" spans="1:47" ht="13" x14ac:dyDescent="0.3">
      <c r="A46" s="14">
        <v>45</v>
      </c>
      <c r="B46" s="14" t="s">
        <v>19</v>
      </c>
      <c r="C46" s="14" t="s">
        <v>17</v>
      </c>
      <c r="D46" s="14" t="s">
        <v>14</v>
      </c>
      <c r="E46" s="14" t="s">
        <v>12</v>
      </c>
      <c r="F46" s="14" t="s">
        <v>15</v>
      </c>
      <c r="G46" s="14">
        <v>2019</v>
      </c>
      <c r="I46" s="14">
        <v>10</v>
      </c>
      <c r="P46" s="69">
        <v>31.081409477521287</v>
      </c>
      <c r="Q46" s="61"/>
      <c r="R46" s="50">
        <v>4450</v>
      </c>
      <c r="S46" s="50">
        <v>0.7</v>
      </c>
      <c r="T46" s="50">
        <v>17</v>
      </c>
      <c r="U46" s="50">
        <v>20</v>
      </c>
      <c r="V46" s="50">
        <v>43</v>
      </c>
      <c r="W46" s="50">
        <v>505</v>
      </c>
      <c r="X46" s="50">
        <v>203</v>
      </c>
      <c r="Y46" s="50">
        <v>41</v>
      </c>
      <c r="Z46" s="51">
        <v>7.1</v>
      </c>
      <c r="AA46" s="50">
        <v>0.6</v>
      </c>
      <c r="AB46" s="50">
        <v>7.6</v>
      </c>
      <c r="AC46" s="50">
        <v>9.1999999999999993</v>
      </c>
      <c r="AD46" s="50">
        <v>174</v>
      </c>
      <c r="AE46" s="50">
        <v>4.7</v>
      </c>
      <c r="AF46" s="50">
        <v>0.14000000000000001</v>
      </c>
      <c r="AG46" s="50">
        <v>11</v>
      </c>
      <c r="AH46" s="50">
        <v>39</v>
      </c>
      <c r="AI46" s="50">
        <v>42</v>
      </c>
      <c r="AJ46" s="57"/>
      <c r="AQ46" s="52">
        <f t="shared" si="0"/>
        <v>0.38833484848484834</v>
      </c>
      <c r="AS46" s="52">
        <v>0.31545454545454499</v>
      </c>
      <c r="AT46" s="52">
        <v>0.38714999999999999</v>
      </c>
      <c r="AU46" s="52">
        <v>0.46239999999999998</v>
      </c>
    </row>
    <row r="47" spans="1:47" ht="13" x14ac:dyDescent="0.3">
      <c r="A47" s="14">
        <v>46</v>
      </c>
      <c r="B47" s="14" t="s">
        <v>19</v>
      </c>
      <c r="C47" s="14" t="s">
        <v>17</v>
      </c>
      <c r="D47" s="14" t="s">
        <v>8</v>
      </c>
      <c r="E47" s="14" t="s">
        <v>16</v>
      </c>
      <c r="F47" s="14" t="s">
        <v>10</v>
      </c>
      <c r="G47" s="14">
        <v>2019</v>
      </c>
      <c r="I47" s="14">
        <v>10</v>
      </c>
      <c r="P47" s="69">
        <v>37.904937701892024</v>
      </c>
      <c r="Q47" s="61"/>
      <c r="R47" s="50">
        <v>4500</v>
      </c>
      <c r="S47" s="50">
        <v>0.4</v>
      </c>
      <c r="T47" s="50">
        <v>15</v>
      </c>
      <c r="U47" s="50">
        <v>17</v>
      </c>
      <c r="V47" s="50">
        <v>39</v>
      </c>
      <c r="W47" s="50">
        <v>490</v>
      </c>
      <c r="X47" s="50">
        <v>229</v>
      </c>
      <c r="Y47" s="50">
        <v>50</v>
      </c>
      <c r="Z47" s="51">
        <v>7</v>
      </c>
      <c r="AA47" s="50">
        <v>0.4</v>
      </c>
      <c r="AB47" s="50">
        <v>7.4</v>
      </c>
      <c r="AC47" s="50">
        <v>11.7</v>
      </c>
      <c r="AD47" s="50">
        <v>192</v>
      </c>
      <c r="AE47" s="50">
        <v>4.4000000000000004</v>
      </c>
      <c r="AF47" s="50">
        <v>0.11</v>
      </c>
      <c r="AG47" s="50">
        <v>10</v>
      </c>
      <c r="AH47" s="50">
        <v>41</v>
      </c>
      <c r="AI47" s="50">
        <v>41</v>
      </c>
      <c r="AJ47" s="57"/>
      <c r="AQ47" s="52">
        <f t="shared" si="0"/>
        <v>0.32527121212121196</v>
      </c>
      <c r="AS47" s="52">
        <v>0.28036363636363598</v>
      </c>
      <c r="AT47" s="52">
        <v>0.31069999999999998</v>
      </c>
      <c r="AU47" s="52">
        <v>0.38474999999999998</v>
      </c>
    </row>
    <row r="48" spans="1:47" ht="13" x14ac:dyDescent="0.3">
      <c r="A48" s="16">
        <v>47</v>
      </c>
      <c r="B48" s="14" t="s">
        <v>20</v>
      </c>
      <c r="C48" s="16" t="s">
        <v>17</v>
      </c>
      <c r="D48" s="16" t="s">
        <v>18</v>
      </c>
      <c r="E48" s="14" t="s">
        <v>9</v>
      </c>
      <c r="F48" s="14" t="s">
        <v>15</v>
      </c>
      <c r="G48" s="14">
        <v>2019</v>
      </c>
      <c r="I48" s="14">
        <v>10</v>
      </c>
      <c r="P48" s="69">
        <v>38.861867704280137</v>
      </c>
      <c r="Q48" s="61"/>
      <c r="R48" s="50">
        <v>4870</v>
      </c>
      <c r="S48" s="50">
        <v>0.4</v>
      </c>
      <c r="T48" s="50">
        <v>13</v>
      </c>
      <c r="U48" s="50">
        <v>13</v>
      </c>
      <c r="V48" s="50">
        <v>34</v>
      </c>
      <c r="W48" s="50">
        <v>500</v>
      </c>
      <c r="X48" s="50">
        <v>254</v>
      </c>
      <c r="Y48" s="50">
        <v>56</v>
      </c>
      <c r="Z48" s="51">
        <v>6.8</v>
      </c>
      <c r="AA48" s="50">
        <v>0.3</v>
      </c>
      <c r="AB48" s="50">
        <v>8</v>
      </c>
      <c r="AC48" s="50">
        <v>9.4</v>
      </c>
      <c r="AD48" s="50">
        <v>166</v>
      </c>
      <c r="AE48" s="50">
        <v>4.5999999999999996</v>
      </c>
      <c r="AF48" s="50">
        <v>0.1</v>
      </c>
      <c r="AG48" s="50">
        <v>9</v>
      </c>
      <c r="AH48" s="50">
        <v>41</v>
      </c>
      <c r="AI48" s="50">
        <v>42</v>
      </c>
      <c r="AJ48" s="57"/>
      <c r="AQ48" s="52" t="str">
        <f t="shared" si="0"/>
        <v/>
      </c>
      <c r="AS48" s="52"/>
      <c r="AT48" s="52"/>
      <c r="AU48" s="52"/>
    </row>
    <row r="49" spans="1:47" ht="13" x14ac:dyDescent="0.3">
      <c r="A49" s="15">
        <v>48</v>
      </c>
      <c r="B49" s="15" t="s">
        <v>20</v>
      </c>
      <c r="C49" s="15" t="s">
        <v>17</v>
      </c>
      <c r="D49" s="15" t="s">
        <v>11</v>
      </c>
      <c r="E49" s="14" t="s">
        <v>16</v>
      </c>
      <c r="F49" s="14" t="s">
        <v>10</v>
      </c>
      <c r="G49" s="14">
        <v>2019</v>
      </c>
      <c r="I49" s="14">
        <v>10</v>
      </c>
      <c r="P49" s="70">
        <v>43.154818027531562</v>
      </c>
      <c r="Q49" s="61"/>
      <c r="R49" s="50">
        <v>4460</v>
      </c>
      <c r="S49" s="50">
        <v>0.5</v>
      </c>
      <c r="T49" s="50">
        <v>15</v>
      </c>
      <c r="U49" s="50">
        <v>16</v>
      </c>
      <c r="V49" s="50">
        <v>42</v>
      </c>
      <c r="W49" s="50">
        <v>460</v>
      </c>
      <c r="X49" s="50">
        <v>242</v>
      </c>
      <c r="Y49" s="50">
        <v>56</v>
      </c>
      <c r="Z49" s="51">
        <v>7.1</v>
      </c>
      <c r="AA49" s="50">
        <v>0.6</v>
      </c>
      <c r="AB49" s="50">
        <v>7.5</v>
      </c>
      <c r="AC49" s="50">
        <v>12.6</v>
      </c>
      <c r="AD49" s="50">
        <v>143</v>
      </c>
      <c r="AE49" s="50">
        <v>4.7</v>
      </c>
      <c r="AF49" s="50">
        <v>0.14000000000000001</v>
      </c>
      <c r="AG49" s="50">
        <v>9</v>
      </c>
      <c r="AH49" s="50">
        <v>41</v>
      </c>
      <c r="AI49" s="50">
        <v>42</v>
      </c>
      <c r="AJ49" s="57"/>
      <c r="AQ49" s="52">
        <f t="shared" si="0"/>
        <v>0.35583333333333328</v>
      </c>
      <c r="AS49" s="52">
        <v>0.30299999999999999</v>
      </c>
      <c r="AT49" s="52">
        <v>0.34139999999999998</v>
      </c>
      <c r="AU49" s="52">
        <v>0.42309999999999998</v>
      </c>
    </row>
    <row r="50" spans="1:47" x14ac:dyDescent="0.35">
      <c r="A50" s="14">
        <v>1</v>
      </c>
      <c r="B50" s="14" t="s">
        <v>7</v>
      </c>
      <c r="C50" s="14" t="s">
        <v>7</v>
      </c>
      <c r="D50" s="14" t="s">
        <v>8</v>
      </c>
      <c r="E50" s="14" t="s">
        <v>9</v>
      </c>
      <c r="F50" s="14" t="s">
        <v>10</v>
      </c>
      <c r="G50" s="17">
        <v>2020</v>
      </c>
      <c r="I50" s="14" t="s">
        <v>149</v>
      </c>
      <c r="M50" s="14">
        <v>40.6</v>
      </c>
    </row>
    <row r="51" spans="1:47" x14ac:dyDescent="0.35">
      <c r="A51" s="14">
        <v>2</v>
      </c>
      <c r="B51" s="14" t="s">
        <v>7</v>
      </c>
      <c r="C51" s="14" t="s">
        <v>7</v>
      </c>
      <c r="D51" s="14" t="s">
        <v>11</v>
      </c>
      <c r="E51" s="14" t="s">
        <v>12</v>
      </c>
      <c r="F51" s="14" t="s">
        <v>10</v>
      </c>
      <c r="G51" s="17">
        <v>2020</v>
      </c>
      <c r="M51" s="14">
        <v>34.799999999999997</v>
      </c>
    </row>
    <row r="52" spans="1:47" x14ac:dyDescent="0.35">
      <c r="A52" s="14">
        <v>3</v>
      </c>
      <c r="B52" s="14" t="s">
        <v>13</v>
      </c>
      <c r="C52" s="14" t="s">
        <v>7</v>
      </c>
      <c r="D52" s="14" t="s">
        <v>14</v>
      </c>
      <c r="E52" s="14" t="s">
        <v>9</v>
      </c>
      <c r="F52" s="14" t="s">
        <v>15</v>
      </c>
      <c r="G52" s="17">
        <v>2020</v>
      </c>
      <c r="M52" s="14">
        <v>37.200000000000003</v>
      </c>
    </row>
    <row r="53" spans="1:47" x14ac:dyDescent="0.35">
      <c r="A53" s="14">
        <v>4</v>
      </c>
      <c r="B53" s="14" t="s">
        <v>13</v>
      </c>
      <c r="C53" s="14" t="s">
        <v>7</v>
      </c>
      <c r="D53" s="14" t="s">
        <v>14</v>
      </c>
      <c r="E53" s="14" t="s">
        <v>16</v>
      </c>
      <c r="F53" s="14" t="s">
        <v>15</v>
      </c>
      <c r="G53" s="17">
        <v>2020</v>
      </c>
      <c r="M53" s="14">
        <v>35.4</v>
      </c>
    </row>
    <row r="54" spans="1:47" x14ac:dyDescent="0.35">
      <c r="A54" s="14">
        <v>5</v>
      </c>
      <c r="B54" s="14" t="s">
        <v>12</v>
      </c>
      <c r="C54" s="14" t="s">
        <v>7</v>
      </c>
      <c r="D54" s="14" t="s">
        <v>11</v>
      </c>
      <c r="E54" s="14" t="s">
        <v>9</v>
      </c>
      <c r="F54" s="14" t="s">
        <v>10</v>
      </c>
      <c r="G54" s="17">
        <v>2020</v>
      </c>
      <c r="M54" s="14">
        <v>36</v>
      </c>
    </row>
    <row r="55" spans="1:47" x14ac:dyDescent="0.35">
      <c r="A55" s="14">
        <v>6</v>
      </c>
      <c r="B55" s="14" t="s">
        <v>12</v>
      </c>
      <c r="C55" s="14" t="s">
        <v>7</v>
      </c>
      <c r="D55" s="14" t="s">
        <v>14</v>
      </c>
      <c r="E55" s="14" t="s">
        <v>12</v>
      </c>
      <c r="F55" s="14" t="s">
        <v>15</v>
      </c>
      <c r="G55" s="17">
        <v>2020</v>
      </c>
      <c r="M55" s="14">
        <v>38.4</v>
      </c>
    </row>
    <row r="56" spans="1:47" x14ac:dyDescent="0.35">
      <c r="A56" s="14">
        <v>7</v>
      </c>
      <c r="B56" s="14" t="s">
        <v>17</v>
      </c>
      <c r="C56" s="14" t="s">
        <v>7</v>
      </c>
      <c r="D56" s="14" t="s">
        <v>18</v>
      </c>
      <c r="E56" s="14" t="s">
        <v>12</v>
      </c>
      <c r="F56" s="14" t="s">
        <v>15</v>
      </c>
      <c r="G56" s="17">
        <v>2020</v>
      </c>
      <c r="M56" s="14">
        <v>37.399999999999991</v>
      </c>
    </row>
    <row r="57" spans="1:47" x14ac:dyDescent="0.35">
      <c r="A57" s="14">
        <v>8</v>
      </c>
      <c r="B57" s="14" t="s">
        <v>17</v>
      </c>
      <c r="C57" s="14" t="s">
        <v>7</v>
      </c>
      <c r="D57" s="14" t="s">
        <v>18</v>
      </c>
      <c r="E57" s="14" t="s">
        <v>9</v>
      </c>
      <c r="F57" s="14" t="s">
        <v>15</v>
      </c>
      <c r="G57" s="17">
        <v>2020</v>
      </c>
      <c r="M57" s="14">
        <v>31.000000000000007</v>
      </c>
    </row>
    <row r="58" spans="1:47" x14ac:dyDescent="0.35">
      <c r="A58" s="14">
        <v>9</v>
      </c>
      <c r="B58" s="14" t="s">
        <v>19</v>
      </c>
      <c r="C58" s="14" t="s">
        <v>7</v>
      </c>
      <c r="D58" s="14" t="s">
        <v>8</v>
      </c>
      <c r="E58" s="14" t="s">
        <v>12</v>
      </c>
      <c r="F58" s="14" t="s">
        <v>10</v>
      </c>
      <c r="G58" s="17">
        <v>2020</v>
      </c>
      <c r="M58" s="14">
        <v>42.800000000000004</v>
      </c>
    </row>
    <row r="59" spans="1:47" x14ac:dyDescent="0.35">
      <c r="A59" s="14">
        <v>10</v>
      </c>
      <c r="B59" s="14" t="s">
        <v>19</v>
      </c>
      <c r="C59" s="14" t="s">
        <v>7</v>
      </c>
      <c r="D59" s="14" t="s">
        <v>11</v>
      </c>
      <c r="E59" s="14" t="s">
        <v>16</v>
      </c>
      <c r="F59" s="14" t="s">
        <v>10</v>
      </c>
      <c r="G59" s="17">
        <v>2020</v>
      </c>
      <c r="M59" s="14">
        <v>45.599999999999994</v>
      </c>
    </row>
    <row r="60" spans="1:47" x14ac:dyDescent="0.35">
      <c r="A60" s="14">
        <v>11</v>
      </c>
      <c r="B60" s="14" t="s">
        <v>20</v>
      </c>
      <c r="C60" s="14" t="s">
        <v>7</v>
      </c>
      <c r="D60" s="14" t="s">
        <v>8</v>
      </c>
      <c r="E60" s="14" t="s">
        <v>16</v>
      </c>
      <c r="F60" s="14" t="s">
        <v>10</v>
      </c>
      <c r="G60" s="17">
        <v>2020</v>
      </c>
      <c r="M60" s="14">
        <v>50.8</v>
      </c>
    </row>
    <row r="61" spans="1:47" x14ac:dyDescent="0.35">
      <c r="A61" s="15">
        <v>12</v>
      </c>
      <c r="B61" s="15" t="s">
        <v>20</v>
      </c>
      <c r="C61" s="15" t="s">
        <v>7</v>
      </c>
      <c r="D61" s="15" t="s">
        <v>18</v>
      </c>
      <c r="E61" s="14" t="s">
        <v>16</v>
      </c>
      <c r="F61" s="14" t="s">
        <v>15</v>
      </c>
      <c r="G61" s="17">
        <v>2020</v>
      </c>
      <c r="M61" s="14">
        <v>54</v>
      </c>
    </row>
    <row r="62" spans="1:47" x14ac:dyDescent="0.35">
      <c r="A62" s="14">
        <v>13</v>
      </c>
      <c r="B62" s="14" t="s">
        <v>7</v>
      </c>
      <c r="C62" s="14" t="s">
        <v>13</v>
      </c>
      <c r="D62" s="14" t="s">
        <v>8</v>
      </c>
      <c r="E62" s="14" t="s">
        <v>9</v>
      </c>
      <c r="F62" s="14" t="s">
        <v>10</v>
      </c>
      <c r="G62" s="17">
        <v>2020</v>
      </c>
      <c r="M62" s="14">
        <v>41</v>
      </c>
    </row>
    <row r="63" spans="1:47" x14ac:dyDescent="0.35">
      <c r="A63" s="14">
        <v>14</v>
      </c>
      <c r="B63" s="14" t="s">
        <v>7</v>
      </c>
      <c r="C63" s="14" t="s">
        <v>13</v>
      </c>
      <c r="D63" s="14" t="s">
        <v>18</v>
      </c>
      <c r="E63" s="14" t="s">
        <v>9</v>
      </c>
      <c r="F63" s="14" t="s">
        <v>15</v>
      </c>
      <c r="G63" s="17">
        <v>2020</v>
      </c>
      <c r="M63" s="14">
        <v>32.199999999999996</v>
      </c>
    </row>
    <row r="64" spans="1:47" x14ac:dyDescent="0.35">
      <c r="A64" s="14">
        <v>15</v>
      </c>
      <c r="B64" s="14" t="s">
        <v>13</v>
      </c>
      <c r="C64" s="14" t="s">
        <v>13</v>
      </c>
      <c r="D64" s="14" t="s">
        <v>18</v>
      </c>
      <c r="E64" s="14" t="s">
        <v>16</v>
      </c>
      <c r="F64" s="14" t="s">
        <v>15</v>
      </c>
      <c r="G64" s="17">
        <v>2020</v>
      </c>
      <c r="M64" s="14">
        <v>32.4</v>
      </c>
    </row>
    <row r="65" spans="1:13" x14ac:dyDescent="0.35">
      <c r="A65" s="14">
        <v>16</v>
      </c>
      <c r="B65" s="14" t="s">
        <v>13</v>
      </c>
      <c r="C65" s="14" t="s">
        <v>13</v>
      </c>
      <c r="D65" s="14" t="s">
        <v>14</v>
      </c>
      <c r="E65" s="14" t="s">
        <v>9</v>
      </c>
      <c r="F65" s="14" t="s">
        <v>15</v>
      </c>
      <c r="G65" s="17">
        <v>2020</v>
      </c>
      <c r="M65" s="14">
        <v>41.2</v>
      </c>
    </row>
    <row r="66" spans="1:13" x14ac:dyDescent="0.35">
      <c r="A66" s="14">
        <v>17</v>
      </c>
      <c r="B66" s="14" t="s">
        <v>12</v>
      </c>
      <c r="C66" s="14" t="s">
        <v>13</v>
      </c>
      <c r="D66" s="14" t="s">
        <v>14</v>
      </c>
      <c r="E66" s="14" t="s">
        <v>16</v>
      </c>
      <c r="F66" s="14" t="s">
        <v>15</v>
      </c>
      <c r="G66" s="17">
        <v>2020</v>
      </c>
      <c r="M66" s="14">
        <v>41.6</v>
      </c>
    </row>
    <row r="67" spans="1:13" x14ac:dyDescent="0.35">
      <c r="A67" s="14">
        <v>18</v>
      </c>
      <c r="B67" s="14" t="s">
        <v>12</v>
      </c>
      <c r="C67" s="14" t="s">
        <v>13</v>
      </c>
      <c r="D67" s="14" t="s">
        <v>11</v>
      </c>
      <c r="E67" s="14" t="s">
        <v>16</v>
      </c>
      <c r="F67" s="14" t="s">
        <v>10</v>
      </c>
      <c r="G67" s="17">
        <v>2020</v>
      </c>
      <c r="M67" s="14">
        <v>38</v>
      </c>
    </row>
    <row r="68" spans="1:13" x14ac:dyDescent="0.35">
      <c r="A68" s="14">
        <v>19</v>
      </c>
      <c r="B68" s="14" t="s">
        <v>17</v>
      </c>
      <c r="C68" s="14" t="s">
        <v>13</v>
      </c>
      <c r="D68" s="14" t="s">
        <v>11</v>
      </c>
      <c r="E68" s="14" t="s">
        <v>9</v>
      </c>
      <c r="F68" s="14" t="s">
        <v>10</v>
      </c>
      <c r="G68" s="17">
        <v>2020</v>
      </c>
      <c r="M68" s="14">
        <v>32.999999999999993</v>
      </c>
    </row>
    <row r="69" spans="1:13" x14ac:dyDescent="0.35">
      <c r="A69" s="14">
        <v>20</v>
      </c>
      <c r="B69" s="14" t="s">
        <v>17</v>
      </c>
      <c r="C69" s="14" t="s">
        <v>13</v>
      </c>
      <c r="D69" s="14" t="s">
        <v>8</v>
      </c>
      <c r="E69" s="14" t="s">
        <v>12</v>
      </c>
      <c r="F69" s="14" t="s">
        <v>10</v>
      </c>
      <c r="G69" s="17">
        <v>2020</v>
      </c>
      <c r="M69" s="14">
        <v>40.199999999999996</v>
      </c>
    </row>
    <row r="70" spans="1:13" x14ac:dyDescent="0.35">
      <c r="A70" s="14">
        <v>21</v>
      </c>
      <c r="B70" s="14" t="s">
        <v>19</v>
      </c>
      <c r="C70" s="14" t="s">
        <v>13</v>
      </c>
      <c r="D70" s="14" t="s">
        <v>14</v>
      </c>
      <c r="E70" s="14" t="s">
        <v>12</v>
      </c>
      <c r="F70" s="14" t="s">
        <v>15</v>
      </c>
      <c r="G70" s="17">
        <v>2020</v>
      </c>
      <c r="M70" s="14">
        <v>44.400000000000006</v>
      </c>
    </row>
    <row r="71" spans="1:13" x14ac:dyDescent="0.35">
      <c r="A71" s="14">
        <v>22</v>
      </c>
      <c r="B71" s="14" t="s">
        <v>19</v>
      </c>
      <c r="C71" s="14" t="s">
        <v>13</v>
      </c>
      <c r="D71" s="14" t="s">
        <v>11</v>
      </c>
      <c r="E71" s="14" t="s">
        <v>12</v>
      </c>
      <c r="F71" s="14" t="s">
        <v>10</v>
      </c>
      <c r="G71" s="17">
        <v>2020</v>
      </c>
      <c r="M71" s="14">
        <v>44.399999999999991</v>
      </c>
    </row>
    <row r="72" spans="1:13" x14ac:dyDescent="0.35">
      <c r="A72" s="14">
        <v>23</v>
      </c>
      <c r="B72" s="14" t="s">
        <v>20</v>
      </c>
      <c r="C72" s="14" t="s">
        <v>13</v>
      </c>
      <c r="D72" s="14" t="s">
        <v>8</v>
      </c>
      <c r="E72" s="14" t="s">
        <v>16</v>
      </c>
      <c r="F72" s="14" t="s">
        <v>10</v>
      </c>
      <c r="G72" s="17">
        <v>2020</v>
      </c>
      <c r="M72" s="14">
        <v>46.199999999999989</v>
      </c>
    </row>
    <row r="73" spans="1:13" x14ac:dyDescent="0.35">
      <c r="A73" s="15">
        <v>24</v>
      </c>
      <c r="B73" s="15" t="s">
        <v>20</v>
      </c>
      <c r="C73" s="15" t="s">
        <v>13</v>
      </c>
      <c r="D73" s="15" t="s">
        <v>18</v>
      </c>
      <c r="E73" s="14" t="s">
        <v>12</v>
      </c>
      <c r="F73" s="14" t="s">
        <v>15</v>
      </c>
      <c r="G73" s="17">
        <v>2020</v>
      </c>
      <c r="M73" s="14">
        <v>47.79999999999999</v>
      </c>
    </row>
    <row r="74" spans="1:13" x14ac:dyDescent="0.35">
      <c r="A74" s="14">
        <v>25</v>
      </c>
      <c r="B74" s="14" t="s">
        <v>7</v>
      </c>
      <c r="C74" s="14" t="s">
        <v>12</v>
      </c>
      <c r="D74" s="14" t="s">
        <v>11</v>
      </c>
      <c r="E74" s="14" t="s">
        <v>16</v>
      </c>
      <c r="F74" s="14" t="s">
        <v>10</v>
      </c>
      <c r="G74" s="17">
        <v>2020</v>
      </c>
      <c r="M74" s="14">
        <v>34.6</v>
      </c>
    </row>
    <row r="75" spans="1:13" x14ac:dyDescent="0.35">
      <c r="A75" s="14">
        <v>26</v>
      </c>
      <c r="B75" s="14" t="s">
        <v>7</v>
      </c>
      <c r="C75" s="14" t="s">
        <v>12</v>
      </c>
      <c r="D75" s="14" t="s">
        <v>18</v>
      </c>
      <c r="E75" s="14" t="s">
        <v>9</v>
      </c>
      <c r="F75" s="14" t="s">
        <v>15</v>
      </c>
      <c r="G75" s="17">
        <v>2020</v>
      </c>
      <c r="M75" s="14">
        <v>36.800000000000004</v>
      </c>
    </row>
    <row r="76" spans="1:13" x14ac:dyDescent="0.35">
      <c r="A76" s="14">
        <v>27</v>
      </c>
      <c r="B76" s="14" t="s">
        <v>13</v>
      </c>
      <c r="C76" s="14" t="s">
        <v>12</v>
      </c>
      <c r="D76" s="14" t="s">
        <v>14</v>
      </c>
      <c r="E76" s="14" t="s">
        <v>12</v>
      </c>
      <c r="F76" s="14" t="s">
        <v>15</v>
      </c>
      <c r="G76" s="17">
        <v>2020</v>
      </c>
      <c r="M76" s="14">
        <v>38.400000000000006</v>
      </c>
    </row>
    <row r="77" spans="1:13" x14ac:dyDescent="0.35">
      <c r="A77" s="14">
        <v>28</v>
      </c>
      <c r="B77" s="14" t="s">
        <v>13</v>
      </c>
      <c r="C77" s="14" t="s">
        <v>12</v>
      </c>
      <c r="D77" s="14" t="s">
        <v>14</v>
      </c>
      <c r="E77" s="14" t="s">
        <v>9</v>
      </c>
      <c r="F77" s="14" t="s">
        <v>15</v>
      </c>
      <c r="G77" s="17">
        <v>2020</v>
      </c>
      <c r="M77" s="14">
        <v>34.799999999999997</v>
      </c>
    </row>
    <row r="78" spans="1:13" x14ac:dyDescent="0.35">
      <c r="A78" s="14">
        <v>29</v>
      </c>
      <c r="B78" s="14" t="s">
        <v>12</v>
      </c>
      <c r="C78" s="14" t="s">
        <v>12</v>
      </c>
      <c r="D78" s="14" t="s">
        <v>11</v>
      </c>
      <c r="E78" s="14" t="s">
        <v>9</v>
      </c>
      <c r="F78" s="14" t="s">
        <v>10</v>
      </c>
      <c r="G78" s="17">
        <v>2020</v>
      </c>
      <c r="M78" s="14">
        <v>29.000000000000004</v>
      </c>
    </row>
    <row r="79" spans="1:13" x14ac:dyDescent="0.35">
      <c r="A79" s="14">
        <v>30</v>
      </c>
      <c r="B79" s="14" t="s">
        <v>12</v>
      </c>
      <c r="C79" s="14" t="s">
        <v>12</v>
      </c>
      <c r="D79" s="14" t="s">
        <v>8</v>
      </c>
      <c r="E79" s="14" t="s">
        <v>16</v>
      </c>
      <c r="F79" s="14" t="s">
        <v>10</v>
      </c>
      <c r="G79" s="17">
        <v>2020</v>
      </c>
      <c r="M79" s="14">
        <v>35</v>
      </c>
    </row>
    <row r="80" spans="1:13" x14ac:dyDescent="0.35">
      <c r="A80" s="14">
        <v>31</v>
      </c>
      <c r="B80" s="14" t="s">
        <v>17</v>
      </c>
      <c r="C80" s="14" t="s">
        <v>12</v>
      </c>
      <c r="D80" s="14" t="s">
        <v>11</v>
      </c>
      <c r="E80" s="14" t="s">
        <v>12</v>
      </c>
      <c r="F80" s="14" t="s">
        <v>10</v>
      </c>
      <c r="G80" s="17">
        <v>2020</v>
      </c>
      <c r="M80" s="14">
        <v>27.800000000000004</v>
      </c>
    </row>
    <row r="81" spans="1:13" x14ac:dyDescent="0.35">
      <c r="A81" s="14">
        <v>32</v>
      </c>
      <c r="B81" s="14" t="s">
        <v>17</v>
      </c>
      <c r="C81" s="14" t="s">
        <v>12</v>
      </c>
      <c r="D81" s="14" t="s">
        <v>8</v>
      </c>
      <c r="E81" s="14" t="s">
        <v>12</v>
      </c>
      <c r="F81" s="14" t="s">
        <v>10</v>
      </c>
      <c r="G81" s="17">
        <v>2020</v>
      </c>
      <c r="M81" s="14">
        <v>31.400000000000006</v>
      </c>
    </row>
    <row r="82" spans="1:13" x14ac:dyDescent="0.35">
      <c r="A82" s="14">
        <v>33</v>
      </c>
      <c r="B82" s="14" t="s">
        <v>19</v>
      </c>
      <c r="C82" s="14" t="s">
        <v>12</v>
      </c>
      <c r="D82" s="14" t="s">
        <v>8</v>
      </c>
      <c r="E82" s="14" t="s">
        <v>9</v>
      </c>
      <c r="F82" s="14" t="s">
        <v>10</v>
      </c>
      <c r="G82" s="17">
        <v>2020</v>
      </c>
      <c r="M82" s="14">
        <v>37</v>
      </c>
    </row>
    <row r="83" spans="1:13" x14ac:dyDescent="0.35">
      <c r="A83" s="14">
        <v>34</v>
      </c>
      <c r="B83" s="14" t="s">
        <v>19</v>
      </c>
      <c r="C83" s="14" t="s">
        <v>12</v>
      </c>
      <c r="D83" s="14" t="s">
        <v>14</v>
      </c>
      <c r="E83" s="14" t="s">
        <v>16</v>
      </c>
      <c r="F83" s="14" t="s">
        <v>15</v>
      </c>
      <c r="G83" s="17">
        <v>2020</v>
      </c>
      <c r="M83" s="14">
        <v>47.599999999999994</v>
      </c>
    </row>
    <row r="84" spans="1:13" x14ac:dyDescent="0.35">
      <c r="A84" s="16">
        <v>35</v>
      </c>
      <c r="B84" s="14" t="s">
        <v>20</v>
      </c>
      <c r="C84" s="16" t="s">
        <v>12</v>
      </c>
      <c r="D84" s="16" t="s">
        <v>18</v>
      </c>
      <c r="E84" s="14" t="s">
        <v>16</v>
      </c>
      <c r="F84" s="14" t="s">
        <v>15</v>
      </c>
      <c r="G84" s="17">
        <v>2020</v>
      </c>
      <c r="M84" s="14">
        <v>50.4</v>
      </c>
    </row>
    <row r="85" spans="1:13" x14ac:dyDescent="0.35">
      <c r="A85" s="15">
        <v>36</v>
      </c>
      <c r="B85" s="15" t="s">
        <v>20</v>
      </c>
      <c r="C85" s="15" t="s">
        <v>12</v>
      </c>
      <c r="D85" s="15" t="s">
        <v>18</v>
      </c>
      <c r="E85" s="14" t="s">
        <v>12</v>
      </c>
      <c r="F85" s="14" t="s">
        <v>15</v>
      </c>
      <c r="G85" s="17">
        <v>2020</v>
      </c>
      <c r="M85" s="14">
        <v>46.400000000000006</v>
      </c>
    </row>
    <row r="86" spans="1:13" x14ac:dyDescent="0.35">
      <c r="A86" s="14">
        <v>37</v>
      </c>
      <c r="B86" s="14" t="s">
        <v>7</v>
      </c>
      <c r="C86" s="14" t="s">
        <v>17</v>
      </c>
      <c r="D86" s="14" t="s">
        <v>14</v>
      </c>
      <c r="E86" s="14" t="s">
        <v>16</v>
      </c>
      <c r="F86" s="14" t="s">
        <v>15</v>
      </c>
      <c r="G86" s="17">
        <v>2020</v>
      </c>
      <c r="M86" s="14">
        <v>33.200000000000003</v>
      </c>
    </row>
    <row r="87" spans="1:13" x14ac:dyDescent="0.35">
      <c r="A87" s="14">
        <v>38</v>
      </c>
      <c r="B87" s="14" t="s">
        <v>7</v>
      </c>
      <c r="C87" s="14" t="s">
        <v>17</v>
      </c>
      <c r="D87" s="14" t="s">
        <v>8</v>
      </c>
      <c r="E87" s="14" t="s">
        <v>12</v>
      </c>
      <c r="F87" s="14" t="s">
        <v>10</v>
      </c>
      <c r="G87" s="17">
        <v>2020</v>
      </c>
      <c r="M87" s="14">
        <v>33.6</v>
      </c>
    </row>
    <row r="88" spans="1:13" x14ac:dyDescent="0.35">
      <c r="A88" s="14">
        <v>39</v>
      </c>
      <c r="B88" s="14" t="s">
        <v>13</v>
      </c>
      <c r="C88" s="14" t="s">
        <v>17</v>
      </c>
      <c r="D88" s="14" t="s">
        <v>8</v>
      </c>
      <c r="E88" s="14" t="s">
        <v>9</v>
      </c>
      <c r="F88" s="14" t="s">
        <v>10</v>
      </c>
      <c r="G88" s="17">
        <v>2020</v>
      </c>
      <c r="M88" s="14">
        <v>42.000000000000007</v>
      </c>
    </row>
    <row r="89" spans="1:13" x14ac:dyDescent="0.35">
      <c r="A89" s="14">
        <v>40</v>
      </c>
      <c r="B89" s="14" t="s">
        <v>13</v>
      </c>
      <c r="C89" s="14" t="s">
        <v>17</v>
      </c>
      <c r="D89" s="14" t="s">
        <v>11</v>
      </c>
      <c r="E89" s="14" t="s">
        <v>12</v>
      </c>
      <c r="F89" s="14" t="s">
        <v>10</v>
      </c>
      <c r="G89" s="17">
        <v>2020</v>
      </c>
      <c r="M89" s="14">
        <v>30.599999999999998</v>
      </c>
    </row>
    <row r="90" spans="1:13" x14ac:dyDescent="0.35">
      <c r="A90" s="14">
        <v>41</v>
      </c>
      <c r="B90" s="14" t="s">
        <v>12</v>
      </c>
      <c r="C90" s="14" t="s">
        <v>17</v>
      </c>
      <c r="D90" s="14" t="s">
        <v>18</v>
      </c>
      <c r="E90" s="14" t="s">
        <v>16</v>
      </c>
      <c r="F90" s="14" t="s">
        <v>15</v>
      </c>
      <c r="G90" s="17">
        <v>2020</v>
      </c>
      <c r="M90" s="14">
        <v>34.199999999999996</v>
      </c>
    </row>
    <row r="91" spans="1:13" x14ac:dyDescent="0.35">
      <c r="A91" s="14">
        <v>42</v>
      </c>
      <c r="B91" s="14" t="s">
        <v>12</v>
      </c>
      <c r="C91" s="14" t="s">
        <v>17</v>
      </c>
      <c r="D91" s="14" t="s">
        <v>14</v>
      </c>
      <c r="E91" s="14" t="s">
        <v>9</v>
      </c>
      <c r="F91" s="14" t="s">
        <v>15</v>
      </c>
      <c r="G91" s="17">
        <v>2020</v>
      </c>
      <c r="M91" s="14">
        <v>33.6</v>
      </c>
    </row>
    <row r="92" spans="1:13" x14ac:dyDescent="0.35">
      <c r="A92" s="14">
        <v>43</v>
      </c>
      <c r="B92" s="14" t="s">
        <v>17</v>
      </c>
      <c r="C92" s="14" t="s">
        <v>17</v>
      </c>
      <c r="D92" s="14" t="s">
        <v>18</v>
      </c>
      <c r="E92" s="14" t="s">
        <v>12</v>
      </c>
      <c r="F92" s="14" t="s">
        <v>15</v>
      </c>
      <c r="G92" s="17">
        <v>2020</v>
      </c>
      <c r="M92" s="14">
        <v>32.800000000000004</v>
      </c>
    </row>
    <row r="93" spans="1:13" x14ac:dyDescent="0.35">
      <c r="A93" s="14">
        <v>44</v>
      </c>
      <c r="B93" s="14" t="s">
        <v>17</v>
      </c>
      <c r="C93" s="14" t="s">
        <v>17</v>
      </c>
      <c r="D93" s="14" t="s">
        <v>11</v>
      </c>
      <c r="E93" s="14" t="s">
        <v>9</v>
      </c>
      <c r="F93" s="14" t="s">
        <v>10</v>
      </c>
      <c r="G93" s="17">
        <v>2020</v>
      </c>
      <c r="M93" s="14">
        <v>36.799999999999997</v>
      </c>
    </row>
    <row r="94" spans="1:13" x14ac:dyDescent="0.35">
      <c r="A94" s="14">
        <v>45</v>
      </c>
      <c r="B94" s="14" t="s">
        <v>19</v>
      </c>
      <c r="C94" s="14" t="s">
        <v>17</v>
      </c>
      <c r="D94" s="14" t="s">
        <v>14</v>
      </c>
      <c r="E94" s="14" t="s">
        <v>12</v>
      </c>
      <c r="F94" s="14" t="s">
        <v>15</v>
      </c>
      <c r="G94" s="17">
        <v>2020</v>
      </c>
      <c r="M94" s="14">
        <v>32.4</v>
      </c>
    </row>
    <row r="95" spans="1:13" x14ac:dyDescent="0.35">
      <c r="A95" s="14">
        <v>46</v>
      </c>
      <c r="B95" s="14" t="s">
        <v>19</v>
      </c>
      <c r="C95" s="14" t="s">
        <v>17</v>
      </c>
      <c r="D95" s="14" t="s">
        <v>8</v>
      </c>
      <c r="E95" s="14" t="s">
        <v>16</v>
      </c>
      <c r="F95" s="14" t="s">
        <v>10</v>
      </c>
      <c r="G95" s="17">
        <v>2020</v>
      </c>
      <c r="M95" s="14">
        <v>43</v>
      </c>
    </row>
    <row r="96" spans="1:13" x14ac:dyDescent="0.35">
      <c r="A96" s="16">
        <v>47</v>
      </c>
      <c r="B96" s="14" t="s">
        <v>20</v>
      </c>
      <c r="C96" s="16" t="s">
        <v>17</v>
      </c>
      <c r="D96" s="16" t="s">
        <v>18</v>
      </c>
      <c r="E96" s="14" t="s">
        <v>9</v>
      </c>
      <c r="F96" s="14" t="s">
        <v>15</v>
      </c>
      <c r="G96" s="17">
        <v>2020</v>
      </c>
      <c r="M96" s="14">
        <v>48.4</v>
      </c>
    </row>
    <row r="97" spans="1:15" x14ac:dyDescent="0.35">
      <c r="A97" s="15">
        <v>48</v>
      </c>
      <c r="B97" s="15" t="s">
        <v>20</v>
      </c>
      <c r="C97" s="15" t="s">
        <v>17</v>
      </c>
      <c r="D97" s="15" t="s">
        <v>11</v>
      </c>
      <c r="E97" s="14" t="s">
        <v>16</v>
      </c>
      <c r="F97" s="14" t="s">
        <v>10</v>
      </c>
      <c r="G97" s="17">
        <v>2020</v>
      </c>
      <c r="M97" s="14">
        <v>47.599999999999994</v>
      </c>
    </row>
    <row r="98" spans="1:15" x14ac:dyDescent="0.35">
      <c r="A98" s="14">
        <v>1</v>
      </c>
      <c r="B98" s="14" t="s">
        <v>7</v>
      </c>
      <c r="C98" s="14" t="s">
        <v>7</v>
      </c>
      <c r="D98" s="14" t="s">
        <v>8</v>
      </c>
      <c r="E98" s="14" t="s">
        <v>9</v>
      </c>
      <c r="F98" s="14" t="s">
        <v>10</v>
      </c>
      <c r="G98" s="17">
        <v>2024</v>
      </c>
      <c r="H98" s="17" t="s">
        <v>48</v>
      </c>
      <c r="I98" s="17">
        <v>4</v>
      </c>
      <c r="J98" s="18">
        <v>45411</v>
      </c>
      <c r="K98" s="18"/>
      <c r="L98" s="18"/>
      <c r="M98" s="19">
        <v>51.458333333333336</v>
      </c>
      <c r="N98" s="20">
        <v>3.9236945329470783</v>
      </c>
      <c r="O98" s="42">
        <v>7.6249934243505971E-2</v>
      </c>
    </row>
    <row r="99" spans="1:15" x14ac:dyDescent="0.35">
      <c r="A99" s="14">
        <v>2</v>
      </c>
      <c r="B99" s="14" t="s">
        <v>7</v>
      </c>
      <c r="C99" s="14" t="s">
        <v>7</v>
      </c>
      <c r="D99" s="14" t="s">
        <v>11</v>
      </c>
      <c r="E99" s="14" t="s">
        <v>12</v>
      </c>
      <c r="F99" s="14" t="s">
        <v>10</v>
      </c>
      <c r="G99" s="17">
        <v>2024</v>
      </c>
      <c r="H99" s="17" t="s">
        <v>48</v>
      </c>
      <c r="I99" s="17">
        <v>4</v>
      </c>
      <c r="J99" s="18">
        <v>45411</v>
      </c>
      <c r="K99" s="18"/>
      <c r="L99" s="18"/>
      <c r="M99" s="19">
        <v>44.058333333333337</v>
      </c>
      <c r="N99" s="20">
        <v>4.5157216947285868</v>
      </c>
      <c r="O99" s="42">
        <v>0.1024941561126216</v>
      </c>
    </row>
    <row r="100" spans="1:15" x14ac:dyDescent="0.35">
      <c r="A100" s="14">
        <v>3</v>
      </c>
      <c r="B100" s="14" t="s">
        <v>13</v>
      </c>
      <c r="C100" s="14" t="s">
        <v>7</v>
      </c>
      <c r="D100" s="14" t="s">
        <v>14</v>
      </c>
      <c r="E100" s="14" t="s">
        <v>9</v>
      </c>
      <c r="F100" s="14" t="s">
        <v>15</v>
      </c>
      <c r="G100" s="17">
        <v>2024</v>
      </c>
      <c r="H100" s="17" t="s">
        <v>48</v>
      </c>
      <c r="I100" s="17">
        <v>4</v>
      </c>
      <c r="J100" s="18">
        <v>45411</v>
      </c>
      <c r="K100" s="18"/>
      <c r="L100" s="18"/>
      <c r="M100" s="19">
        <v>54.241666666666674</v>
      </c>
      <c r="N100" s="20">
        <v>2.7991746619099698</v>
      </c>
      <c r="O100" s="42">
        <v>5.1605616750529472E-2</v>
      </c>
    </row>
    <row r="101" spans="1:15" x14ac:dyDescent="0.35">
      <c r="A101" s="14">
        <v>4</v>
      </c>
      <c r="B101" s="14" t="s">
        <v>13</v>
      </c>
      <c r="C101" s="14" t="s">
        <v>7</v>
      </c>
      <c r="D101" s="14" t="s">
        <v>14</v>
      </c>
      <c r="E101" s="14" t="s">
        <v>16</v>
      </c>
      <c r="F101" s="14" t="s">
        <v>15</v>
      </c>
      <c r="G101" s="17">
        <v>2024</v>
      </c>
      <c r="H101" s="17" t="s">
        <v>48</v>
      </c>
      <c r="I101" s="17">
        <v>4</v>
      </c>
      <c r="J101" s="18">
        <v>45411</v>
      </c>
      <c r="K101" s="18"/>
      <c r="L101" s="18"/>
      <c r="M101" s="19">
        <v>51.150000000000006</v>
      </c>
      <c r="N101" s="20">
        <v>2.3446263513133023</v>
      </c>
      <c r="O101" s="42">
        <v>4.5838247337503461E-2</v>
      </c>
    </row>
    <row r="102" spans="1:15" x14ac:dyDescent="0.35">
      <c r="A102" s="14">
        <v>5</v>
      </c>
      <c r="B102" s="14" t="s">
        <v>12</v>
      </c>
      <c r="C102" s="14" t="s">
        <v>7</v>
      </c>
      <c r="D102" s="14" t="s">
        <v>11</v>
      </c>
      <c r="E102" s="14" t="s">
        <v>9</v>
      </c>
      <c r="F102" s="14" t="s">
        <v>10</v>
      </c>
      <c r="G102" s="17">
        <v>2024</v>
      </c>
      <c r="H102" s="17" t="s">
        <v>48</v>
      </c>
      <c r="I102" s="17">
        <v>4</v>
      </c>
      <c r="J102" s="18">
        <v>45411</v>
      </c>
      <c r="K102" s="18"/>
      <c r="L102" s="18"/>
      <c r="M102" s="19">
        <v>49.391666666666659</v>
      </c>
      <c r="N102" s="20">
        <v>5.0792730928268801</v>
      </c>
      <c r="O102" s="42">
        <v>0.10283664098856517</v>
      </c>
    </row>
    <row r="103" spans="1:15" x14ac:dyDescent="0.35">
      <c r="A103" s="14">
        <v>6</v>
      </c>
      <c r="B103" s="14" t="s">
        <v>12</v>
      </c>
      <c r="C103" s="14" t="s">
        <v>7</v>
      </c>
      <c r="D103" s="14" t="s">
        <v>14</v>
      </c>
      <c r="E103" s="14" t="s">
        <v>12</v>
      </c>
      <c r="F103" s="14" t="s">
        <v>15</v>
      </c>
      <c r="G103" s="17">
        <v>2024</v>
      </c>
      <c r="H103" s="17" t="s">
        <v>48</v>
      </c>
      <c r="I103" s="17">
        <v>4</v>
      </c>
      <c r="J103" s="18">
        <v>45411</v>
      </c>
      <c r="K103" s="18"/>
      <c r="L103" s="18"/>
      <c r="M103" s="19">
        <v>53.216666666666669</v>
      </c>
      <c r="N103" s="20">
        <v>2.176666898695983</v>
      </c>
      <c r="O103" s="42">
        <v>4.0901977426169425E-2</v>
      </c>
    </row>
    <row r="104" spans="1:15" x14ac:dyDescent="0.35">
      <c r="A104" s="14">
        <v>7</v>
      </c>
      <c r="B104" s="14" t="s">
        <v>17</v>
      </c>
      <c r="C104" s="14" t="s">
        <v>7</v>
      </c>
      <c r="D104" s="14" t="s">
        <v>18</v>
      </c>
      <c r="E104" s="14" t="s">
        <v>12</v>
      </c>
      <c r="F104" s="14" t="s">
        <v>15</v>
      </c>
      <c r="G104" s="17">
        <v>2024</v>
      </c>
      <c r="H104" s="17" t="s">
        <v>48</v>
      </c>
      <c r="I104" s="17">
        <v>4</v>
      </c>
      <c r="J104" s="18">
        <v>45411</v>
      </c>
      <c r="K104" s="18"/>
      <c r="L104" s="18"/>
      <c r="M104" s="19">
        <v>51.06666666666667</v>
      </c>
      <c r="N104" s="20">
        <v>2.7147185802025526</v>
      </c>
      <c r="O104" s="42">
        <v>5.316028551310481E-2</v>
      </c>
    </row>
    <row r="105" spans="1:15" x14ac:dyDescent="0.35">
      <c r="A105" s="14">
        <v>8</v>
      </c>
      <c r="B105" s="14" t="s">
        <v>17</v>
      </c>
      <c r="C105" s="14" t="s">
        <v>7</v>
      </c>
      <c r="D105" s="14" t="s">
        <v>18</v>
      </c>
      <c r="E105" s="14" t="s">
        <v>9</v>
      </c>
      <c r="F105" s="14" t="s">
        <v>15</v>
      </c>
      <c r="G105" s="17">
        <v>2024</v>
      </c>
      <c r="H105" s="17" t="s">
        <v>48</v>
      </c>
      <c r="I105" s="17">
        <v>4</v>
      </c>
      <c r="J105" s="18">
        <v>45411</v>
      </c>
      <c r="K105" s="18"/>
      <c r="L105" s="18"/>
      <c r="M105" s="19">
        <v>52.491666666666674</v>
      </c>
      <c r="N105" s="20">
        <v>3.432321857479764</v>
      </c>
      <c r="O105" s="42">
        <v>6.5387938227904688E-2</v>
      </c>
    </row>
    <row r="106" spans="1:15" x14ac:dyDescent="0.35">
      <c r="A106" s="14">
        <v>9</v>
      </c>
      <c r="B106" s="14" t="s">
        <v>19</v>
      </c>
      <c r="C106" s="14" t="s">
        <v>7</v>
      </c>
      <c r="D106" s="14" t="s">
        <v>8</v>
      </c>
      <c r="E106" s="14" t="s">
        <v>12</v>
      </c>
      <c r="F106" s="14" t="s">
        <v>10</v>
      </c>
      <c r="G106" s="17">
        <v>2024</v>
      </c>
      <c r="H106" s="17" t="s">
        <v>48</v>
      </c>
      <c r="I106" s="17">
        <v>4</v>
      </c>
      <c r="J106" s="18">
        <v>45411</v>
      </c>
      <c r="K106" s="18"/>
      <c r="L106" s="18"/>
      <c r="M106" s="19">
        <v>64.63333333333334</v>
      </c>
      <c r="N106" s="20">
        <v>9.4267832490326491</v>
      </c>
      <c r="O106" s="42">
        <v>0.145850179201124</v>
      </c>
    </row>
    <row r="107" spans="1:15" x14ac:dyDescent="0.35">
      <c r="A107" s="14">
        <v>10</v>
      </c>
      <c r="B107" s="14" t="s">
        <v>19</v>
      </c>
      <c r="C107" s="14" t="s">
        <v>7</v>
      </c>
      <c r="D107" s="14" t="s">
        <v>11</v>
      </c>
      <c r="E107" s="14" t="s">
        <v>16</v>
      </c>
      <c r="F107" s="14" t="s">
        <v>10</v>
      </c>
      <c r="G107" s="17">
        <v>2024</v>
      </c>
      <c r="H107" s="17" t="s">
        <v>48</v>
      </c>
      <c r="I107" s="17">
        <v>4</v>
      </c>
      <c r="J107" s="18">
        <v>45411</v>
      </c>
      <c r="K107" s="18"/>
      <c r="L107" s="18"/>
      <c r="M107" s="19">
        <v>73.716666666666669</v>
      </c>
      <c r="N107" s="20">
        <v>5.3883431984462939</v>
      </c>
      <c r="O107" s="42">
        <v>7.3095318088803443E-2</v>
      </c>
    </row>
    <row r="108" spans="1:15" x14ac:dyDescent="0.35">
      <c r="A108" s="14">
        <v>11</v>
      </c>
      <c r="B108" s="14" t="s">
        <v>20</v>
      </c>
      <c r="C108" s="14" t="s">
        <v>7</v>
      </c>
      <c r="D108" s="14" t="s">
        <v>8</v>
      </c>
      <c r="E108" s="14" t="s">
        <v>16</v>
      </c>
      <c r="F108" s="14" t="s">
        <v>10</v>
      </c>
      <c r="G108" s="17">
        <v>2024</v>
      </c>
      <c r="H108" s="17" t="s">
        <v>48</v>
      </c>
      <c r="I108" s="17">
        <v>4</v>
      </c>
      <c r="J108" s="18">
        <v>45411</v>
      </c>
      <c r="K108" s="18"/>
      <c r="L108" s="18"/>
      <c r="M108" s="19">
        <v>69.974999999999994</v>
      </c>
      <c r="N108" s="20">
        <v>4.5471519557950675</v>
      </c>
      <c r="O108" s="42">
        <v>6.4982521697678708E-2</v>
      </c>
    </row>
    <row r="109" spans="1:15" x14ac:dyDescent="0.35">
      <c r="A109" s="15">
        <v>12</v>
      </c>
      <c r="B109" s="15" t="s">
        <v>20</v>
      </c>
      <c r="C109" s="15" t="s">
        <v>7</v>
      </c>
      <c r="D109" s="15" t="s">
        <v>18</v>
      </c>
      <c r="E109" s="14" t="s">
        <v>16</v>
      </c>
      <c r="F109" s="14" t="s">
        <v>15</v>
      </c>
      <c r="G109" s="17">
        <v>2024</v>
      </c>
      <c r="H109" s="17" t="s">
        <v>48</v>
      </c>
      <c r="I109" s="17">
        <v>4</v>
      </c>
      <c r="J109" s="18">
        <v>45411</v>
      </c>
      <c r="K109" s="18"/>
      <c r="L109" s="18"/>
      <c r="M109" s="19">
        <v>76.891666666666666</v>
      </c>
      <c r="N109" s="20">
        <v>4.3903734223729511</v>
      </c>
      <c r="O109" s="42">
        <v>5.7098169576758874E-2</v>
      </c>
    </row>
    <row r="110" spans="1:15" x14ac:dyDescent="0.35">
      <c r="A110" s="14">
        <v>13</v>
      </c>
      <c r="B110" s="14" t="s">
        <v>7</v>
      </c>
      <c r="C110" s="14" t="s">
        <v>13</v>
      </c>
      <c r="D110" s="14" t="s">
        <v>8</v>
      </c>
      <c r="E110" s="14" t="s">
        <v>9</v>
      </c>
      <c r="F110" s="14" t="s">
        <v>10</v>
      </c>
      <c r="G110" s="17">
        <v>2024</v>
      </c>
      <c r="H110" s="17" t="s">
        <v>48</v>
      </c>
      <c r="I110" s="17">
        <v>4</v>
      </c>
      <c r="J110" s="18">
        <v>45411</v>
      </c>
      <c r="K110" s="18"/>
      <c r="L110" s="18"/>
      <c r="M110" s="19">
        <v>56.124999999999993</v>
      </c>
      <c r="N110" s="20">
        <v>3.1723593170326145</v>
      </c>
      <c r="O110" s="42">
        <v>5.6523105871405167E-2</v>
      </c>
    </row>
    <row r="111" spans="1:15" x14ac:dyDescent="0.35">
      <c r="A111" s="14">
        <v>14</v>
      </c>
      <c r="B111" s="14" t="s">
        <v>7</v>
      </c>
      <c r="C111" s="14" t="s">
        <v>13</v>
      </c>
      <c r="D111" s="14" t="s">
        <v>18</v>
      </c>
      <c r="E111" s="14" t="s">
        <v>9</v>
      </c>
      <c r="F111" s="14" t="s">
        <v>15</v>
      </c>
      <c r="G111" s="17">
        <v>2024</v>
      </c>
      <c r="H111" s="17" t="s">
        <v>48</v>
      </c>
      <c r="I111" s="17">
        <v>4</v>
      </c>
      <c r="J111" s="18">
        <v>45411</v>
      </c>
      <c r="K111" s="18"/>
      <c r="L111" s="18"/>
      <c r="M111" s="36">
        <v>52.800000000000004</v>
      </c>
      <c r="N111" s="20">
        <v>3.7423862100876963</v>
      </c>
      <c r="O111" s="42">
        <v>7.0878526706206368E-2</v>
      </c>
    </row>
    <row r="112" spans="1:15" x14ac:dyDescent="0.35">
      <c r="A112" s="14">
        <v>15</v>
      </c>
      <c r="B112" s="14" t="s">
        <v>13</v>
      </c>
      <c r="C112" s="14" t="s">
        <v>13</v>
      </c>
      <c r="D112" s="14" t="s">
        <v>18</v>
      </c>
      <c r="E112" s="14" t="s">
        <v>16</v>
      </c>
      <c r="F112" s="14" t="s">
        <v>15</v>
      </c>
      <c r="G112" s="17">
        <v>2024</v>
      </c>
      <c r="H112" s="17" t="s">
        <v>48</v>
      </c>
      <c r="I112" s="17">
        <v>4</v>
      </c>
      <c r="J112" s="18">
        <v>45411</v>
      </c>
      <c r="K112" s="18"/>
      <c r="L112" s="18"/>
      <c r="M112" s="19">
        <v>55.466666666666661</v>
      </c>
      <c r="N112" s="20">
        <v>3.8864176852523746</v>
      </c>
      <c r="O112" s="42">
        <v>7.0067626537001951E-2</v>
      </c>
    </row>
    <row r="113" spans="1:15" x14ac:dyDescent="0.35">
      <c r="A113" s="14">
        <v>16</v>
      </c>
      <c r="B113" s="14" t="s">
        <v>13</v>
      </c>
      <c r="C113" s="14" t="s">
        <v>13</v>
      </c>
      <c r="D113" s="14" t="s">
        <v>14</v>
      </c>
      <c r="E113" s="14" t="s">
        <v>9</v>
      </c>
      <c r="F113" s="14" t="s">
        <v>15</v>
      </c>
      <c r="G113" s="17">
        <v>2024</v>
      </c>
      <c r="H113" s="17" t="s">
        <v>48</v>
      </c>
      <c r="I113" s="17">
        <v>4</v>
      </c>
      <c r="J113" s="18">
        <v>45411</v>
      </c>
      <c r="K113" s="18"/>
      <c r="L113" s="18"/>
      <c r="M113" s="19">
        <v>56.4</v>
      </c>
      <c r="N113" s="20">
        <v>2.4327313493647047</v>
      </c>
      <c r="O113" s="42">
        <v>4.3133534563203985E-2</v>
      </c>
    </row>
    <row r="114" spans="1:15" x14ac:dyDescent="0.35">
      <c r="A114" s="14">
        <v>17</v>
      </c>
      <c r="B114" s="14" t="s">
        <v>12</v>
      </c>
      <c r="C114" s="14" t="s">
        <v>13</v>
      </c>
      <c r="D114" s="14" t="s">
        <v>14</v>
      </c>
      <c r="E114" s="14" t="s">
        <v>16</v>
      </c>
      <c r="F114" s="14" t="s">
        <v>15</v>
      </c>
      <c r="G114" s="17">
        <v>2024</v>
      </c>
      <c r="H114" s="17" t="s">
        <v>48</v>
      </c>
      <c r="I114" s="17">
        <v>4</v>
      </c>
      <c r="J114" s="18">
        <v>45411</v>
      </c>
      <c r="K114" s="18"/>
      <c r="L114" s="18"/>
      <c r="M114" s="19">
        <v>52.85</v>
      </c>
      <c r="N114" s="20">
        <v>3.7907782842049729</v>
      </c>
      <c r="O114" s="42">
        <v>7.1727119852506585E-2</v>
      </c>
    </row>
    <row r="115" spans="1:15" x14ac:dyDescent="0.35">
      <c r="A115" s="14">
        <v>18</v>
      </c>
      <c r="B115" s="14" t="s">
        <v>12</v>
      </c>
      <c r="C115" s="14" t="s">
        <v>13</v>
      </c>
      <c r="D115" s="14" t="s">
        <v>11</v>
      </c>
      <c r="E115" s="14" t="s">
        <v>16</v>
      </c>
      <c r="F115" s="14" t="s">
        <v>10</v>
      </c>
      <c r="G115" s="17">
        <v>2024</v>
      </c>
      <c r="H115" s="17" t="s">
        <v>48</v>
      </c>
      <c r="I115" s="17">
        <v>4</v>
      </c>
      <c r="J115" s="18">
        <v>45411</v>
      </c>
      <c r="K115" s="18"/>
      <c r="L115" s="18"/>
      <c r="M115" s="19">
        <v>50.491666666666674</v>
      </c>
      <c r="N115" s="20">
        <v>1.968136328118713</v>
      </c>
      <c r="O115" s="42">
        <v>3.8979428845394543E-2</v>
      </c>
    </row>
    <row r="116" spans="1:15" x14ac:dyDescent="0.35">
      <c r="A116" s="14">
        <v>19</v>
      </c>
      <c r="B116" s="14" t="s">
        <v>17</v>
      </c>
      <c r="C116" s="14" t="s">
        <v>13</v>
      </c>
      <c r="D116" s="14" t="s">
        <v>11</v>
      </c>
      <c r="E116" s="14" t="s">
        <v>9</v>
      </c>
      <c r="F116" s="14" t="s">
        <v>10</v>
      </c>
      <c r="G116" s="17">
        <v>2024</v>
      </c>
      <c r="H116" s="17" t="s">
        <v>48</v>
      </c>
      <c r="I116" s="17">
        <v>4</v>
      </c>
      <c r="J116" s="18">
        <v>45411</v>
      </c>
      <c r="K116" s="18"/>
      <c r="L116" s="18"/>
      <c r="M116" s="19">
        <v>48.599999999999994</v>
      </c>
      <c r="N116" s="20">
        <v>3.93376987818879</v>
      </c>
      <c r="O116" s="42">
        <v>8.0941767040921611E-2</v>
      </c>
    </row>
    <row r="117" spans="1:15" x14ac:dyDescent="0.35">
      <c r="A117" s="14">
        <v>20</v>
      </c>
      <c r="B117" s="14" t="s">
        <v>17</v>
      </c>
      <c r="C117" s="14" t="s">
        <v>13</v>
      </c>
      <c r="D117" s="14" t="s">
        <v>8</v>
      </c>
      <c r="E117" s="14" t="s">
        <v>12</v>
      </c>
      <c r="F117" s="14" t="s">
        <v>10</v>
      </c>
      <c r="G117" s="17">
        <v>2024</v>
      </c>
      <c r="H117" s="17" t="s">
        <v>48</v>
      </c>
      <c r="I117" s="17">
        <v>4</v>
      </c>
      <c r="J117" s="18">
        <v>45411</v>
      </c>
      <c r="K117" s="18"/>
      <c r="L117" s="18"/>
      <c r="M117" s="19">
        <v>53.833333333333336</v>
      </c>
      <c r="N117" s="20">
        <v>2.282077734845767</v>
      </c>
      <c r="O117" s="42">
        <v>4.2391536870200003E-2</v>
      </c>
    </row>
    <row r="118" spans="1:15" x14ac:dyDescent="0.35">
      <c r="A118" s="14">
        <v>21</v>
      </c>
      <c r="B118" s="14" t="s">
        <v>19</v>
      </c>
      <c r="C118" s="14" t="s">
        <v>13</v>
      </c>
      <c r="D118" s="14" t="s">
        <v>14</v>
      </c>
      <c r="E118" s="14" t="s">
        <v>12</v>
      </c>
      <c r="F118" s="14" t="s">
        <v>15</v>
      </c>
      <c r="G118" s="17">
        <v>2024</v>
      </c>
      <c r="H118" s="17" t="s">
        <v>48</v>
      </c>
      <c r="I118" s="17">
        <v>4</v>
      </c>
      <c r="J118" s="18">
        <v>45411</v>
      </c>
      <c r="K118" s="18"/>
      <c r="L118" s="18"/>
      <c r="M118" s="19">
        <v>63</v>
      </c>
      <c r="N118" s="20">
        <v>7.7383343286406232</v>
      </c>
      <c r="O118" s="42">
        <v>0.12283070362921625</v>
      </c>
    </row>
    <row r="119" spans="1:15" x14ac:dyDescent="0.35">
      <c r="A119" s="14">
        <v>22</v>
      </c>
      <c r="B119" s="14" t="s">
        <v>19</v>
      </c>
      <c r="C119" s="14" t="s">
        <v>13</v>
      </c>
      <c r="D119" s="14" t="s">
        <v>11</v>
      </c>
      <c r="E119" s="14" t="s">
        <v>12</v>
      </c>
      <c r="F119" s="14" t="s">
        <v>10</v>
      </c>
      <c r="G119" s="17">
        <v>2024</v>
      </c>
      <c r="H119" s="17" t="s">
        <v>48</v>
      </c>
      <c r="I119" s="17">
        <v>4</v>
      </c>
      <c r="J119" s="18">
        <v>45411</v>
      </c>
      <c r="K119" s="18"/>
      <c r="L119" s="18"/>
      <c r="M119" s="19">
        <v>70.616666666666674</v>
      </c>
      <c r="N119" s="20">
        <v>3.1135578401954329</v>
      </c>
      <c r="O119" s="42">
        <v>4.4090977203617168E-2</v>
      </c>
    </row>
    <row r="120" spans="1:15" x14ac:dyDescent="0.35">
      <c r="A120" s="14">
        <v>23</v>
      </c>
      <c r="B120" s="14" t="s">
        <v>20</v>
      </c>
      <c r="C120" s="14" t="s">
        <v>13</v>
      </c>
      <c r="D120" s="14" t="s">
        <v>8</v>
      </c>
      <c r="E120" s="14" t="s">
        <v>16</v>
      </c>
      <c r="F120" s="14" t="s">
        <v>10</v>
      </c>
      <c r="G120" s="17">
        <v>2024</v>
      </c>
      <c r="H120" s="17" t="s">
        <v>48</v>
      </c>
      <c r="I120" s="17">
        <v>4</v>
      </c>
      <c r="J120" s="18">
        <v>45411</v>
      </c>
      <c r="K120" s="18"/>
      <c r="L120" s="18"/>
      <c r="M120" s="19">
        <v>69.924999999999997</v>
      </c>
      <c r="N120" s="20">
        <v>5.9705527382311967</v>
      </c>
      <c r="O120" s="42">
        <v>8.5385094576062887E-2</v>
      </c>
    </row>
    <row r="121" spans="1:15" x14ac:dyDescent="0.35">
      <c r="A121" s="15">
        <v>24</v>
      </c>
      <c r="B121" s="15" t="s">
        <v>20</v>
      </c>
      <c r="C121" s="15" t="s">
        <v>13</v>
      </c>
      <c r="D121" s="15" t="s">
        <v>18</v>
      </c>
      <c r="E121" s="14" t="s">
        <v>12</v>
      </c>
      <c r="F121" s="14" t="s">
        <v>15</v>
      </c>
      <c r="G121" s="17">
        <v>2024</v>
      </c>
      <c r="H121" s="17" t="s">
        <v>48</v>
      </c>
      <c r="I121" s="17">
        <v>4</v>
      </c>
      <c r="J121" s="18">
        <v>45411</v>
      </c>
      <c r="K121" s="18"/>
      <c r="L121" s="18"/>
      <c r="M121" s="19">
        <v>72.591666666666683</v>
      </c>
      <c r="N121" s="20">
        <v>5.5966643203922404</v>
      </c>
      <c r="O121" s="42">
        <v>7.7097889845835002E-2</v>
      </c>
    </row>
    <row r="122" spans="1:15" x14ac:dyDescent="0.35">
      <c r="A122" s="14">
        <v>25</v>
      </c>
      <c r="B122" s="14" t="s">
        <v>7</v>
      </c>
      <c r="C122" s="14" t="s">
        <v>12</v>
      </c>
      <c r="D122" s="14" t="s">
        <v>11</v>
      </c>
      <c r="E122" s="14" t="s">
        <v>16</v>
      </c>
      <c r="F122" s="14" t="s">
        <v>10</v>
      </c>
      <c r="G122" s="17">
        <v>2024</v>
      </c>
      <c r="H122" s="17" t="s">
        <v>48</v>
      </c>
      <c r="I122" s="17">
        <v>4</v>
      </c>
      <c r="J122" s="18">
        <v>45411</v>
      </c>
      <c r="K122" s="18"/>
      <c r="L122" s="18"/>
      <c r="M122" s="19">
        <v>51.041666666666664</v>
      </c>
      <c r="N122" s="20">
        <v>5.6987172932054539</v>
      </c>
      <c r="O122" s="42">
        <v>0.11164833880565787</v>
      </c>
    </row>
    <row r="123" spans="1:15" x14ac:dyDescent="0.35">
      <c r="A123" s="14">
        <v>26</v>
      </c>
      <c r="B123" s="14" t="s">
        <v>7</v>
      </c>
      <c r="C123" s="14" t="s">
        <v>12</v>
      </c>
      <c r="D123" s="14" t="s">
        <v>18</v>
      </c>
      <c r="E123" s="14" t="s">
        <v>9</v>
      </c>
      <c r="F123" s="14" t="s">
        <v>15</v>
      </c>
      <c r="G123" s="17">
        <v>2024</v>
      </c>
      <c r="H123" s="17" t="s">
        <v>48</v>
      </c>
      <c r="I123" s="17">
        <v>4</v>
      </c>
      <c r="J123" s="18">
        <v>45411</v>
      </c>
      <c r="K123" s="18"/>
      <c r="L123" s="18"/>
      <c r="M123" s="37">
        <v>51.441666666666656</v>
      </c>
      <c r="N123" s="38">
        <v>4.3338956511609172</v>
      </c>
      <c r="O123" s="44">
        <v>8.4248740991302473E-2</v>
      </c>
    </row>
    <row r="124" spans="1:15" x14ac:dyDescent="0.35">
      <c r="A124" s="14">
        <v>27</v>
      </c>
      <c r="B124" s="14" t="s">
        <v>13</v>
      </c>
      <c r="C124" s="14" t="s">
        <v>12</v>
      </c>
      <c r="D124" s="14" t="s">
        <v>14</v>
      </c>
      <c r="E124" s="14" t="s">
        <v>12</v>
      </c>
      <c r="F124" s="14" t="s">
        <v>15</v>
      </c>
      <c r="G124" s="17">
        <v>2024</v>
      </c>
      <c r="H124" s="17" t="s">
        <v>48</v>
      </c>
      <c r="I124" s="17">
        <v>4</v>
      </c>
      <c r="J124" s="18">
        <v>45411</v>
      </c>
      <c r="K124" s="18"/>
      <c r="L124" s="18"/>
      <c r="M124" s="19">
        <v>55.725000000000001</v>
      </c>
      <c r="N124" s="20">
        <v>3.3045767161207316</v>
      </c>
      <c r="O124" s="42">
        <v>5.9301511280766828E-2</v>
      </c>
    </row>
    <row r="125" spans="1:15" x14ac:dyDescent="0.35">
      <c r="A125" s="14">
        <v>28</v>
      </c>
      <c r="B125" s="14" t="s">
        <v>13</v>
      </c>
      <c r="C125" s="14" t="s">
        <v>12</v>
      </c>
      <c r="D125" s="14" t="s">
        <v>14</v>
      </c>
      <c r="E125" s="14" t="s">
        <v>9</v>
      </c>
      <c r="F125" s="14" t="s">
        <v>15</v>
      </c>
      <c r="G125" s="17">
        <v>2024</v>
      </c>
      <c r="H125" s="17" t="s">
        <v>48</v>
      </c>
      <c r="I125" s="17">
        <v>4</v>
      </c>
      <c r="J125" s="18">
        <v>45411</v>
      </c>
      <c r="K125" s="18"/>
      <c r="L125" s="18"/>
      <c r="M125" s="19">
        <v>56.141666666666701</v>
      </c>
      <c r="N125" s="20">
        <v>2.6841143226341342</v>
      </c>
      <c r="O125" s="42">
        <v>4.7809665832877553E-2</v>
      </c>
    </row>
    <row r="126" spans="1:15" x14ac:dyDescent="0.35">
      <c r="A126" s="14">
        <v>29</v>
      </c>
      <c r="B126" s="14" t="s">
        <v>12</v>
      </c>
      <c r="C126" s="14" t="s">
        <v>12</v>
      </c>
      <c r="D126" s="14" t="s">
        <v>11</v>
      </c>
      <c r="E126" s="14" t="s">
        <v>9</v>
      </c>
      <c r="F126" s="14" t="s">
        <v>10</v>
      </c>
      <c r="G126" s="17">
        <v>2024</v>
      </c>
      <c r="H126" s="17" t="s">
        <v>48</v>
      </c>
      <c r="I126" s="17">
        <v>4</v>
      </c>
      <c r="J126" s="18">
        <v>45411</v>
      </c>
      <c r="K126" s="18"/>
      <c r="L126" s="18"/>
      <c r="M126" s="19">
        <v>50.349999999999994</v>
      </c>
      <c r="N126" s="20">
        <v>3.9324986274054132</v>
      </c>
      <c r="O126" s="42">
        <v>7.8103249799511693E-2</v>
      </c>
    </row>
    <row r="127" spans="1:15" x14ac:dyDescent="0.35">
      <c r="A127" s="14">
        <v>30</v>
      </c>
      <c r="B127" s="14" t="s">
        <v>12</v>
      </c>
      <c r="C127" s="14" t="s">
        <v>12</v>
      </c>
      <c r="D127" s="14" t="s">
        <v>8</v>
      </c>
      <c r="E127" s="14" t="s">
        <v>16</v>
      </c>
      <c r="F127" s="14" t="s">
        <v>10</v>
      </c>
      <c r="G127" s="17">
        <v>2024</v>
      </c>
      <c r="H127" s="17" t="s">
        <v>48</v>
      </c>
      <c r="I127" s="17">
        <v>4</v>
      </c>
      <c r="J127" s="18">
        <v>45411</v>
      </c>
      <c r="K127" s="18"/>
      <c r="L127" s="18"/>
      <c r="M127" s="19">
        <v>52</v>
      </c>
      <c r="N127" s="20">
        <v>2.230368905483004</v>
      </c>
      <c r="O127" s="42">
        <v>4.2891709720827002E-2</v>
      </c>
    </row>
    <row r="128" spans="1:15" x14ac:dyDescent="0.35">
      <c r="A128" s="14">
        <v>31</v>
      </c>
      <c r="B128" s="14" t="s">
        <v>17</v>
      </c>
      <c r="C128" s="14" t="s">
        <v>12</v>
      </c>
      <c r="D128" s="14" t="s">
        <v>11</v>
      </c>
      <c r="E128" s="14" t="s">
        <v>12</v>
      </c>
      <c r="F128" s="14" t="s">
        <v>10</v>
      </c>
      <c r="G128" s="17">
        <v>2024</v>
      </c>
      <c r="H128" s="17" t="s">
        <v>48</v>
      </c>
      <c r="I128" s="17">
        <v>4</v>
      </c>
      <c r="J128" s="18">
        <v>45411</v>
      </c>
      <c r="K128" s="18"/>
      <c r="L128" s="18"/>
      <c r="M128" s="19">
        <v>50.241666666666667</v>
      </c>
      <c r="N128" s="20">
        <v>4.040580141364341</v>
      </c>
      <c r="O128" s="42">
        <v>8.0422892181741729E-2</v>
      </c>
    </row>
    <row r="129" spans="1:15" x14ac:dyDescent="0.35">
      <c r="A129" s="14">
        <v>32</v>
      </c>
      <c r="B129" s="14" t="s">
        <v>17</v>
      </c>
      <c r="C129" s="14" t="s">
        <v>12</v>
      </c>
      <c r="D129" s="14" t="s">
        <v>8</v>
      </c>
      <c r="E129" s="14" t="s">
        <v>12</v>
      </c>
      <c r="F129" s="14" t="s">
        <v>10</v>
      </c>
      <c r="G129" s="17">
        <v>2024</v>
      </c>
      <c r="H129" s="17" t="s">
        <v>48</v>
      </c>
      <c r="I129" s="17">
        <v>4</v>
      </c>
      <c r="J129" s="18">
        <v>45411</v>
      </c>
      <c r="K129" s="18"/>
      <c r="L129" s="18"/>
      <c r="M129" s="19">
        <v>50.475000000000001</v>
      </c>
      <c r="N129" s="20">
        <v>3.5787567673704794</v>
      </c>
      <c r="O129" s="42">
        <v>7.0901570428340346E-2</v>
      </c>
    </row>
    <row r="130" spans="1:15" x14ac:dyDescent="0.35">
      <c r="A130" s="14">
        <v>33</v>
      </c>
      <c r="B130" s="14" t="s">
        <v>19</v>
      </c>
      <c r="C130" s="14" t="s">
        <v>12</v>
      </c>
      <c r="D130" s="14" t="s">
        <v>8</v>
      </c>
      <c r="E130" s="14" t="s">
        <v>9</v>
      </c>
      <c r="F130" s="14" t="s">
        <v>10</v>
      </c>
      <c r="G130" s="17">
        <v>2024</v>
      </c>
      <c r="H130" s="17" t="s">
        <v>48</v>
      </c>
      <c r="I130" s="17">
        <v>4</v>
      </c>
      <c r="J130" s="18">
        <v>45411</v>
      </c>
      <c r="K130" s="18"/>
      <c r="L130" s="18"/>
      <c r="M130" s="19">
        <v>54.975000000000001</v>
      </c>
      <c r="N130" s="20">
        <v>5.6753253811405555</v>
      </c>
      <c r="O130" s="42">
        <v>0.10323465904757718</v>
      </c>
    </row>
    <row r="131" spans="1:15" x14ac:dyDescent="0.35">
      <c r="A131" s="14">
        <v>34</v>
      </c>
      <c r="B131" s="14" t="s">
        <v>19</v>
      </c>
      <c r="C131" s="14" t="s">
        <v>12</v>
      </c>
      <c r="D131" s="14" t="s">
        <v>14</v>
      </c>
      <c r="E131" s="14" t="s">
        <v>16</v>
      </c>
      <c r="F131" s="14" t="s">
        <v>15</v>
      </c>
      <c r="G131" s="17">
        <v>2024</v>
      </c>
      <c r="H131" s="17" t="s">
        <v>48</v>
      </c>
      <c r="I131" s="17">
        <v>4</v>
      </c>
      <c r="J131" s="18">
        <v>45411</v>
      </c>
      <c r="K131" s="18"/>
      <c r="L131" s="18"/>
      <c r="M131" s="19">
        <v>64.949999999999989</v>
      </c>
      <c r="N131" s="20">
        <v>6.3670315618104896</v>
      </c>
      <c r="O131" s="42">
        <v>9.8029739211862824E-2</v>
      </c>
    </row>
    <row r="132" spans="1:15" x14ac:dyDescent="0.35">
      <c r="A132" s="16">
        <v>35</v>
      </c>
      <c r="B132" s="14" t="s">
        <v>20</v>
      </c>
      <c r="C132" s="16" t="s">
        <v>12</v>
      </c>
      <c r="D132" s="16" t="s">
        <v>18</v>
      </c>
      <c r="E132" s="14" t="s">
        <v>16</v>
      </c>
      <c r="F132" s="14" t="s">
        <v>15</v>
      </c>
      <c r="G132" s="17">
        <v>2024</v>
      </c>
      <c r="H132" s="17" t="s">
        <v>48</v>
      </c>
      <c r="I132" s="17">
        <v>4</v>
      </c>
      <c r="J132" s="18">
        <v>45411</v>
      </c>
      <c r="K132" s="18"/>
      <c r="L132" s="18"/>
      <c r="M132" s="19">
        <v>73.899999999999991</v>
      </c>
      <c r="N132" s="20">
        <v>6.0186075103495806</v>
      </c>
      <c r="O132" s="42">
        <v>8.1442591479696638E-2</v>
      </c>
    </row>
    <row r="133" spans="1:15" x14ac:dyDescent="0.35">
      <c r="A133" s="15">
        <v>36</v>
      </c>
      <c r="B133" s="15" t="s">
        <v>20</v>
      </c>
      <c r="C133" s="15" t="s">
        <v>12</v>
      </c>
      <c r="D133" s="15" t="s">
        <v>18</v>
      </c>
      <c r="E133" s="14" t="s">
        <v>12</v>
      </c>
      <c r="F133" s="14" t="s">
        <v>15</v>
      </c>
      <c r="G133" s="17">
        <v>2024</v>
      </c>
      <c r="H133" s="17" t="s">
        <v>48</v>
      </c>
      <c r="I133" s="17">
        <v>4</v>
      </c>
      <c r="J133" s="18">
        <v>45411</v>
      </c>
      <c r="K133" s="18"/>
      <c r="L133" s="18"/>
      <c r="M133" s="19">
        <v>76.533333333333346</v>
      </c>
      <c r="N133" s="20">
        <v>3.6842005012394941</v>
      </c>
      <c r="O133" s="42">
        <v>4.8138508291456793E-2</v>
      </c>
    </row>
    <row r="134" spans="1:15" x14ac:dyDescent="0.35">
      <c r="A134" s="14">
        <v>37</v>
      </c>
      <c r="B134" s="14" t="s">
        <v>7</v>
      </c>
      <c r="C134" s="14" t="s">
        <v>17</v>
      </c>
      <c r="D134" s="14" t="s">
        <v>14</v>
      </c>
      <c r="E134" s="14" t="s">
        <v>16</v>
      </c>
      <c r="F134" s="14" t="s">
        <v>15</v>
      </c>
      <c r="G134" s="17">
        <v>2024</v>
      </c>
      <c r="H134" s="17" t="s">
        <v>48</v>
      </c>
      <c r="I134" s="17">
        <v>4</v>
      </c>
      <c r="J134" s="18">
        <v>45411</v>
      </c>
      <c r="K134" s="18"/>
      <c r="L134" s="18"/>
      <c r="M134" s="19">
        <v>53.574999999999996</v>
      </c>
      <c r="N134" s="20">
        <v>5.5489761545384528</v>
      </c>
      <c r="O134" s="42">
        <v>0.10357398328583207</v>
      </c>
    </row>
    <row r="135" spans="1:15" x14ac:dyDescent="0.35">
      <c r="A135" s="14">
        <v>38</v>
      </c>
      <c r="B135" s="14" t="s">
        <v>7</v>
      </c>
      <c r="C135" s="14" t="s">
        <v>17</v>
      </c>
      <c r="D135" s="14" t="s">
        <v>8</v>
      </c>
      <c r="E135" s="14" t="s">
        <v>12</v>
      </c>
      <c r="F135" s="14" t="s">
        <v>10</v>
      </c>
      <c r="G135" s="17">
        <v>2024</v>
      </c>
      <c r="H135" s="17" t="s">
        <v>48</v>
      </c>
      <c r="I135" s="17">
        <v>4</v>
      </c>
      <c r="J135" s="18">
        <v>45411</v>
      </c>
      <c r="K135" s="18"/>
      <c r="L135" s="18"/>
      <c r="M135" s="19">
        <v>51.974999999999994</v>
      </c>
      <c r="N135" s="20">
        <v>3.5701094966655886</v>
      </c>
      <c r="O135" s="42">
        <v>6.8688975404821342E-2</v>
      </c>
    </row>
    <row r="136" spans="1:15" x14ac:dyDescent="0.35">
      <c r="A136" s="14">
        <v>39</v>
      </c>
      <c r="B136" s="14" t="s">
        <v>13</v>
      </c>
      <c r="C136" s="14" t="s">
        <v>17</v>
      </c>
      <c r="D136" s="14" t="s">
        <v>8</v>
      </c>
      <c r="E136" s="14" t="s">
        <v>9</v>
      </c>
      <c r="F136" s="14" t="s">
        <v>10</v>
      </c>
      <c r="G136" s="17">
        <v>2024</v>
      </c>
      <c r="H136" s="17" t="s">
        <v>48</v>
      </c>
      <c r="I136" s="17">
        <v>4</v>
      </c>
      <c r="J136" s="18">
        <v>45411</v>
      </c>
      <c r="K136" s="18"/>
      <c r="L136" s="18"/>
      <c r="M136" s="19">
        <v>53.383333333333333</v>
      </c>
      <c r="N136" s="20">
        <v>4.7249498955175735</v>
      </c>
      <c r="O136" s="42">
        <v>8.8509832572917391E-2</v>
      </c>
    </row>
    <row r="137" spans="1:15" x14ac:dyDescent="0.35">
      <c r="A137" s="14">
        <v>40</v>
      </c>
      <c r="B137" s="14" t="s">
        <v>13</v>
      </c>
      <c r="C137" s="14" t="s">
        <v>17</v>
      </c>
      <c r="D137" s="14" t="s">
        <v>11</v>
      </c>
      <c r="E137" s="14" t="s">
        <v>12</v>
      </c>
      <c r="F137" s="14" t="s">
        <v>10</v>
      </c>
      <c r="G137" s="17">
        <v>2024</v>
      </c>
      <c r="H137" s="17" t="s">
        <v>48</v>
      </c>
      <c r="I137" s="17">
        <v>4</v>
      </c>
      <c r="J137" s="18">
        <v>45411</v>
      </c>
      <c r="K137" s="18"/>
      <c r="L137" s="18"/>
      <c r="M137" s="19">
        <v>49.9</v>
      </c>
      <c r="N137" s="20">
        <v>3.1362977595189587</v>
      </c>
      <c r="O137" s="42">
        <v>6.2851658507393965E-2</v>
      </c>
    </row>
    <row r="138" spans="1:15" x14ac:dyDescent="0.35">
      <c r="A138" s="14">
        <v>41</v>
      </c>
      <c r="B138" s="14" t="s">
        <v>12</v>
      </c>
      <c r="C138" s="14" t="s">
        <v>17</v>
      </c>
      <c r="D138" s="14" t="s">
        <v>18</v>
      </c>
      <c r="E138" s="14" t="s">
        <v>16</v>
      </c>
      <c r="F138" s="14" t="s">
        <v>15</v>
      </c>
      <c r="G138" s="17">
        <v>2024</v>
      </c>
      <c r="H138" s="17" t="s">
        <v>48</v>
      </c>
      <c r="I138" s="17">
        <v>4</v>
      </c>
      <c r="J138" s="18">
        <v>45411</v>
      </c>
      <c r="K138" s="18"/>
      <c r="L138" s="18"/>
      <c r="M138" s="19">
        <v>50.375</v>
      </c>
      <c r="N138" s="20">
        <v>5.6559100224295014</v>
      </c>
      <c r="O138" s="42">
        <v>0.11227612947750872</v>
      </c>
    </row>
    <row r="139" spans="1:15" x14ac:dyDescent="0.35">
      <c r="A139" s="14">
        <v>42</v>
      </c>
      <c r="B139" s="14" t="s">
        <v>12</v>
      </c>
      <c r="C139" s="14" t="s">
        <v>17</v>
      </c>
      <c r="D139" s="14" t="s">
        <v>14</v>
      </c>
      <c r="E139" s="14" t="s">
        <v>9</v>
      </c>
      <c r="F139" s="14" t="s">
        <v>15</v>
      </c>
      <c r="G139" s="17">
        <v>2024</v>
      </c>
      <c r="H139" s="17" t="s">
        <v>48</v>
      </c>
      <c r="I139" s="17">
        <v>4</v>
      </c>
      <c r="J139" s="18">
        <v>45411</v>
      </c>
      <c r="K139" s="18"/>
      <c r="L139" s="18"/>
      <c r="M139" s="19">
        <v>53.141666666666673</v>
      </c>
      <c r="N139" s="20">
        <v>4.9575394067719678</v>
      </c>
      <c r="O139" s="42">
        <v>9.3289121657932586E-2</v>
      </c>
    </row>
    <row r="140" spans="1:15" x14ac:dyDescent="0.35">
      <c r="A140" s="14">
        <v>43</v>
      </c>
      <c r="B140" s="14" t="s">
        <v>17</v>
      </c>
      <c r="C140" s="14" t="s">
        <v>17</v>
      </c>
      <c r="D140" s="14" t="s">
        <v>18</v>
      </c>
      <c r="E140" s="14" t="s">
        <v>12</v>
      </c>
      <c r="F140" s="14" t="s">
        <v>15</v>
      </c>
      <c r="G140" s="17">
        <v>2024</v>
      </c>
      <c r="H140" s="17" t="s">
        <v>48</v>
      </c>
      <c r="I140" s="17">
        <v>4</v>
      </c>
      <c r="J140" s="18">
        <v>45411</v>
      </c>
      <c r="K140" s="18"/>
      <c r="L140" s="18"/>
      <c r="M140" s="19">
        <v>52.633333333333326</v>
      </c>
      <c r="N140" s="20">
        <v>3.7876193850571362</v>
      </c>
      <c r="O140" s="42">
        <v>7.1962369570433254E-2</v>
      </c>
    </row>
    <row r="141" spans="1:15" x14ac:dyDescent="0.35">
      <c r="A141" s="14">
        <v>44</v>
      </c>
      <c r="B141" s="14" t="s">
        <v>17</v>
      </c>
      <c r="C141" s="14" t="s">
        <v>17</v>
      </c>
      <c r="D141" s="14" t="s">
        <v>11</v>
      </c>
      <c r="E141" s="14" t="s">
        <v>9</v>
      </c>
      <c r="F141" s="14" t="s">
        <v>10</v>
      </c>
      <c r="G141" s="17">
        <v>2024</v>
      </c>
      <c r="H141" s="17" t="s">
        <v>48</v>
      </c>
      <c r="I141" s="17">
        <v>4</v>
      </c>
      <c r="J141" s="18">
        <v>45411</v>
      </c>
      <c r="K141" s="18"/>
      <c r="L141" s="18"/>
      <c r="M141" s="19">
        <v>49.066666666666663</v>
      </c>
      <c r="N141" s="20">
        <v>2.6506717273288674</v>
      </c>
      <c r="O141" s="42">
        <v>5.4021842268930725E-2</v>
      </c>
    </row>
    <row r="142" spans="1:15" x14ac:dyDescent="0.35">
      <c r="A142" s="14">
        <v>45</v>
      </c>
      <c r="B142" s="14" t="s">
        <v>19</v>
      </c>
      <c r="C142" s="14" t="s">
        <v>17</v>
      </c>
      <c r="D142" s="14" t="s">
        <v>14</v>
      </c>
      <c r="E142" s="14" t="s">
        <v>12</v>
      </c>
      <c r="F142" s="14" t="s">
        <v>15</v>
      </c>
      <c r="G142" s="17">
        <v>2024</v>
      </c>
      <c r="H142" s="17" t="s">
        <v>48</v>
      </c>
      <c r="I142" s="17">
        <v>4</v>
      </c>
      <c r="J142" s="18">
        <v>45411</v>
      </c>
      <c r="K142" s="18"/>
      <c r="L142" s="18"/>
      <c r="M142" s="19">
        <v>55.349999999999994</v>
      </c>
      <c r="N142" s="20">
        <v>3.9067540583875098</v>
      </c>
      <c r="O142" s="42">
        <v>7.0582729148825837E-2</v>
      </c>
    </row>
    <row r="143" spans="1:15" x14ac:dyDescent="0.35">
      <c r="A143" s="14">
        <v>46</v>
      </c>
      <c r="B143" s="14" t="s">
        <v>19</v>
      </c>
      <c r="C143" s="14" t="s">
        <v>17</v>
      </c>
      <c r="D143" s="14" t="s">
        <v>8</v>
      </c>
      <c r="E143" s="14" t="s">
        <v>16</v>
      </c>
      <c r="F143" s="14" t="s">
        <v>10</v>
      </c>
      <c r="G143" s="17">
        <v>2024</v>
      </c>
      <c r="H143" s="17" t="s">
        <v>48</v>
      </c>
      <c r="I143" s="17">
        <v>4</v>
      </c>
      <c r="J143" s="18">
        <v>45411</v>
      </c>
      <c r="K143" s="18"/>
      <c r="L143" s="18"/>
      <c r="M143" s="19">
        <v>68.008333333333326</v>
      </c>
      <c r="N143" s="20">
        <v>5.4845996511444071</v>
      </c>
      <c r="O143" s="42">
        <v>8.0645994135195312E-2</v>
      </c>
    </row>
    <row r="144" spans="1:15" x14ac:dyDescent="0.35">
      <c r="A144" s="16">
        <v>47</v>
      </c>
      <c r="B144" s="14" t="s">
        <v>20</v>
      </c>
      <c r="C144" s="16" t="s">
        <v>17</v>
      </c>
      <c r="D144" s="16" t="s">
        <v>18</v>
      </c>
      <c r="E144" s="14" t="s">
        <v>9</v>
      </c>
      <c r="F144" s="14" t="s">
        <v>15</v>
      </c>
      <c r="G144" s="17">
        <v>2024</v>
      </c>
      <c r="H144" s="17" t="s">
        <v>48</v>
      </c>
      <c r="I144" s="17">
        <v>4</v>
      </c>
      <c r="J144" s="18">
        <v>45411</v>
      </c>
      <c r="K144" s="18"/>
      <c r="L144" s="18"/>
      <c r="M144" s="37">
        <v>72.358333333333334</v>
      </c>
      <c r="N144" s="38">
        <v>4.4477692740464319</v>
      </c>
      <c r="O144" s="44">
        <v>6.1468652871769183E-2</v>
      </c>
    </row>
    <row r="145" spans="1:15" x14ac:dyDescent="0.35">
      <c r="A145" s="15">
        <v>48</v>
      </c>
      <c r="B145" s="15" t="s">
        <v>20</v>
      </c>
      <c r="C145" s="15" t="s">
        <v>17</v>
      </c>
      <c r="D145" s="15" t="s">
        <v>11</v>
      </c>
      <c r="E145" s="14" t="s">
        <v>16</v>
      </c>
      <c r="F145" s="14" t="s">
        <v>10</v>
      </c>
      <c r="G145" s="17">
        <v>2024</v>
      </c>
      <c r="H145" s="17" t="s">
        <v>48</v>
      </c>
      <c r="I145" s="17">
        <v>4</v>
      </c>
      <c r="J145" s="18">
        <v>45411</v>
      </c>
      <c r="K145" s="18"/>
      <c r="L145" s="18"/>
      <c r="M145" s="37">
        <v>71.799999999999983</v>
      </c>
      <c r="N145" s="38">
        <v>5.4037024344425202</v>
      </c>
      <c r="O145" s="44">
        <v>7.5260479588335955E-2</v>
      </c>
    </row>
    <row r="146" spans="1:15" x14ac:dyDescent="0.35">
      <c r="A146" s="14">
        <v>1</v>
      </c>
      <c r="B146" s="14" t="s">
        <v>7</v>
      </c>
      <c r="C146" s="14" t="s">
        <v>7</v>
      </c>
      <c r="D146" s="14" t="s">
        <v>8</v>
      </c>
      <c r="E146" s="14" t="s">
        <v>9</v>
      </c>
      <c r="F146" s="14" t="s">
        <v>10</v>
      </c>
      <c r="G146" s="17">
        <v>2024</v>
      </c>
      <c r="H146" s="17" t="s">
        <v>50</v>
      </c>
      <c r="I146" s="17">
        <v>5</v>
      </c>
      <c r="J146" s="18">
        <v>45433</v>
      </c>
      <c r="M146" s="19">
        <v>38.49166666666666</v>
      </c>
      <c r="N146" s="20">
        <v>5.4138640768331738</v>
      </c>
      <c r="O146" s="20">
        <v>0.14065028993721174</v>
      </c>
    </row>
    <row r="147" spans="1:15" x14ac:dyDescent="0.35">
      <c r="A147" s="14">
        <v>2</v>
      </c>
      <c r="B147" s="14" t="s">
        <v>7</v>
      </c>
      <c r="C147" s="14" t="s">
        <v>7</v>
      </c>
      <c r="D147" s="14" t="s">
        <v>11</v>
      </c>
      <c r="E147" s="14" t="s">
        <v>12</v>
      </c>
      <c r="F147" s="14" t="s">
        <v>10</v>
      </c>
      <c r="G147" s="17">
        <v>2024</v>
      </c>
      <c r="H147" s="17" t="s">
        <v>50</v>
      </c>
      <c r="I147" s="17">
        <v>5</v>
      </c>
      <c r="J147" s="18">
        <v>45433</v>
      </c>
      <c r="M147" s="19">
        <v>39.175000000000004</v>
      </c>
      <c r="N147" s="20">
        <v>4.3193275991861153</v>
      </c>
      <c r="O147" s="20">
        <v>0.11025724567163024</v>
      </c>
    </row>
    <row r="148" spans="1:15" x14ac:dyDescent="0.35">
      <c r="A148" s="14">
        <v>3</v>
      </c>
      <c r="B148" s="14" t="s">
        <v>13</v>
      </c>
      <c r="C148" s="14" t="s">
        <v>7</v>
      </c>
      <c r="D148" s="14" t="s">
        <v>14</v>
      </c>
      <c r="E148" s="14" t="s">
        <v>9</v>
      </c>
      <c r="F148" s="14" t="s">
        <v>15</v>
      </c>
      <c r="G148" s="17">
        <v>2024</v>
      </c>
      <c r="H148" s="17" t="s">
        <v>50</v>
      </c>
      <c r="I148" s="17">
        <v>5</v>
      </c>
      <c r="J148" s="18">
        <v>45433</v>
      </c>
      <c r="M148" s="19">
        <v>43.033333333333339</v>
      </c>
      <c r="N148" s="20">
        <v>4.2233836786360879</v>
      </c>
      <c r="O148" s="20">
        <v>9.8142145901690639E-2</v>
      </c>
    </row>
    <row r="149" spans="1:15" x14ac:dyDescent="0.35">
      <c r="A149" s="14">
        <v>4</v>
      </c>
      <c r="B149" s="14" t="s">
        <v>13</v>
      </c>
      <c r="C149" s="14" t="s">
        <v>7</v>
      </c>
      <c r="D149" s="14" t="s">
        <v>14</v>
      </c>
      <c r="E149" s="14" t="s">
        <v>16</v>
      </c>
      <c r="F149" s="14" t="s">
        <v>15</v>
      </c>
      <c r="G149" s="17">
        <v>2024</v>
      </c>
      <c r="H149" s="17" t="s">
        <v>50</v>
      </c>
      <c r="I149" s="17">
        <v>5</v>
      </c>
      <c r="J149" s="18">
        <v>45433</v>
      </c>
      <c r="M149" s="19">
        <v>40.700000000000003</v>
      </c>
      <c r="N149" s="20">
        <v>4.2071367935925261</v>
      </c>
      <c r="O149" s="20">
        <v>0.10336945438802275</v>
      </c>
    </row>
    <row r="150" spans="1:15" x14ac:dyDescent="0.35">
      <c r="A150" s="14">
        <v>5</v>
      </c>
      <c r="B150" s="14" t="s">
        <v>12</v>
      </c>
      <c r="C150" s="14" t="s">
        <v>7</v>
      </c>
      <c r="D150" s="14" t="s">
        <v>11</v>
      </c>
      <c r="E150" s="14" t="s">
        <v>9</v>
      </c>
      <c r="F150" s="14" t="s">
        <v>10</v>
      </c>
      <c r="G150" s="17">
        <v>2024</v>
      </c>
      <c r="H150" s="17" t="s">
        <v>50</v>
      </c>
      <c r="I150" s="17">
        <v>5</v>
      </c>
      <c r="J150" s="18">
        <v>45433</v>
      </c>
      <c r="M150" s="19">
        <v>37.458333333333336</v>
      </c>
      <c r="N150" s="20">
        <v>3.6921189612798813</v>
      </c>
      <c r="O150" s="20">
        <v>9.8566023437950109E-2</v>
      </c>
    </row>
    <row r="151" spans="1:15" x14ac:dyDescent="0.35">
      <c r="A151" s="14">
        <v>6</v>
      </c>
      <c r="B151" s="14" t="s">
        <v>12</v>
      </c>
      <c r="C151" s="14" t="s">
        <v>7</v>
      </c>
      <c r="D151" s="14" t="s">
        <v>14</v>
      </c>
      <c r="E151" s="14" t="s">
        <v>12</v>
      </c>
      <c r="F151" s="14" t="s">
        <v>15</v>
      </c>
      <c r="G151" s="17">
        <v>2024</v>
      </c>
      <c r="H151" s="17" t="s">
        <v>50</v>
      </c>
      <c r="I151" s="17">
        <v>5</v>
      </c>
      <c r="J151" s="18">
        <v>45433</v>
      </c>
      <c r="M151" s="19">
        <v>45.708333333333336</v>
      </c>
      <c r="N151" s="20">
        <v>2.8487503905886151</v>
      </c>
      <c r="O151" s="20">
        <v>6.2324529967298779E-2</v>
      </c>
    </row>
    <row r="152" spans="1:15" x14ac:dyDescent="0.35">
      <c r="A152" s="14">
        <v>7</v>
      </c>
      <c r="B152" s="14" t="s">
        <v>17</v>
      </c>
      <c r="C152" s="14" t="s">
        <v>7</v>
      </c>
      <c r="D152" s="14" t="s">
        <v>18</v>
      </c>
      <c r="E152" s="14" t="s">
        <v>12</v>
      </c>
      <c r="F152" s="14" t="s">
        <v>15</v>
      </c>
      <c r="G152" s="17">
        <v>2024</v>
      </c>
      <c r="H152" s="17" t="s">
        <v>50</v>
      </c>
      <c r="I152" s="17">
        <v>5</v>
      </c>
      <c r="J152" s="18">
        <v>45433</v>
      </c>
      <c r="M152" s="19">
        <v>41.416666666666664</v>
      </c>
      <c r="N152" s="20">
        <v>4.829611942501379</v>
      </c>
      <c r="O152" s="20">
        <v>0.11661034871230695</v>
      </c>
    </row>
    <row r="153" spans="1:15" x14ac:dyDescent="0.35">
      <c r="A153" s="14">
        <v>8</v>
      </c>
      <c r="B153" s="14" t="s">
        <v>17</v>
      </c>
      <c r="C153" s="14" t="s">
        <v>7</v>
      </c>
      <c r="D153" s="14" t="s">
        <v>18</v>
      </c>
      <c r="E153" s="14" t="s">
        <v>9</v>
      </c>
      <c r="F153" s="14" t="s">
        <v>15</v>
      </c>
      <c r="G153" s="17">
        <v>2024</v>
      </c>
      <c r="H153" s="17" t="s">
        <v>50</v>
      </c>
      <c r="I153" s="17">
        <v>5</v>
      </c>
      <c r="J153" s="18">
        <v>45433</v>
      </c>
      <c r="M153" s="19">
        <v>41.56666666666667</v>
      </c>
      <c r="N153" s="20">
        <v>4.0797355826379755</v>
      </c>
      <c r="O153" s="20">
        <v>9.8149212092333002E-2</v>
      </c>
    </row>
    <row r="154" spans="1:15" x14ac:dyDescent="0.35">
      <c r="A154" s="14">
        <v>9</v>
      </c>
      <c r="B154" s="14" t="s">
        <v>19</v>
      </c>
      <c r="C154" s="14" t="s">
        <v>7</v>
      </c>
      <c r="D154" s="14" t="s">
        <v>8</v>
      </c>
      <c r="E154" s="14" t="s">
        <v>12</v>
      </c>
      <c r="F154" s="14" t="s">
        <v>10</v>
      </c>
      <c r="G154" s="17">
        <v>2024</v>
      </c>
      <c r="H154" s="17" t="s">
        <v>50</v>
      </c>
      <c r="I154" s="17">
        <v>5</v>
      </c>
      <c r="J154" s="18">
        <v>45433</v>
      </c>
      <c r="M154" s="19">
        <v>43.724999999999994</v>
      </c>
      <c r="N154" s="20">
        <v>6.9782942693105001</v>
      </c>
      <c r="O154" s="20">
        <v>0.15959506619349345</v>
      </c>
    </row>
    <row r="155" spans="1:15" x14ac:dyDescent="0.35">
      <c r="A155" s="14">
        <v>10</v>
      </c>
      <c r="B155" s="14" t="s">
        <v>19</v>
      </c>
      <c r="C155" s="14" t="s">
        <v>7</v>
      </c>
      <c r="D155" s="14" t="s">
        <v>11</v>
      </c>
      <c r="E155" s="14" t="s">
        <v>16</v>
      </c>
      <c r="F155" s="14" t="s">
        <v>10</v>
      </c>
      <c r="G155" s="17">
        <v>2024</v>
      </c>
      <c r="H155" s="17" t="s">
        <v>50</v>
      </c>
      <c r="I155" s="17">
        <v>5</v>
      </c>
      <c r="J155" s="18">
        <v>45433</v>
      </c>
      <c r="M155" s="19">
        <v>44.041666666666664</v>
      </c>
      <c r="N155" s="20">
        <v>3.4851524900336694</v>
      </c>
      <c r="O155" s="20">
        <v>7.9133074513536489E-2</v>
      </c>
    </row>
    <row r="156" spans="1:15" x14ac:dyDescent="0.35">
      <c r="A156" s="14">
        <v>11</v>
      </c>
      <c r="B156" s="14" t="s">
        <v>20</v>
      </c>
      <c r="C156" s="14" t="s">
        <v>7</v>
      </c>
      <c r="D156" s="14" t="s">
        <v>8</v>
      </c>
      <c r="E156" s="14" t="s">
        <v>16</v>
      </c>
      <c r="F156" s="14" t="s">
        <v>10</v>
      </c>
      <c r="G156" s="17">
        <v>2024</v>
      </c>
      <c r="H156" s="17" t="s">
        <v>50</v>
      </c>
      <c r="I156" s="17">
        <v>5</v>
      </c>
      <c r="J156" s="18">
        <v>45433</v>
      </c>
      <c r="M156" s="19">
        <v>48.608333333333327</v>
      </c>
      <c r="N156" s="20">
        <v>5.2082903028525571</v>
      </c>
      <c r="O156" s="20">
        <v>0.10714809469266362</v>
      </c>
    </row>
    <row r="157" spans="1:15" x14ac:dyDescent="0.35">
      <c r="A157" s="15">
        <v>12</v>
      </c>
      <c r="B157" s="15" t="s">
        <v>20</v>
      </c>
      <c r="C157" s="15" t="s">
        <v>7</v>
      </c>
      <c r="D157" s="15" t="s">
        <v>18</v>
      </c>
      <c r="E157" s="14" t="s">
        <v>16</v>
      </c>
      <c r="F157" s="14" t="s">
        <v>15</v>
      </c>
      <c r="G157" s="17">
        <v>2024</v>
      </c>
      <c r="H157" s="17" t="s">
        <v>50</v>
      </c>
      <c r="I157" s="17">
        <v>5</v>
      </c>
      <c r="J157" s="18">
        <v>45433</v>
      </c>
      <c r="M157" s="19">
        <v>43.824999999999996</v>
      </c>
      <c r="N157" s="20">
        <v>3.2775059808557878</v>
      </c>
      <c r="O157" s="20">
        <v>7.4786217475317468E-2</v>
      </c>
    </row>
    <row r="158" spans="1:15" x14ac:dyDescent="0.35">
      <c r="A158" s="14">
        <v>13</v>
      </c>
      <c r="B158" s="14" t="s">
        <v>7</v>
      </c>
      <c r="C158" s="14" t="s">
        <v>13</v>
      </c>
      <c r="D158" s="14" t="s">
        <v>8</v>
      </c>
      <c r="E158" s="14" t="s">
        <v>9</v>
      </c>
      <c r="F158" s="14" t="s">
        <v>10</v>
      </c>
      <c r="G158" s="17">
        <v>2024</v>
      </c>
      <c r="H158" s="17" t="s">
        <v>50</v>
      </c>
      <c r="I158" s="17">
        <v>5</v>
      </c>
      <c r="J158" s="18">
        <v>45433</v>
      </c>
      <c r="M158" s="19">
        <v>40.241666666666667</v>
      </c>
      <c r="N158" s="20">
        <v>3.1813257194656028</v>
      </c>
      <c r="O158" s="20">
        <v>7.9055515911342369E-2</v>
      </c>
    </row>
    <row r="159" spans="1:15" x14ac:dyDescent="0.35">
      <c r="A159" s="14">
        <v>14</v>
      </c>
      <c r="B159" s="14" t="s">
        <v>7</v>
      </c>
      <c r="C159" s="14" t="s">
        <v>13</v>
      </c>
      <c r="D159" s="14" t="s">
        <v>18</v>
      </c>
      <c r="E159" s="14" t="s">
        <v>9</v>
      </c>
      <c r="F159" s="14" t="s">
        <v>15</v>
      </c>
      <c r="G159" s="17">
        <v>2024</v>
      </c>
      <c r="H159" s="17" t="s">
        <v>50</v>
      </c>
      <c r="I159" s="17">
        <v>5</v>
      </c>
      <c r="J159" s="18">
        <v>45433</v>
      </c>
      <c r="M159" s="19">
        <v>37.783333333333339</v>
      </c>
      <c r="N159" s="20">
        <v>3.3525657293626572</v>
      </c>
      <c r="O159" s="20">
        <v>8.873133822750745E-2</v>
      </c>
    </row>
    <row r="160" spans="1:15" x14ac:dyDescent="0.35">
      <c r="A160" s="14">
        <v>15</v>
      </c>
      <c r="B160" s="14" t="s">
        <v>13</v>
      </c>
      <c r="C160" s="14" t="s">
        <v>13</v>
      </c>
      <c r="D160" s="14" t="s">
        <v>18</v>
      </c>
      <c r="E160" s="14" t="s">
        <v>16</v>
      </c>
      <c r="F160" s="14" t="s">
        <v>15</v>
      </c>
      <c r="G160" s="17">
        <v>2024</v>
      </c>
      <c r="H160" s="17" t="s">
        <v>50</v>
      </c>
      <c r="I160" s="17">
        <v>5</v>
      </c>
      <c r="J160" s="18">
        <v>45433</v>
      </c>
      <c r="M160" s="19">
        <v>41.441666666666656</v>
      </c>
      <c r="N160" s="20">
        <v>4.1471695349376727</v>
      </c>
      <c r="O160" s="20">
        <v>0.10007246012316928</v>
      </c>
    </row>
    <row r="161" spans="1:15" x14ac:dyDescent="0.35">
      <c r="A161" s="14">
        <v>16</v>
      </c>
      <c r="B161" s="14" t="s">
        <v>13</v>
      </c>
      <c r="C161" s="14" t="s">
        <v>13</v>
      </c>
      <c r="D161" s="14" t="s">
        <v>14</v>
      </c>
      <c r="E161" s="14" t="s">
        <v>9</v>
      </c>
      <c r="F161" s="14" t="s">
        <v>15</v>
      </c>
      <c r="G161" s="17">
        <v>2024</v>
      </c>
      <c r="H161" s="17" t="s">
        <v>50</v>
      </c>
      <c r="I161" s="17">
        <v>5</v>
      </c>
      <c r="J161" s="18">
        <v>45433</v>
      </c>
      <c r="M161" s="19">
        <v>42.4</v>
      </c>
      <c r="N161" s="20">
        <v>3.9762933859197429</v>
      </c>
      <c r="O161" s="20">
        <v>9.3780504384899599E-2</v>
      </c>
    </row>
    <row r="162" spans="1:15" x14ac:dyDescent="0.35">
      <c r="A162" s="14">
        <v>17</v>
      </c>
      <c r="B162" s="14" t="s">
        <v>12</v>
      </c>
      <c r="C162" s="14" t="s">
        <v>13</v>
      </c>
      <c r="D162" s="14" t="s">
        <v>14</v>
      </c>
      <c r="E162" s="14" t="s">
        <v>16</v>
      </c>
      <c r="F162" s="14" t="s">
        <v>15</v>
      </c>
      <c r="G162" s="17">
        <v>2024</v>
      </c>
      <c r="H162" s="17" t="s">
        <v>50</v>
      </c>
      <c r="I162" s="17">
        <v>5</v>
      </c>
      <c r="J162" s="18">
        <v>45433</v>
      </c>
      <c r="M162" s="19">
        <v>43.516666666666659</v>
      </c>
      <c r="N162" s="20">
        <v>2.5055695535903175</v>
      </c>
      <c r="O162" s="20">
        <v>5.757723983738762E-2</v>
      </c>
    </row>
    <row r="163" spans="1:15" x14ac:dyDescent="0.35">
      <c r="A163" s="14">
        <v>18</v>
      </c>
      <c r="B163" s="14" t="s">
        <v>12</v>
      </c>
      <c r="C163" s="14" t="s">
        <v>13</v>
      </c>
      <c r="D163" s="14" t="s">
        <v>11</v>
      </c>
      <c r="E163" s="14" t="s">
        <v>16</v>
      </c>
      <c r="F163" s="14" t="s">
        <v>10</v>
      </c>
      <c r="G163" s="17">
        <v>2024</v>
      </c>
      <c r="H163" s="17" t="s">
        <v>50</v>
      </c>
      <c r="I163" s="17">
        <v>5</v>
      </c>
      <c r="J163" s="18">
        <v>45433</v>
      </c>
      <c r="M163" s="19">
        <v>39.716666666666661</v>
      </c>
      <c r="N163" s="20">
        <v>5.1866670561658621</v>
      </c>
      <c r="O163" s="20">
        <v>0.13059170095256054</v>
      </c>
    </row>
    <row r="164" spans="1:15" x14ac:dyDescent="0.35">
      <c r="A164" s="14">
        <v>19</v>
      </c>
      <c r="B164" s="14" t="s">
        <v>17</v>
      </c>
      <c r="C164" s="14" t="s">
        <v>13</v>
      </c>
      <c r="D164" s="14" t="s">
        <v>11</v>
      </c>
      <c r="E164" s="14" t="s">
        <v>9</v>
      </c>
      <c r="F164" s="14" t="s">
        <v>10</v>
      </c>
      <c r="G164" s="17">
        <v>2024</v>
      </c>
      <c r="H164" s="17" t="s">
        <v>50</v>
      </c>
      <c r="I164" s="17">
        <v>5</v>
      </c>
      <c r="J164" s="18">
        <v>45433</v>
      </c>
      <c r="M164" s="19">
        <v>37.68333333333333</v>
      </c>
      <c r="N164" s="20">
        <v>3.677161289842362</v>
      </c>
      <c r="O164" s="20">
        <v>9.7580573812711957E-2</v>
      </c>
    </row>
    <row r="165" spans="1:15" x14ac:dyDescent="0.35">
      <c r="A165" s="14">
        <v>20</v>
      </c>
      <c r="B165" s="14" t="s">
        <v>17</v>
      </c>
      <c r="C165" s="14" t="s">
        <v>13</v>
      </c>
      <c r="D165" s="14" t="s">
        <v>8</v>
      </c>
      <c r="E165" s="14" t="s">
        <v>12</v>
      </c>
      <c r="F165" s="14" t="s">
        <v>10</v>
      </c>
      <c r="G165" s="17">
        <v>2024</v>
      </c>
      <c r="H165" s="17" t="s">
        <v>50</v>
      </c>
      <c r="I165" s="17">
        <v>5</v>
      </c>
      <c r="J165" s="18">
        <v>45433</v>
      </c>
      <c r="M165" s="19">
        <v>40.774999999999991</v>
      </c>
      <c r="N165" s="20">
        <v>3.1479069525349996</v>
      </c>
      <c r="O165" s="20">
        <v>7.7201887247946049E-2</v>
      </c>
    </row>
    <row r="166" spans="1:15" x14ac:dyDescent="0.35">
      <c r="A166" s="14">
        <v>21</v>
      </c>
      <c r="B166" s="14" t="s">
        <v>19</v>
      </c>
      <c r="C166" s="14" t="s">
        <v>13</v>
      </c>
      <c r="D166" s="14" t="s">
        <v>14</v>
      </c>
      <c r="E166" s="14" t="s">
        <v>12</v>
      </c>
      <c r="F166" s="14" t="s">
        <v>15</v>
      </c>
      <c r="G166" s="17">
        <v>2024</v>
      </c>
      <c r="H166" s="17" t="s">
        <v>50</v>
      </c>
      <c r="I166" s="17">
        <v>5</v>
      </c>
      <c r="J166" s="18">
        <v>45433</v>
      </c>
      <c r="M166" s="19">
        <v>43.716666666666669</v>
      </c>
      <c r="N166" s="20">
        <v>3.654345690303864</v>
      </c>
      <c r="O166" s="20">
        <v>8.3591590323382328E-2</v>
      </c>
    </row>
    <row r="167" spans="1:15" x14ac:dyDescent="0.35">
      <c r="A167" s="14">
        <v>22</v>
      </c>
      <c r="B167" s="14" t="s">
        <v>19</v>
      </c>
      <c r="C167" s="14" t="s">
        <v>13</v>
      </c>
      <c r="D167" s="14" t="s">
        <v>11</v>
      </c>
      <c r="E167" s="14" t="s">
        <v>12</v>
      </c>
      <c r="F167" s="14" t="s">
        <v>10</v>
      </c>
      <c r="G167" s="17">
        <v>2024</v>
      </c>
      <c r="H167" s="17" t="s">
        <v>50</v>
      </c>
      <c r="I167" s="17">
        <v>5</v>
      </c>
      <c r="J167" s="18">
        <v>45433</v>
      </c>
      <c r="M167" s="19">
        <v>43.283333333333339</v>
      </c>
      <c r="N167" s="20">
        <v>6.429312607585663</v>
      </c>
      <c r="O167" s="20">
        <v>0.14854014495769724</v>
      </c>
    </row>
    <row r="168" spans="1:15" x14ac:dyDescent="0.35">
      <c r="A168" s="14">
        <v>23</v>
      </c>
      <c r="B168" s="14" t="s">
        <v>20</v>
      </c>
      <c r="C168" s="14" t="s">
        <v>13</v>
      </c>
      <c r="D168" s="14" t="s">
        <v>8</v>
      </c>
      <c r="E168" s="14" t="s">
        <v>16</v>
      </c>
      <c r="F168" s="14" t="s">
        <v>10</v>
      </c>
      <c r="G168" s="17">
        <v>2024</v>
      </c>
      <c r="H168" s="17" t="s">
        <v>50</v>
      </c>
      <c r="I168" s="17">
        <v>5</v>
      </c>
      <c r="J168" s="18">
        <v>45433</v>
      </c>
      <c r="M168" s="19">
        <v>41.69166666666667</v>
      </c>
      <c r="N168" s="20">
        <v>4.4075262765850018</v>
      </c>
      <c r="O168" s="20">
        <v>0.10571720031784933</v>
      </c>
    </row>
    <row r="169" spans="1:15" x14ac:dyDescent="0.35">
      <c r="A169" s="15">
        <v>24</v>
      </c>
      <c r="B169" s="15" t="s">
        <v>20</v>
      </c>
      <c r="C169" s="15" t="s">
        <v>13</v>
      </c>
      <c r="D169" s="15" t="s">
        <v>18</v>
      </c>
      <c r="E169" s="14" t="s">
        <v>12</v>
      </c>
      <c r="F169" s="14" t="s">
        <v>15</v>
      </c>
      <c r="G169" s="17">
        <v>2024</v>
      </c>
      <c r="H169" s="17" t="s">
        <v>50</v>
      </c>
      <c r="I169" s="17">
        <v>5</v>
      </c>
      <c r="J169" s="18">
        <v>45433</v>
      </c>
      <c r="M169" s="19">
        <v>44.116666666666667</v>
      </c>
      <c r="N169" s="20">
        <v>6.0574271966260076</v>
      </c>
      <c r="O169" s="20">
        <v>0.1373047343398415</v>
      </c>
    </row>
    <row r="170" spans="1:15" x14ac:dyDescent="0.35">
      <c r="A170" s="14">
        <v>25</v>
      </c>
      <c r="B170" s="14" t="s">
        <v>7</v>
      </c>
      <c r="C170" s="14" t="s">
        <v>12</v>
      </c>
      <c r="D170" s="14" t="s">
        <v>11</v>
      </c>
      <c r="E170" s="14" t="s">
        <v>16</v>
      </c>
      <c r="F170" s="14" t="s">
        <v>10</v>
      </c>
      <c r="G170" s="17">
        <v>2024</v>
      </c>
      <c r="H170" s="17" t="s">
        <v>50</v>
      </c>
      <c r="I170" s="17">
        <v>5</v>
      </c>
      <c r="J170" s="18">
        <v>45433</v>
      </c>
      <c r="M170" s="19">
        <v>38.575000000000003</v>
      </c>
      <c r="N170" s="20">
        <v>5.9182498948744637</v>
      </c>
      <c r="O170" s="20">
        <v>0.15342190265390701</v>
      </c>
    </row>
    <row r="171" spans="1:15" x14ac:dyDescent="0.35">
      <c r="A171" s="14">
        <v>26</v>
      </c>
      <c r="B171" s="14" t="s">
        <v>7</v>
      </c>
      <c r="C171" s="14" t="s">
        <v>12</v>
      </c>
      <c r="D171" s="14" t="s">
        <v>18</v>
      </c>
      <c r="E171" s="14" t="s">
        <v>9</v>
      </c>
      <c r="F171" s="14" t="s">
        <v>15</v>
      </c>
      <c r="G171" s="17">
        <v>2024</v>
      </c>
      <c r="H171" s="17" t="s">
        <v>50</v>
      </c>
      <c r="I171" s="17">
        <v>5</v>
      </c>
      <c r="J171" s="18">
        <v>45433</v>
      </c>
      <c r="M171" s="19">
        <v>36.61666666666666</v>
      </c>
      <c r="N171" s="20">
        <v>3.5779205065952984</v>
      </c>
      <c r="O171" s="20">
        <v>9.7712895036740077E-2</v>
      </c>
    </row>
    <row r="172" spans="1:15" x14ac:dyDescent="0.35">
      <c r="A172" s="14">
        <v>27</v>
      </c>
      <c r="B172" s="14" t="s">
        <v>13</v>
      </c>
      <c r="C172" s="14" t="s">
        <v>12</v>
      </c>
      <c r="D172" s="14" t="s">
        <v>14</v>
      </c>
      <c r="E172" s="14" t="s">
        <v>12</v>
      </c>
      <c r="F172" s="14" t="s">
        <v>15</v>
      </c>
      <c r="G172" s="17">
        <v>2024</v>
      </c>
      <c r="H172" s="17" t="s">
        <v>50</v>
      </c>
      <c r="I172" s="17">
        <v>5</v>
      </c>
      <c r="J172" s="18">
        <v>45433</v>
      </c>
      <c r="M172" s="19">
        <v>44.333333333333336</v>
      </c>
      <c r="N172" s="20">
        <v>3.1666826155898211</v>
      </c>
      <c r="O172" s="20">
        <v>7.1428931178717764E-2</v>
      </c>
    </row>
    <row r="173" spans="1:15" x14ac:dyDescent="0.35">
      <c r="A173" s="14">
        <v>28</v>
      </c>
      <c r="B173" s="14" t="s">
        <v>13</v>
      </c>
      <c r="C173" s="14" t="s">
        <v>12</v>
      </c>
      <c r="D173" s="14" t="s">
        <v>14</v>
      </c>
      <c r="E173" s="14" t="s">
        <v>9</v>
      </c>
      <c r="F173" s="14" t="s">
        <v>15</v>
      </c>
      <c r="G173" s="17">
        <v>2024</v>
      </c>
      <c r="H173" s="17" t="s">
        <v>50</v>
      </c>
      <c r="I173" s="17">
        <v>5</v>
      </c>
      <c r="J173" s="18">
        <v>45433</v>
      </c>
      <c r="M173" s="19">
        <v>42.041666666666664</v>
      </c>
      <c r="N173" s="20">
        <v>3.8913559995394307</v>
      </c>
      <c r="O173" s="20">
        <v>9.2559508413227298E-2</v>
      </c>
    </row>
    <row r="174" spans="1:15" x14ac:dyDescent="0.35">
      <c r="A174" s="14">
        <v>29</v>
      </c>
      <c r="B174" s="14" t="s">
        <v>12</v>
      </c>
      <c r="C174" s="14" t="s">
        <v>12</v>
      </c>
      <c r="D174" s="14" t="s">
        <v>11</v>
      </c>
      <c r="E174" s="14" t="s">
        <v>9</v>
      </c>
      <c r="F174" s="14" t="s">
        <v>10</v>
      </c>
      <c r="G174" s="17">
        <v>2024</v>
      </c>
      <c r="H174" s="17" t="s">
        <v>50</v>
      </c>
      <c r="I174" s="17">
        <v>5</v>
      </c>
      <c r="J174" s="18">
        <v>45433</v>
      </c>
      <c r="M174" s="19">
        <v>36.533333333333331</v>
      </c>
      <c r="N174" s="20">
        <v>2.320788789627485</v>
      </c>
      <c r="O174" s="20">
        <v>6.3525240591993201E-2</v>
      </c>
    </row>
    <row r="175" spans="1:15" x14ac:dyDescent="0.35">
      <c r="A175" s="14">
        <v>30</v>
      </c>
      <c r="B175" s="14" t="s">
        <v>12</v>
      </c>
      <c r="C175" s="14" t="s">
        <v>12</v>
      </c>
      <c r="D175" s="14" t="s">
        <v>8</v>
      </c>
      <c r="E175" s="14" t="s">
        <v>16</v>
      </c>
      <c r="F175" s="14" t="s">
        <v>10</v>
      </c>
      <c r="G175" s="17">
        <v>2024</v>
      </c>
      <c r="H175" s="17" t="s">
        <v>50</v>
      </c>
      <c r="I175" s="17">
        <v>5</v>
      </c>
      <c r="J175" s="18">
        <v>45433</v>
      </c>
      <c r="M175" s="19">
        <v>41.508333333333333</v>
      </c>
      <c r="N175" s="20">
        <v>4.0378793564159015</v>
      </c>
      <c r="O175" s="20">
        <v>9.7278763856636863E-2</v>
      </c>
    </row>
    <row r="176" spans="1:15" x14ac:dyDescent="0.35">
      <c r="A176" s="14">
        <v>31</v>
      </c>
      <c r="B176" s="14" t="s">
        <v>17</v>
      </c>
      <c r="C176" s="14" t="s">
        <v>12</v>
      </c>
      <c r="D176" s="14" t="s">
        <v>11</v>
      </c>
      <c r="E176" s="14" t="s">
        <v>12</v>
      </c>
      <c r="F176" s="14" t="s">
        <v>10</v>
      </c>
      <c r="G176" s="17">
        <v>2024</v>
      </c>
      <c r="H176" s="17" t="s">
        <v>50</v>
      </c>
      <c r="I176" s="17">
        <v>5</v>
      </c>
      <c r="J176" s="18">
        <v>45433</v>
      </c>
      <c r="M176" s="19">
        <v>38.375000000000007</v>
      </c>
      <c r="N176" s="20">
        <v>3.6693137827615168</v>
      </c>
      <c r="O176" s="20">
        <v>9.5617297270658402E-2</v>
      </c>
    </row>
    <row r="177" spans="1:15" x14ac:dyDescent="0.35">
      <c r="A177" s="14">
        <v>32</v>
      </c>
      <c r="B177" s="14" t="s">
        <v>17</v>
      </c>
      <c r="C177" s="14" t="s">
        <v>12</v>
      </c>
      <c r="D177" s="14" t="s">
        <v>8</v>
      </c>
      <c r="E177" s="14" t="s">
        <v>12</v>
      </c>
      <c r="F177" s="14" t="s">
        <v>10</v>
      </c>
      <c r="G177" s="17">
        <v>2024</v>
      </c>
      <c r="H177" s="17" t="s">
        <v>50</v>
      </c>
      <c r="I177" s="17">
        <v>5</v>
      </c>
      <c r="J177" s="18">
        <v>45433</v>
      </c>
      <c r="M177" s="19">
        <v>41.24166666666666</v>
      </c>
      <c r="N177" s="20">
        <v>2.5123181375459649</v>
      </c>
      <c r="O177" s="20">
        <v>6.0916988584666765E-2</v>
      </c>
    </row>
    <row r="178" spans="1:15" x14ac:dyDescent="0.35">
      <c r="A178" s="14">
        <v>33</v>
      </c>
      <c r="B178" s="14" t="s">
        <v>19</v>
      </c>
      <c r="C178" s="14" t="s">
        <v>12</v>
      </c>
      <c r="D178" s="14" t="s">
        <v>8</v>
      </c>
      <c r="E178" s="14" t="s">
        <v>9</v>
      </c>
      <c r="F178" s="14" t="s">
        <v>10</v>
      </c>
      <c r="G178" s="17">
        <v>2024</v>
      </c>
      <c r="H178" s="17" t="s">
        <v>50</v>
      </c>
      <c r="I178" s="17">
        <v>5</v>
      </c>
      <c r="J178" s="18">
        <v>45433</v>
      </c>
      <c r="M178" s="19">
        <v>41.491666666666674</v>
      </c>
      <c r="N178" s="20">
        <v>2.7615734425844765</v>
      </c>
      <c r="O178" s="20">
        <v>6.6557303295870077E-2</v>
      </c>
    </row>
    <row r="179" spans="1:15" x14ac:dyDescent="0.35">
      <c r="A179" s="14">
        <v>34</v>
      </c>
      <c r="B179" s="14" t="s">
        <v>19</v>
      </c>
      <c r="C179" s="14" t="s">
        <v>12</v>
      </c>
      <c r="D179" s="14" t="s">
        <v>14</v>
      </c>
      <c r="E179" s="14" t="s">
        <v>16</v>
      </c>
      <c r="F179" s="14" t="s">
        <v>15</v>
      </c>
      <c r="G179" s="17">
        <v>2024</v>
      </c>
      <c r="H179" s="17" t="s">
        <v>50</v>
      </c>
      <c r="I179" s="17">
        <v>5</v>
      </c>
      <c r="J179" s="18">
        <v>45433</v>
      </c>
      <c r="M179" s="19">
        <v>46.091666666666669</v>
      </c>
      <c r="N179" s="20">
        <v>4.2229800622381113</v>
      </c>
      <c r="O179" s="20">
        <v>9.1621335647906949E-2</v>
      </c>
    </row>
    <row r="180" spans="1:15" x14ac:dyDescent="0.35">
      <c r="A180" s="16">
        <v>35</v>
      </c>
      <c r="B180" s="14" t="s">
        <v>20</v>
      </c>
      <c r="C180" s="16" t="s">
        <v>12</v>
      </c>
      <c r="D180" s="16" t="s">
        <v>18</v>
      </c>
      <c r="E180" s="14" t="s">
        <v>16</v>
      </c>
      <c r="F180" s="14" t="s">
        <v>15</v>
      </c>
      <c r="G180" s="17">
        <v>2024</v>
      </c>
      <c r="H180" s="17" t="s">
        <v>50</v>
      </c>
      <c r="I180" s="17">
        <v>5</v>
      </c>
      <c r="J180" s="18">
        <v>45433</v>
      </c>
      <c r="M180" s="19">
        <v>46.099999999999994</v>
      </c>
      <c r="N180" s="20">
        <v>5.7662024686176006</v>
      </c>
      <c r="O180" s="20">
        <v>0.12508031385287638</v>
      </c>
    </row>
    <row r="181" spans="1:15" x14ac:dyDescent="0.35">
      <c r="A181" s="15">
        <v>36</v>
      </c>
      <c r="B181" s="15" t="s">
        <v>20</v>
      </c>
      <c r="C181" s="15" t="s">
        <v>12</v>
      </c>
      <c r="D181" s="15" t="s">
        <v>18</v>
      </c>
      <c r="E181" s="14" t="s">
        <v>12</v>
      </c>
      <c r="F181" s="14" t="s">
        <v>15</v>
      </c>
      <c r="G181" s="17">
        <v>2024</v>
      </c>
      <c r="H181" s="17" t="s">
        <v>50</v>
      </c>
      <c r="I181" s="17">
        <v>5</v>
      </c>
      <c r="J181" s="18">
        <v>45433</v>
      </c>
      <c r="M181" s="19">
        <v>43.608333333333327</v>
      </c>
      <c r="N181" s="20">
        <v>6.3449992239176174</v>
      </c>
      <c r="O181" s="20">
        <v>0.14549969556088557</v>
      </c>
    </row>
    <row r="182" spans="1:15" x14ac:dyDescent="0.35">
      <c r="A182" s="14">
        <v>37</v>
      </c>
      <c r="B182" s="14" t="s">
        <v>7</v>
      </c>
      <c r="C182" s="14" t="s">
        <v>17</v>
      </c>
      <c r="D182" s="14" t="s">
        <v>14</v>
      </c>
      <c r="E182" s="14" t="s">
        <v>16</v>
      </c>
      <c r="F182" s="14" t="s">
        <v>15</v>
      </c>
      <c r="G182" s="17">
        <v>2024</v>
      </c>
      <c r="H182" s="17" t="s">
        <v>50</v>
      </c>
      <c r="I182" s="17">
        <v>5</v>
      </c>
      <c r="J182" s="18">
        <v>45433</v>
      </c>
      <c r="M182" s="19">
        <v>37.858333333333334</v>
      </c>
      <c r="N182" s="20">
        <v>3.7560758858955539</v>
      </c>
      <c r="O182" s="20">
        <v>9.921397893626821E-2</v>
      </c>
    </row>
    <row r="183" spans="1:15" x14ac:dyDescent="0.35">
      <c r="A183" s="14">
        <v>38</v>
      </c>
      <c r="B183" s="14" t="s">
        <v>7</v>
      </c>
      <c r="C183" s="14" t="s">
        <v>17</v>
      </c>
      <c r="D183" s="14" t="s">
        <v>8</v>
      </c>
      <c r="E183" s="14" t="s">
        <v>12</v>
      </c>
      <c r="F183" s="14" t="s">
        <v>10</v>
      </c>
      <c r="G183" s="17">
        <v>2024</v>
      </c>
      <c r="H183" s="17" t="s">
        <v>50</v>
      </c>
      <c r="I183" s="17">
        <v>5</v>
      </c>
      <c r="J183" s="18">
        <v>45433</v>
      </c>
      <c r="M183" s="19">
        <v>38.091666666666669</v>
      </c>
      <c r="N183" s="20">
        <v>4.6597811757699841</v>
      </c>
      <c r="O183" s="20">
        <v>0.1223307243693717</v>
      </c>
    </row>
    <row r="184" spans="1:15" x14ac:dyDescent="0.35">
      <c r="A184" s="14">
        <v>39</v>
      </c>
      <c r="B184" s="14" t="s">
        <v>13</v>
      </c>
      <c r="C184" s="14" t="s">
        <v>17</v>
      </c>
      <c r="D184" s="14" t="s">
        <v>8</v>
      </c>
      <c r="E184" s="14" t="s">
        <v>9</v>
      </c>
      <c r="F184" s="14" t="s">
        <v>10</v>
      </c>
      <c r="G184" s="17">
        <v>2024</v>
      </c>
      <c r="H184" s="17" t="s">
        <v>50</v>
      </c>
      <c r="I184" s="17">
        <v>5</v>
      </c>
      <c r="J184" s="18">
        <v>45433</v>
      </c>
      <c r="M184" s="19">
        <v>38.175000000000004</v>
      </c>
      <c r="N184" s="20">
        <v>2.6406352541489979</v>
      </c>
      <c r="O184" s="20">
        <v>6.9171846867033343E-2</v>
      </c>
    </row>
    <row r="185" spans="1:15" x14ac:dyDescent="0.35">
      <c r="A185" s="14">
        <v>40</v>
      </c>
      <c r="B185" s="14" t="s">
        <v>13</v>
      </c>
      <c r="C185" s="14" t="s">
        <v>17</v>
      </c>
      <c r="D185" s="14" t="s">
        <v>11</v>
      </c>
      <c r="E185" s="14" t="s">
        <v>12</v>
      </c>
      <c r="F185" s="14" t="s">
        <v>10</v>
      </c>
      <c r="G185" s="17">
        <v>2024</v>
      </c>
      <c r="H185" s="17" t="s">
        <v>50</v>
      </c>
      <c r="I185" s="17">
        <v>5</v>
      </c>
      <c r="J185" s="18">
        <v>45433</v>
      </c>
      <c r="M185" s="19">
        <v>37.31666666666667</v>
      </c>
      <c r="N185" s="20">
        <v>2.6443192398846707</v>
      </c>
      <c r="O185" s="20">
        <v>7.0861614289004116E-2</v>
      </c>
    </row>
    <row r="186" spans="1:15" x14ac:dyDescent="0.35">
      <c r="A186" s="14">
        <v>41</v>
      </c>
      <c r="B186" s="14" t="s">
        <v>12</v>
      </c>
      <c r="C186" s="14" t="s">
        <v>17</v>
      </c>
      <c r="D186" s="14" t="s">
        <v>18</v>
      </c>
      <c r="E186" s="14" t="s">
        <v>16</v>
      </c>
      <c r="F186" s="14" t="s">
        <v>15</v>
      </c>
      <c r="G186" s="17">
        <v>2024</v>
      </c>
      <c r="H186" s="17" t="s">
        <v>50</v>
      </c>
      <c r="I186" s="17">
        <v>5</v>
      </c>
      <c r="J186" s="18">
        <v>45433</v>
      </c>
      <c r="M186" s="19">
        <v>36.133333333333326</v>
      </c>
      <c r="N186" s="20">
        <v>3.8987954627816244</v>
      </c>
      <c r="O186" s="20">
        <v>0.10790024343491583</v>
      </c>
    </row>
    <row r="187" spans="1:15" x14ac:dyDescent="0.35">
      <c r="A187" s="14">
        <v>42</v>
      </c>
      <c r="B187" s="14" t="s">
        <v>12</v>
      </c>
      <c r="C187" s="14" t="s">
        <v>17</v>
      </c>
      <c r="D187" s="14" t="s">
        <v>14</v>
      </c>
      <c r="E187" s="14" t="s">
        <v>9</v>
      </c>
      <c r="F187" s="14" t="s">
        <v>15</v>
      </c>
      <c r="G187" s="17">
        <v>2024</v>
      </c>
      <c r="H187" s="17" t="s">
        <v>50</v>
      </c>
      <c r="I187" s="17">
        <v>5</v>
      </c>
      <c r="J187" s="18">
        <v>45433</v>
      </c>
      <c r="M187" s="19">
        <v>39.024999999999999</v>
      </c>
      <c r="N187" s="20">
        <v>5.7346038937473418</v>
      </c>
      <c r="O187" s="20">
        <v>0.14694692873151421</v>
      </c>
    </row>
    <row r="188" spans="1:15" x14ac:dyDescent="0.35">
      <c r="A188" s="14">
        <v>43</v>
      </c>
      <c r="B188" s="14" t="s">
        <v>17</v>
      </c>
      <c r="C188" s="14" t="s">
        <v>17</v>
      </c>
      <c r="D188" s="14" t="s">
        <v>18</v>
      </c>
      <c r="E188" s="14" t="s">
        <v>12</v>
      </c>
      <c r="F188" s="14" t="s">
        <v>15</v>
      </c>
      <c r="G188" s="17">
        <v>2024</v>
      </c>
      <c r="H188" s="17" t="s">
        <v>50</v>
      </c>
      <c r="I188" s="17">
        <v>5</v>
      </c>
      <c r="J188" s="18">
        <v>45433</v>
      </c>
      <c r="M188" s="19">
        <v>38.366666666666667</v>
      </c>
      <c r="N188" s="20">
        <v>3.7193189340702326</v>
      </c>
      <c r="O188" s="20">
        <v>9.6941414441448284E-2</v>
      </c>
    </row>
    <row r="189" spans="1:15" x14ac:dyDescent="0.35">
      <c r="A189" s="14">
        <v>44</v>
      </c>
      <c r="B189" s="14" t="s">
        <v>17</v>
      </c>
      <c r="C189" s="14" t="s">
        <v>17</v>
      </c>
      <c r="D189" s="14" t="s">
        <v>11</v>
      </c>
      <c r="E189" s="14" t="s">
        <v>9</v>
      </c>
      <c r="F189" s="14" t="s">
        <v>10</v>
      </c>
      <c r="G189" s="17">
        <v>2024</v>
      </c>
      <c r="H189" s="17" t="s">
        <v>50</v>
      </c>
      <c r="I189" s="17">
        <v>5</v>
      </c>
      <c r="J189" s="18">
        <v>45433</v>
      </c>
      <c r="M189" s="19">
        <v>36.241666666666667</v>
      </c>
      <c r="N189" s="20">
        <v>3.3697742933138404</v>
      </c>
      <c r="O189" s="20">
        <v>9.2980665715718752E-2</v>
      </c>
    </row>
    <row r="190" spans="1:15" x14ac:dyDescent="0.35">
      <c r="A190" s="14">
        <v>45</v>
      </c>
      <c r="B190" s="14" t="s">
        <v>19</v>
      </c>
      <c r="C190" s="14" t="s">
        <v>17</v>
      </c>
      <c r="D190" s="14" t="s">
        <v>14</v>
      </c>
      <c r="E190" s="14" t="s">
        <v>12</v>
      </c>
      <c r="F190" s="14" t="s">
        <v>15</v>
      </c>
      <c r="G190" s="17">
        <v>2024</v>
      </c>
      <c r="H190" s="17" t="s">
        <v>50</v>
      </c>
      <c r="I190" s="17">
        <v>5</v>
      </c>
      <c r="J190" s="18">
        <v>45433</v>
      </c>
      <c r="M190" s="19">
        <v>42.116666666666674</v>
      </c>
      <c r="N190" s="20">
        <v>3.1082977900315711</v>
      </c>
      <c r="O190" s="20">
        <v>7.3802084448711613E-2</v>
      </c>
    </row>
    <row r="191" spans="1:15" x14ac:dyDescent="0.35">
      <c r="A191" s="14">
        <v>46</v>
      </c>
      <c r="B191" s="14" t="s">
        <v>19</v>
      </c>
      <c r="C191" s="14" t="s">
        <v>17</v>
      </c>
      <c r="D191" s="14" t="s">
        <v>8</v>
      </c>
      <c r="E191" s="14" t="s">
        <v>16</v>
      </c>
      <c r="F191" s="14" t="s">
        <v>10</v>
      </c>
      <c r="G191" s="17">
        <v>2024</v>
      </c>
      <c r="H191" s="17" t="s">
        <v>50</v>
      </c>
      <c r="I191" s="17">
        <v>5</v>
      </c>
      <c r="J191" s="18">
        <v>45433</v>
      </c>
      <c r="M191" s="19">
        <v>43.774999999999999</v>
      </c>
      <c r="N191" s="20">
        <v>5.1033188844479902</v>
      </c>
      <c r="O191" s="20">
        <v>0.11658067126094782</v>
      </c>
    </row>
    <row r="192" spans="1:15" x14ac:dyDescent="0.35">
      <c r="A192" s="16">
        <v>47</v>
      </c>
      <c r="B192" s="14" t="s">
        <v>20</v>
      </c>
      <c r="C192" s="16" t="s">
        <v>17</v>
      </c>
      <c r="D192" s="16" t="s">
        <v>18</v>
      </c>
      <c r="E192" s="14" t="s">
        <v>9</v>
      </c>
      <c r="F192" s="14" t="s">
        <v>15</v>
      </c>
      <c r="G192" s="17">
        <v>2024</v>
      </c>
      <c r="H192" s="17" t="s">
        <v>50</v>
      </c>
      <c r="I192" s="17">
        <v>5</v>
      </c>
      <c r="J192" s="18">
        <v>45433</v>
      </c>
      <c r="M192" s="19">
        <v>39.416666666666664</v>
      </c>
      <c r="N192" s="20">
        <v>5.3890180136566013</v>
      </c>
      <c r="O192" s="20">
        <v>0.13671927307374043</v>
      </c>
    </row>
    <row r="193" spans="1:55" x14ac:dyDescent="0.35">
      <c r="A193" s="15">
        <v>48</v>
      </c>
      <c r="B193" s="15" t="s">
        <v>20</v>
      </c>
      <c r="C193" s="15" t="s">
        <v>17</v>
      </c>
      <c r="D193" s="15" t="s">
        <v>11</v>
      </c>
      <c r="E193" s="14" t="s">
        <v>16</v>
      </c>
      <c r="F193" s="14" t="s">
        <v>10</v>
      </c>
      <c r="G193" s="17">
        <v>2024</v>
      </c>
      <c r="H193" s="17" t="s">
        <v>50</v>
      </c>
      <c r="I193" s="17">
        <v>5</v>
      </c>
      <c r="J193" s="18">
        <v>45433</v>
      </c>
      <c r="M193" s="19">
        <v>41.93333333333333</v>
      </c>
      <c r="N193" s="20">
        <v>5.5273425035468655</v>
      </c>
      <c r="O193" s="20">
        <v>0.1318126193214674</v>
      </c>
    </row>
    <row r="194" spans="1:55" s="207" customFormat="1" x14ac:dyDescent="0.35">
      <c r="A194" s="207">
        <v>1</v>
      </c>
      <c r="B194" s="207" t="s">
        <v>7</v>
      </c>
      <c r="C194" s="207" t="s">
        <v>7</v>
      </c>
      <c r="D194" s="207" t="s">
        <v>8</v>
      </c>
      <c r="E194" s="207" t="s">
        <v>9</v>
      </c>
      <c r="F194" s="207" t="s">
        <v>10</v>
      </c>
      <c r="G194" s="208">
        <v>2024</v>
      </c>
      <c r="H194" s="207" t="s">
        <v>52</v>
      </c>
      <c r="I194" s="207">
        <v>10</v>
      </c>
      <c r="J194" s="213">
        <v>45593</v>
      </c>
      <c r="M194" s="214">
        <v>51</v>
      </c>
      <c r="N194" s="212">
        <v>4.6721056739516635</v>
      </c>
      <c r="O194" s="212">
        <v>9.1609915175522819E-2</v>
      </c>
      <c r="P194" s="209"/>
      <c r="AQ194" s="212">
        <v>0.87741935483870959</v>
      </c>
      <c r="AR194" s="212">
        <v>1.2279000000000004</v>
      </c>
      <c r="AS194" s="212">
        <v>0.7492727272727272</v>
      </c>
      <c r="AT194" s="212">
        <v>0.89039999999999997</v>
      </c>
      <c r="AU194" s="212">
        <v>1.0054000000000003</v>
      </c>
      <c r="AV194" s="212">
        <v>1.3384000000000003</v>
      </c>
      <c r="AW194" s="212">
        <v>1.2383</v>
      </c>
      <c r="AX194" s="212">
        <v>1.1069999999999998</v>
      </c>
      <c r="AY194" s="212">
        <v>1.0319</v>
      </c>
      <c r="AZ194" s="212">
        <v>1.0418999999999998</v>
      </c>
      <c r="BA194" s="212">
        <v>0.86900000000000011</v>
      </c>
      <c r="BB194" s="212">
        <v>1.3769999999999998</v>
      </c>
      <c r="BC194" s="207">
        <v>36</v>
      </c>
    </row>
    <row r="195" spans="1:55" s="207" customFormat="1" x14ac:dyDescent="0.35">
      <c r="A195" s="207">
        <v>2</v>
      </c>
      <c r="B195" s="207" t="s">
        <v>7</v>
      </c>
      <c r="C195" s="207" t="s">
        <v>7</v>
      </c>
      <c r="D195" s="207" t="s">
        <v>11</v>
      </c>
      <c r="E195" s="207" t="s">
        <v>12</v>
      </c>
      <c r="F195" s="207" t="s">
        <v>10</v>
      </c>
      <c r="G195" s="208">
        <v>2024</v>
      </c>
      <c r="H195" s="207" t="s">
        <v>52</v>
      </c>
      <c r="I195" s="207">
        <v>10</v>
      </c>
      <c r="J195" s="213">
        <v>45593</v>
      </c>
      <c r="M195" s="214">
        <v>49.08</v>
      </c>
      <c r="N195" s="212">
        <v>3.6340060539300687</v>
      </c>
      <c r="O195" s="212">
        <v>7.4042503136309473E-2</v>
      </c>
      <c r="P195" s="209"/>
      <c r="AQ195" s="212">
        <v>0.8390035842293907</v>
      </c>
      <c r="AR195" s="212">
        <v>1.150074074074074</v>
      </c>
      <c r="AS195" s="212">
        <v>0.63678787878787879</v>
      </c>
      <c r="AT195" s="212">
        <v>0.85877777777777775</v>
      </c>
      <c r="AU195" s="212">
        <v>1.0416666666666665</v>
      </c>
      <c r="AV195" s="212">
        <v>1.2741111111111112</v>
      </c>
      <c r="AW195" s="212">
        <v>1.1195555555555559</v>
      </c>
      <c r="AX195" s="212">
        <v>1.0565555555555555</v>
      </c>
      <c r="AY195" s="212">
        <v>0.98533333333333351</v>
      </c>
      <c r="AZ195" s="212">
        <v>0.95611111111111113</v>
      </c>
      <c r="BA195" s="212">
        <v>0.78200000000000003</v>
      </c>
      <c r="BB195" s="212">
        <v>1.3655555555555554</v>
      </c>
      <c r="BC195" s="207">
        <v>38</v>
      </c>
    </row>
    <row r="196" spans="1:55" s="207" customFormat="1" x14ac:dyDescent="0.35">
      <c r="A196" s="207">
        <v>3</v>
      </c>
      <c r="B196" s="207" t="s">
        <v>13</v>
      </c>
      <c r="C196" s="207" t="s">
        <v>7</v>
      </c>
      <c r="D196" s="207" t="s">
        <v>14</v>
      </c>
      <c r="E196" s="207" t="s">
        <v>9</v>
      </c>
      <c r="F196" s="207" t="s">
        <v>15</v>
      </c>
      <c r="G196" s="208">
        <v>2024</v>
      </c>
      <c r="H196" s="207" t="s">
        <v>52</v>
      </c>
      <c r="I196" s="207">
        <v>10</v>
      </c>
      <c r="J196" s="213">
        <v>45593</v>
      </c>
      <c r="M196" s="214">
        <v>55.053333333333335</v>
      </c>
      <c r="N196" s="212">
        <v>4.6538565676630466</v>
      </c>
      <c r="O196" s="212">
        <v>8.4533601979832521E-2</v>
      </c>
      <c r="P196" s="209"/>
      <c r="AQ196" s="212">
        <v>0.80151612903225811</v>
      </c>
      <c r="AR196" s="212">
        <v>1.2491000000000001</v>
      </c>
      <c r="AS196" s="212">
        <v>0.59572727272727277</v>
      </c>
      <c r="AT196" s="212">
        <v>0.79180000000000006</v>
      </c>
      <c r="AU196" s="212">
        <v>1.0375999999999999</v>
      </c>
      <c r="AV196" s="212">
        <v>1.3907000000000003</v>
      </c>
      <c r="AW196" s="212">
        <v>1.2783000000000002</v>
      </c>
      <c r="AX196" s="212">
        <v>1.0783</v>
      </c>
      <c r="AY196" s="212">
        <v>1.0105</v>
      </c>
      <c r="AZ196" s="212">
        <v>0.98220000000000007</v>
      </c>
      <c r="BA196" s="212">
        <v>0.68200000000000005</v>
      </c>
      <c r="BB196" s="212">
        <v>1.425</v>
      </c>
      <c r="BC196" s="207">
        <v>36</v>
      </c>
    </row>
    <row r="197" spans="1:55" s="207" customFormat="1" x14ac:dyDescent="0.35">
      <c r="A197" s="207">
        <v>4</v>
      </c>
      <c r="B197" s="207" t="s">
        <v>13</v>
      </c>
      <c r="C197" s="207" t="s">
        <v>7</v>
      </c>
      <c r="D197" s="207" t="s">
        <v>14</v>
      </c>
      <c r="E197" s="207" t="s">
        <v>16</v>
      </c>
      <c r="F197" s="207" t="s">
        <v>15</v>
      </c>
      <c r="G197" s="208">
        <v>2024</v>
      </c>
      <c r="H197" s="207" t="s">
        <v>52</v>
      </c>
      <c r="I197" s="207">
        <v>10</v>
      </c>
      <c r="J197" s="213">
        <v>45593</v>
      </c>
      <c r="M197" s="214">
        <v>58.033333333333331</v>
      </c>
      <c r="N197" s="212">
        <v>2.9114715637742492</v>
      </c>
      <c r="O197" s="212">
        <v>5.0168952850791197E-2</v>
      </c>
      <c r="P197" s="209"/>
      <c r="AQ197" s="212">
        <v>0.73690322580645151</v>
      </c>
      <c r="AR197" s="212">
        <v>1.3019333333333329</v>
      </c>
      <c r="AS197" s="212">
        <v>0.52045454545454539</v>
      </c>
      <c r="AT197" s="212">
        <v>0.72609999999999997</v>
      </c>
      <c r="AU197" s="212">
        <v>0.98580000000000001</v>
      </c>
      <c r="AV197" s="212">
        <v>1.3326999999999998</v>
      </c>
      <c r="AW197" s="212">
        <v>1.3354000000000004</v>
      </c>
      <c r="AX197" s="212">
        <v>1.2376999999999998</v>
      </c>
      <c r="AY197" s="212">
        <v>1.1627999999999998</v>
      </c>
      <c r="AZ197" s="212">
        <v>1.0441</v>
      </c>
      <c r="BA197" s="212">
        <v>0.60099999999999998</v>
      </c>
      <c r="BB197" s="212">
        <v>1.379</v>
      </c>
      <c r="BC197" s="207">
        <v>35</v>
      </c>
    </row>
    <row r="198" spans="1:55" s="207" customFormat="1" x14ac:dyDescent="0.35">
      <c r="A198" s="207">
        <v>5</v>
      </c>
      <c r="B198" s="207" t="s">
        <v>12</v>
      </c>
      <c r="C198" s="207" t="s">
        <v>7</v>
      </c>
      <c r="D198" s="207" t="s">
        <v>11</v>
      </c>
      <c r="E198" s="207" t="s">
        <v>9</v>
      </c>
      <c r="F198" s="207" t="s">
        <v>10</v>
      </c>
      <c r="G198" s="208">
        <v>2024</v>
      </c>
      <c r="H198" s="207" t="s">
        <v>52</v>
      </c>
      <c r="I198" s="207">
        <v>10</v>
      </c>
      <c r="J198" s="213">
        <v>45593</v>
      </c>
      <c r="M198" s="214">
        <v>51.233333333333334</v>
      </c>
      <c r="N198" s="212">
        <v>5.3268412868451547</v>
      </c>
      <c r="O198" s="212">
        <v>0.10397217866321057</v>
      </c>
      <c r="P198" s="209"/>
      <c r="AQ198" s="212">
        <v>0.83035483870967741</v>
      </c>
      <c r="AR198" s="212">
        <v>1.1431666666666667</v>
      </c>
      <c r="AS198" s="212">
        <v>0.59609090909090912</v>
      </c>
      <c r="AT198" s="212">
        <v>0.86829999999999996</v>
      </c>
      <c r="AU198" s="212">
        <v>1.0501</v>
      </c>
      <c r="AV198" s="212">
        <v>1.1726999999999999</v>
      </c>
      <c r="AW198" s="212">
        <v>1.1644000000000001</v>
      </c>
      <c r="AX198" s="212">
        <v>1.0924</v>
      </c>
      <c r="AY198" s="212">
        <v>1.0321</v>
      </c>
      <c r="AZ198" s="212">
        <v>0.97429999999999983</v>
      </c>
      <c r="BA198" s="212">
        <v>0.70799999999999996</v>
      </c>
      <c r="BB198" s="212">
        <v>1.224</v>
      </c>
      <c r="BC198" s="207">
        <v>40</v>
      </c>
    </row>
    <row r="199" spans="1:55" s="207" customFormat="1" x14ac:dyDescent="0.35">
      <c r="A199" s="207">
        <v>6</v>
      </c>
      <c r="B199" s="207" t="s">
        <v>12</v>
      </c>
      <c r="C199" s="207" t="s">
        <v>7</v>
      </c>
      <c r="D199" s="207" t="s">
        <v>14</v>
      </c>
      <c r="E199" s="207" t="s">
        <v>12</v>
      </c>
      <c r="F199" s="207" t="s">
        <v>15</v>
      </c>
      <c r="G199" s="208">
        <v>2024</v>
      </c>
      <c r="H199" s="207" t="s">
        <v>52</v>
      </c>
      <c r="I199" s="207">
        <v>10</v>
      </c>
      <c r="J199" s="213">
        <v>45593</v>
      </c>
      <c r="M199" s="214">
        <v>55.65625</v>
      </c>
      <c r="N199" s="212">
        <v>3.605730392953264</v>
      </c>
      <c r="O199" s="212">
        <v>6.478572295031132E-2</v>
      </c>
      <c r="P199" s="209"/>
      <c r="AQ199" s="212">
        <v>0.77248387096774185</v>
      </c>
      <c r="AR199" s="212">
        <v>1.3585333333333329</v>
      </c>
      <c r="AS199" s="212">
        <v>0.56727272727272726</v>
      </c>
      <c r="AT199" s="212">
        <v>0.76540000000000008</v>
      </c>
      <c r="AU199" s="212">
        <v>1.0053000000000001</v>
      </c>
      <c r="AV199" s="212">
        <v>1.3230999999999997</v>
      </c>
      <c r="AW199" s="212">
        <v>1.4235</v>
      </c>
      <c r="AX199" s="212">
        <v>1.3290000000000002</v>
      </c>
      <c r="AY199" s="212">
        <v>1.2032000000000003</v>
      </c>
      <c r="AZ199" s="212">
        <v>1.1245999999999998</v>
      </c>
      <c r="BA199" s="212">
        <v>0.629</v>
      </c>
      <c r="BB199" s="212">
        <v>1.4390000000000001</v>
      </c>
      <c r="BC199" s="207">
        <v>44</v>
      </c>
    </row>
    <row r="200" spans="1:55" s="207" customFormat="1" x14ac:dyDescent="0.35">
      <c r="A200" s="207">
        <v>7</v>
      </c>
      <c r="B200" s="207" t="s">
        <v>17</v>
      </c>
      <c r="C200" s="207" t="s">
        <v>7</v>
      </c>
      <c r="D200" s="207" t="s">
        <v>18</v>
      </c>
      <c r="E200" s="207" t="s">
        <v>12</v>
      </c>
      <c r="F200" s="207" t="s">
        <v>15</v>
      </c>
      <c r="G200" s="208">
        <v>2024</v>
      </c>
      <c r="H200" s="207" t="s">
        <v>52</v>
      </c>
      <c r="I200" s="207">
        <v>10</v>
      </c>
      <c r="J200" s="213">
        <v>45593</v>
      </c>
      <c r="M200" s="214">
        <v>53.973333333333336</v>
      </c>
      <c r="N200" s="212">
        <v>3.2250064599418553</v>
      </c>
      <c r="O200" s="212">
        <v>5.9751848936669745E-2</v>
      </c>
      <c r="P200" s="209"/>
      <c r="AQ200" s="212">
        <v>0.80793548387096759</v>
      </c>
      <c r="AR200" s="212">
        <v>1.3558000000000001</v>
      </c>
      <c r="AS200" s="212">
        <v>0.64472727272727282</v>
      </c>
      <c r="AT200" s="212">
        <v>0.80090000000000006</v>
      </c>
      <c r="AU200" s="212">
        <v>0.99449999999999983</v>
      </c>
      <c r="AV200" s="212">
        <v>1.3774999999999999</v>
      </c>
      <c r="AW200" s="212">
        <v>1.3808</v>
      </c>
      <c r="AX200" s="212">
        <v>1.3091000000000002</v>
      </c>
      <c r="AY200" s="212">
        <v>1.2512000000000001</v>
      </c>
      <c r="AZ200" s="212">
        <v>1.1454</v>
      </c>
      <c r="BA200" s="212">
        <v>0.69799999999999995</v>
      </c>
      <c r="BB200" s="212">
        <v>1.506</v>
      </c>
      <c r="BC200" s="207">
        <v>40</v>
      </c>
    </row>
    <row r="201" spans="1:55" s="207" customFormat="1" x14ac:dyDescent="0.35">
      <c r="A201" s="207">
        <v>8</v>
      </c>
      <c r="B201" s="207" t="s">
        <v>17</v>
      </c>
      <c r="C201" s="207" t="s">
        <v>7</v>
      </c>
      <c r="D201" s="207" t="s">
        <v>18</v>
      </c>
      <c r="E201" s="207" t="s">
        <v>9</v>
      </c>
      <c r="F201" s="207" t="s">
        <v>15</v>
      </c>
      <c r="G201" s="208">
        <v>2024</v>
      </c>
      <c r="H201" s="207" t="s">
        <v>52</v>
      </c>
      <c r="I201" s="207">
        <v>10</v>
      </c>
      <c r="J201" s="213">
        <v>45593</v>
      </c>
      <c r="M201" s="214">
        <v>56.553333333333327</v>
      </c>
      <c r="N201" s="212">
        <v>3.2177779970183056</v>
      </c>
      <c r="O201" s="212">
        <v>5.6898113822084866E-2</v>
      </c>
      <c r="P201" s="209"/>
      <c r="AQ201" s="212">
        <v>0.86538709677419345</v>
      </c>
      <c r="AR201" s="212">
        <v>1.3559333333333337</v>
      </c>
      <c r="AS201" s="212">
        <v>0.61499999999999999</v>
      </c>
      <c r="AT201" s="212">
        <v>0.8609</v>
      </c>
      <c r="AU201" s="212">
        <v>1.1453</v>
      </c>
      <c r="AV201" s="212">
        <v>1.3402999999999998</v>
      </c>
      <c r="AW201" s="212">
        <v>1.4143999999999999</v>
      </c>
      <c r="AX201" s="212">
        <v>1.3130999999999999</v>
      </c>
      <c r="AY201" s="212">
        <v>1.1489</v>
      </c>
      <c r="AZ201" s="212">
        <v>1.0209999999999999</v>
      </c>
      <c r="BA201" s="212">
        <v>0.7</v>
      </c>
      <c r="BB201" s="212">
        <v>1.4680000000000002</v>
      </c>
      <c r="BC201" s="207">
        <v>43</v>
      </c>
    </row>
    <row r="202" spans="1:55" s="207" customFormat="1" x14ac:dyDescent="0.35">
      <c r="A202" s="207">
        <v>9</v>
      </c>
      <c r="B202" s="207" t="s">
        <v>19</v>
      </c>
      <c r="C202" s="207" t="s">
        <v>7</v>
      </c>
      <c r="D202" s="207" t="s">
        <v>8</v>
      </c>
      <c r="E202" s="207" t="s">
        <v>12</v>
      </c>
      <c r="F202" s="207" t="s">
        <v>10</v>
      </c>
      <c r="G202" s="208">
        <v>2024</v>
      </c>
      <c r="H202" s="207" t="s">
        <v>52</v>
      </c>
      <c r="I202" s="207">
        <v>10</v>
      </c>
      <c r="J202" s="213">
        <v>45593</v>
      </c>
      <c r="M202" s="214">
        <v>53.106666666666669</v>
      </c>
      <c r="N202" s="212">
        <v>3.5214580313651589</v>
      </c>
      <c r="O202" s="212">
        <v>6.6309151984028855E-2</v>
      </c>
      <c r="P202" s="209"/>
      <c r="AQ202" s="212">
        <v>0.83896774193548396</v>
      </c>
      <c r="AR202" s="212">
        <v>1.3728333333333333</v>
      </c>
      <c r="AS202" s="212">
        <v>0.72836363636363644</v>
      </c>
      <c r="AT202" s="212">
        <v>0.81609999999999994</v>
      </c>
      <c r="AU202" s="212">
        <v>0.98349999999999993</v>
      </c>
      <c r="AV202" s="212">
        <v>1.4464000000000001</v>
      </c>
      <c r="AW202" s="212">
        <v>1.4023000000000003</v>
      </c>
      <c r="AX202" s="212">
        <v>1.2698</v>
      </c>
      <c r="AY202" s="212">
        <v>1.1693000000000002</v>
      </c>
      <c r="AZ202" s="212">
        <v>1.0556000000000001</v>
      </c>
      <c r="BA202" s="212">
        <v>0.83900000000000008</v>
      </c>
      <c r="BB202" s="212">
        <v>1.5230000000000001</v>
      </c>
      <c r="BC202" s="207">
        <v>35</v>
      </c>
    </row>
    <row r="203" spans="1:55" s="207" customFormat="1" x14ac:dyDescent="0.35">
      <c r="A203" s="207">
        <v>10</v>
      </c>
      <c r="B203" s="207" t="s">
        <v>19</v>
      </c>
      <c r="C203" s="207" t="s">
        <v>7</v>
      </c>
      <c r="D203" s="207" t="s">
        <v>11</v>
      </c>
      <c r="E203" s="207" t="s">
        <v>16</v>
      </c>
      <c r="F203" s="207" t="s">
        <v>10</v>
      </c>
      <c r="G203" s="208">
        <v>2024</v>
      </c>
      <c r="H203" s="207" t="s">
        <v>52</v>
      </c>
      <c r="I203" s="207">
        <v>10</v>
      </c>
      <c r="J203" s="213">
        <v>45593</v>
      </c>
      <c r="M203" s="214">
        <v>59.286666666666655</v>
      </c>
      <c r="N203" s="212">
        <v>4.3449258857179789</v>
      </c>
      <c r="O203" s="212">
        <v>7.3286729209231641E-2</v>
      </c>
      <c r="P203" s="209"/>
      <c r="AQ203" s="212">
        <v>0.76929032258064511</v>
      </c>
      <c r="AR203" s="212">
        <v>1.2058666666666666</v>
      </c>
      <c r="AS203" s="212">
        <v>0.61609090909090913</v>
      </c>
      <c r="AT203" s="212">
        <v>0.7843</v>
      </c>
      <c r="AU203" s="212">
        <v>0.92279999999999995</v>
      </c>
      <c r="AV203" s="212">
        <v>1.1766999999999999</v>
      </c>
      <c r="AW203" s="212">
        <v>1.2479</v>
      </c>
      <c r="AX203" s="212">
        <v>1.1930000000000001</v>
      </c>
      <c r="AY203" s="212">
        <v>1.085</v>
      </c>
      <c r="AZ203" s="212">
        <v>1.0517999999999998</v>
      </c>
      <c r="BA203" s="212">
        <v>0.753</v>
      </c>
      <c r="BB203" s="212">
        <v>1.306</v>
      </c>
      <c r="BC203" s="207">
        <v>43</v>
      </c>
    </row>
    <row r="204" spans="1:55" s="207" customFormat="1" x14ac:dyDescent="0.35">
      <c r="A204" s="207">
        <v>11</v>
      </c>
      <c r="B204" s="207" t="s">
        <v>20</v>
      </c>
      <c r="C204" s="207" t="s">
        <v>7</v>
      </c>
      <c r="D204" s="207" t="s">
        <v>8</v>
      </c>
      <c r="E204" s="207" t="s">
        <v>16</v>
      </c>
      <c r="F204" s="207" t="s">
        <v>10</v>
      </c>
      <c r="G204" s="208">
        <v>2024</v>
      </c>
      <c r="H204" s="207" t="s">
        <v>52</v>
      </c>
      <c r="I204" s="207">
        <v>10</v>
      </c>
      <c r="J204" s="213">
        <v>45593</v>
      </c>
      <c r="M204" s="214">
        <v>64.38666666666667</v>
      </c>
      <c r="N204" s="212">
        <v>2.9882786891135664</v>
      </c>
      <c r="O204" s="212">
        <v>4.6411451994930103E-2</v>
      </c>
      <c r="P204" s="209"/>
      <c r="AQ204" s="212">
        <v>0.80745161290322576</v>
      </c>
      <c r="AR204" s="212">
        <v>1.1871999999999998</v>
      </c>
      <c r="AS204" s="212">
        <v>0.66818181818181821</v>
      </c>
      <c r="AT204" s="212">
        <v>0.79969999999999997</v>
      </c>
      <c r="AU204" s="212">
        <v>0.96839999999999993</v>
      </c>
      <c r="AV204" s="212">
        <v>1.2659</v>
      </c>
      <c r="AW204" s="212">
        <v>1.2103999999999999</v>
      </c>
      <c r="AX204" s="212">
        <v>1.0852999999999999</v>
      </c>
      <c r="AY204" s="212">
        <v>0.95690000000000008</v>
      </c>
      <c r="AZ204" s="212">
        <v>0.90619999999999989</v>
      </c>
      <c r="BA204" s="212">
        <v>0.74199999999999999</v>
      </c>
      <c r="BB204" s="212">
        <v>1.3340000000000001</v>
      </c>
      <c r="BC204" s="207">
        <v>37</v>
      </c>
    </row>
    <row r="205" spans="1:55" s="207" customFormat="1" x14ac:dyDescent="0.35">
      <c r="A205" s="210">
        <v>12</v>
      </c>
      <c r="B205" s="210" t="s">
        <v>20</v>
      </c>
      <c r="C205" s="210" t="s">
        <v>7</v>
      </c>
      <c r="D205" s="210" t="s">
        <v>18</v>
      </c>
      <c r="E205" s="207" t="s">
        <v>16</v>
      </c>
      <c r="F205" s="207" t="s">
        <v>15</v>
      </c>
      <c r="G205" s="208">
        <v>2024</v>
      </c>
      <c r="H205" s="207" t="s">
        <v>52</v>
      </c>
      <c r="I205" s="207">
        <v>10</v>
      </c>
      <c r="J205" s="213">
        <v>45593</v>
      </c>
      <c r="M205" s="214">
        <v>71.106666666666655</v>
      </c>
      <c r="N205" s="212">
        <v>3.930370150992184</v>
      </c>
      <c r="O205" s="212">
        <v>5.5274284891133292E-2</v>
      </c>
      <c r="P205" s="209"/>
      <c r="AQ205" s="212">
        <v>0.72625806451612918</v>
      </c>
      <c r="AR205" s="212">
        <v>1.3975999999999995</v>
      </c>
      <c r="AS205" s="212">
        <v>0.51936363636363636</v>
      </c>
      <c r="AT205" s="212">
        <v>0.67700000000000005</v>
      </c>
      <c r="AU205" s="212">
        <v>1.0030999999999999</v>
      </c>
      <c r="AV205" s="212">
        <v>1.3643000000000001</v>
      </c>
      <c r="AW205" s="212">
        <v>1.421</v>
      </c>
      <c r="AX205" s="212">
        <v>1.4075000000000002</v>
      </c>
      <c r="AY205" s="212">
        <v>1.3923000000000001</v>
      </c>
      <c r="AZ205" s="212">
        <v>1.4613</v>
      </c>
      <c r="BA205" s="212">
        <v>0.57499999999999996</v>
      </c>
      <c r="BB205" s="212">
        <v>1.5030000000000001</v>
      </c>
      <c r="BC205" s="207">
        <v>77</v>
      </c>
    </row>
    <row r="206" spans="1:55" s="207" customFormat="1" x14ac:dyDescent="0.35">
      <c r="A206" s="207">
        <v>13</v>
      </c>
      <c r="B206" s="207" t="s">
        <v>7</v>
      </c>
      <c r="C206" s="207" t="s">
        <v>13</v>
      </c>
      <c r="D206" s="207" t="s">
        <v>8</v>
      </c>
      <c r="E206" s="207" t="s">
        <v>9</v>
      </c>
      <c r="F206" s="207" t="s">
        <v>10</v>
      </c>
      <c r="G206" s="208">
        <v>2024</v>
      </c>
      <c r="H206" s="207" t="s">
        <v>52</v>
      </c>
      <c r="I206" s="207">
        <v>10</v>
      </c>
      <c r="J206" s="213">
        <v>45593</v>
      </c>
      <c r="M206" s="214">
        <v>51.84375</v>
      </c>
      <c r="N206" s="212">
        <v>5.4899870977383181</v>
      </c>
      <c r="O206" s="212">
        <v>0.10589486867246907</v>
      </c>
      <c r="P206" s="209"/>
      <c r="AQ206" s="212">
        <v>0.81951612903225801</v>
      </c>
      <c r="AR206" s="212">
        <v>1.2417</v>
      </c>
      <c r="AS206" s="212">
        <v>0.59072727272727277</v>
      </c>
      <c r="AT206" s="212">
        <v>0.85630000000000006</v>
      </c>
      <c r="AU206" s="212">
        <v>1.0344000000000002</v>
      </c>
      <c r="AV206" s="212">
        <v>1.2803999999999998</v>
      </c>
      <c r="AW206" s="212">
        <v>1.2930999999999999</v>
      </c>
      <c r="AX206" s="212">
        <v>1.1515999999999997</v>
      </c>
      <c r="AY206" s="212">
        <v>0.98480000000000012</v>
      </c>
      <c r="AZ206" s="212">
        <v>0.89739999999999998</v>
      </c>
      <c r="BA206" s="212">
        <v>0.71799999999999997</v>
      </c>
      <c r="BB206" s="212">
        <v>1.3540000000000001</v>
      </c>
      <c r="BC206" s="207">
        <v>39</v>
      </c>
    </row>
    <row r="207" spans="1:55" s="207" customFormat="1" x14ac:dyDescent="0.35">
      <c r="A207" s="207">
        <v>14</v>
      </c>
      <c r="B207" s="207" t="s">
        <v>7</v>
      </c>
      <c r="C207" s="207" t="s">
        <v>13</v>
      </c>
      <c r="D207" s="207" t="s">
        <v>18</v>
      </c>
      <c r="E207" s="207" t="s">
        <v>9</v>
      </c>
      <c r="F207" s="207" t="s">
        <v>15</v>
      </c>
      <c r="G207" s="208">
        <v>2024</v>
      </c>
      <c r="H207" s="207" t="s">
        <v>52</v>
      </c>
      <c r="I207" s="207">
        <v>10</v>
      </c>
      <c r="J207" s="213">
        <v>45593</v>
      </c>
      <c r="M207" s="214">
        <v>51.566666666666677</v>
      </c>
      <c r="N207" s="212">
        <v>4.5410298810899228</v>
      </c>
      <c r="O207" s="212">
        <v>8.806134223186661E-2</v>
      </c>
      <c r="P207" s="209"/>
      <c r="AQ207" s="212">
        <v>0.76251612903225796</v>
      </c>
      <c r="AR207" s="212">
        <v>1.2483000000000002</v>
      </c>
      <c r="AS207" s="212">
        <v>0.60754545454545461</v>
      </c>
      <c r="AT207" s="212">
        <v>0.73309999999999997</v>
      </c>
      <c r="AU207" s="212">
        <v>0.96240000000000003</v>
      </c>
      <c r="AV207" s="212">
        <v>1.2687999999999999</v>
      </c>
      <c r="AW207" s="212">
        <v>1.3035999999999999</v>
      </c>
      <c r="AX207" s="212">
        <v>1.1724999999999999</v>
      </c>
      <c r="AY207" s="212">
        <v>1.1415999999999999</v>
      </c>
      <c r="AZ207" s="212">
        <v>1.0387</v>
      </c>
      <c r="BA207" s="212">
        <v>0.65500000000000003</v>
      </c>
      <c r="BB207" s="212">
        <v>1.327</v>
      </c>
      <c r="BC207" s="207">
        <v>47</v>
      </c>
    </row>
    <row r="208" spans="1:55" s="207" customFormat="1" x14ac:dyDescent="0.35">
      <c r="A208" s="207">
        <v>15</v>
      </c>
      <c r="B208" s="207" t="s">
        <v>13</v>
      </c>
      <c r="C208" s="207" t="s">
        <v>13</v>
      </c>
      <c r="D208" s="207" t="s">
        <v>18</v>
      </c>
      <c r="E208" s="207" t="s">
        <v>16</v>
      </c>
      <c r="F208" s="207" t="s">
        <v>15</v>
      </c>
      <c r="G208" s="208">
        <v>2024</v>
      </c>
      <c r="H208" s="207" t="s">
        <v>52</v>
      </c>
      <c r="I208" s="207">
        <v>10</v>
      </c>
      <c r="J208" s="213">
        <v>45593</v>
      </c>
      <c r="M208" s="214">
        <v>54.48</v>
      </c>
      <c r="N208" s="212">
        <v>4.218361225472778</v>
      </c>
      <c r="O208" s="212">
        <v>7.7429537912495933E-2</v>
      </c>
      <c r="P208" s="209"/>
      <c r="AQ208" s="212">
        <v>0.78916129032258076</v>
      </c>
      <c r="AR208" s="212">
        <v>1.2906333333333333</v>
      </c>
      <c r="AS208" s="212">
        <v>0.61581818181818171</v>
      </c>
      <c r="AT208" s="212">
        <v>0.76400000000000001</v>
      </c>
      <c r="AU208" s="212">
        <v>1.0049999999999999</v>
      </c>
      <c r="AV208" s="212">
        <v>1.3691000000000002</v>
      </c>
      <c r="AW208" s="212">
        <v>1.3397999999999999</v>
      </c>
      <c r="AX208" s="212">
        <v>1.163</v>
      </c>
      <c r="AY208" s="212">
        <v>1.0806</v>
      </c>
      <c r="AZ208" s="212">
        <v>1.0682</v>
      </c>
      <c r="BA208" s="212">
        <v>0.63800000000000001</v>
      </c>
      <c r="BB208" s="212">
        <v>1.4380000000000002</v>
      </c>
      <c r="BC208" s="207">
        <v>38</v>
      </c>
    </row>
    <row r="209" spans="1:55" s="207" customFormat="1" x14ac:dyDescent="0.35">
      <c r="A209" s="207">
        <v>16</v>
      </c>
      <c r="B209" s="207" t="s">
        <v>13</v>
      </c>
      <c r="C209" s="207" t="s">
        <v>13</v>
      </c>
      <c r="D209" s="207" t="s">
        <v>14</v>
      </c>
      <c r="E209" s="207" t="s">
        <v>9</v>
      </c>
      <c r="F209" s="207" t="s">
        <v>15</v>
      </c>
      <c r="G209" s="208">
        <v>2024</v>
      </c>
      <c r="H209" s="207" t="s">
        <v>52</v>
      </c>
      <c r="I209" s="207">
        <v>10</v>
      </c>
      <c r="J209" s="213">
        <v>45593</v>
      </c>
      <c r="M209" s="214">
        <v>55.3125</v>
      </c>
      <c r="N209" s="212">
        <v>4.2804789451650231</v>
      </c>
      <c r="O209" s="212">
        <v>7.7387189969085168E-2</v>
      </c>
      <c r="P209" s="209"/>
      <c r="AQ209" s="212">
        <v>0.77632258064516124</v>
      </c>
      <c r="AR209" s="212">
        <v>1.1626333333333336</v>
      </c>
      <c r="AS209" s="212">
        <v>0.629</v>
      </c>
      <c r="AT209" s="212">
        <v>0.74859999999999993</v>
      </c>
      <c r="AU209" s="212">
        <v>0.96609999999999996</v>
      </c>
      <c r="AV209" s="212">
        <v>1.2527000000000001</v>
      </c>
      <c r="AW209" s="212">
        <v>1.2182000000000002</v>
      </c>
      <c r="AX209" s="212">
        <v>1.0170000000000001</v>
      </c>
      <c r="AY209" s="212">
        <v>0.92769999999999997</v>
      </c>
      <c r="AZ209" s="212">
        <v>0.86520000000000008</v>
      </c>
      <c r="BA209" s="212">
        <v>0.70099999999999996</v>
      </c>
      <c r="BB209" s="212">
        <v>1.3169999999999999</v>
      </c>
      <c r="BC209" s="207">
        <v>35</v>
      </c>
    </row>
    <row r="210" spans="1:55" s="207" customFormat="1" x14ac:dyDescent="0.35">
      <c r="A210" s="207">
        <v>17</v>
      </c>
      <c r="B210" s="207" t="s">
        <v>12</v>
      </c>
      <c r="C210" s="207" t="s">
        <v>13</v>
      </c>
      <c r="D210" s="207" t="s">
        <v>14</v>
      </c>
      <c r="E210" s="207" t="s">
        <v>16</v>
      </c>
      <c r="F210" s="207" t="s">
        <v>15</v>
      </c>
      <c r="G210" s="208">
        <v>2024</v>
      </c>
      <c r="H210" s="207" t="s">
        <v>52</v>
      </c>
      <c r="I210" s="207">
        <v>10</v>
      </c>
      <c r="J210" s="213">
        <v>45593</v>
      </c>
      <c r="M210" s="214">
        <v>53.106666666666676</v>
      </c>
      <c r="N210" s="212">
        <v>5.5517650560965608</v>
      </c>
      <c r="O210" s="212">
        <v>0.10453988933146924</v>
      </c>
      <c r="P210" s="209"/>
      <c r="AQ210" s="212">
        <v>0.80712903225806432</v>
      </c>
      <c r="AR210" s="212">
        <v>1.2564666666666666</v>
      </c>
      <c r="AS210" s="212">
        <v>0.52999999999999992</v>
      </c>
      <c r="AT210" s="212">
        <v>0.81939999999999991</v>
      </c>
      <c r="AU210" s="212">
        <v>1.0997000000000001</v>
      </c>
      <c r="AV210" s="212">
        <v>1.3599000000000001</v>
      </c>
      <c r="AW210" s="212">
        <v>1.2116</v>
      </c>
      <c r="AX210" s="212">
        <v>1.1979000000000002</v>
      </c>
      <c r="AY210" s="212">
        <v>1.1930000000000001</v>
      </c>
      <c r="AZ210" s="212">
        <v>1.0756000000000001</v>
      </c>
      <c r="BA210" s="212">
        <v>0.64</v>
      </c>
      <c r="BB210" s="212">
        <v>1.4580000000000002</v>
      </c>
      <c r="BC210" s="207">
        <v>34</v>
      </c>
    </row>
    <row r="211" spans="1:55" s="207" customFormat="1" x14ac:dyDescent="0.35">
      <c r="A211" s="207">
        <v>18</v>
      </c>
      <c r="B211" s="207" t="s">
        <v>12</v>
      </c>
      <c r="C211" s="207" t="s">
        <v>13</v>
      </c>
      <c r="D211" s="207" t="s">
        <v>11</v>
      </c>
      <c r="E211" s="207" t="s">
        <v>16</v>
      </c>
      <c r="F211" s="207" t="s">
        <v>10</v>
      </c>
      <c r="G211" s="208">
        <v>2024</v>
      </c>
      <c r="H211" s="207" t="s">
        <v>52</v>
      </c>
      <c r="I211" s="207">
        <v>10</v>
      </c>
      <c r="J211" s="213">
        <v>45593</v>
      </c>
      <c r="M211" s="214">
        <v>51.786666666666676</v>
      </c>
      <c r="N211" s="212">
        <v>5.0514307261359761</v>
      </c>
      <c r="O211" s="212">
        <v>9.7543075298712187E-2</v>
      </c>
      <c r="P211" s="209"/>
      <c r="AQ211" s="212">
        <v>0.87661290322580643</v>
      </c>
      <c r="AR211" s="212">
        <v>1.4233000000000005</v>
      </c>
      <c r="AS211" s="212">
        <v>0.62018181818181828</v>
      </c>
      <c r="AT211" s="212">
        <v>0.91659999999999986</v>
      </c>
      <c r="AU211" s="212">
        <v>1.1187</v>
      </c>
      <c r="AV211" s="212">
        <v>1.3876000000000002</v>
      </c>
      <c r="AW211" s="212">
        <v>1.4973000000000001</v>
      </c>
      <c r="AX211" s="212">
        <v>1.3849999999999998</v>
      </c>
      <c r="AY211" s="212">
        <v>1.2567999999999999</v>
      </c>
      <c r="AZ211" s="212">
        <v>1.1657</v>
      </c>
      <c r="BA211" s="212">
        <v>0.73499999999999999</v>
      </c>
      <c r="BB211" s="212">
        <v>1.516</v>
      </c>
      <c r="BC211" s="207">
        <v>43</v>
      </c>
    </row>
    <row r="212" spans="1:55" s="207" customFormat="1" x14ac:dyDescent="0.35">
      <c r="A212" s="207">
        <v>19</v>
      </c>
      <c r="B212" s="207" t="s">
        <v>17</v>
      </c>
      <c r="C212" s="207" t="s">
        <v>13</v>
      </c>
      <c r="D212" s="207" t="s">
        <v>11</v>
      </c>
      <c r="E212" s="207" t="s">
        <v>9</v>
      </c>
      <c r="F212" s="207" t="s">
        <v>10</v>
      </c>
      <c r="G212" s="208">
        <v>2024</v>
      </c>
      <c r="H212" s="207" t="s">
        <v>52</v>
      </c>
      <c r="I212" s="207">
        <v>10</v>
      </c>
      <c r="J212" s="213">
        <v>45593</v>
      </c>
      <c r="M212" s="214">
        <v>48.766666666666659</v>
      </c>
      <c r="N212" s="212">
        <v>5.2948312622064773</v>
      </c>
      <c r="O212" s="212">
        <v>0.10857480373629141</v>
      </c>
      <c r="P212" s="209"/>
      <c r="AQ212" s="212">
        <v>0.84395698924731166</v>
      </c>
      <c r="AR212" s="212">
        <v>1.426962962962963</v>
      </c>
      <c r="AS212" s="212">
        <v>0.60842424242424253</v>
      </c>
      <c r="AT212" s="212">
        <v>0.85944444444444446</v>
      </c>
      <c r="AU212" s="212">
        <v>1.0875555555555558</v>
      </c>
      <c r="AV212" s="212">
        <v>1.4228888888888889</v>
      </c>
      <c r="AW212" s="212">
        <v>1.4474444444444445</v>
      </c>
      <c r="AX212" s="212">
        <v>1.4105555555555553</v>
      </c>
      <c r="AY212" s="212">
        <v>1.2383333333333333</v>
      </c>
      <c r="AZ212" s="212">
        <v>1.1748888888888889</v>
      </c>
      <c r="BA212" s="212">
        <v>0.70666666666666667</v>
      </c>
      <c r="BB212" s="212">
        <v>1.51</v>
      </c>
      <c r="BC212" s="207">
        <v>39</v>
      </c>
    </row>
    <row r="213" spans="1:55" s="207" customFormat="1" x14ac:dyDescent="0.35">
      <c r="A213" s="207">
        <v>20</v>
      </c>
      <c r="B213" s="207" t="s">
        <v>17</v>
      </c>
      <c r="C213" s="207" t="s">
        <v>13</v>
      </c>
      <c r="D213" s="207" t="s">
        <v>8</v>
      </c>
      <c r="E213" s="207" t="s">
        <v>12</v>
      </c>
      <c r="F213" s="207" t="s">
        <v>10</v>
      </c>
      <c r="G213" s="208">
        <v>2024</v>
      </c>
      <c r="H213" s="207" t="s">
        <v>52</v>
      </c>
      <c r="I213" s="207">
        <v>10</v>
      </c>
      <c r="J213" s="213">
        <v>45593</v>
      </c>
      <c r="M213" s="214">
        <v>49.519999999999996</v>
      </c>
      <c r="N213" s="212">
        <v>4.3831169600770181</v>
      </c>
      <c r="O213" s="212">
        <v>8.85120549288574E-2</v>
      </c>
      <c r="P213" s="209"/>
      <c r="AQ213" s="212">
        <v>0.79383870967741932</v>
      </c>
      <c r="AR213" s="212">
        <v>1.358211111111111</v>
      </c>
      <c r="AS213" s="212">
        <v>0.58690909090909094</v>
      </c>
      <c r="AT213" s="212">
        <v>0.77189999999999992</v>
      </c>
      <c r="AU213" s="212">
        <v>1.0433999999999999</v>
      </c>
      <c r="AV213" s="212">
        <v>1.2910999999999997</v>
      </c>
      <c r="AW213" s="212">
        <v>1.4097</v>
      </c>
      <c r="AX213" s="212">
        <v>1.3738333333333335</v>
      </c>
      <c r="AY213" s="212">
        <v>1.2678888888888886</v>
      </c>
      <c r="AZ213" s="212">
        <v>1.2006666666666668</v>
      </c>
      <c r="BA213" s="212">
        <v>0.69599999999999995</v>
      </c>
      <c r="BB213" s="212">
        <v>1.4490000000000001</v>
      </c>
      <c r="BC213" s="207">
        <v>46</v>
      </c>
    </row>
    <row r="214" spans="1:55" s="207" customFormat="1" x14ac:dyDescent="0.35">
      <c r="A214" s="207">
        <v>21</v>
      </c>
      <c r="B214" s="207" t="s">
        <v>19</v>
      </c>
      <c r="C214" s="207" t="s">
        <v>13</v>
      </c>
      <c r="D214" s="207" t="s">
        <v>14</v>
      </c>
      <c r="E214" s="207" t="s">
        <v>12</v>
      </c>
      <c r="F214" s="207" t="s">
        <v>15</v>
      </c>
      <c r="G214" s="208">
        <v>2024</v>
      </c>
      <c r="H214" s="207" t="s">
        <v>52</v>
      </c>
      <c r="I214" s="207">
        <v>10</v>
      </c>
      <c r="J214" s="213">
        <v>45593</v>
      </c>
      <c r="M214" s="214">
        <v>56.452941176470581</v>
      </c>
      <c r="N214" s="212">
        <v>3.8524533817847089</v>
      </c>
      <c r="O214" s="212">
        <v>6.8241854215213144E-2</v>
      </c>
      <c r="P214" s="209"/>
      <c r="AQ214" s="212">
        <v>0.85012903225806447</v>
      </c>
      <c r="AR214" s="212">
        <v>1.520833333333333</v>
      </c>
      <c r="AS214" s="212">
        <v>0.58790909090909083</v>
      </c>
      <c r="AT214" s="212">
        <v>0.79480000000000006</v>
      </c>
      <c r="AU214" s="212">
        <v>1.1939000000000002</v>
      </c>
      <c r="AV214" s="212">
        <v>1.5852000000000002</v>
      </c>
      <c r="AW214" s="212">
        <v>1.5450000000000002</v>
      </c>
      <c r="AX214" s="212">
        <v>1.4322999999999999</v>
      </c>
      <c r="AY214" s="212">
        <v>1.2827999999999999</v>
      </c>
      <c r="AZ214" s="212">
        <v>1.1562999999999999</v>
      </c>
      <c r="BA214" s="212">
        <v>0.67</v>
      </c>
      <c r="BB214" s="212">
        <v>1.74</v>
      </c>
      <c r="BC214" s="207">
        <v>38</v>
      </c>
    </row>
    <row r="215" spans="1:55" s="207" customFormat="1" x14ac:dyDescent="0.35">
      <c r="A215" s="207">
        <v>22</v>
      </c>
      <c r="B215" s="207" t="s">
        <v>19</v>
      </c>
      <c r="C215" s="207" t="s">
        <v>13</v>
      </c>
      <c r="D215" s="207" t="s">
        <v>11</v>
      </c>
      <c r="E215" s="207" t="s">
        <v>12</v>
      </c>
      <c r="F215" s="207" t="s">
        <v>10</v>
      </c>
      <c r="G215" s="208">
        <v>2024</v>
      </c>
      <c r="H215" s="207" t="s">
        <v>52</v>
      </c>
      <c r="I215" s="207">
        <v>10</v>
      </c>
      <c r="J215" s="213">
        <v>45593</v>
      </c>
      <c r="M215" s="214">
        <v>54.62</v>
      </c>
      <c r="N215" s="212">
        <v>4.0128721456263223</v>
      </c>
      <c r="O215" s="212">
        <v>7.3468915152440917E-2</v>
      </c>
      <c r="P215" s="209"/>
      <c r="AQ215" s="212">
        <v>0.88722580645161309</v>
      </c>
      <c r="AR215" s="212">
        <v>1.3494999999999999</v>
      </c>
      <c r="AS215" s="212">
        <v>0.56000000000000005</v>
      </c>
      <c r="AT215" s="212">
        <v>0.97209999999999985</v>
      </c>
      <c r="AU215" s="212">
        <v>1.1622999999999999</v>
      </c>
      <c r="AV215" s="212">
        <v>1.3230999999999999</v>
      </c>
      <c r="AW215" s="212">
        <v>1.3902000000000001</v>
      </c>
      <c r="AX215" s="212">
        <v>1.3352000000000002</v>
      </c>
      <c r="AY215" s="212">
        <v>1.3069000000000002</v>
      </c>
      <c r="AZ215" s="212">
        <v>1.2058</v>
      </c>
      <c r="BA215" s="212">
        <v>0.78099999999999992</v>
      </c>
      <c r="BB215" s="212">
        <v>1.526</v>
      </c>
      <c r="BC215" s="207">
        <v>40</v>
      </c>
    </row>
    <row r="216" spans="1:55" s="207" customFormat="1" x14ac:dyDescent="0.35">
      <c r="A216" s="207">
        <v>23</v>
      </c>
      <c r="B216" s="207" t="s">
        <v>20</v>
      </c>
      <c r="C216" s="207" t="s">
        <v>13</v>
      </c>
      <c r="D216" s="207" t="s">
        <v>8</v>
      </c>
      <c r="E216" s="207" t="s">
        <v>16</v>
      </c>
      <c r="F216" s="207" t="s">
        <v>10</v>
      </c>
      <c r="G216" s="208">
        <v>2024</v>
      </c>
      <c r="H216" s="207" t="s">
        <v>52</v>
      </c>
      <c r="I216" s="207">
        <v>10</v>
      </c>
      <c r="J216" s="213">
        <v>45593</v>
      </c>
      <c r="M216" s="214">
        <v>58.673333333333318</v>
      </c>
      <c r="N216" s="212">
        <v>3.8984368051580423</v>
      </c>
      <c r="O216" s="212">
        <v>6.644307701098813E-2</v>
      </c>
      <c r="P216" s="209"/>
      <c r="AQ216" s="212">
        <v>0.8151935483870969</v>
      </c>
      <c r="AR216" s="212">
        <v>1.2901</v>
      </c>
      <c r="AS216" s="212">
        <v>0.56663636363636372</v>
      </c>
      <c r="AT216" s="212">
        <v>0.8113999999999999</v>
      </c>
      <c r="AU216" s="212">
        <v>1.0924</v>
      </c>
      <c r="AV216" s="212">
        <v>1.3998999999999999</v>
      </c>
      <c r="AW216" s="212">
        <v>1.2766</v>
      </c>
      <c r="AX216" s="212">
        <v>1.1938</v>
      </c>
      <c r="AY216" s="212">
        <v>1.0866</v>
      </c>
      <c r="AZ216" s="212">
        <v>1.0416000000000001</v>
      </c>
      <c r="BA216" s="212">
        <v>0.63600000000000001</v>
      </c>
      <c r="BB216" s="212">
        <v>1.456</v>
      </c>
      <c r="BC216" s="207">
        <v>36</v>
      </c>
    </row>
    <row r="217" spans="1:55" s="207" customFormat="1" x14ac:dyDescent="0.35">
      <c r="A217" s="210">
        <v>24</v>
      </c>
      <c r="B217" s="210" t="s">
        <v>20</v>
      </c>
      <c r="C217" s="210" t="s">
        <v>13</v>
      </c>
      <c r="D217" s="210" t="s">
        <v>18</v>
      </c>
      <c r="E217" s="207" t="s">
        <v>12</v>
      </c>
      <c r="F217" s="207" t="s">
        <v>15</v>
      </c>
      <c r="G217" s="208">
        <v>2024</v>
      </c>
      <c r="H217" s="207" t="s">
        <v>52</v>
      </c>
      <c r="I217" s="207">
        <v>10</v>
      </c>
      <c r="J217" s="213">
        <v>45593</v>
      </c>
      <c r="M217" s="214">
        <v>63.213333333333338</v>
      </c>
      <c r="N217" s="212">
        <v>2.9266916150362761</v>
      </c>
      <c r="O217" s="212">
        <v>4.629864398391071E-2</v>
      </c>
      <c r="P217" s="209"/>
      <c r="AQ217" s="212">
        <v>0.78448387096774186</v>
      </c>
      <c r="AR217" s="212">
        <v>1.2205000000000001</v>
      </c>
      <c r="AS217" s="212">
        <v>0.55818181818181811</v>
      </c>
      <c r="AT217" s="212">
        <v>0.77210000000000012</v>
      </c>
      <c r="AU217" s="212">
        <v>1.0458000000000001</v>
      </c>
      <c r="AV217" s="212">
        <v>1.2586999999999999</v>
      </c>
      <c r="AW217" s="212">
        <v>1.2422999999999997</v>
      </c>
      <c r="AX217" s="212">
        <v>1.1604999999999999</v>
      </c>
      <c r="AY217" s="212">
        <v>1.0376000000000001</v>
      </c>
      <c r="AZ217" s="212">
        <v>1.0391999999999999</v>
      </c>
      <c r="BA217" s="212">
        <v>0.60799999999999998</v>
      </c>
      <c r="BB217" s="212">
        <v>1.341</v>
      </c>
      <c r="BC217" s="207">
        <v>39</v>
      </c>
    </row>
    <row r="218" spans="1:55" s="207" customFormat="1" x14ac:dyDescent="0.35">
      <c r="A218" s="207">
        <v>25</v>
      </c>
      <c r="B218" s="207" t="s">
        <v>7</v>
      </c>
      <c r="C218" s="207" t="s">
        <v>12</v>
      </c>
      <c r="D218" s="207" t="s">
        <v>11</v>
      </c>
      <c r="E218" s="207" t="s">
        <v>16</v>
      </c>
      <c r="F218" s="207" t="s">
        <v>10</v>
      </c>
      <c r="G218" s="208">
        <v>2024</v>
      </c>
      <c r="H218" s="207" t="s">
        <v>52</v>
      </c>
      <c r="I218" s="207">
        <v>10</v>
      </c>
      <c r="J218" s="213">
        <v>45593</v>
      </c>
      <c r="M218" s="214">
        <v>47.58</v>
      </c>
      <c r="N218" s="212">
        <v>3.1839328779717615</v>
      </c>
      <c r="O218" s="212">
        <v>6.6917462756867621E-2</v>
      </c>
      <c r="P218" s="209"/>
      <c r="AQ218" s="212">
        <v>0.85303225806451621</v>
      </c>
      <c r="AR218" s="212">
        <v>1.3468666666666667</v>
      </c>
      <c r="AS218" s="212">
        <v>0.61963636363636365</v>
      </c>
      <c r="AT218" s="212">
        <v>0.83389999999999986</v>
      </c>
      <c r="AU218" s="212">
        <v>1.1288999999999998</v>
      </c>
      <c r="AV218" s="212">
        <v>1.3816999999999999</v>
      </c>
      <c r="AW218" s="212">
        <v>1.3697999999999997</v>
      </c>
      <c r="AX218" s="212">
        <v>1.2890999999999999</v>
      </c>
      <c r="AY218" s="212">
        <v>1.2245999999999999</v>
      </c>
      <c r="AZ218" s="212">
        <v>1.3993000000000002</v>
      </c>
      <c r="BA218" s="212">
        <v>0.77300000000000002</v>
      </c>
      <c r="BB218" s="212">
        <v>1.538</v>
      </c>
      <c r="BC218" s="207">
        <v>74</v>
      </c>
    </row>
    <row r="219" spans="1:55" s="207" customFormat="1" x14ac:dyDescent="0.35">
      <c r="A219" s="207">
        <v>26</v>
      </c>
      <c r="B219" s="207" t="s">
        <v>7</v>
      </c>
      <c r="C219" s="207" t="s">
        <v>12</v>
      </c>
      <c r="D219" s="207" t="s">
        <v>18</v>
      </c>
      <c r="E219" s="207" t="s">
        <v>9</v>
      </c>
      <c r="F219" s="207" t="s">
        <v>15</v>
      </c>
      <c r="G219" s="208">
        <v>2024</v>
      </c>
      <c r="H219" s="207" t="s">
        <v>52</v>
      </c>
      <c r="I219" s="207">
        <v>10</v>
      </c>
      <c r="J219" s="213">
        <v>45593</v>
      </c>
      <c r="M219" s="214">
        <v>53.486666666666665</v>
      </c>
      <c r="N219" s="212">
        <v>3.3350662162342788</v>
      </c>
      <c r="O219" s="212">
        <v>6.235322602955775E-2</v>
      </c>
      <c r="P219" s="209"/>
      <c r="AQ219" s="212">
        <v>0.75208243727598589</v>
      </c>
      <c r="AR219" s="212">
        <v>1.1951851851851849</v>
      </c>
      <c r="AS219" s="212">
        <v>0.56556565656565649</v>
      </c>
      <c r="AT219" s="212">
        <v>0.74433333333333329</v>
      </c>
      <c r="AU219" s="212">
        <v>0.96500000000000008</v>
      </c>
      <c r="AV219" s="212">
        <v>1.2985555555555552</v>
      </c>
      <c r="AW219" s="212">
        <v>1.1810000000000003</v>
      </c>
      <c r="AX219" s="212">
        <v>1.1059999999999999</v>
      </c>
      <c r="AY219" s="212">
        <v>1.0817777777777777</v>
      </c>
      <c r="AZ219" s="212">
        <v>1.032</v>
      </c>
      <c r="BA219" s="212">
        <v>0.68222222222222229</v>
      </c>
      <c r="BB219" s="212">
        <v>1.3566666666666665</v>
      </c>
      <c r="BC219" s="207">
        <v>33</v>
      </c>
    </row>
    <row r="220" spans="1:55" s="207" customFormat="1" x14ac:dyDescent="0.35">
      <c r="A220" s="207">
        <v>27</v>
      </c>
      <c r="B220" s="207" t="s">
        <v>13</v>
      </c>
      <c r="C220" s="207" t="s">
        <v>12</v>
      </c>
      <c r="D220" s="207" t="s">
        <v>14</v>
      </c>
      <c r="E220" s="207" t="s">
        <v>12</v>
      </c>
      <c r="F220" s="207" t="s">
        <v>15</v>
      </c>
      <c r="G220" s="208">
        <v>2024</v>
      </c>
      <c r="H220" s="207" t="s">
        <v>52</v>
      </c>
      <c r="I220" s="207">
        <v>10</v>
      </c>
      <c r="J220" s="213">
        <v>45593</v>
      </c>
      <c r="M220" s="214">
        <v>53.59375</v>
      </c>
      <c r="N220" s="212">
        <v>4.1813026279697949</v>
      </c>
      <c r="O220" s="212">
        <v>7.8018474690981596E-2</v>
      </c>
      <c r="P220" s="209"/>
      <c r="AQ220" s="212">
        <v>0.79470967741935472</v>
      </c>
      <c r="AR220" s="212">
        <v>1.2855999999999996</v>
      </c>
      <c r="AS220" s="212">
        <v>0.51436363636363636</v>
      </c>
      <c r="AT220" s="212">
        <v>0.80080000000000007</v>
      </c>
      <c r="AU220" s="212">
        <v>1.097</v>
      </c>
      <c r="AV220" s="212">
        <v>1.3698999999999999</v>
      </c>
      <c r="AW220" s="212">
        <v>1.2776000000000001</v>
      </c>
      <c r="AX220" s="212">
        <v>1.2093</v>
      </c>
      <c r="AY220" s="212">
        <v>1.1015999999999999</v>
      </c>
      <c r="AZ220" s="212">
        <v>1.0451999999999999</v>
      </c>
      <c r="BA220" s="212">
        <v>0.621</v>
      </c>
      <c r="BB220" s="212">
        <v>1.4059999999999999</v>
      </c>
      <c r="BC220" s="207">
        <v>31</v>
      </c>
    </row>
    <row r="221" spans="1:55" s="207" customFormat="1" x14ac:dyDescent="0.35">
      <c r="A221" s="207">
        <v>28</v>
      </c>
      <c r="B221" s="207" t="s">
        <v>13</v>
      </c>
      <c r="C221" s="207" t="s">
        <v>12</v>
      </c>
      <c r="D221" s="207" t="s">
        <v>14</v>
      </c>
      <c r="E221" s="207" t="s">
        <v>9</v>
      </c>
      <c r="F221" s="207" t="s">
        <v>15</v>
      </c>
      <c r="G221" s="208">
        <v>2024</v>
      </c>
      <c r="H221" s="207" t="s">
        <v>52</v>
      </c>
      <c r="I221" s="207">
        <v>10</v>
      </c>
      <c r="J221" s="213">
        <v>45593</v>
      </c>
      <c r="M221" s="214">
        <v>54.086666666666666</v>
      </c>
      <c r="N221" s="212">
        <v>2.8422492769602967</v>
      </c>
      <c r="O221" s="212">
        <v>5.2549906513502345E-2</v>
      </c>
      <c r="P221" s="209"/>
      <c r="AQ221" s="212">
        <v>0.77190322580645165</v>
      </c>
      <c r="AR221" s="212">
        <v>1.4384000000000001</v>
      </c>
      <c r="AS221" s="212">
        <v>0.54836363636363639</v>
      </c>
      <c r="AT221" s="212">
        <v>0.75469999999999993</v>
      </c>
      <c r="AU221" s="212">
        <v>1.0350000000000001</v>
      </c>
      <c r="AV221" s="212">
        <v>1.3482999999999998</v>
      </c>
      <c r="AW221" s="212">
        <v>1.4858</v>
      </c>
      <c r="AX221" s="212">
        <v>1.4810999999999999</v>
      </c>
      <c r="AY221" s="212">
        <v>1.4075</v>
      </c>
      <c r="AZ221" s="212">
        <v>1.3528</v>
      </c>
      <c r="BA221" s="212">
        <v>0.63800000000000001</v>
      </c>
      <c r="BB221" s="212">
        <v>1.518</v>
      </c>
      <c r="BC221" s="207">
        <v>48</v>
      </c>
    </row>
    <row r="222" spans="1:55" s="207" customFormat="1" x14ac:dyDescent="0.35">
      <c r="A222" s="207">
        <v>29</v>
      </c>
      <c r="B222" s="207" t="s">
        <v>12</v>
      </c>
      <c r="C222" s="207" t="s">
        <v>12</v>
      </c>
      <c r="D222" s="207" t="s">
        <v>11</v>
      </c>
      <c r="E222" s="207" t="s">
        <v>9</v>
      </c>
      <c r="F222" s="207" t="s">
        <v>10</v>
      </c>
      <c r="G222" s="208">
        <v>2024</v>
      </c>
      <c r="H222" s="207" t="s">
        <v>52</v>
      </c>
      <c r="I222" s="207">
        <v>10</v>
      </c>
      <c r="J222" s="213">
        <v>45593</v>
      </c>
      <c r="M222" s="214">
        <v>49.468750000000014</v>
      </c>
      <c r="N222" s="212">
        <v>3.1874166655770457</v>
      </c>
      <c r="O222" s="212">
        <v>6.4432933227078604E-2</v>
      </c>
      <c r="P222" s="209"/>
      <c r="AQ222" s="212">
        <v>0.75812903225806449</v>
      </c>
      <c r="AR222" s="212">
        <v>1.3226666666666669</v>
      </c>
      <c r="AS222" s="212">
        <v>0.53063636363636357</v>
      </c>
      <c r="AT222" s="212">
        <v>0.78149999999999997</v>
      </c>
      <c r="AU222" s="212">
        <v>0.98499999999999999</v>
      </c>
      <c r="AV222" s="212">
        <v>1.3062999999999998</v>
      </c>
      <c r="AW222" s="212">
        <v>1.3347000000000002</v>
      </c>
      <c r="AX222" s="212">
        <v>1.3269999999999997</v>
      </c>
      <c r="AY222" s="212">
        <v>1.2231000000000001</v>
      </c>
      <c r="AZ222" s="212">
        <v>1.1214999999999999</v>
      </c>
      <c r="BA222" s="212">
        <v>0.65799999999999992</v>
      </c>
      <c r="BB222" s="212">
        <v>1.367</v>
      </c>
      <c r="BC222" s="207">
        <v>53</v>
      </c>
    </row>
    <row r="223" spans="1:55" s="207" customFormat="1" x14ac:dyDescent="0.35">
      <c r="A223" s="207">
        <v>30</v>
      </c>
      <c r="B223" s="207" t="s">
        <v>12</v>
      </c>
      <c r="C223" s="207" t="s">
        <v>12</v>
      </c>
      <c r="D223" s="207" t="s">
        <v>8</v>
      </c>
      <c r="E223" s="207" t="s">
        <v>16</v>
      </c>
      <c r="F223" s="207" t="s">
        <v>10</v>
      </c>
      <c r="G223" s="208">
        <v>2024</v>
      </c>
      <c r="H223" s="207" t="s">
        <v>52</v>
      </c>
      <c r="I223" s="207">
        <v>10</v>
      </c>
      <c r="J223" s="213">
        <v>45593</v>
      </c>
      <c r="M223" s="214">
        <v>53.28</v>
      </c>
      <c r="N223" s="212">
        <v>5.8375875643477242</v>
      </c>
      <c r="O223" s="212">
        <v>0.10956433116268251</v>
      </c>
      <c r="P223" s="209"/>
      <c r="AQ223" s="212">
        <v>0.72741935483870968</v>
      </c>
      <c r="AR223" s="212">
        <v>1.3491666666666666</v>
      </c>
      <c r="AS223" s="212">
        <v>0.52636363636363637</v>
      </c>
      <c r="AT223" s="212">
        <v>0.69550000000000001</v>
      </c>
      <c r="AU223" s="212">
        <v>0.98050000000000015</v>
      </c>
      <c r="AV223" s="212">
        <v>1.3864000000000001</v>
      </c>
      <c r="AW223" s="212">
        <v>1.3733</v>
      </c>
      <c r="AX223" s="212">
        <v>1.2878000000000001</v>
      </c>
      <c r="AY223" s="212">
        <v>1.2243999999999999</v>
      </c>
      <c r="AZ223" s="212">
        <v>1.1859000000000002</v>
      </c>
      <c r="BA223" s="212">
        <v>0.623</v>
      </c>
      <c r="BB223" s="212">
        <v>1.4730000000000001</v>
      </c>
      <c r="BC223" s="207">
        <v>37</v>
      </c>
    </row>
    <row r="224" spans="1:55" s="207" customFormat="1" x14ac:dyDescent="0.35">
      <c r="A224" s="207">
        <v>31</v>
      </c>
      <c r="B224" s="207" t="s">
        <v>17</v>
      </c>
      <c r="C224" s="207" t="s">
        <v>12</v>
      </c>
      <c r="D224" s="207" t="s">
        <v>11</v>
      </c>
      <c r="E224" s="207" t="s">
        <v>12</v>
      </c>
      <c r="F224" s="207" t="s">
        <v>10</v>
      </c>
      <c r="G224" s="208">
        <v>2024</v>
      </c>
      <c r="H224" s="207" t="s">
        <v>52</v>
      </c>
      <c r="I224" s="207">
        <v>10</v>
      </c>
      <c r="J224" s="213">
        <v>45593</v>
      </c>
      <c r="M224" s="214">
        <v>51.580000000000005</v>
      </c>
      <c r="N224" s="212">
        <v>3.9860829322602318</v>
      </c>
      <c r="O224" s="212">
        <v>7.7279622571931592E-2</v>
      </c>
      <c r="P224" s="209"/>
      <c r="AQ224" s="212">
        <v>0.84451612903225826</v>
      </c>
      <c r="AR224" s="212">
        <v>1.3299999999999998</v>
      </c>
      <c r="AS224" s="212">
        <v>0.70027272727272738</v>
      </c>
      <c r="AT224" s="212">
        <v>0.81700000000000017</v>
      </c>
      <c r="AU224" s="212">
        <v>1.0306999999999999</v>
      </c>
      <c r="AV224" s="212">
        <v>1.4083999999999999</v>
      </c>
      <c r="AW224" s="212">
        <v>1.3403</v>
      </c>
      <c r="AX224" s="212">
        <v>1.2413000000000003</v>
      </c>
      <c r="AY224" s="212">
        <v>1.1540000000000001</v>
      </c>
      <c r="AZ224" s="212">
        <v>1.1320000000000001</v>
      </c>
      <c r="BA224" s="212">
        <v>0.84400000000000008</v>
      </c>
      <c r="BB224" s="212">
        <v>1.4850000000000001</v>
      </c>
      <c r="BC224" s="207">
        <v>37</v>
      </c>
    </row>
    <row r="225" spans="1:55" s="207" customFormat="1" x14ac:dyDescent="0.35">
      <c r="A225" s="207">
        <v>32</v>
      </c>
      <c r="B225" s="207" t="s">
        <v>17</v>
      </c>
      <c r="C225" s="207" t="s">
        <v>12</v>
      </c>
      <c r="D225" s="207" t="s">
        <v>8</v>
      </c>
      <c r="E225" s="207" t="s">
        <v>12</v>
      </c>
      <c r="F225" s="207" t="s">
        <v>10</v>
      </c>
      <c r="G225" s="208">
        <v>2024</v>
      </c>
      <c r="H225" s="207" t="s">
        <v>52</v>
      </c>
      <c r="I225" s="207">
        <v>10</v>
      </c>
      <c r="J225" s="213">
        <v>45593</v>
      </c>
      <c r="M225" s="214">
        <v>50.673333333333332</v>
      </c>
      <c r="N225" s="212">
        <v>6.4651225451502397</v>
      </c>
      <c r="O225" s="212">
        <v>0.12758431545487908</v>
      </c>
      <c r="P225" s="209"/>
      <c r="AQ225" s="212">
        <v>0.81941935483870953</v>
      </c>
      <c r="AR225" s="212">
        <v>1.4381999999999997</v>
      </c>
      <c r="AS225" s="212">
        <v>0.65954545454545455</v>
      </c>
      <c r="AT225" s="212">
        <v>0.79910000000000014</v>
      </c>
      <c r="AU225" s="212">
        <v>1.0155999999999998</v>
      </c>
      <c r="AV225" s="212">
        <v>1.5442</v>
      </c>
      <c r="AW225" s="212">
        <v>1.4103000000000001</v>
      </c>
      <c r="AX225" s="212">
        <v>1.3600999999999999</v>
      </c>
      <c r="AY225" s="212">
        <v>1.2334000000000001</v>
      </c>
      <c r="AZ225" s="212">
        <v>1.1705999999999999</v>
      </c>
      <c r="BA225" s="212">
        <v>0.72599999999999998</v>
      </c>
      <c r="BB225" s="212">
        <v>1.631</v>
      </c>
      <c r="BC225" s="207">
        <v>37</v>
      </c>
    </row>
    <row r="226" spans="1:55" s="207" customFormat="1" x14ac:dyDescent="0.35">
      <c r="A226" s="207">
        <v>33</v>
      </c>
      <c r="B226" s="207" t="s">
        <v>19</v>
      </c>
      <c r="C226" s="207" t="s">
        <v>12</v>
      </c>
      <c r="D226" s="207" t="s">
        <v>8</v>
      </c>
      <c r="E226" s="207" t="s">
        <v>9</v>
      </c>
      <c r="F226" s="207" t="s">
        <v>10</v>
      </c>
      <c r="G226" s="208">
        <v>2024</v>
      </c>
      <c r="H226" s="207" t="s">
        <v>52</v>
      </c>
      <c r="I226" s="207">
        <v>10</v>
      </c>
      <c r="J226" s="213">
        <v>45593</v>
      </c>
      <c r="M226" s="214">
        <v>53.080000000000005</v>
      </c>
      <c r="N226" s="212">
        <v>4.0467270725859041</v>
      </c>
      <c r="O226" s="212">
        <v>7.6238264366727648E-2</v>
      </c>
      <c r="P226" s="209"/>
      <c r="AQ226" s="212">
        <v>0.83187096774193536</v>
      </c>
      <c r="AR226" s="212">
        <v>1.4924333333333331</v>
      </c>
      <c r="AS226" s="212">
        <v>0.64700000000000002</v>
      </c>
      <c r="AT226" s="212">
        <v>0.7994</v>
      </c>
      <c r="AU226" s="212">
        <v>1.0676999999999999</v>
      </c>
      <c r="AV226" s="212">
        <v>1.5337000000000001</v>
      </c>
      <c r="AW226" s="212">
        <v>1.4876</v>
      </c>
      <c r="AX226" s="212">
        <v>1.4560000000000002</v>
      </c>
      <c r="AY226" s="212">
        <v>1.3606000000000003</v>
      </c>
      <c r="AZ226" s="212">
        <v>1.2829000000000002</v>
      </c>
      <c r="BA226" s="212">
        <v>0.70400000000000007</v>
      </c>
      <c r="BB226" s="212">
        <v>1.6059999999999999</v>
      </c>
      <c r="BC226" s="207">
        <v>35</v>
      </c>
    </row>
    <row r="227" spans="1:55" s="207" customFormat="1" x14ac:dyDescent="0.35">
      <c r="A227" s="207">
        <v>34</v>
      </c>
      <c r="B227" s="207" t="s">
        <v>19</v>
      </c>
      <c r="C227" s="207" t="s">
        <v>12</v>
      </c>
      <c r="D227" s="207" t="s">
        <v>14</v>
      </c>
      <c r="E227" s="207" t="s">
        <v>16</v>
      </c>
      <c r="F227" s="207" t="s">
        <v>15</v>
      </c>
      <c r="G227" s="208">
        <v>2024</v>
      </c>
      <c r="H227" s="207" t="s">
        <v>52</v>
      </c>
      <c r="I227" s="207">
        <v>10</v>
      </c>
      <c r="J227" s="213">
        <v>45593</v>
      </c>
      <c r="M227" s="214">
        <v>58.226666666666667</v>
      </c>
      <c r="N227" s="212">
        <v>3.8055348163031208</v>
      </c>
      <c r="O227" s="212">
        <v>6.5357250108251441E-2</v>
      </c>
      <c r="P227" s="209"/>
      <c r="AQ227" s="212">
        <v>0.70399999999999996</v>
      </c>
      <c r="AR227" s="212">
        <v>1.390566666666667</v>
      </c>
      <c r="AS227" s="212">
        <v>0.44581818181818189</v>
      </c>
      <c r="AT227" s="212">
        <v>0.73439999999999994</v>
      </c>
      <c r="AU227" s="212">
        <v>0.9575999999999999</v>
      </c>
      <c r="AV227" s="212">
        <v>1.3420999999999998</v>
      </c>
      <c r="AW227" s="212">
        <v>1.4434</v>
      </c>
      <c r="AX227" s="212">
        <v>1.3862000000000001</v>
      </c>
      <c r="AY227" s="212">
        <v>1.3295000000000001</v>
      </c>
      <c r="AZ227" s="212">
        <v>1.3904000000000001</v>
      </c>
      <c r="BA227" s="212">
        <v>0.55399999999999994</v>
      </c>
      <c r="BB227" s="212">
        <v>1.4650000000000001</v>
      </c>
      <c r="BC227" s="207">
        <v>50</v>
      </c>
    </row>
    <row r="228" spans="1:55" s="207" customFormat="1" x14ac:dyDescent="0.35">
      <c r="A228" s="211">
        <v>35</v>
      </c>
      <c r="B228" s="207" t="s">
        <v>20</v>
      </c>
      <c r="C228" s="211" t="s">
        <v>12</v>
      </c>
      <c r="D228" s="211" t="s">
        <v>18</v>
      </c>
      <c r="E228" s="207" t="s">
        <v>16</v>
      </c>
      <c r="F228" s="207" t="s">
        <v>15</v>
      </c>
      <c r="G228" s="208">
        <v>2024</v>
      </c>
      <c r="H228" s="207" t="s">
        <v>52</v>
      </c>
      <c r="I228" s="207">
        <v>10</v>
      </c>
      <c r="J228" s="213">
        <v>45593</v>
      </c>
      <c r="M228" s="214">
        <v>59.562499999999993</v>
      </c>
      <c r="N228" s="212">
        <v>4.7217052004546725</v>
      </c>
      <c r="O228" s="212">
        <v>7.9273119839742667E-2</v>
      </c>
      <c r="P228" s="209"/>
      <c r="AQ228" s="212">
        <v>0.69219354838709668</v>
      </c>
      <c r="AR228" s="212">
        <v>1.2879000000000005</v>
      </c>
      <c r="AS228" s="212">
        <v>0.4859090909090909</v>
      </c>
      <c r="AT228" s="212">
        <v>0.71140000000000003</v>
      </c>
      <c r="AU228" s="212">
        <v>0.89990000000000003</v>
      </c>
      <c r="AV228" s="212">
        <v>1.2661000000000002</v>
      </c>
      <c r="AW228" s="212">
        <v>1.3174000000000001</v>
      </c>
      <c r="AX228" s="212">
        <v>1.2801999999999998</v>
      </c>
      <c r="AY228" s="212">
        <v>1.1875</v>
      </c>
      <c r="AZ228" s="212">
        <v>1.1663999999999999</v>
      </c>
      <c r="BA228" s="212">
        <v>0.60099999999999998</v>
      </c>
      <c r="BB228" s="212">
        <v>1.3840000000000001</v>
      </c>
      <c r="BC228" s="207">
        <v>38</v>
      </c>
    </row>
    <row r="229" spans="1:55" s="207" customFormat="1" x14ac:dyDescent="0.35">
      <c r="A229" s="210">
        <v>36</v>
      </c>
      <c r="B229" s="210" t="s">
        <v>20</v>
      </c>
      <c r="C229" s="210" t="s">
        <v>12</v>
      </c>
      <c r="D229" s="210" t="s">
        <v>18</v>
      </c>
      <c r="E229" s="207" t="s">
        <v>12</v>
      </c>
      <c r="F229" s="207" t="s">
        <v>15</v>
      </c>
      <c r="G229" s="208">
        <v>2024</v>
      </c>
      <c r="H229" s="207" t="s">
        <v>52</v>
      </c>
      <c r="I229" s="207">
        <v>10</v>
      </c>
      <c r="J229" s="213">
        <v>45593</v>
      </c>
      <c r="M229" s="214">
        <v>69.859999999999985</v>
      </c>
      <c r="N229" s="212">
        <v>5.8451200647574426</v>
      </c>
      <c r="O229" s="212">
        <v>8.3669053317455541E-2</v>
      </c>
      <c r="P229" s="209"/>
      <c r="AQ229" s="212">
        <v>0.74225806451612908</v>
      </c>
      <c r="AR229" s="212">
        <v>1.1368</v>
      </c>
      <c r="AS229" s="212">
        <v>0.48618181818181816</v>
      </c>
      <c r="AT229" s="212">
        <v>0.85459999999999992</v>
      </c>
      <c r="AU229" s="212">
        <v>0.91159999999999997</v>
      </c>
      <c r="AV229" s="212">
        <v>1.121</v>
      </c>
      <c r="AW229" s="212">
        <v>1.1332000000000002</v>
      </c>
      <c r="AX229" s="212">
        <v>1.1562000000000001</v>
      </c>
      <c r="AY229" s="212">
        <v>1.0678999999999998</v>
      </c>
      <c r="AZ229" s="212">
        <v>1.0281999999999998</v>
      </c>
      <c r="BA229" s="212">
        <v>0.63400000000000001</v>
      </c>
      <c r="BB229" s="212">
        <v>1.1850000000000001</v>
      </c>
      <c r="BC229" s="207">
        <v>35</v>
      </c>
    </row>
    <row r="230" spans="1:55" s="207" customFormat="1" x14ac:dyDescent="0.35">
      <c r="A230" s="207">
        <v>37</v>
      </c>
      <c r="B230" s="207" t="s">
        <v>7</v>
      </c>
      <c r="C230" s="207" t="s">
        <v>17</v>
      </c>
      <c r="D230" s="207" t="s">
        <v>14</v>
      </c>
      <c r="E230" s="207" t="s">
        <v>16</v>
      </c>
      <c r="F230" s="207" t="s">
        <v>15</v>
      </c>
      <c r="G230" s="208">
        <v>2024</v>
      </c>
      <c r="H230" s="207" t="s">
        <v>52</v>
      </c>
      <c r="I230" s="207">
        <v>10</v>
      </c>
      <c r="J230" s="213">
        <v>45593</v>
      </c>
      <c r="M230" s="214">
        <v>54.913333333333327</v>
      </c>
      <c r="N230" s="212">
        <v>5.0099710102764172</v>
      </c>
      <c r="O230" s="212">
        <v>9.1234144900019742E-2</v>
      </c>
      <c r="P230" s="209"/>
      <c r="AQ230" s="212">
        <v>0.78219354838709676</v>
      </c>
      <c r="AR230" s="212">
        <v>1.2105999999999999</v>
      </c>
      <c r="AS230" s="212">
        <v>0.5291818181818182</v>
      </c>
      <c r="AT230" s="212">
        <v>0.71350000000000002</v>
      </c>
      <c r="AU230" s="212">
        <v>1.1292000000000002</v>
      </c>
      <c r="AV230" s="212">
        <v>1.2685999999999997</v>
      </c>
      <c r="AW230" s="212">
        <v>1.2326999999999999</v>
      </c>
      <c r="AX230" s="212">
        <v>1.1305000000000001</v>
      </c>
      <c r="AY230" s="212">
        <v>1.0271000000000001</v>
      </c>
      <c r="AZ230" s="212">
        <v>0.98249999999999993</v>
      </c>
      <c r="BA230" s="212">
        <v>0.60199999999999998</v>
      </c>
      <c r="BB230" s="212">
        <v>1.3049999999999999</v>
      </c>
      <c r="BC230" s="207">
        <v>39</v>
      </c>
    </row>
    <row r="231" spans="1:55" s="207" customFormat="1" x14ac:dyDescent="0.35">
      <c r="A231" s="207">
        <v>38</v>
      </c>
      <c r="B231" s="207" t="s">
        <v>7</v>
      </c>
      <c r="C231" s="207" t="s">
        <v>17</v>
      </c>
      <c r="D231" s="207" t="s">
        <v>8</v>
      </c>
      <c r="E231" s="207" t="s">
        <v>12</v>
      </c>
      <c r="F231" s="207" t="s">
        <v>10</v>
      </c>
      <c r="G231" s="208">
        <v>2024</v>
      </c>
      <c r="H231" s="207" t="s">
        <v>52</v>
      </c>
      <c r="I231" s="207">
        <v>10</v>
      </c>
      <c r="J231" s="213">
        <v>45593</v>
      </c>
      <c r="M231" s="214">
        <v>48.986666666666672</v>
      </c>
      <c r="N231" s="212">
        <v>6.6431346588216771</v>
      </c>
      <c r="O231" s="212">
        <v>0.13561107768416597</v>
      </c>
      <c r="P231" s="209"/>
      <c r="AQ231" s="212">
        <v>0.853064516129032</v>
      </c>
      <c r="AR231" s="212">
        <v>1.3505666666666662</v>
      </c>
      <c r="AS231" s="212">
        <v>0.61099999999999988</v>
      </c>
      <c r="AT231" s="212">
        <v>0.81069999999999998</v>
      </c>
      <c r="AU231" s="212">
        <v>1.1617000000000002</v>
      </c>
      <c r="AV231" s="212">
        <v>1.4337</v>
      </c>
      <c r="AW231" s="212">
        <v>1.3617000000000001</v>
      </c>
      <c r="AX231" s="212">
        <v>1.2563000000000002</v>
      </c>
      <c r="AY231" s="212">
        <v>1.1827999999999999</v>
      </c>
      <c r="AZ231" s="212">
        <v>1.1019000000000001</v>
      </c>
      <c r="BA231" s="212">
        <v>0.68200000000000005</v>
      </c>
      <c r="BB231" s="212">
        <v>1.454</v>
      </c>
      <c r="BC231" s="207">
        <v>33</v>
      </c>
    </row>
    <row r="232" spans="1:55" s="207" customFormat="1" x14ac:dyDescent="0.35">
      <c r="A232" s="207">
        <v>39</v>
      </c>
      <c r="B232" s="207" t="s">
        <v>13</v>
      </c>
      <c r="C232" s="207" t="s">
        <v>17</v>
      </c>
      <c r="D232" s="207" t="s">
        <v>8</v>
      </c>
      <c r="E232" s="207" t="s">
        <v>9</v>
      </c>
      <c r="F232" s="207" t="s">
        <v>10</v>
      </c>
      <c r="G232" s="208">
        <v>2024</v>
      </c>
      <c r="H232" s="207" t="s">
        <v>52</v>
      </c>
      <c r="I232" s="207">
        <v>10</v>
      </c>
      <c r="J232" s="213">
        <v>45593</v>
      </c>
      <c r="M232" s="214">
        <v>51.473333333333329</v>
      </c>
      <c r="N232" s="212">
        <v>6.0537434306228652</v>
      </c>
      <c r="O232" s="212">
        <v>0.11760931415534644</v>
      </c>
      <c r="P232" s="209"/>
      <c r="AQ232" s="212">
        <v>0.7844193548387095</v>
      </c>
      <c r="AR232" s="212">
        <v>1.2945333333333333</v>
      </c>
      <c r="AS232" s="212">
        <v>0.5888181818181818</v>
      </c>
      <c r="AT232" s="212">
        <v>0.7770999999999999</v>
      </c>
      <c r="AU232" s="212">
        <v>1.0068999999999999</v>
      </c>
      <c r="AV232" s="212">
        <v>1.3833</v>
      </c>
      <c r="AW232" s="212">
        <v>1.2815000000000001</v>
      </c>
      <c r="AX232" s="212">
        <v>1.2188000000000001</v>
      </c>
      <c r="AY232" s="212">
        <v>1.1875</v>
      </c>
      <c r="AZ232" s="212">
        <v>1.0976000000000001</v>
      </c>
      <c r="BA232" s="212">
        <v>0.63200000000000001</v>
      </c>
      <c r="BB232" s="212">
        <v>1.4580000000000002</v>
      </c>
      <c r="BC232" s="207">
        <v>39</v>
      </c>
    </row>
    <row r="233" spans="1:55" s="207" customFormat="1" x14ac:dyDescent="0.35">
      <c r="A233" s="207">
        <v>40</v>
      </c>
      <c r="B233" s="207" t="s">
        <v>13</v>
      </c>
      <c r="C233" s="207" t="s">
        <v>17</v>
      </c>
      <c r="D233" s="207" t="s">
        <v>11</v>
      </c>
      <c r="E233" s="207" t="s">
        <v>12</v>
      </c>
      <c r="F233" s="207" t="s">
        <v>10</v>
      </c>
      <c r="G233" s="208">
        <v>2024</v>
      </c>
      <c r="H233" s="207" t="s">
        <v>52</v>
      </c>
      <c r="I233" s="207">
        <v>10</v>
      </c>
      <c r="J233" s="213">
        <v>45593</v>
      </c>
      <c r="M233" s="214">
        <v>48.93333333333333</v>
      </c>
      <c r="N233" s="212">
        <v>4.2742863509039299</v>
      </c>
      <c r="O233" s="212">
        <v>8.734917610839095E-2</v>
      </c>
      <c r="P233" s="209"/>
      <c r="AQ233" s="212">
        <v>0.81585663082437276</v>
      </c>
      <c r="AR233" s="212">
        <v>1.3289259259259261</v>
      </c>
      <c r="AS233" s="212">
        <v>0.65599999999999992</v>
      </c>
      <c r="AT233" s="212">
        <v>0.7997777777777777</v>
      </c>
      <c r="AU233" s="212">
        <v>1.0077777777777779</v>
      </c>
      <c r="AV233" s="212">
        <v>1.3911111111111114</v>
      </c>
      <c r="AW233" s="212">
        <v>1.3395555555555554</v>
      </c>
      <c r="AX233" s="212">
        <v>1.2561111111111112</v>
      </c>
      <c r="AY233" s="212">
        <v>1.137111111111111</v>
      </c>
      <c r="AZ233" s="212">
        <v>1.0691111111111111</v>
      </c>
      <c r="BA233" s="212">
        <v>0.7466666666666667</v>
      </c>
      <c r="BB233" s="212">
        <v>1.42</v>
      </c>
      <c r="BC233" s="207">
        <v>42</v>
      </c>
    </row>
    <row r="234" spans="1:55" s="207" customFormat="1" x14ac:dyDescent="0.35">
      <c r="A234" s="207">
        <v>41</v>
      </c>
      <c r="B234" s="207" t="s">
        <v>12</v>
      </c>
      <c r="C234" s="207" t="s">
        <v>17</v>
      </c>
      <c r="D234" s="207" t="s">
        <v>18</v>
      </c>
      <c r="E234" s="207" t="s">
        <v>16</v>
      </c>
      <c r="F234" s="207" t="s">
        <v>15</v>
      </c>
      <c r="G234" s="208">
        <v>2024</v>
      </c>
      <c r="H234" s="207" t="s">
        <v>52</v>
      </c>
      <c r="I234" s="207">
        <v>10</v>
      </c>
      <c r="J234" s="213">
        <v>45593</v>
      </c>
      <c r="M234" s="214">
        <v>52.866666666666674</v>
      </c>
      <c r="N234" s="212">
        <v>5.8894174665442804</v>
      </c>
      <c r="O234" s="212">
        <v>0.11140133921584387</v>
      </c>
      <c r="P234" s="209"/>
      <c r="AQ234" s="212">
        <v>0.85932258064516143</v>
      </c>
      <c r="AR234" s="212">
        <v>1.2355999999999996</v>
      </c>
      <c r="AS234" s="212">
        <v>0.71163636363636362</v>
      </c>
      <c r="AT234" s="212">
        <v>0.81649999999999989</v>
      </c>
      <c r="AU234" s="212">
        <v>1.0646</v>
      </c>
      <c r="AV234" s="212">
        <v>1.333</v>
      </c>
      <c r="AW234" s="212">
        <v>1.2233000000000001</v>
      </c>
      <c r="AX234" s="212">
        <v>1.1505000000000001</v>
      </c>
      <c r="AY234" s="212">
        <v>1.0429999999999999</v>
      </c>
      <c r="AZ234" s="212">
        <v>0.97129999999999994</v>
      </c>
      <c r="BA234" s="212">
        <v>0.82700000000000007</v>
      </c>
      <c r="BB234" s="212">
        <v>1.3659999999999999</v>
      </c>
      <c r="BC234" s="207">
        <v>34</v>
      </c>
    </row>
    <row r="235" spans="1:55" s="207" customFormat="1" x14ac:dyDescent="0.35">
      <c r="A235" s="207">
        <v>42</v>
      </c>
      <c r="B235" s="207" t="s">
        <v>12</v>
      </c>
      <c r="C235" s="207" t="s">
        <v>17</v>
      </c>
      <c r="D235" s="207" t="s">
        <v>14</v>
      </c>
      <c r="E235" s="207" t="s">
        <v>9</v>
      </c>
      <c r="F235" s="207" t="s">
        <v>15</v>
      </c>
      <c r="G235" s="208">
        <v>2024</v>
      </c>
      <c r="H235" s="207" t="s">
        <v>52</v>
      </c>
      <c r="I235" s="207">
        <v>10</v>
      </c>
      <c r="J235" s="213">
        <v>45593</v>
      </c>
      <c r="M235" s="214">
        <v>54.818750000000001</v>
      </c>
      <c r="N235" s="212">
        <v>3.4668369349212278</v>
      </c>
      <c r="O235" s="212">
        <v>6.3241809324751611E-2</v>
      </c>
      <c r="P235" s="209"/>
      <c r="AQ235" s="212">
        <v>0.77658064516129022</v>
      </c>
      <c r="AR235" s="212">
        <v>1.3214999999999997</v>
      </c>
      <c r="AS235" s="212">
        <v>0.50600000000000012</v>
      </c>
      <c r="AT235" s="212">
        <v>0.73730000000000007</v>
      </c>
      <c r="AU235" s="212">
        <v>1.1135000000000002</v>
      </c>
      <c r="AV235" s="212">
        <v>1.4041000000000001</v>
      </c>
      <c r="AW235" s="212">
        <v>1.3245999999999998</v>
      </c>
      <c r="AX235" s="212">
        <v>1.2358000000000002</v>
      </c>
      <c r="AY235" s="212">
        <v>1.1201000000000001</v>
      </c>
      <c r="AZ235" s="212">
        <v>1.0301</v>
      </c>
      <c r="BA235" s="212">
        <v>0.626</v>
      </c>
      <c r="BB235" s="212">
        <v>1.4530000000000001</v>
      </c>
      <c r="BC235" s="207">
        <v>33</v>
      </c>
    </row>
    <row r="236" spans="1:55" s="207" customFormat="1" x14ac:dyDescent="0.35">
      <c r="A236" s="207">
        <v>43</v>
      </c>
      <c r="B236" s="207" t="s">
        <v>17</v>
      </c>
      <c r="C236" s="207" t="s">
        <v>17</v>
      </c>
      <c r="D236" s="207" t="s">
        <v>18</v>
      </c>
      <c r="E236" s="207" t="s">
        <v>12</v>
      </c>
      <c r="F236" s="207" t="s">
        <v>15</v>
      </c>
      <c r="G236" s="208">
        <v>2024</v>
      </c>
      <c r="H236" s="207" t="s">
        <v>52</v>
      </c>
      <c r="I236" s="207">
        <v>10</v>
      </c>
      <c r="J236" s="213">
        <v>45593</v>
      </c>
      <c r="M236" s="214">
        <v>52.166666666666664</v>
      </c>
      <c r="N236" s="212">
        <v>7.4332906255446369</v>
      </c>
      <c r="O236" s="212">
        <v>0.14249119409989719</v>
      </c>
      <c r="P236" s="209"/>
      <c r="AQ236" s="212">
        <v>0.79899999999999993</v>
      </c>
      <c r="AR236" s="212">
        <v>1.3320666666666665</v>
      </c>
      <c r="AS236" s="212">
        <v>0.60736363636363633</v>
      </c>
      <c r="AT236" s="212">
        <v>0.74160000000000004</v>
      </c>
      <c r="AU236" s="212">
        <v>1.0672000000000001</v>
      </c>
      <c r="AV236" s="212">
        <v>1.2985</v>
      </c>
      <c r="AW236" s="212">
        <v>1.3508</v>
      </c>
      <c r="AX236" s="212">
        <v>1.3468999999999998</v>
      </c>
      <c r="AY236" s="212">
        <v>1.2782</v>
      </c>
      <c r="AZ236" s="212">
        <v>1.145</v>
      </c>
      <c r="BA236" s="212">
        <v>0.66400000000000003</v>
      </c>
      <c r="BB236" s="212">
        <v>1.381</v>
      </c>
      <c r="BC236" s="207">
        <v>48</v>
      </c>
    </row>
    <row r="237" spans="1:55" s="207" customFormat="1" x14ac:dyDescent="0.35">
      <c r="A237" s="207">
        <v>44</v>
      </c>
      <c r="B237" s="207" t="s">
        <v>17</v>
      </c>
      <c r="C237" s="207" t="s">
        <v>17</v>
      </c>
      <c r="D237" s="207" t="s">
        <v>11</v>
      </c>
      <c r="E237" s="207" t="s">
        <v>9</v>
      </c>
      <c r="F237" s="207" t="s">
        <v>10</v>
      </c>
      <c r="G237" s="208">
        <v>2024</v>
      </c>
      <c r="H237" s="207" t="s">
        <v>52</v>
      </c>
      <c r="I237" s="207">
        <v>10</v>
      </c>
      <c r="J237" s="213">
        <v>45593</v>
      </c>
      <c r="M237" s="214">
        <v>50.193333333333342</v>
      </c>
      <c r="N237" s="212">
        <v>3.6908122734832567</v>
      </c>
      <c r="O237" s="212">
        <v>7.3531922037785677E-2</v>
      </c>
      <c r="P237" s="209"/>
      <c r="AQ237" s="212">
        <v>0.80548387096774188</v>
      </c>
      <c r="AR237" s="212">
        <v>1.3905999999999998</v>
      </c>
      <c r="AS237" s="212">
        <v>0.57872727272727265</v>
      </c>
      <c r="AT237" s="212">
        <v>0.81270000000000009</v>
      </c>
      <c r="AU237" s="212">
        <v>1.0477000000000001</v>
      </c>
      <c r="AV237" s="212">
        <v>1.4283999999999999</v>
      </c>
      <c r="AW237" s="212">
        <v>1.5668000000000002</v>
      </c>
      <c r="AX237" s="212">
        <v>1.1766000000000001</v>
      </c>
      <c r="AY237" s="212">
        <v>1.1009</v>
      </c>
      <c r="AZ237" s="212">
        <v>0.99770000000000003</v>
      </c>
      <c r="BA237" s="212">
        <v>0.67799999999999994</v>
      </c>
      <c r="BB237" s="212">
        <v>1.7469999999999999</v>
      </c>
      <c r="BC237" s="207">
        <v>41</v>
      </c>
    </row>
    <row r="238" spans="1:55" s="207" customFormat="1" x14ac:dyDescent="0.35">
      <c r="A238" s="207">
        <v>45</v>
      </c>
      <c r="B238" s="207" t="s">
        <v>19</v>
      </c>
      <c r="C238" s="207" t="s">
        <v>17</v>
      </c>
      <c r="D238" s="207" t="s">
        <v>14</v>
      </c>
      <c r="E238" s="207" t="s">
        <v>12</v>
      </c>
      <c r="F238" s="207" t="s">
        <v>15</v>
      </c>
      <c r="G238" s="208">
        <v>2024</v>
      </c>
      <c r="H238" s="207" t="s">
        <v>52</v>
      </c>
      <c r="I238" s="207">
        <v>10</v>
      </c>
      <c r="J238" s="213">
        <v>45593</v>
      </c>
      <c r="M238" s="214">
        <v>55.939999999999991</v>
      </c>
      <c r="N238" s="212">
        <v>3.6478565134690171</v>
      </c>
      <c r="O238" s="212">
        <v>6.5210162915070036E-2</v>
      </c>
      <c r="P238" s="209"/>
      <c r="AQ238" s="212">
        <v>0.80261290322580647</v>
      </c>
      <c r="AR238" s="212">
        <v>1.4023999999999999</v>
      </c>
      <c r="AS238" s="212">
        <v>0.56518181818181812</v>
      </c>
      <c r="AT238" s="212">
        <v>0.75219999999999998</v>
      </c>
      <c r="AU238" s="212">
        <v>1.1142000000000001</v>
      </c>
      <c r="AV238" s="212">
        <v>1.556</v>
      </c>
      <c r="AW238" s="212">
        <v>1.3854</v>
      </c>
      <c r="AX238" s="212">
        <v>1.2658</v>
      </c>
      <c r="AY238" s="212">
        <v>1.1455</v>
      </c>
      <c r="AZ238" s="212">
        <v>1.0851999999999999</v>
      </c>
      <c r="BA238" s="212">
        <v>0.64</v>
      </c>
      <c r="BB238" s="212">
        <v>1.6440000000000001</v>
      </c>
      <c r="BC238" s="207">
        <v>34</v>
      </c>
    </row>
    <row r="239" spans="1:55" s="207" customFormat="1" x14ac:dyDescent="0.35">
      <c r="A239" s="207">
        <v>46</v>
      </c>
      <c r="B239" s="207" t="s">
        <v>19</v>
      </c>
      <c r="C239" s="207" t="s">
        <v>17</v>
      </c>
      <c r="D239" s="207" t="s">
        <v>8</v>
      </c>
      <c r="E239" s="207" t="s">
        <v>16</v>
      </c>
      <c r="F239" s="207" t="s">
        <v>10</v>
      </c>
      <c r="G239" s="208">
        <v>2024</v>
      </c>
      <c r="H239" s="207" t="s">
        <v>52</v>
      </c>
      <c r="I239" s="207">
        <v>10</v>
      </c>
      <c r="J239" s="213">
        <v>45593</v>
      </c>
      <c r="M239" s="214">
        <v>52.726666666666667</v>
      </c>
      <c r="N239" s="212">
        <v>4.4241975328328458</v>
      </c>
      <c r="O239" s="212">
        <v>8.3908159049807418E-2</v>
      </c>
      <c r="P239" s="209"/>
      <c r="AQ239" s="212">
        <v>0.8237741935483871</v>
      </c>
      <c r="AR239" s="212">
        <v>1.2781999999999998</v>
      </c>
      <c r="AS239" s="212">
        <v>0.64327272727272722</v>
      </c>
      <c r="AT239" s="212">
        <v>0.82699999999999996</v>
      </c>
      <c r="AU239" s="212">
        <v>1.0191000000000001</v>
      </c>
      <c r="AV239" s="212">
        <v>1.3890999999999998</v>
      </c>
      <c r="AW239" s="212">
        <v>1.2816000000000001</v>
      </c>
      <c r="AX239" s="212">
        <v>1.1638999999999997</v>
      </c>
      <c r="AY239" s="212">
        <v>1.0265999999999997</v>
      </c>
      <c r="AZ239" s="212">
        <v>0.97409999999999997</v>
      </c>
      <c r="BA239" s="212">
        <v>0.73199999999999998</v>
      </c>
      <c r="BB239" s="212">
        <v>1.4850000000000001</v>
      </c>
      <c r="BC239" s="207">
        <v>36</v>
      </c>
    </row>
    <row r="240" spans="1:55" s="207" customFormat="1" x14ac:dyDescent="0.35">
      <c r="A240" s="211">
        <v>47</v>
      </c>
      <c r="B240" s="207" t="s">
        <v>20</v>
      </c>
      <c r="C240" s="211" t="s">
        <v>17</v>
      </c>
      <c r="D240" s="211" t="s">
        <v>18</v>
      </c>
      <c r="E240" s="207" t="s">
        <v>9</v>
      </c>
      <c r="F240" s="207" t="s">
        <v>15</v>
      </c>
      <c r="G240" s="208">
        <v>2024</v>
      </c>
      <c r="H240" s="207" t="s">
        <v>52</v>
      </c>
      <c r="I240" s="207">
        <v>10</v>
      </c>
      <c r="J240" s="213">
        <v>45593</v>
      </c>
      <c r="M240" s="214">
        <v>61.166666666666664</v>
      </c>
      <c r="N240" s="212">
        <v>4.9261208538429528</v>
      </c>
      <c r="O240" s="212">
        <v>8.0536035757650462E-2</v>
      </c>
      <c r="P240" s="209"/>
      <c r="AQ240" s="212">
        <v>0.75780645161290316</v>
      </c>
      <c r="AR240" s="212">
        <v>1.1308</v>
      </c>
      <c r="AS240" s="212">
        <v>0.55018181818181822</v>
      </c>
      <c r="AT240" s="212">
        <v>0.78349999999999997</v>
      </c>
      <c r="AU240" s="212">
        <v>0.96050000000000002</v>
      </c>
      <c r="AV240" s="212">
        <v>1.2268000000000001</v>
      </c>
      <c r="AW240" s="212">
        <v>1.1436999999999999</v>
      </c>
      <c r="AX240" s="212">
        <v>1.0219</v>
      </c>
      <c r="AY240" s="212">
        <v>0.94049999999999989</v>
      </c>
      <c r="AZ240" s="212">
        <v>0.94249999999999989</v>
      </c>
      <c r="BA240" s="212">
        <v>0.64900000000000002</v>
      </c>
      <c r="BB240" s="212">
        <v>1.256</v>
      </c>
      <c r="BC240" s="207">
        <v>39</v>
      </c>
    </row>
    <row r="241" spans="1:55" s="207" customFormat="1" x14ac:dyDescent="0.35">
      <c r="A241" s="210">
        <v>48</v>
      </c>
      <c r="B241" s="210" t="s">
        <v>20</v>
      </c>
      <c r="C241" s="210" t="s">
        <v>17</v>
      </c>
      <c r="D241" s="210" t="s">
        <v>11</v>
      </c>
      <c r="E241" s="207" t="s">
        <v>16</v>
      </c>
      <c r="F241" s="207" t="s">
        <v>10</v>
      </c>
      <c r="G241" s="208">
        <v>2024</v>
      </c>
      <c r="H241" s="207" t="s">
        <v>52</v>
      </c>
      <c r="I241" s="207">
        <v>10</v>
      </c>
      <c r="J241" s="213">
        <v>45593</v>
      </c>
      <c r="M241" s="214">
        <v>64.653333333333336</v>
      </c>
      <c r="N241" s="212">
        <v>3.8215304837321522</v>
      </c>
      <c r="O241" s="212">
        <v>5.9108019443165891E-2</v>
      </c>
      <c r="P241" s="209"/>
      <c r="AQ241" s="212">
        <v>0.69309677419354843</v>
      </c>
      <c r="AR241" s="212">
        <v>1.1008999999999998</v>
      </c>
      <c r="AS241" s="212">
        <v>0.54745454545454553</v>
      </c>
      <c r="AT241" s="212">
        <v>0.69489999999999996</v>
      </c>
      <c r="AU241" s="212">
        <v>0.85150000000000003</v>
      </c>
      <c r="AV241" s="212">
        <v>1.1061999999999999</v>
      </c>
      <c r="AW241" s="212">
        <v>1.1453000000000002</v>
      </c>
      <c r="AX241" s="212">
        <v>1.0512000000000001</v>
      </c>
      <c r="AY241" s="212">
        <v>0.9951000000000001</v>
      </c>
      <c r="AZ241" s="212">
        <v>0.95299999999999996</v>
      </c>
      <c r="BA241" s="212">
        <v>0.63300000000000001</v>
      </c>
      <c r="BB241" s="212">
        <v>1.1859999999999999</v>
      </c>
      <c r="BC241" s="207">
        <v>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5"/>
  <sheetViews>
    <sheetView workbookViewId="0">
      <pane xSplit="8" ySplit="1" topLeftCell="I2" activePane="bottomRight" state="frozen"/>
      <selection pane="topRight" activeCell="L1" sqref="L1"/>
      <selection pane="bottomLeft" activeCell="A2" sqref="A2"/>
      <selection pane="bottomRight" sqref="A1:F49"/>
    </sheetView>
  </sheetViews>
  <sheetFormatPr defaultRowHeight="14.5" x14ac:dyDescent="0.35"/>
  <cols>
    <col min="1" max="1" width="3.90625" style="1" bestFit="1" customWidth="1"/>
    <col min="2" max="2" width="4.1796875" style="1" bestFit="1" customWidth="1"/>
    <col min="3" max="3" width="4.90625" style="1" bestFit="1" customWidth="1"/>
    <col min="4" max="5" width="7.08984375" style="1" customWidth="1"/>
    <col min="6" max="16384" width="8.7265625" style="1"/>
  </cols>
  <sheetData>
    <row r="1" spans="1:43" ht="26.5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0</v>
      </c>
      <c r="H1" s="3" t="s">
        <v>21</v>
      </c>
      <c r="I1" s="3" t="s">
        <v>62</v>
      </c>
      <c r="J1" s="3" t="s">
        <v>22</v>
      </c>
      <c r="K1" s="3" t="s">
        <v>64</v>
      </c>
      <c r="L1" s="3" t="s">
        <v>63</v>
      </c>
      <c r="M1" s="4" t="s">
        <v>57</v>
      </c>
      <c r="N1" s="4" t="s">
        <v>56</v>
      </c>
      <c r="O1" s="5" t="s">
        <v>58</v>
      </c>
      <c r="P1" s="6" t="s">
        <v>59</v>
      </c>
      <c r="Q1" s="6" t="s">
        <v>60</v>
      </c>
      <c r="R1" s="7" t="s">
        <v>61</v>
      </c>
      <c r="S1" s="8" t="s">
        <v>23</v>
      </c>
      <c r="T1" s="9" t="s">
        <v>24</v>
      </c>
      <c r="U1" s="10" t="s">
        <v>25</v>
      </c>
      <c r="V1" s="10" t="s">
        <v>26</v>
      </c>
      <c r="W1" s="10" t="s">
        <v>27</v>
      </c>
      <c r="X1" s="10" t="s">
        <v>28</v>
      </c>
      <c r="Y1" s="10" t="s">
        <v>29</v>
      </c>
      <c r="Z1" s="10" t="s">
        <v>30</v>
      </c>
      <c r="AA1" s="10" t="s">
        <v>31</v>
      </c>
      <c r="AB1" s="10" t="s">
        <v>32</v>
      </c>
      <c r="AC1" s="11" t="s">
        <v>33</v>
      </c>
      <c r="AD1" s="11" t="s">
        <v>34</v>
      </c>
      <c r="AE1" s="11" t="s">
        <v>35</v>
      </c>
      <c r="AF1" s="10" t="s">
        <v>36</v>
      </c>
      <c r="AG1" s="10" t="s">
        <v>37</v>
      </c>
      <c r="AH1" s="11" t="s">
        <v>38</v>
      </c>
      <c r="AI1" s="10" t="s">
        <v>39</v>
      </c>
      <c r="AJ1" s="10" t="s">
        <v>40</v>
      </c>
      <c r="AK1" s="11" t="s">
        <v>41</v>
      </c>
      <c r="AL1" s="12" t="s">
        <v>42</v>
      </c>
      <c r="AM1" s="12" t="s">
        <v>43</v>
      </c>
      <c r="AN1" s="12" t="s">
        <v>44</v>
      </c>
      <c r="AO1" s="12" t="s">
        <v>45</v>
      </c>
      <c r="AP1" s="12" t="s">
        <v>46</v>
      </c>
      <c r="AQ1" s="13" t="s">
        <v>47</v>
      </c>
    </row>
    <row r="2" spans="1:43" x14ac:dyDescent="0.35">
      <c r="A2" s="14">
        <v>1</v>
      </c>
      <c r="B2" s="14" t="s">
        <v>7</v>
      </c>
      <c r="C2" s="14" t="s">
        <v>7</v>
      </c>
      <c r="D2" s="14" t="s">
        <v>8</v>
      </c>
      <c r="E2" s="14" t="s">
        <v>9</v>
      </c>
      <c r="F2" s="14" t="s">
        <v>10</v>
      </c>
      <c r="G2" s="14">
        <v>2019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</row>
    <row r="3" spans="1:43" x14ac:dyDescent="0.35">
      <c r="A3" s="14">
        <v>2</v>
      </c>
      <c r="B3" s="14" t="s">
        <v>7</v>
      </c>
      <c r="C3" s="14" t="s">
        <v>7</v>
      </c>
      <c r="D3" s="14" t="s">
        <v>11</v>
      </c>
      <c r="E3" s="14" t="s">
        <v>12</v>
      </c>
      <c r="F3" s="14" t="s">
        <v>10</v>
      </c>
      <c r="G3" s="14">
        <v>2019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 spans="1:43" x14ac:dyDescent="0.35">
      <c r="A4" s="14">
        <v>3</v>
      </c>
      <c r="B4" s="14" t="s">
        <v>13</v>
      </c>
      <c r="C4" s="14" t="s">
        <v>7</v>
      </c>
      <c r="D4" s="14" t="s">
        <v>14</v>
      </c>
      <c r="E4" s="14" t="s">
        <v>9</v>
      </c>
      <c r="F4" s="14" t="s">
        <v>15</v>
      </c>
      <c r="G4" s="14">
        <v>2019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</row>
    <row r="5" spans="1:43" x14ac:dyDescent="0.35">
      <c r="A5" s="14">
        <v>4</v>
      </c>
      <c r="B5" s="14" t="s">
        <v>13</v>
      </c>
      <c r="C5" s="14" t="s">
        <v>7</v>
      </c>
      <c r="D5" s="14" t="s">
        <v>14</v>
      </c>
      <c r="E5" s="14" t="s">
        <v>16</v>
      </c>
      <c r="F5" s="14" t="s">
        <v>15</v>
      </c>
      <c r="G5" s="14">
        <v>2019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</row>
    <row r="6" spans="1:43" x14ac:dyDescent="0.35">
      <c r="A6" s="14">
        <v>5</v>
      </c>
      <c r="B6" s="14" t="s">
        <v>12</v>
      </c>
      <c r="C6" s="14" t="s">
        <v>7</v>
      </c>
      <c r="D6" s="14" t="s">
        <v>11</v>
      </c>
      <c r="E6" s="14" t="s">
        <v>9</v>
      </c>
      <c r="F6" s="14" t="s">
        <v>10</v>
      </c>
      <c r="G6" s="14">
        <v>2019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</row>
    <row r="7" spans="1:43" x14ac:dyDescent="0.35">
      <c r="A7" s="14">
        <v>6</v>
      </c>
      <c r="B7" s="14" t="s">
        <v>12</v>
      </c>
      <c r="C7" s="14" t="s">
        <v>7</v>
      </c>
      <c r="D7" s="14" t="s">
        <v>14</v>
      </c>
      <c r="E7" s="14" t="s">
        <v>12</v>
      </c>
      <c r="F7" s="14" t="s">
        <v>15</v>
      </c>
      <c r="G7" s="14">
        <v>2019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</row>
    <row r="8" spans="1:43" x14ac:dyDescent="0.35">
      <c r="A8" s="14">
        <v>7</v>
      </c>
      <c r="B8" s="14" t="s">
        <v>17</v>
      </c>
      <c r="C8" s="14" t="s">
        <v>7</v>
      </c>
      <c r="D8" s="14" t="s">
        <v>18</v>
      </c>
      <c r="E8" s="14" t="s">
        <v>12</v>
      </c>
      <c r="F8" s="14" t="s">
        <v>15</v>
      </c>
      <c r="G8" s="14">
        <v>2019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</row>
    <row r="9" spans="1:43" x14ac:dyDescent="0.35">
      <c r="A9" s="14">
        <v>8</v>
      </c>
      <c r="B9" s="14" t="s">
        <v>17</v>
      </c>
      <c r="C9" s="14" t="s">
        <v>7</v>
      </c>
      <c r="D9" s="14" t="s">
        <v>18</v>
      </c>
      <c r="E9" s="14" t="s">
        <v>9</v>
      </c>
      <c r="F9" s="14" t="s">
        <v>15</v>
      </c>
      <c r="G9" s="14">
        <v>2019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</row>
    <row r="10" spans="1:43" x14ac:dyDescent="0.35">
      <c r="A10" s="14">
        <v>9</v>
      </c>
      <c r="B10" s="14" t="s">
        <v>19</v>
      </c>
      <c r="C10" s="14" t="s">
        <v>7</v>
      </c>
      <c r="D10" s="14" t="s">
        <v>8</v>
      </c>
      <c r="E10" s="14" t="s">
        <v>12</v>
      </c>
      <c r="F10" s="14" t="s">
        <v>10</v>
      </c>
      <c r="G10" s="14">
        <v>2019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</row>
    <row r="11" spans="1:43" x14ac:dyDescent="0.35">
      <c r="A11" s="14">
        <v>10</v>
      </c>
      <c r="B11" s="14" t="s">
        <v>19</v>
      </c>
      <c r="C11" s="14" t="s">
        <v>7</v>
      </c>
      <c r="D11" s="14" t="s">
        <v>11</v>
      </c>
      <c r="E11" s="14" t="s">
        <v>16</v>
      </c>
      <c r="F11" s="14" t="s">
        <v>10</v>
      </c>
      <c r="G11" s="14">
        <v>2019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</row>
    <row r="12" spans="1:43" x14ac:dyDescent="0.35">
      <c r="A12" s="14">
        <v>11</v>
      </c>
      <c r="B12" s="14" t="s">
        <v>20</v>
      </c>
      <c r="C12" s="14" t="s">
        <v>7</v>
      </c>
      <c r="D12" s="14" t="s">
        <v>8</v>
      </c>
      <c r="E12" s="14" t="s">
        <v>16</v>
      </c>
      <c r="F12" s="14" t="s">
        <v>10</v>
      </c>
      <c r="G12" s="14">
        <v>2019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</row>
    <row r="13" spans="1:43" x14ac:dyDescent="0.35">
      <c r="A13" s="15">
        <v>12</v>
      </c>
      <c r="B13" s="15" t="s">
        <v>20</v>
      </c>
      <c r="C13" s="15" t="s">
        <v>7</v>
      </c>
      <c r="D13" s="15" t="s">
        <v>18</v>
      </c>
      <c r="E13" s="14" t="s">
        <v>16</v>
      </c>
      <c r="F13" s="14" t="s">
        <v>15</v>
      </c>
      <c r="G13" s="14">
        <v>2019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</row>
    <row r="14" spans="1:43" x14ac:dyDescent="0.35">
      <c r="A14" s="14">
        <v>13</v>
      </c>
      <c r="B14" s="14" t="s">
        <v>7</v>
      </c>
      <c r="C14" s="14" t="s">
        <v>13</v>
      </c>
      <c r="D14" s="14" t="s">
        <v>8</v>
      </c>
      <c r="E14" s="14" t="s">
        <v>9</v>
      </c>
      <c r="F14" s="14" t="s">
        <v>10</v>
      </c>
      <c r="G14" s="14">
        <v>2019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</row>
    <row r="15" spans="1:43" x14ac:dyDescent="0.35">
      <c r="A15" s="14">
        <v>14</v>
      </c>
      <c r="B15" s="14" t="s">
        <v>7</v>
      </c>
      <c r="C15" s="14" t="s">
        <v>13</v>
      </c>
      <c r="D15" s="14" t="s">
        <v>18</v>
      </c>
      <c r="E15" s="14" t="s">
        <v>9</v>
      </c>
      <c r="F15" s="14" t="s">
        <v>15</v>
      </c>
      <c r="G15" s="14">
        <v>2019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</row>
    <row r="16" spans="1:43" x14ac:dyDescent="0.35">
      <c r="A16" s="14">
        <v>15</v>
      </c>
      <c r="B16" s="14" t="s">
        <v>13</v>
      </c>
      <c r="C16" s="14" t="s">
        <v>13</v>
      </c>
      <c r="D16" s="14" t="s">
        <v>18</v>
      </c>
      <c r="E16" s="14" t="s">
        <v>16</v>
      </c>
      <c r="F16" s="14" t="s">
        <v>15</v>
      </c>
      <c r="G16" s="14">
        <v>2019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</row>
    <row r="17" spans="1:43" x14ac:dyDescent="0.35">
      <c r="A17" s="14">
        <v>16</v>
      </c>
      <c r="B17" s="14" t="s">
        <v>13</v>
      </c>
      <c r="C17" s="14" t="s">
        <v>13</v>
      </c>
      <c r="D17" s="14" t="s">
        <v>14</v>
      </c>
      <c r="E17" s="14" t="s">
        <v>9</v>
      </c>
      <c r="F17" s="14" t="s">
        <v>15</v>
      </c>
      <c r="G17" s="14">
        <v>2019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</row>
    <row r="18" spans="1:43" x14ac:dyDescent="0.35">
      <c r="A18" s="14">
        <v>17</v>
      </c>
      <c r="B18" s="14" t="s">
        <v>12</v>
      </c>
      <c r="C18" s="14" t="s">
        <v>13</v>
      </c>
      <c r="D18" s="14" t="s">
        <v>14</v>
      </c>
      <c r="E18" s="14" t="s">
        <v>16</v>
      </c>
      <c r="F18" s="14" t="s">
        <v>15</v>
      </c>
      <c r="G18" s="14">
        <v>2019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</row>
    <row r="19" spans="1:43" x14ac:dyDescent="0.35">
      <c r="A19" s="14">
        <v>18</v>
      </c>
      <c r="B19" s="14" t="s">
        <v>12</v>
      </c>
      <c r="C19" s="14" t="s">
        <v>13</v>
      </c>
      <c r="D19" s="14" t="s">
        <v>11</v>
      </c>
      <c r="E19" s="14" t="s">
        <v>16</v>
      </c>
      <c r="F19" s="14" t="s">
        <v>10</v>
      </c>
      <c r="G19" s="14">
        <v>2019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</row>
    <row r="20" spans="1:43" x14ac:dyDescent="0.35">
      <c r="A20" s="14">
        <v>19</v>
      </c>
      <c r="B20" s="14" t="s">
        <v>17</v>
      </c>
      <c r="C20" s="14" t="s">
        <v>13</v>
      </c>
      <c r="D20" s="14" t="s">
        <v>11</v>
      </c>
      <c r="E20" s="14" t="s">
        <v>9</v>
      </c>
      <c r="F20" s="14" t="s">
        <v>10</v>
      </c>
      <c r="G20" s="14">
        <v>2019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</row>
    <row r="21" spans="1:43" x14ac:dyDescent="0.35">
      <c r="A21" s="14">
        <v>20</v>
      </c>
      <c r="B21" s="14" t="s">
        <v>17</v>
      </c>
      <c r="C21" s="14" t="s">
        <v>13</v>
      </c>
      <c r="D21" s="14" t="s">
        <v>8</v>
      </c>
      <c r="E21" s="14" t="s">
        <v>12</v>
      </c>
      <c r="F21" s="14" t="s">
        <v>10</v>
      </c>
      <c r="G21" s="14">
        <v>2019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1:43" x14ac:dyDescent="0.35">
      <c r="A22" s="14">
        <v>21</v>
      </c>
      <c r="B22" s="14" t="s">
        <v>19</v>
      </c>
      <c r="C22" s="14" t="s">
        <v>13</v>
      </c>
      <c r="D22" s="14" t="s">
        <v>14</v>
      </c>
      <c r="E22" s="14" t="s">
        <v>12</v>
      </c>
      <c r="F22" s="14" t="s">
        <v>15</v>
      </c>
      <c r="G22" s="14">
        <v>2019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</row>
    <row r="23" spans="1:43" x14ac:dyDescent="0.35">
      <c r="A23" s="14">
        <v>22</v>
      </c>
      <c r="B23" s="14" t="s">
        <v>19</v>
      </c>
      <c r="C23" s="14" t="s">
        <v>13</v>
      </c>
      <c r="D23" s="14" t="s">
        <v>11</v>
      </c>
      <c r="E23" s="14" t="s">
        <v>12</v>
      </c>
      <c r="F23" s="14" t="s">
        <v>10</v>
      </c>
      <c r="G23" s="14">
        <v>2019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</row>
    <row r="24" spans="1:43" x14ac:dyDescent="0.35">
      <c r="A24" s="14">
        <v>23</v>
      </c>
      <c r="B24" s="14" t="s">
        <v>20</v>
      </c>
      <c r="C24" s="14" t="s">
        <v>13</v>
      </c>
      <c r="D24" s="14" t="s">
        <v>8</v>
      </c>
      <c r="E24" s="14" t="s">
        <v>16</v>
      </c>
      <c r="F24" s="14" t="s">
        <v>10</v>
      </c>
      <c r="G24" s="14">
        <v>2019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</row>
    <row r="25" spans="1:43" x14ac:dyDescent="0.35">
      <c r="A25" s="15">
        <v>24</v>
      </c>
      <c r="B25" s="15" t="s">
        <v>20</v>
      </c>
      <c r="C25" s="15" t="s">
        <v>13</v>
      </c>
      <c r="D25" s="15" t="s">
        <v>18</v>
      </c>
      <c r="E25" s="14" t="s">
        <v>12</v>
      </c>
      <c r="F25" s="14" t="s">
        <v>15</v>
      </c>
      <c r="G25" s="14">
        <v>2019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</row>
    <row r="26" spans="1:43" x14ac:dyDescent="0.35">
      <c r="A26" s="14">
        <v>25</v>
      </c>
      <c r="B26" s="14" t="s">
        <v>7</v>
      </c>
      <c r="C26" s="14" t="s">
        <v>12</v>
      </c>
      <c r="D26" s="14" t="s">
        <v>11</v>
      </c>
      <c r="E26" s="14" t="s">
        <v>16</v>
      </c>
      <c r="F26" s="14" t="s">
        <v>10</v>
      </c>
      <c r="G26" s="14">
        <v>2019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</row>
    <row r="27" spans="1:43" x14ac:dyDescent="0.35">
      <c r="A27" s="14">
        <v>26</v>
      </c>
      <c r="B27" s="14" t="s">
        <v>7</v>
      </c>
      <c r="C27" s="14" t="s">
        <v>12</v>
      </c>
      <c r="D27" s="14" t="s">
        <v>18</v>
      </c>
      <c r="E27" s="14" t="s">
        <v>9</v>
      </c>
      <c r="F27" s="14" t="s">
        <v>15</v>
      </c>
      <c r="G27" s="14">
        <v>2019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</row>
    <row r="28" spans="1:43" x14ac:dyDescent="0.35">
      <c r="A28" s="14">
        <v>27</v>
      </c>
      <c r="B28" s="14" t="s">
        <v>13</v>
      </c>
      <c r="C28" s="14" t="s">
        <v>12</v>
      </c>
      <c r="D28" s="14" t="s">
        <v>14</v>
      </c>
      <c r="E28" s="14" t="s">
        <v>12</v>
      </c>
      <c r="F28" s="14" t="s">
        <v>15</v>
      </c>
      <c r="G28" s="14">
        <v>2019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</row>
    <row r="29" spans="1:43" x14ac:dyDescent="0.35">
      <c r="A29" s="14">
        <v>28</v>
      </c>
      <c r="B29" s="14" t="s">
        <v>13</v>
      </c>
      <c r="C29" s="14" t="s">
        <v>12</v>
      </c>
      <c r="D29" s="14" t="s">
        <v>14</v>
      </c>
      <c r="E29" s="14" t="s">
        <v>9</v>
      </c>
      <c r="F29" s="14" t="s">
        <v>15</v>
      </c>
      <c r="G29" s="14">
        <v>2019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</row>
    <row r="30" spans="1:43" x14ac:dyDescent="0.35">
      <c r="A30" s="14">
        <v>29</v>
      </c>
      <c r="B30" s="14" t="s">
        <v>12</v>
      </c>
      <c r="C30" s="14" t="s">
        <v>12</v>
      </c>
      <c r="D30" s="14" t="s">
        <v>11</v>
      </c>
      <c r="E30" s="14" t="s">
        <v>9</v>
      </c>
      <c r="F30" s="14" t="s">
        <v>10</v>
      </c>
      <c r="G30" s="14">
        <v>2019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</row>
    <row r="31" spans="1:43" x14ac:dyDescent="0.35">
      <c r="A31" s="14">
        <v>30</v>
      </c>
      <c r="B31" s="14" t="s">
        <v>12</v>
      </c>
      <c r="C31" s="14" t="s">
        <v>12</v>
      </c>
      <c r="D31" s="14" t="s">
        <v>8</v>
      </c>
      <c r="E31" s="14" t="s">
        <v>16</v>
      </c>
      <c r="F31" s="14" t="s">
        <v>10</v>
      </c>
      <c r="G31" s="14">
        <v>2019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 spans="1:43" x14ac:dyDescent="0.35">
      <c r="A32" s="14">
        <v>31</v>
      </c>
      <c r="B32" s="14" t="s">
        <v>17</v>
      </c>
      <c r="C32" s="14" t="s">
        <v>12</v>
      </c>
      <c r="D32" s="14" t="s">
        <v>11</v>
      </c>
      <c r="E32" s="14" t="s">
        <v>12</v>
      </c>
      <c r="F32" s="14" t="s">
        <v>10</v>
      </c>
      <c r="G32" s="14">
        <v>2019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</row>
    <row r="33" spans="1:43" x14ac:dyDescent="0.35">
      <c r="A33" s="14">
        <v>32</v>
      </c>
      <c r="B33" s="14" t="s">
        <v>17</v>
      </c>
      <c r="C33" s="14" t="s">
        <v>12</v>
      </c>
      <c r="D33" s="14" t="s">
        <v>8</v>
      </c>
      <c r="E33" s="14" t="s">
        <v>12</v>
      </c>
      <c r="F33" s="14" t="s">
        <v>10</v>
      </c>
      <c r="G33" s="14">
        <v>2019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</row>
    <row r="34" spans="1:43" x14ac:dyDescent="0.35">
      <c r="A34" s="14">
        <v>33</v>
      </c>
      <c r="B34" s="14" t="s">
        <v>19</v>
      </c>
      <c r="C34" s="14" t="s">
        <v>12</v>
      </c>
      <c r="D34" s="14" t="s">
        <v>8</v>
      </c>
      <c r="E34" s="14" t="s">
        <v>9</v>
      </c>
      <c r="F34" s="14" t="s">
        <v>10</v>
      </c>
      <c r="G34" s="14">
        <v>2019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</row>
    <row r="35" spans="1:43" x14ac:dyDescent="0.35">
      <c r="A35" s="14">
        <v>34</v>
      </c>
      <c r="B35" s="14" t="s">
        <v>19</v>
      </c>
      <c r="C35" s="14" t="s">
        <v>12</v>
      </c>
      <c r="D35" s="14" t="s">
        <v>14</v>
      </c>
      <c r="E35" s="14" t="s">
        <v>16</v>
      </c>
      <c r="F35" s="14" t="s">
        <v>15</v>
      </c>
      <c r="G35" s="14">
        <v>2019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</row>
    <row r="36" spans="1:43" x14ac:dyDescent="0.35">
      <c r="A36" s="16">
        <v>35</v>
      </c>
      <c r="B36" s="14" t="s">
        <v>20</v>
      </c>
      <c r="C36" s="16" t="s">
        <v>12</v>
      </c>
      <c r="D36" s="16" t="s">
        <v>18</v>
      </c>
      <c r="E36" s="14" t="s">
        <v>16</v>
      </c>
      <c r="F36" s="14" t="s">
        <v>15</v>
      </c>
      <c r="G36" s="14">
        <v>2019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</row>
    <row r="37" spans="1:43" x14ac:dyDescent="0.35">
      <c r="A37" s="15">
        <v>36</v>
      </c>
      <c r="B37" s="15" t="s">
        <v>20</v>
      </c>
      <c r="C37" s="15" t="s">
        <v>12</v>
      </c>
      <c r="D37" s="15" t="s">
        <v>18</v>
      </c>
      <c r="E37" s="14" t="s">
        <v>12</v>
      </c>
      <c r="F37" s="14" t="s">
        <v>15</v>
      </c>
      <c r="G37" s="14">
        <v>2019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</row>
    <row r="38" spans="1:43" x14ac:dyDescent="0.35">
      <c r="A38" s="14">
        <v>37</v>
      </c>
      <c r="B38" s="14" t="s">
        <v>7</v>
      </c>
      <c r="C38" s="14" t="s">
        <v>17</v>
      </c>
      <c r="D38" s="14" t="s">
        <v>14</v>
      </c>
      <c r="E38" s="14" t="s">
        <v>16</v>
      </c>
      <c r="F38" s="14" t="s">
        <v>15</v>
      </c>
      <c r="G38" s="14">
        <v>2019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</row>
    <row r="39" spans="1:43" x14ac:dyDescent="0.35">
      <c r="A39" s="14">
        <v>38</v>
      </c>
      <c r="B39" s="14" t="s">
        <v>7</v>
      </c>
      <c r="C39" s="14" t="s">
        <v>17</v>
      </c>
      <c r="D39" s="14" t="s">
        <v>8</v>
      </c>
      <c r="E39" s="14" t="s">
        <v>12</v>
      </c>
      <c r="F39" s="14" t="s">
        <v>10</v>
      </c>
      <c r="G39" s="14">
        <v>2019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</row>
    <row r="40" spans="1:43" x14ac:dyDescent="0.35">
      <c r="A40" s="14">
        <v>39</v>
      </c>
      <c r="B40" s="14" t="s">
        <v>13</v>
      </c>
      <c r="C40" s="14" t="s">
        <v>17</v>
      </c>
      <c r="D40" s="14" t="s">
        <v>8</v>
      </c>
      <c r="E40" s="14" t="s">
        <v>9</v>
      </c>
      <c r="F40" s="14" t="s">
        <v>10</v>
      </c>
      <c r="G40" s="14">
        <v>2019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</row>
    <row r="41" spans="1:43" x14ac:dyDescent="0.35">
      <c r="A41" s="14">
        <v>40</v>
      </c>
      <c r="B41" s="14" t="s">
        <v>13</v>
      </c>
      <c r="C41" s="14" t="s">
        <v>17</v>
      </c>
      <c r="D41" s="14" t="s">
        <v>11</v>
      </c>
      <c r="E41" s="14" t="s">
        <v>12</v>
      </c>
      <c r="F41" s="14" t="s">
        <v>10</v>
      </c>
      <c r="G41" s="14">
        <v>2019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</row>
    <row r="42" spans="1:43" x14ac:dyDescent="0.35">
      <c r="A42" s="14">
        <v>41</v>
      </c>
      <c r="B42" s="14" t="s">
        <v>12</v>
      </c>
      <c r="C42" s="14" t="s">
        <v>17</v>
      </c>
      <c r="D42" s="14" t="s">
        <v>18</v>
      </c>
      <c r="E42" s="14" t="s">
        <v>16</v>
      </c>
      <c r="F42" s="14" t="s">
        <v>15</v>
      </c>
      <c r="G42" s="14">
        <v>2019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</row>
    <row r="43" spans="1:43" x14ac:dyDescent="0.35">
      <c r="A43" s="14">
        <v>42</v>
      </c>
      <c r="B43" s="14" t="s">
        <v>12</v>
      </c>
      <c r="C43" s="14" t="s">
        <v>17</v>
      </c>
      <c r="D43" s="14" t="s">
        <v>14</v>
      </c>
      <c r="E43" s="14" t="s">
        <v>9</v>
      </c>
      <c r="F43" s="14" t="s">
        <v>15</v>
      </c>
      <c r="G43" s="14">
        <v>2019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</row>
    <row r="44" spans="1:43" x14ac:dyDescent="0.35">
      <c r="A44" s="14">
        <v>43</v>
      </c>
      <c r="B44" s="14" t="s">
        <v>17</v>
      </c>
      <c r="C44" s="14" t="s">
        <v>17</v>
      </c>
      <c r="D44" s="14" t="s">
        <v>18</v>
      </c>
      <c r="E44" s="14" t="s">
        <v>12</v>
      </c>
      <c r="F44" s="14" t="s">
        <v>15</v>
      </c>
      <c r="G44" s="14">
        <v>2019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43" x14ac:dyDescent="0.35">
      <c r="A45" s="14">
        <v>44</v>
      </c>
      <c r="B45" s="14" t="s">
        <v>17</v>
      </c>
      <c r="C45" s="14" t="s">
        <v>17</v>
      </c>
      <c r="D45" s="14" t="s">
        <v>11</v>
      </c>
      <c r="E45" s="14" t="s">
        <v>9</v>
      </c>
      <c r="F45" s="14" t="s">
        <v>10</v>
      </c>
      <c r="G45" s="14">
        <v>2019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</row>
    <row r="46" spans="1:43" x14ac:dyDescent="0.35">
      <c r="A46" s="14">
        <v>45</v>
      </c>
      <c r="B46" s="14" t="s">
        <v>19</v>
      </c>
      <c r="C46" s="14" t="s">
        <v>17</v>
      </c>
      <c r="D46" s="14" t="s">
        <v>14</v>
      </c>
      <c r="E46" s="14" t="s">
        <v>12</v>
      </c>
      <c r="F46" s="14" t="s">
        <v>15</v>
      </c>
      <c r="G46" s="14">
        <v>2019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spans="1:43" x14ac:dyDescent="0.35">
      <c r="A47" s="14">
        <v>46</v>
      </c>
      <c r="B47" s="14" t="s">
        <v>19</v>
      </c>
      <c r="C47" s="14" t="s">
        <v>17</v>
      </c>
      <c r="D47" s="14" t="s">
        <v>8</v>
      </c>
      <c r="E47" s="14" t="s">
        <v>16</v>
      </c>
      <c r="F47" s="14" t="s">
        <v>10</v>
      </c>
      <c r="G47" s="14">
        <v>2019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</row>
    <row r="48" spans="1:43" x14ac:dyDescent="0.35">
      <c r="A48" s="16">
        <v>47</v>
      </c>
      <c r="B48" s="14" t="s">
        <v>20</v>
      </c>
      <c r="C48" s="16" t="s">
        <v>17</v>
      </c>
      <c r="D48" s="16" t="s">
        <v>18</v>
      </c>
      <c r="E48" s="14" t="s">
        <v>9</v>
      </c>
      <c r="F48" s="14" t="s">
        <v>15</v>
      </c>
      <c r="G48" s="14">
        <v>2019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</row>
    <row r="49" spans="1:43" x14ac:dyDescent="0.35">
      <c r="A49" s="15">
        <v>48</v>
      </c>
      <c r="B49" s="15" t="s">
        <v>20</v>
      </c>
      <c r="C49" s="15" t="s">
        <v>17</v>
      </c>
      <c r="D49" s="15" t="s">
        <v>11</v>
      </c>
      <c r="E49" s="14" t="s">
        <v>16</v>
      </c>
      <c r="F49" s="14" t="s">
        <v>10</v>
      </c>
      <c r="G49" s="14">
        <v>2019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</row>
    <row r="50" spans="1:43" x14ac:dyDescent="0.35">
      <c r="A50" s="14">
        <v>1</v>
      </c>
      <c r="B50" s="14" t="s">
        <v>7</v>
      </c>
      <c r="C50" s="14" t="s">
        <v>7</v>
      </c>
      <c r="D50" s="14" t="s">
        <v>8</v>
      </c>
      <c r="E50" s="14" t="s">
        <v>9</v>
      </c>
      <c r="F50" s="14" t="s">
        <v>10</v>
      </c>
      <c r="G50" s="17">
        <v>2024</v>
      </c>
      <c r="H50" s="17" t="s">
        <v>48</v>
      </c>
      <c r="I50" s="17">
        <v>4</v>
      </c>
      <c r="J50" s="18" t="s">
        <v>49</v>
      </c>
      <c r="K50" s="18"/>
      <c r="L50" s="18"/>
      <c r="M50" s="19">
        <v>51.458333333333336</v>
      </c>
      <c r="N50" s="20">
        <v>3.9236945329470783</v>
      </c>
      <c r="O50" s="42">
        <v>7.6249934243505971E-2</v>
      </c>
      <c r="P50" s="21">
        <v>16.916666666666668</v>
      </c>
      <c r="Q50" s="21">
        <v>4.321370433582663</v>
      </c>
      <c r="R50" s="43">
        <v>0.25545046898025592</v>
      </c>
      <c r="S50" s="22">
        <v>4</v>
      </c>
      <c r="T50" s="23">
        <v>421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2</v>
      </c>
      <c r="AB50" s="24">
        <v>12</v>
      </c>
      <c r="AC50" s="24">
        <v>0</v>
      </c>
      <c r="AD50" s="24">
        <v>0</v>
      </c>
      <c r="AE50" s="24">
        <v>0</v>
      </c>
      <c r="AF50" s="24">
        <v>3</v>
      </c>
      <c r="AG50" s="25">
        <v>400</v>
      </c>
      <c r="AH50" s="26">
        <v>0</v>
      </c>
      <c r="AI50" s="27">
        <v>0</v>
      </c>
      <c r="AJ50" s="27">
        <v>0</v>
      </c>
      <c r="AK50" s="28">
        <v>0</v>
      </c>
      <c r="AL50" s="29">
        <v>5</v>
      </c>
      <c r="AM50" s="30">
        <v>5</v>
      </c>
      <c r="AN50" s="30">
        <v>0</v>
      </c>
      <c r="AO50" s="30">
        <v>0</v>
      </c>
      <c r="AP50" s="30">
        <v>0</v>
      </c>
      <c r="AQ50" s="29">
        <v>0</v>
      </c>
    </row>
    <row r="51" spans="1:43" x14ac:dyDescent="0.35">
      <c r="A51" s="14">
        <v>2</v>
      </c>
      <c r="B51" s="14" t="s">
        <v>7</v>
      </c>
      <c r="C51" s="14" t="s">
        <v>7</v>
      </c>
      <c r="D51" s="14" t="s">
        <v>11</v>
      </c>
      <c r="E51" s="14" t="s">
        <v>12</v>
      </c>
      <c r="F51" s="14" t="s">
        <v>10</v>
      </c>
      <c r="G51" s="17">
        <v>2024</v>
      </c>
      <c r="H51" s="17" t="s">
        <v>48</v>
      </c>
      <c r="I51" s="17">
        <v>4</v>
      </c>
      <c r="J51" s="18" t="s">
        <v>49</v>
      </c>
      <c r="K51" s="18"/>
      <c r="L51" s="18"/>
      <c r="M51" s="19">
        <v>44.058333333333337</v>
      </c>
      <c r="N51" s="20">
        <v>4.5157216947285868</v>
      </c>
      <c r="O51" s="42">
        <v>0.1024941561126216</v>
      </c>
      <c r="P51" s="21">
        <v>21.291666666666668</v>
      </c>
      <c r="Q51" s="21">
        <v>3.8225308925164296</v>
      </c>
      <c r="R51" s="43">
        <v>0.17953178360155442</v>
      </c>
      <c r="S51" s="22">
        <v>3</v>
      </c>
      <c r="T51" s="23">
        <v>371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3</v>
      </c>
      <c r="AC51" s="24">
        <v>0</v>
      </c>
      <c r="AD51" s="24">
        <v>0</v>
      </c>
      <c r="AE51" s="24">
        <v>0</v>
      </c>
      <c r="AF51" s="24">
        <v>165</v>
      </c>
      <c r="AG51" s="25">
        <v>200</v>
      </c>
      <c r="AH51" s="26">
        <v>0</v>
      </c>
      <c r="AI51" s="24">
        <v>0</v>
      </c>
      <c r="AJ51" s="24">
        <v>0</v>
      </c>
      <c r="AK51" s="26">
        <v>0</v>
      </c>
      <c r="AL51" s="29">
        <v>4</v>
      </c>
      <c r="AM51" s="30">
        <v>4</v>
      </c>
      <c r="AN51" s="30">
        <v>0</v>
      </c>
      <c r="AO51" s="30">
        <v>0</v>
      </c>
      <c r="AP51" s="30">
        <v>0</v>
      </c>
      <c r="AQ51" s="29">
        <v>0</v>
      </c>
    </row>
    <row r="52" spans="1:43" x14ac:dyDescent="0.35">
      <c r="A52" s="14">
        <v>3</v>
      </c>
      <c r="B52" s="14" t="s">
        <v>13</v>
      </c>
      <c r="C52" s="14" t="s">
        <v>7</v>
      </c>
      <c r="D52" s="14" t="s">
        <v>14</v>
      </c>
      <c r="E52" s="14" t="s">
        <v>9</v>
      </c>
      <c r="F52" s="14" t="s">
        <v>15</v>
      </c>
      <c r="G52" s="17">
        <v>2024</v>
      </c>
      <c r="H52" s="17" t="s">
        <v>48</v>
      </c>
      <c r="I52" s="17">
        <v>4</v>
      </c>
      <c r="J52" s="18" t="s">
        <v>49</v>
      </c>
      <c r="K52" s="18"/>
      <c r="L52" s="18"/>
      <c r="M52" s="19">
        <v>54.241666666666674</v>
      </c>
      <c r="N52" s="20">
        <v>2.7991746619099698</v>
      </c>
      <c r="O52" s="42">
        <v>5.1605616750529472E-2</v>
      </c>
      <c r="P52" s="21">
        <v>16.458333333333332</v>
      </c>
      <c r="Q52" s="21">
        <v>2.5977116969760226</v>
      </c>
      <c r="R52" s="43">
        <v>0.15783564741120137</v>
      </c>
      <c r="S52" s="22">
        <v>3</v>
      </c>
      <c r="T52" s="23">
        <v>706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3</v>
      </c>
      <c r="AC52" s="24">
        <v>0</v>
      </c>
      <c r="AD52" s="24">
        <v>0</v>
      </c>
      <c r="AE52" s="24">
        <v>0</v>
      </c>
      <c r="AF52" s="24">
        <v>150</v>
      </c>
      <c r="AG52" s="25">
        <v>550</v>
      </c>
      <c r="AH52" s="26">
        <v>0</v>
      </c>
      <c r="AI52" s="24">
        <v>0</v>
      </c>
      <c r="AJ52" s="24">
        <v>0</v>
      </c>
      <c r="AK52" s="26">
        <v>0</v>
      </c>
      <c r="AL52" s="29">
        <v>11</v>
      </c>
      <c r="AM52" s="30">
        <v>10</v>
      </c>
      <c r="AN52" s="30">
        <v>1</v>
      </c>
      <c r="AO52" s="30">
        <v>0</v>
      </c>
      <c r="AP52" s="30">
        <v>0</v>
      </c>
      <c r="AQ52" s="29">
        <v>0</v>
      </c>
    </row>
    <row r="53" spans="1:43" x14ac:dyDescent="0.35">
      <c r="A53" s="14">
        <v>4</v>
      </c>
      <c r="B53" s="14" t="s">
        <v>13</v>
      </c>
      <c r="C53" s="14" t="s">
        <v>7</v>
      </c>
      <c r="D53" s="14" t="s">
        <v>14</v>
      </c>
      <c r="E53" s="14" t="s">
        <v>16</v>
      </c>
      <c r="F53" s="14" t="s">
        <v>15</v>
      </c>
      <c r="G53" s="17">
        <v>2024</v>
      </c>
      <c r="H53" s="17" t="s">
        <v>48</v>
      </c>
      <c r="I53" s="17">
        <v>4</v>
      </c>
      <c r="J53" s="18" t="s">
        <v>49</v>
      </c>
      <c r="K53" s="18"/>
      <c r="L53" s="18"/>
      <c r="M53" s="19">
        <v>51.150000000000006</v>
      </c>
      <c r="N53" s="20">
        <v>2.3446263513133023</v>
      </c>
      <c r="O53" s="42">
        <v>4.5838247337503461E-2</v>
      </c>
      <c r="P53" s="21">
        <v>13.291666666666666</v>
      </c>
      <c r="Q53" s="21">
        <v>3.3942353090693813</v>
      </c>
      <c r="R53" s="43">
        <v>0.25536566588609766</v>
      </c>
      <c r="S53" s="22">
        <v>3</v>
      </c>
      <c r="T53" s="23">
        <v>649</v>
      </c>
      <c r="U53" s="24">
        <v>0</v>
      </c>
      <c r="V53" s="24">
        <v>0</v>
      </c>
      <c r="W53" s="24">
        <v>0</v>
      </c>
      <c r="X53" s="24">
        <v>0</v>
      </c>
      <c r="Y53" s="24">
        <v>41</v>
      </c>
      <c r="Z53" s="24">
        <v>0</v>
      </c>
      <c r="AA53" s="24">
        <v>0</v>
      </c>
      <c r="AB53" s="24">
        <v>5</v>
      </c>
      <c r="AC53" s="24">
        <v>0</v>
      </c>
      <c r="AD53" s="24">
        <v>0</v>
      </c>
      <c r="AE53" s="24">
        <v>0</v>
      </c>
      <c r="AF53" s="24">
        <v>0</v>
      </c>
      <c r="AG53" s="25">
        <v>600</v>
      </c>
      <c r="AH53" s="26">
        <v>0</v>
      </c>
      <c r="AI53" s="24">
        <v>0</v>
      </c>
      <c r="AJ53" s="24">
        <v>0</v>
      </c>
      <c r="AK53" s="26">
        <v>0</v>
      </c>
      <c r="AL53" s="29">
        <v>9</v>
      </c>
      <c r="AM53" s="30">
        <v>7</v>
      </c>
      <c r="AN53" s="30">
        <v>0</v>
      </c>
      <c r="AO53" s="30">
        <v>1</v>
      </c>
      <c r="AP53" s="30">
        <v>1</v>
      </c>
      <c r="AQ53" s="29">
        <v>0</v>
      </c>
    </row>
    <row r="54" spans="1:43" x14ac:dyDescent="0.35">
      <c r="A54" s="14">
        <v>5</v>
      </c>
      <c r="B54" s="14" t="s">
        <v>12</v>
      </c>
      <c r="C54" s="14" t="s">
        <v>7</v>
      </c>
      <c r="D54" s="14" t="s">
        <v>11</v>
      </c>
      <c r="E54" s="14" t="s">
        <v>9</v>
      </c>
      <c r="F54" s="14" t="s">
        <v>10</v>
      </c>
      <c r="G54" s="17">
        <v>2024</v>
      </c>
      <c r="H54" s="17" t="s">
        <v>48</v>
      </c>
      <c r="I54" s="17">
        <v>4</v>
      </c>
      <c r="J54" s="18" t="s">
        <v>49</v>
      </c>
      <c r="K54" s="18"/>
      <c r="L54" s="18"/>
      <c r="M54" s="19">
        <v>49.391666666666659</v>
      </c>
      <c r="N54" s="20">
        <v>5.0792730928268801</v>
      </c>
      <c r="O54" s="42">
        <v>0.10283664098856517</v>
      </c>
      <c r="P54" s="21">
        <v>20.583333333333332</v>
      </c>
      <c r="Q54" s="21">
        <v>4.1769569900789882</v>
      </c>
      <c r="R54" s="43">
        <v>0.20292908453825045</v>
      </c>
      <c r="S54" s="22">
        <v>2</v>
      </c>
      <c r="T54" s="23">
        <v>135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3</v>
      </c>
      <c r="AG54" s="25">
        <v>130</v>
      </c>
      <c r="AH54" s="26">
        <v>0</v>
      </c>
      <c r="AI54" s="24">
        <v>0</v>
      </c>
      <c r="AJ54" s="24">
        <v>0</v>
      </c>
      <c r="AK54" s="26">
        <v>0</v>
      </c>
      <c r="AL54" s="29">
        <v>5</v>
      </c>
      <c r="AM54" s="30">
        <v>4</v>
      </c>
      <c r="AN54" s="30">
        <v>0</v>
      </c>
      <c r="AO54" s="30">
        <v>0</v>
      </c>
      <c r="AP54" s="30">
        <v>1</v>
      </c>
      <c r="AQ54" s="29">
        <v>0</v>
      </c>
    </row>
    <row r="55" spans="1:43" x14ac:dyDescent="0.35">
      <c r="A55" s="14">
        <v>6</v>
      </c>
      <c r="B55" s="14" t="s">
        <v>12</v>
      </c>
      <c r="C55" s="14" t="s">
        <v>7</v>
      </c>
      <c r="D55" s="14" t="s">
        <v>14</v>
      </c>
      <c r="E55" s="14" t="s">
        <v>12</v>
      </c>
      <c r="F55" s="14" t="s">
        <v>15</v>
      </c>
      <c r="G55" s="17">
        <v>2024</v>
      </c>
      <c r="H55" s="17" t="s">
        <v>48</v>
      </c>
      <c r="I55" s="17">
        <v>4</v>
      </c>
      <c r="J55" s="18" t="s">
        <v>49</v>
      </c>
      <c r="K55" s="18"/>
      <c r="L55" s="18"/>
      <c r="M55" s="19">
        <v>53.216666666666669</v>
      </c>
      <c r="N55" s="20">
        <v>2.176666898695983</v>
      </c>
      <c r="O55" s="42">
        <v>4.0901977426169425E-2</v>
      </c>
      <c r="P55" s="21">
        <v>11.125</v>
      </c>
      <c r="Q55" s="21">
        <v>2.5327401618154055</v>
      </c>
      <c r="R55" s="43">
        <v>0.2276620370171151</v>
      </c>
      <c r="S55" s="22">
        <v>4</v>
      </c>
      <c r="T55" s="23">
        <v>253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1</v>
      </c>
      <c r="AC55" s="24">
        <v>13</v>
      </c>
      <c r="AD55" s="24">
        <v>0</v>
      </c>
      <c r="AE55" s="24">
        <v>0</v>
      </c>
      <c r="AF55" s="24">
        <v>5</v>
      </c>
      <c r="AG55" s="25">
        <v>230</v>
      </c>
      <c r="AH55" s="26">
        <v>0</v>
      </c>
      <c r="AI55" s="24">
        <v>0</v>
      </c>
      <c r="AJ55" s="24">
        <v>0</v>
      </c>
      <c r="AK55" s="26">
        <v>0</v>
      </c>
      <c r="AL55" s="29">
        <v>4</v>
      </c>
      <c r="AM55" s="30">
        <v>4</v>
      </c>
      <c r="AN55" s="30">
        <v>0</v>
      </c>
      <c r="AO55" s="30">
        <v>0</v>
      </c>
      <c r="AP55" s="30">
        <v>0</v>
      </c>
      <c r="AQ55" s="29">
        <v>0</v>
      </c>
    </row>
    <row r="56" spans="1:43" x14ac:dyDescent="0.35">
      <c r="A56" s="14">
        <v>7</v>
      </c>
      <c r="B56" s="14" t="s">
        <v>17</v>
      </c>
      <c r="C56" s="14" t="s">
        <v>7</v>
      </c>
      <c r="D56" s="14" t="s">
        <v>18</v>
      </c>
      <c r="E56" s="14" t="s">
        <v>12</v>
      </c>
      <c r="F56" s="14" t="s">
        <v>15</v>
      </c>
      <c r="G56" s="17">
        <v>2024</v>
      </c>
      <c r="H56" s="17" t="s">
        <v>48</v>
      </c>
      <c r="I56" s="17">
        <v>4</v>
      </c>
      <c r="J56" s="18" t="s">
        <v>49</v>
      </c>
      <c r="K56" s="18"/>
      <c r="L56" s="18"/>
      <c r="M56" s="19">
        <v>51.06666666666667</v>
      </c>
      <c r="N56" s="20">
        <v>2.7147185802025526</v>
      </c>
      <c r="O56" s="42">
        <v>5.316028551310481E-2</v>
      </c>
      <c r="P56" s="21">
        <v>17.083333333333332</v>
      </c>
      <c r="Q56" s="21">
        <v>2.6699790034357695</v>
      </c>
      <c r="R56" s="43">
        <v>0.15629145385965482</v>
      </c>
      <c r="S56" s="22">
        <v>1</v>
      </c>
      <c r="T56" s="23">
        <v>86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5">
        <v>85</v>
      </c>
      <c r="AH56" s="26">
        <v>0</v>
      </c>
      <c r="AI56" s="24">
        <v>0</v>
      </c>
      <c r="AJ56" s="24">
        <v>0</v>
      </c>
      <c r="AK56" s="26">
        <v>0</v>
      </c>
      <c r="AL56" s="29">
        <v>4</v>
      </c>
      <c r="AM56" s="30">
        <v>4</v>
      </c>
      <c r="AN56" s="30">
        <v>0</v>
      </c>
      <c r="AO56" s="30">
        <v>0</v>
      </c>
      <c r="AP56" s="30">
        <v>0</v>
      </c>
      <c r="AQ56" s="29">
        <v>0</v>
      </c>
    </row>
    <row r="57" spans="1:43" x14ac:dyDescent="0.35">
      <c r="A57" s="14">
        <v>8</v>
      </c>
      <c r="B57" s="14" t="s">
        <v>17</v>
      </c>
      <c r="C57" s="14" t="s">
        <v>7</v>
      </c>
      <c r="D57" s="14" t="s">
        <v>18</v>
      </c>
      <c r="E57" s="14" t="s">
        <v>9</v>
      </c>
      <c r="F57" s="14" t="s">
        <v>15</v>
      </c>
      <c r="G57" s="17">
        <v>2024</v>
      </c>
      <c r="H57" s="17" t="s">
        <v>48</v>
      </c>
      <c r="I57" s="17">
        <v>4</v>
      </c>
      <c r="J57" s="18" t="s">
        <v>49</v>
      </c>
      <c r="K57" s="18"/>
      <c r="L57" s="18"/>
      <c r="M57" s="19">
        <v>52.491666666666674</v>
      </c>
      <c r="N57" s="20">
        <v>3.432321857479764</v>
      </c>
      <c r="O57" s="42">
        <v>6.5387938227904688E-2</v>
      </c>
      <c r="P57" s="21">
        <v>17.958333333333332</v>
      </c>
      <c r="Q57" s="21">
        <v>3.0708181715015672</v>
      </c>
      <c r="R57" s="43">
        <v>0.17099683553605016</v>
      </c>
      <c r="S57" s="22">
        <v>4</v>
      </c>
      <c r="T57" s="23">
        <v>319</v>
      </c>
      <c r="U57" s="24">
        <v>0</v>
      </c>
      <c r="V57" s="24">
        <v>0</v>
      </c>
      <c r="W57" s="24">
        <v>0</v>
      </c>
      <c r="X57" s="24">
        <v>0</v>
      </c>
      <c r="Y57" s="24">
        <v>7</v>
      </c>
      <c r="Z57" s="24">
        <v>0</v>
      </c>
      <c r="AA57" s="24">
        <v>0</v>
      </c>
      <c r="AB57" s="24">
        <v>1</v>
      </c>
      <c r="AC57" s="24">
        <v>0</v>
      </c>
      <c r="AD57" s="24">
        <v>0</v>
      </c>
      <c r="AE57" s="24">
        <v>0</v>
      </c>
      <c r="AF57" s="24">
        <v>7</v>
      </c>
      <c r="AG57" s="25">
        <v>300</v>
      </c>
      <c r="AH57" s="26">
        <v>0</v>
      </c>
      <c r="AI57" s="24">
        <v>0</v>
      </c>
      <c r="AJ57" s="24">
        <v>0</v>
      </c>
      <c r="AK57" s="26">
        <v>0</v>
      </c>
      <c r="AL57" s="29">
        <v>4</v>
      </c>
      <c r="AM57" s="30">
        <v>4</v>
      </c>
      <c r="AN57" s="30">
        <v>0</v>
      </c>
      <c r="AO57" s="30">
        <v>0</v>
      </c>
      <c r="AP57" s="30">
        <v>0</v>
      </c>
      <c r="AQ57" s="29">
        <v>0</v>
      </c>
    </row>
    <row r="58" spans="1:43" x14ac:dyDescent="0.35">
      <c r="A58" s="14">
        <v>9</v>
      </c>
      <c r="B58" s="14" t="s">
        <v>19</v>
      </c>
      <c r="C58" s="14" t="s">
        <v>7</v>
      </c>
      <c r="D58" s="14" t="s">
        <v>8</v>
      </c>
      <c r="E58" s="14" t="s">
        <v>12</v>
      </c>
      <c r="F58" s="14" t="s">
        <v>10</v>
      </c>
      <c r="G58" s="17">
        <v>2024</v>
      </c>
      <c r="H58" s="17" t="s">
        <v>48</v>
      </c>
      <c r="I58" s="17">
        <v>4</v>
      </c>
      <c r="J58" s="18" t="s">
        <v>49</v>
      </c>
      <c r="K58" s="18"/>
      <c r="L58" s="18"/>
      <c r="M58" s="19">
        <v>64.63333333333334</v>
      </c>
      <c r="N58" s="20">
        <v>9.4267832490326491</v>
      </c>
      <c r="O58" s="42">
        <v>0.145850179201124</v>
      </c>
      <c r="P58" s="21">
        <v>10.333333333333334</v>
      </c>
      <c r="Q58" s="21">
        <v>3.0176249942729152</v>
      </c>
      <c r="R58" s="43">
        <v>0.29202822525221761</v>
      </c>
      <c r="S58" s="22">
        <v>3</v>
      </c>
      <c r="T58" s="23">
        <v>194</v>
      </c>
      <c r="U58" s="24">
        <v>45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1</v>
      </c>
      <c r="AG58" s="25">
        <v>145</v>
      </c>
      <c r="AH58" s="26">
        <v>0</v>
      </c>
      <c r="AI58" s="24">
        <v>0</v>
      </c>
      <c r="AJ58" s="24">
        <v>0</v>
      </c>
      <c r="AK58" s="26">
        <v>0</v>
      </c>
      <c r="AL58" s="29">
        <v>0</v>
      </c>
      <c r="AM58" s="30">
        <v>0</v>
      </c>
      <c r="AN58" s="30">
        <v>0</v>
      </c>
      <c r="AO58" s="30">
        <v>0</v>
      </c>
      <c r="AP58" s="30">
        <v>0</v>
      </c>
      <c r="AQ58" s="29">
        <v>0</v>
      </c>
    </row>
    <row r="59" spans="1:43" x14ac:dyDescent="0.35">
      <c r="A59" s="14">
        <v>10</v>
      </c>
      <c r="B59" s="14" t="s">
        <v>19</v>
      </c>
      <c r="C59" s="14" t="s">
        <v>7</v>
      </c>
      <c r="D59" s="14" t="s">
        <v>11</v>
      </c>
      <c r="E59" s="14" t="s">
        <v>16</v>
      </c>
      <c r="F59" s="14" t="s">
        <v>10</v>
      </c>
      <c r="G59" s="17">
        <v>2024</v>
      </c>
      <c r="H59" s="17" t="s">
        <v>48</v>
      </c>
      <c r="I59" s="17">
        <v>4</v>
      </c>
      <c r="J59" s="18" t="s">
        <v>49</v>
      </c>
      <c r="K59" s="18"/>
      <c r="L59" s="18"/>
      <c r="M59" s="19">
        <v>73.716666666666669</v>
      </c>
      <c r="N59" s="20">
        <v>5.3883431984462939</v>
      </c>
      <c r="O59" s="42">
        <v>7.3095318088803443E-2</v>
      </c>
      <c r="P59" s="21">
        <v>16.041666666666668</v>
      </c>
      <c r="Q59" s="21">
        <v>4.7551805879737534</v>
      </c>
      <c r="R59" s="43">
        <v>0.29642684184771445</v>
      </c>
      <c r="S59" s="22">
        <v>0</v>
      </c>
      <c r="T59" s="23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5">
        <v>0</v>
      </c>
      <c r="AH59" s="26">
        <v>0</v>
      </c>
      <c r="AI59" s="24">
        <v>0</v>
      </c>
      <c r="AJ59" s="24">
        <v>0</v>
      </c>
      <c r="AK59" s="26">
        <v>0</v>
      </c>
      <c r="AL59" s="29">
        <v>1</v>
      </c>
      <c r="AM59" s="30">
        <v>1</v>
      </c>
      <c r="AN59" s="30">
        <v>0</v>
      </c>
      <c r="AO59" s="30">
        <v>0</v>
      </c>
      <c r="AP59" s="30">
        <v>0</v>
      </c>
      <c r="AQ59" s="29">
        <v>0</v>
      </c>
    </row>
    <row r="60" spans="1:43" x14ac:dyDescent="0.35">
      <c r="A60" s="14">
        <v>11</v>
      </c>
      <c r="B60" s="14" t="s">
        <v>20</v>
      </c>
      <c r="C60" s="14" t="s">
        <v>7</v>
      </c>
      <c r="D60" s="14" t="s">
        <v>8</v>
      </c>
      <c r="E60" s="14" t="s">
        <v>16</v>
      </c>
      <c r="F60" s="14" t="s">
        <v>10</v>
      </c>
      <c r="G60" s="17">
        <v>2024</v>
      </c>
      <c r="H60" s="17" t="s">
        <v>48</v>
      </c>
      <c r="I60" s="17">
        <v>4</v>
      </c>
      <c r="J60" s="18" t="s">
        <v>49</v>
      </c>
      <c r="K60" s="18"/>
      <c r="L60" s="18"/>
      <c r="M60" s="19">
        <v>69.974999999999994</v>
      </c>
      <c r="N60" s="20">
        <v>4.5471519557950675</v>
      </c>
      <c r="O60" s="42">
        <v>6.4982521697678708E-2</v>
      </c>
      <c r="P60" s="21">
        <v>9.125</v>
      </c>
      <c r="Q60" s="21">
        <v>2.2474733287931055</v>
      </c>
      <c r="R60" s="43">
        <v>0.24629844699102527</v>
      </c>
      <c r="S60" s="22">
        <v>4</v>
      </c>
      <c r="T60" s="23">
        <v>44</v>
      </c>
      <c r="U60" s="24">
        <v>3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1</v>
      </c>
      <c r="AC60" s="24">
        <v>0</v>
      </c>
      <c r="AD60" s="24">
        <v>0</v>
      </c>
      <c r="AE60" s="24">
        <v>0</v>
      </c>
      <c r="AF60" s="24">
        <v>1</v>
      </c>
      <c r="AG60" s="31">
        <v>35</v>
      </c>
      <c r="AH60" s="26">
        <v>0</v>
      </c>
      <c r="AI60" s="24">
        <v>0</v>
      </c>
      <c r="AJ60" s="24">
        <v>0</v>
      </c>
      <c r="AK60" s="26">
        <v>0</v>
      </c>
      <c r="AL60" s="29">
        <v>1</v>
      </c>
      <c r="AM60" s="30">
        <v>1</v>
      </c>
      <c r="AN60" s="30">
        <v>0</v>
      </c>
      <c r="AO60" s="30">
        <v>0</v>
      </c>
      <c r="AP60" s="30">
        <v>0</v>
      </c>
      <c r="AQ60" s="29">
        <v>0</v>
      </c>
    </row>
    <row r="61" spans="1:43" x14ac:dyDescent="0.35">
      <c r="A61" s="15">
        <v>12</v>
      </c>
      <c r="B61" s="15" t="s">
        <v>20</v>
      </c>
      <c r="C61" s="15" t="s">
        <v>7</v>
      </c>
      <c r="D61" s="15" t="s">
        <v>18</v>
      </c>
      <c r="E61" s="14" t="s">
        <v>16</v>
      </c>
      <c r="F61" s="14" t="s">
        <v>15</v>
      </c>
      <c r="G61" s="17">
        <v>2024</v>
      </c>
      <c r="H61" s="17" t="s">
        <v>48</v>
      </c>
      <c r="I61" s="17">
        <v>4</v>
      </c>
      <c r="J61" s="18" t="s">
        <v>49</v>
      </c>
      <c r="K61" s="18"/>
      <c r="L61" s="18"/>
      <c r="M61" s="19">
        <v>76.891666666666666</v>
      </c>
      <c r="N61" s="20">
        <v>4.3903734223729511</v>
      </c>
      <c r="O61" s="42">
        <v>5.7098169576758874E-2</v>
      </c>
      <c r="P61" s="21">
        <v>13.208333333333334</v>
      </c>
      <c r="Q61" s="21">
        <v>1.6439743048939364</v>
      </c>
      <c r="R61" s="43">
        <v>0.12446493160080274</v>
      </c>
      <c r="S61" s="32">
        <v>3</v>
      </c>
      <c r="T61" s="33">
        <v>29</v>
      </c>
      <c r="U61" s="24">
        <v>0</v>
      </c>
      <c r="V61" s="24">
        <v>0</v>
      </c>
      <c r="W61" s="24">
        <v>0</v>
      </c>
      <c r="X61" s="24">
        <v>0</v>
      </c>
      <c r="Y61" s="26">
        <v>2</v>
      </c>
      <c r="Z61" s="24">
        <v>0</v>
      </c>
      <c r="AA61" s="26">
        <v>0</v>
      </c>
      <c r="AB61" s="26">
        <v>0</v>
      </c>
      <c r="AC61" s="26">
        <v>0</v>
      </c>
      <c r="AD61" s="24">
        <v>0</v>
      </c>
      <c r="AE61" s="24">
        <v>0</v>
      </c>
      <c r="AF61" s="31">
        <v>4</v>
      </c>
      <c r="AG61" s="25">
        <v>20</v>
      </c>
      <c r="AH61" s="26">
        <v>0</v>
      </c>
      <c r="AI61" s="24">
        <v>0</v>
      </c>
      <c r="AJ61" s="24">
        <v>0</v>
      </c>
      <c r="AK61" s="26">
        <v>0</v>
      </c>
      <c r="AL61" s="34">
        <v>2</v>
      </c>
      <c r="AM61" s="35">
        <v>2</v>
      </c>
      <c r="AN61" s="35">
        <v>0</v>
      </c>
      <c r="AO61" s="35">
        <v>0</v>
      </c>
      <c r="AP61" s="35">
        <v>0</v>
      </c>
      <c r="AQ61" s="34">
        <v>0</v>
      </c>
    </row>
    <row r="62" spans="1:43" x14ac:dyDescent="0.35">
      <c r="A62" s="14">
        <v>13</v>
      </c>
      <c r="B62" s="14" t="s">
        <v>7</v>
      </c>
      <c r="C62" s="14" t="s">
        <v>13</v>
      </c>
      <c r="D62" s="14" t="s">
        <v>8</v>
      </c>
      <c r="E62" s="14" t="s">
        <v>9</v>
      </c>
      <c r="F62" s="14" t="s">
        <v>10</v>
      </c>
      <c r="G62" s="17">
        <v>2024</v>
      </c>
      <c r="H62" s="17" t="s">
        <v>48</v>
      </c>
      <c r="I62" s="17">
        <v>4</v>
      </c>
      <c r="J62" s="18" t="s">
        <v>49</v>
      </c>
      <c r="K62" s="18"/>
      <c r="L62" s="18"/>
      <c r="M62" s="19">
        <v>56.124999999999993</v>
      </c>
      <c r="N62" s="20">
        <v>3.1723593170326145</v>
      </c>
      <c r="O62" s="42">
        <v>5.6523105871405167E-2</v>
      </c>
      <c r="P62" s="21">
        <v>13.875</v>
      </c>
      <c r="Q62" s="21">
        <v>2.7561913774429576</v>
      </c>
      <c r="R62" s="43">
        <v>0.19864442359949244</v>
      </c>
      <c r="S62" s="23">
        <v>6</v>
      </c>
      <c r="T62" s="23">
        <v>301</v>
      </c>
      <c r="U62" s="24">
        <v>0</v>
      </c>
      <c r="V62" s="24">
        <v>0</v>
      </c>
      <c r="W62" s="24">
        <v>0</v>
      </c>
      <c r="X62" s="24">
        <v>0</v>
      </c>
      <c r="Y62" s="24">
        <v>15</v>
      </c>
      <c r="Z62" s="24">
        <v>0</v>
      </c>
      <c r="AA62" s="24">
        <v>50</v>
      </c>
      <c r="AB62" s="24">
        <v>14</v>
      </c>
      <c r="AC62" s="26">
        <v>0</v>
      </c>
      <c r="AD62" s="24">
        <v>0</v>
      </c>
      <c r="AE62" s="24">
        <v>0</v>
      </c>
      <c r="AF62" s="24">
        <v>55</v>
      </c>
      <c r="AG62" s="24">
        <v>165</v>
      </c>
      <c r="AH62" s="26">
        <v>2</v>
      </c>
      <c r="AI62" s="24">
        <v>0</v>
      </c>
      <c r="AJ62" s="24">
        <v>0</v>
      </c>
      <c r="AK62" s="26">
        <v>0</v>
      </c>
      <c r="AL62" s="29">
        <v>7</v>
      </c>
      <c r="AM62" s="30">
        <v>7</v>
      </c>
      <c r="AN62" s="30">
        <v>0</v>
      </c>
      <c r="AO62" s="30">
        <v>0</v>
      </c>
      <c r="AP62" s="30">
        <v>0</v>
      </c>
      <c r="AQ62" s="29">
        <v>0</v>
      </c>
    </row>
    <row r="63" spans="1:43" x14ac:dyDescent="0.35">
      <c r="A63" s="14">
        <v>14</v>
      </c>
      <c r="B63" s="14" t="s">
        <v>7</v>
      </c>
      <c r="C63" s="14" t="s">
        <v>13</v>
      </c>
      <c r="D63" s="14" t="s">
        <v>18</v>
      </c>
      <c r="E63" s="14" t="s">
        <v>9</v>
      </c>
      <c r="F63" s="14" t="s">
        <v>15</v>
      </c>
      <c r="G63" s="17">
        <v>2024</v>
      </c>
      <c r="H63" s="17" t="s">
        <v>48</v>
      </c>
      <c r="I63" s="17">
        <v>4</v>
      </c>
      <c r="J63" s="18" t="s">
        <v>49</v>
      </c>
      <c r="K63" s="18"/>
      <c r="L63" s="18"/>
      <c r="M63" s="36">
        <v>52.800000000000004</v>
      </c>
      <c r="N63" s="20">
        <v>3.7423862100876963</v>
      </c>
      <c r="O63" s="42">
        <v>7.0878526706206368E-2</v>
      </c>
      <c r="P63" s="21">
        <v>19.833333333333332</v>
      </c>
      <c r="Q63" s="21">
        <v>3.6762958960278946</v>
      </c>
      <c r="R63" s="43">
        <v>0.18535945694258293</v>
      </c>
      <c r="S63" s="23">
        <v>3</v>
      </c>
      <c r="T63" s="23">
        <v>223</v>
      </c>
      <c r="U63" s="24">
        <v>0</v>
      </c>
      <c r="V63" s="24">
        <v>0</v>
      </c>
      <c r="W63" s="24">
        <v>0</v>
      </c>
      <c r="X63" s="24">
        <v>0</v>
      </c>
      <c r="Y63" s="24">
        <v>5</v>
      </c>
      <c r="Z63" s="24">
        <v>0</v>
      </c>
      <c r="AA63" s="24">
        <v>0</v>
      </c>
      <c r="AB63" s="24">
        <v>0</v>
      </c>
      <c r="AC63" s="26">
        <v>0</v>
      </c>
      <c r="AD63" s="24">
        <v>0</v>
      </c>
      <c r="AE63" s="24">
        <v>0</v>
      </c>
      <c r="AF63" s="24">
        <v>43</v>
      </c>
      <c r="AG63" s="24">
        <v>175</v>
      </c>
      <c r="AH63" s="26">
        <v>0</v>
      </c>
      <c r="AI63" s="24">
        <v>0</v>
      </c>
      <c r="AJ63" s="24">
        <v>0</v>
      </c>
      <c r="AK63" s="26">
        <v>0</v>
      </c>
      <c r="AL63" s="29">
        <v>2</v>
      </c>
      <c r="AM63" s="30">
        <v>2</v>
      </c>
      <c r="AN63" s="30">
        <v>0</v>
      </c>
      <c r="AO63" s="30">
        <v>0</v>
      </c>
      <c r="AP63" s="30">
        <v>0</v>
      </c>
      <c r="AQ63" s="29">
        <v>0</v>
      </c>
    </row>
    <row r="64" spans="1:43" x14ac:dyDescent="0.35">
      <c r="A64" s="14">
        <v>15</v>
      </c>
      <c r="B64" s="14" t="s">
        <v>13</v>
      </c>
      <c r="C64" s="14" t="s">
        <v>13</v>
      </c>
      <c r="D64" s="14" t="s">
        <v>18</v>
      </c>
      <c r="E64" s="14" t="s">
        <v>16</v>
      </c>
      <c r="F64" s="14" t="s">
        <v>15</v>
      </c>
      <c r="G64" s="17">
        <v>2024</v>
      </c>
      <c r="H64" s="17" t="s">
        <v>48</v>
      </c>
      <c r="I64" s="17">
        <v>4</v>
      </c>
      <c r="J64" s="18" t="s">
        <v>49</v>
      </c>
      <c r="K64" s="18"/>
      <c r="L64" s="18"/>
      <c r="M64" s="19">
        <v>55.466666666666661</v>
      </c>
      <c r="N64" s="20">
        <v>3.8864176852523746</v>
      </c>
      <c r="O64" s="42">
        <v>7.0067626537001951E-2</v>
      </c>
      <c r="P64" s="21">
        <v>16</v>
      </c>
      <c r="Q64" s="21">
        <v>2.6883587422947719</v>
      </c>
      <c r="R64" s="43">
        <v>0.16802242139342324</v>
      </c>
      <c r="S64" s="23">
        <v>3</v>
      </c>
      <c r="T64" s="23">
        <v>288</v>
      </c>
      <c r="U64" s="24">
        <v>0</v>
      </c>
      <c r="V64" s="24">
        <v>0</v>
      </c>
      <c r="W64" s="24">
        <v>0</v>
      </c>
      <c r="X64" s="24">
        <v>0</v>
      </c>
      <c r="Y64" s="24">
        <v>9</v>
      </c>
      <c r="Z64" s="24">
        <v>0</v>
      </c>
      <c r="AA64" s="24">
        <v>0</v>
      </c>
      <c r="AB64" s="24">
        <v>0</v>
      </c>
      <c r="AC64" s="26">
        <v>0</v>
      </c>
      <c r="AD64" s="24">
        <v>0</v>
      </c>
      <c r="AE64" s="24">
        <v>0</v>
      </c>
      <c r="AF64" s="24">
        <v>39</v>
      </c>
      <c r="AG64" s="24">
        <v>240</v>
      </c>
      <c r="AH64" s="26">
        <v>0</v>
      </c>
      <c r="AI64" s="24">
        <v>0</v>
      </c>
      <c r="AJ64" s="24">
        <v>0</v>
      </c>
      <c r="AK64" s="26">
        <v>0</v>
      </c>
      <c r="AL64" s="29">
        <v>8</v>
      </c>
      <c r="AM64" s="30">
        <v>8</v>
      </c>
      <c r="AN64" s="30">
        <v>0</v>
      </c>
      <c r="AO64" s="30">
        <v>0</v>
      </c>
      <c r="AP64" s="30">
        <v>0</v>
      </c>
      <c r="AQ64" s="29">
        <v>0</v>
      </c>
    </row>
    <row r="65" spans="1:43" x14ac:dyDescent="0.35">
      <c r="A65" s="14">
        <v>16</v>
      </c>
      <c r="B65" s="14" t="s">
        <v>13</v>
      </c>
      <c r="C65" s="14" t="s">
        <v>13</v>
      </c>
      <c r="D65" s="14" t="s">
        <v>14</v>
      </c>
      <c r="E65" s="14" t="s">
        <v>9</v>
      </c>
      <c r="F65" s="14" t="s">
        <v>15</v>
      </c>
      <c r="G65" s="17">
        <v>2024</v>
      </c>
      <c r="H65" s="17" t="s">
        <v>48</v>
      </c>
      <c r="I65" s="17">
        <v>4</v>
      </c>
      <c r="J65" s="18" t="s">
        <v>49</v>
      </c>
      <c r="K65" s="18"/>
      <c r="L65" s="18"/>
      <c r="M65" s="19">
        <v>56.4</v>
      </c>
      <c r="N65" s="20">
        <v>2.4327313493647047</v>
      </c>
      <c r="O65" s="42">
        <v>4.3133534563203985E-2</v>
      </c>
      <c r="P65" s="21">
        <v>12.291666666666666</v>
      </c>
      <c r="Q65" s="21">
        <v>2.3302197841457466</v>
      </c>
      <c r="R65" s="43">
        <v>0.18957720277795906</v>
      </c>
      <c r="S65" s="23">
        <v>4</v>
      </c>
      <c r="T65" s="23">
        <v>454</v>
      </c>
      <c r="U65" s="24">
        <v>0</v>
      </c>
      <c r="V65" s="24">
        <v>0</v>
      </c>
      <c r="W65" s="24">
        <v>0</v>
      </c>
      <c r="X65" s="24">
        <v>0</v>
      </c>
      <c r="Y65" s="24">
        <v>16</v>
      </c>
      <c r="Z65" s="24">
        <v>0</v>
      </c>
      <c r="AA65" s="24">
        <v>23</v>
      </c>
      <c r="AB65" s="24">
        <v>0</v>
      </c>
      <c r="AC65" s="26">
        <v>0</v>
      </c>
      <c r="AD65" s="24">
        <v>0</v>
      </c>
      <c r="AE65" s="24">
        <v>0</v>
      </c>
      <c r="AF65" s="24">
        <v>185</v>
      </c>
      <c r="AG65" s="24">
        <v>230</v>
      </c>
      <c r="AH65" s="26">
        <v>0</v>
      </c>
      <c r="AI65" s="24">
        <v>0</v>
      </c>
      <c r="AJ65" s="24">
        <v>0</v>
      </c>
      <c r="AK65" s="26">
        <v>0</v>
      </c>
      <c r="AL65" s="29">
        <v>6</v>
      </c>
      <c r="AM65" s="30">
        <v>6</v>
      </c>
      <c r="AN65" s="30">
        <v>0</v>
      </c>
      <c r="AO65" s="30">
        <v>0</v>
      </c>
      <c r="AP65" s="30">
        <v>0</v>
      </c>
      <c r="AQ65" s="29">
        <v>0</v>
      </c>
    </row>
    <row r="66" spans="1:43" x14ac:dyDescent="0.35">
      <c r="A66" s="14">
        <v>17</v>
      </c>
      <c r="B66" s="14" t="s">
        <v>12</v>
      </c>
      <c r="C66" s="14" t="s">
        <v>13</v>
      </c>
      <c r="D66" s="14" t="s">
        <v>14</v>
      </c>
      <c r="E66" s="14" t="s">
        <v>16</v>
      </c>
      <c r="F66" s="14" t="s">
        <v>15</v>
      </c>
      <c r="G66" s="17">
        <v>2024</v>
      </c>
      <c r="H66" s="17" t="s">
        <v>48</v>
      </c>
      <c r="I66" s="17">
        <v>4</v>
      </c>
      <c r="J66" s="18" t="s">
        <v>49</v>
      </c>
      <c r="K66" s="18"/>
      <c r="L66" s="18"/>
      <c r="M66" s="19">
        <v>52.85</v>
      </c>
      <c r="N66" s="20">
        <v>3.7907782842049729</v>
      </c>
      <c r="O66" s="42">
        <v>7.1727119852506585E-2</v>
      </c>
      <c r="P66" s="21">
        <v>14.541666666666666</v>
      </c>
      <c r="Q66" s="21">
        <v>2.6496855159307717</v>
      </c>
      <c r="R66" s="43">
        <v>0.18221333060841985</v>
      </c>
      <c r="S66" s="23">
        <v>3</v>
      </c>
      <c r="T66" s="23">
        <v>690</v>
      </c>
      <c r="U66" s="24">
        <v>0</v>
      </c>
      <c r="V66" s="24">
        <v>0</v>
      </c>
      <c r="W66" s="24">
        <v>0</v>
      </c>
      <c r="X66" s="24">
        <v>0</v>
      </c>
      <c r="Y66" s="24">
        <v>30</v>
      </c>
      <c r="Z66" s="24">
        <v>0</v>
      </c>
      <c r="AA66" s="24">
        <v>0</v>
      </c>
      <c r="AB66" s="24">
        <v>0</v>
      </c>
      <c r="AC66" s="26">
        <v>0</v>
      </c>
      <c r="AD66" s="24">
        <v>0</v>
      </c>
      <c r="AE66" s="24">
        <v>0</v>
      </c>
      <c r="AF66" s="24">
        <v>135</v>
      </c>
      <c r="AG66" s="24">
        <v>525</v>
      </c>
      <c r="AH66" s="26">
        <v>0</v>
      </c>
      <c r="AI66" s="24">
        <v>0</v>
      </c>
      <c r="AJ66" s="24">
        <v>0</v>
      </c>
      <c r="AK66" s="26">
        <v>0</v>
      </c>
      <c r="AL66" s="29">
        <v>5</v>
      </c>
      <c r="AM66" s="30">
        <v>4</v>
      </c>
      <c r="AN66" s="30">
        <v>0</v>
      </c>
      <c r="AO66" s="30">
        <v>0</v>
      </c>
      <c r="AP66" s="30">
        <v>1</v>
      </c>
      <c r="AQ66" s="29">
        <v>0</v>
      </c>
    </row>
    <row r="67" spans="1:43" x14ac:dyDescent="0.35">
      <c r="A67" s="14">
        <v>18</v>
      </c>
      <c r="B67" s="14" t="s">
        <v>12</v>
      </c>
      <c r="C67" s="14" t="s">
        <v>13</v>
      </c>
      <c r="D67" s="14" t="s">
        <v>11</v>
      </c>
      <c r="E67" s="14" t="s">
        <v>16</v>
      </c>
      <c r="F67" s="14" t="s">
        <v>10</v>
      </c>
      <c r="G67" s="17">
        <v>2024</v>
      </c>
      <c r="H67" s="17" t="s">
        <v>48</v>
      </c>
      <c r="I67" s="17">
        <v>4</v>
      </c>
      <c r="J67" s="18" t="s">
        <v>49</v>
      </c>
      <c r="K67" s="18"/>
      <c r="L67" s="18"/>
      <c r="M67" s="19">
        <v>50.491666666666674</v>
      </c>
      <c r="N67" s="20">
        <v>1.968136328118713</v>
      </c>
      <c r="O67" s="42">
        <v>3.8979428845394543E-2</v>
      </c>
      <c r="P67" s="21">
        <v>21.875</v>
      </c>
      <c r="Q67" s="21">
        <v>3.3106233963903646</v>
      </c>
      <c r="R67" s="43">
        <v>0.15134278383498809</v>
      </c>
      <c r="S67" s="23">
        <v>4</v>
      </c>
      <c r="T67" s="23">
        <v>121</v>
      </c>
      <c r="U67" s="24">
        <v>7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1</v>
      </c>
      <c r="AC67" s="26">
        <v>0</v>
      </c>
      <c r="AD67" s="24">
        <v>0</v>
      </c>
      <c r="AE67" s="24">
        <v>0</v>
      </c>
      <c r="AF67" s="24">
        <v>3</v>
      </c>
      <c r="AG67" s="24">
        <v>110</v>
      </c>
      <c r="AH67" s="26">
        <v>0</v>
      </c>
      <c r="AI67" s="24">
        <v>0</v>
      </c>
      <c r="AJ67" s="24">
        <v>0</v>
      </c>
      <c r="AK67" s="26">
        <v>0</v>
      </c>
      <c r="AL67" s="29">
        <v>3</v>
      </c>
      <c r="AM67" s="30">
        <v>3</v>
      </c>
      <c r="AN67" s="30">
        <v>0</v>
      </c>
      <c r="AO67" s="30">
        <v>0</v>
      </c>
      <c r="AP67" s="30">
        <v>0</v>
      </c>
      <c r="AQ67" s="29">
        <v>0</v>
      </c>
    </row>
    <row r="68" spans="1:43" x14ac:dyDescent="0.35">
      <c r="A68" s="14">
        <v>19</v>
      </c>
      <c r="B68" s="14" t="s">
        <v>17</v>
      </c>
      <c r="C68" s="14" t="s">
        <v>13</v>
      </c>
      <c r="D68" s="14" t="s">
        <v>11</v>
      </c>
      <c r="E68" s="14" t="s">
        <v>9</v>
      </c>
      <c r="F68" s="14" t="s">
        <v>10</v>
      </c>
      <c r="G68" s="17">
        <v>2024</v>
      </c>
      <c r="H68" s="17" t="s">
        <v>48</v>
      </c>
      <c r="I68" s="17">
        <v>4</v>
      </c>
      <c r="J68" s="18" t="s">
        <v>49</v>
      </c>
      <c r="K68" s="18"/>
      <c r="L68" s="18"/>
      <c r="M68" s="19">
        <v>48.599999999999994</v>
      </c>
      <c r="N68" s="20">
        <v>3.93376987818879</v>
      </c>
      <c r="O68" s="42">
        <v>8.0941767040921611E-2</v>
      </c>
      <c r="P68" s="21">
        <v>18.958333333333332</v>
      </c>
      <c r="Q68" s="21">
        <v>1.9477064989521922</v>
      </c>
      <c r="R68" s="43">
        <v>0.10273616697769805</v>
      </c>
      <c r="S68" s="23">
        <v>1</v>
      </c>
      <c r="T68" s="23">
        <v>150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6">
        <v>0</v>
      </c>
      <c r="AD68" s="24">
        <v>0</v>
      </c>
      <c r="AE68" s="24">
        <v>0</v>
      </c>
      <c r="AF68" s="24">
        <v>0</v>
      </c>
      <c r="AG68" s="24">
        <v>150</v>
      </c>
      <c r="AH68" s="26">
        <v>0</v>
      </c>
      <c r="AI68" s="24">
        <v>0</v>
      </c>
      <c r="AJ68" s="24">
        <v>0</v>
      </c>
      <c r="AK68" s="26">
        <v>0</v>
      </c>
      <c r="AL68" s="29">
        <v>5</v>
      </c>
      <c r="AM68" s="30">
        <v>5</v>
      </c>
      <c r="AN68" s="30">
        <v>0</v>
      </c>
      <c r="AO68" s="30">
        <v>0</v>
      </c>
      <c r="AP68" s="30">
        <v>0</v>
      </c>
      <c r="AQ68" s="29">
        <v>0</v>
      </c>
    </row>
    <row r="69" spans="1:43" x14ac:dyDescent="0.35">
      <c r="A69" s="14">
        <v>20</v>
      </c>
      <c r="B69" s="14" t="s">
        <v>17</v>
      </c>
      <c r="C69" s="14" t="s">
        <v>13</v>
      </c>
      <c r="D69" s="14" t="s">
        <v>8</v>
      </c>
      <c r="E69" s="14" t="s">
        <v>12</v>
      </c>
      <c r="F69" s="14" t="s">
        <v>10</v>
      </c>
      <c r="G69" s="17">
        <v>2024</v>
      </c>
      <c r="H69" s="17" t="s">
        <v>48</v>
      </c>
      <c r="I69" s="17">
        <v>4</v>
      </c>
      <c r="J69" s="18" t="s">
        <v>49</v>
      </c>
      <c r="K69" s="18"/>
      <c r="L69" s="18"/>
      <c r="M69" s="19">
        <v>53.833333333333336</v>
      </c>
      <c r="N69" s="20">
        <v>2.282077734845767</v>
      </c>
      <c r="O69" s="42">
        <v>4.2391536870200003E-2</v>
      </c>
      <c r="P69" s="21">
        <v>9.4583333333333339</v>
      </c>
      <c r="Q69" s="21">
        <v>2.6064459722120872</v>
      </c>
      <c r="R69" s="43">
        <v>0.27557138032198275</v>
      </c>
      <c r="S69" s="23">
        <v>2</v>
      </c>
      <c r="T69" s="23">
        <v>205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5</v>
      </c>
      <c r="AB69" s="24">
        <v>0</v>
      </c>
      <c r="AC69" s="26">
        <v>0</v>
      </c>
      <c r="AD69" s="24">
        <v>0</v>
      </c>
      <c r="AE69" s="24">
        <v>0</v>
      </c>
      <c r="AF69" s="24">
        <v>0</v>
      </c>
      <c r="AG69" s="24">
        <v>200</v>
      </c>
      <c r="AH69" s="26">
        <v>0</v>
      </c>
      <c r="AI69" s="24">
        <v>0</v>
      </c>
      <c r="AJ69" s="24">
        <v>0</v>
      </c>
      <c r="AK69" s="26">
        <v>0</v>
      </c>
      <c r="AL69" s="29">
        <v>0</v>
      </c>
      <c r="AM69" s="30">
        <v>0</v>
      </c>
      <c r="AN69" s="30">
        <v>0</v>
      </c>
      <c r="AO69" s="30">
        <v>0</v>
      </c>
      <c r="AP69" s="30">
        <v>0</v>
      </c>
      <c r="AQ69" s="29">
        <v>0</v>
      </c>
    </row>
    <row r="70" spans="1:43" x14ac:dyDescent="0.35">
      <c r="A70" s="14">
        <v>21</v>
      </c>
      <c r="B70" s="14" t="s">
        <v>19</v>
      </c>
      <c r="C70" s="14" t="s">
        <v>13</v>
      </c>
      <c r="D70" s="14" t="s">
        <v>14</v>
      </c>
      <c r="E70" s="14" t="s">
        <v>12</v>
      </c>
      <c r="F70" s="14" t="s">
        <v>15</v>
      </c>
      <c r="G70" s="17">
        <v>2024</v>
      </c>
      <c r="H70" s="17" t="s">
        <v>48</v>
      </c>
      <c r="I70" s="17">
        <v>4</v>
      </c>
      <c r="J70" s="18" t="s">
        <v>49</v>
      </c>
      <c r="K70" s="18"/>
      <c r="L70" s="18"/>
      <c r="M70" s="19">
        <v>63</v>
      </c>
      <c r="N70" s="20">
        <v>7.7383343286406232</v>
      </c>
      <c r="O70" s="42">
        <v>0.12283070362921625</v>
      </c>
      <c r="P70" s="21">
        <v>7.625</v>
      </c>
      <c r="Q70" s="21">
        <v>1.7072705489384883</v>
      </c>
      <c r="R70" s="43">
        <v>0.22390433428701487</v>
      </c>
      <c r="S70" s="23">
        <v>4</v>
      </c>
      <c r="T70" s="23">
        <v>97</v>
      </c>
      <c r="U70" s="24">
        <v>0</v>
      </c>
      <c r="V70" s="24">
        <v>0</v>
      </c>
      <c r="W70" s="24">
        <v>0</v>
      </c>
      <c r="X70" s="24">
        <v>0</v>
      </c>
      <c r="Y70" s="24">
        <v>5</v>
      </c>
      <c r="Z70" s="24">
        <v>0</v>
      </c>
      <c r="AA70" s="24">
        <v>0</v>
      </c>
      <c r="AB70" s="24">
        <v>5</v>
      </c>
      <c r="AC70" s="26">
        <v>0</v>
      </c>
      <c r="AD70" s="24">
        <v>0</v>
      </c>
      <c r="AE70" s="24">
        <v>0</v>
      </c>
      <c r="AF70" s="24">
        <v>2</v>
      </c>
      <c r="AG70" s="24">
        <v>85</v>
      </c>
      <c r="AH70" s="26">
        <v>0</v>
      </c>
      <c r="AI70" s="24">
        <v>0</v>
      </c>
      <c r="AJ70" s="24">
        <v>0</v>
      </c>
      <c r="AK70" s="26">
        <v>0</v>
      </c>
      <c r="AL70" s="29">
        <v>1</v>
      </c>
      <c r="AM70" s="30">
        <v>1</v>
      </c>
      <c r="AN70" s="30">
        <v>0</v>
      </c>
      <c r="AO70" s="30">
        <v>0</v>
      </c>
      <c r="AP70" s="30">
        <v>0</v>
      </c>
      <c r="AQ70" s="29">
        <v>0</v>
      </c>
    </row>
    <row r="71" spans="1:43" x14ac:dyDescent="0.35">
      <c r="A71" s="14">
        <v>22</v>
      </c>
      <c r="B71" s="14" t="s">
        <v>19</v>
      </c>
      <c r="C71" s="14" t="s">
        <v>13</v>
      </c>
      <c r="D71" s="14" t="s">
        <v>11</v>
      </c>
      <c r="E71" s="14" t="s">
        <v>12</v>
      </c>
      <c r="F71" s="14" t="s">
        <v>10</v>
      </c>
      <c r="G71" s="17">
        <v>2024</v>
      </c>
      <c r="H71" s="17" t="s">
        <v>48</v>
      </c>
      <c r="I71" s="17">
        <v>4</v>
      </c>
      <c r="J71" s="18" t="s">
        <v>49</v>
      </c>
      <c r="K71" s="18"/>
      <c r="L71" s="18"/>
      <c r="M71" s="19">
        <v>70.616666666666674</v>
      </c>
      <c r="N71" s="20">
        <v>3.1135578401954329</v>
      </c>
      <c r="O71" s="42">
        <v>4.4090977203617168E-2</v>
      </c>
      <c r="P71" s="21">
        <v>17.291666666666668</v>
      </c>
      <c r="Q71" s="21">
        <v>1.8642367842843286</v>
      </c>
      <c r="R71" s="43">
        <v>0.107811283910419</v>
      </c>
      <c r="S71" s="23">
        <v>0</v>
      </c>
      <c r="T71" s="23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6">
        <v>0</v>
      </c>
      <c r="AD71" s="24">
        <v>0</v>
      </c>
      <c r="AE71" s="24">
        <v>0</v>
      </c>
      <c r="AF71" s="24">
        <v>0</v>
      </c>
      <c r="AG71" s="24">
        <v>0</v>
      </c>
      <c r="AH71" s="26">
        <v>0</v>
      </c>
      <c r="AI71" s="24">
        <v>0</v>
      </c>
      <c r="AJ71" s="24">
        <v>0</v>
      </c>
      <c r="AK71" s="26">
        <v>0</v>
      </c>
      <c r="AL71" s="29">
        <v>1</v>
      </c>
      <c r="AM71" s="30">
        <v>0</v>
      </c>
      <c r="AN71" s="30">
        <v>0</v>
      </c>
      <c r="AO71" s="30">
        <v>0</v>
      </c>
      <c r="AP71" s="30">
        <v>1</v>
      </c>
      <c r="AQ71" s="29">
        <v>0</v>
      </c>
    </row>
    <row r="72" spans="1:43" x14ac:dyDescent="0.35">
      <c r="A72" s="14">
        <v>23</v>
      </c>
      <c r="B72" s="14" t="s">
        <v>20</v>
      </c>
      <c r="C72" s="14" t="s">
        <v>13</v>
      </c>
      <c r="D72" s="14" t="s">
        <v>8</v>
      </c>
      <c r="E72" s="14" t="s">
        <v>16</v>
      </c>
      <c r="F72" s="14" t="s">
        <v>10</v>
      </c>
      <c r="G72" s="17">
        <v>2024</v>
      </c>
      <c r="H72" s="17" t="s">
        <v>48</v>
      </c>
      <c r="I72" s="17">
        <v>4</v>
      </c>
      <c r="J72" s="18" t="s">
        <v>49</v>
      </c>
      <c r="K72" s="18"/>
      <c r="L72" s="18"/>
      <c r="M72" s="19">
        <v>69.924999999999997</v>
      </c>
      <c r="N72" s="20">
        <v>5.9705527382311967</v>
      </c>
      <c r="O72" s="42">
        <v>8.5385094576062887E-2</v>
      </c>
      <c r="P72" s="21">
        <v>8.5416666666666661</v>
      </c>
      <c r="Q72" s="21">
        <v>0.96432579682607211</v>
      </c>
      <c r="R72" s="43">
        <v>0.11289667865280845</v>
      </c>
      <c r="S72" s="23">
        <v>3</v>
      </c>
      <c r="T72" s="23">
        <v>82</v>
      </c>
      <c r="U72" s="24">
        <v>0</v>
      </c>
      <c r="V72" s="24">
        <v>0</v>
      </c>
      <c r="W72" s="24">
        <v>0</v>
      </c>
      <c r="X72" s="24">
        <v>0</v>
      </c>
      <c r="Y72" s="24">
        <v>3</v>
      </c>
      <c r="Z72" s="24">
        <v>0</v>
      </c>
      <c r="AA72" s="24">
        <v>29</v>
      </c>
      <c r="AB72" s="24">
        <v>0</v>
      </c>
      <c r="AC72" s="26">
        <v>0</v>
      </c>
      <c r="AD72" s="24">
        <v>0</v>
      </c>
      <c r="AE72" s="24">
        <v>0</v>
      </c>
      <c r="AF72" s="24">
        <v>0</v>
      </c>
      <c r="AG72" s="24">
        <v>50</v>
      </c>
      <c r="AH72" s="26">
        <v>0</v>
      </c>
      <c r="AI72" s="24">
        <v>0</v>
      </c>
      <c r="AJ72" s="24">
        <v>0</v>
      </c>
      <c r="AK72" s="26">
        <v>0</v>
      </c>
      <c r="AL72" s="29">
        <v>1</v>
      </c>
      <c r="AM72" s="30">
        <v>1</v>
      </c>
      <c r="AN72" s="30">
        <v>0</v>
      </c>
      <c r="AO72" s="30">
        <v>0</v>
      </c>
      <c r="AP72" s="30">
        <v>0</v>
      </c>
      <c r="AQ72" s="29">
        <v>0</v>
      </c>
    </row>
    <row r="73" spans="1:43" x14ac:dyDescent="0.35">
      <c r="A73" s="15">
        <v>24</v>
      </c>
      <c r="B73" s="15" t="s">
        <v>20</v>
      </c>
      <c r="C73" s="15" t="s">
        <v>13</v>
      </c>
      <c r="D73" s="15" t="s">
        <v>18</v>
      </c>
      <c r="E73" s="14" t="s">
        <v>12</v>
      </c>
      <c r="F73" s="14" t="s">
        <v>15</v>
      </c>
      <c r="G73" s="17">
        <v>2024</v>
      </c>
      <c r="H73" s="17" t="s">
        <v>48</v>
      </c>
      <c r="I73" s="17">
        <v>4</v>
      </c>
      <c r="J73" s="18" t="s">
        <v>49</v>
      </c>
      <c r="K73" s="18"/>
      <c r="L73" s="18"/>
      <c r="M73" s="19">
        <v>72.591666666666683</v>
      </c>
      <c r="N73" s="20">
        <v>5.5966643203922404</v>
      </c>
      <c r="O73" s="42">
        <v>7.7097889845835002E-2</v>
      </c>
      <c r="P73" s="21">
        <v>12.791666666666666</v>
      </c>
      <c r="Q73" s="21">
        <v>1.8520054650092828</v>
      </c>
      <c r="R73" s="43">
        <v>0.14478218618965077</v>
      </c>
      <c r="S73" s="33">
        <v>0</v>
      </c>
      <c r="T73" s="33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6">
        <v>0</v>
      </c>
      <c r="AD73" s="24">
        <v>0</v>
      </c>
      <c r="AE73" s="24">
        <v>0</v>
      </c>
      <c r="AF73" s="24">
        <v>0</v>
      </c>
      <c r="AG73" s="24">
        <v>0</v>
      </c>
      <c r="AH73" s="26">
        <v>0</v>
      </c>
      <c r="AI73" s="24">
        <v>0</v>
      </c>
      <c r="AJ73" s="24">
        <v>0</v>
      </c>
      <c r="AK73" s="26">
        <v>0</v>
      </c>
      <c r="AL73" s="34">
        <v>1</v>
      </c>
      <c r="AM73" s="35">
        <v>1</v>
      </c>
      <c r="AN73" s="35">
        <v>0</v>
      </c>
      <c r="AO73" s="35">
        <v>0</v>
      </c>
      <c r="AP73" s="35">
        <v>0</v>
      </c>
      <c r="AQ73" s="34">
        <v>0</v>
      </c>
    </row>
    <row r="74" spans="1:43" x14ac:dyDescent="0.35">
      <c r="A74" s="14">
        <v>25</v>
      </c>
      <c r="B74" s="14" t="s">
        <v>7</v>
      </c>
      <c r="C74" s="14" t="s">
        <v>12</v>
      </c>
      <c r="D74" s="14" t="s">
        <v>11</v>
      </c>
      <c r="E74" s="14" t="s">
        <v>16</v>
      </c>
      <c r="F74" s="14" t="s">
        <v>10</v>
      </c>
      <c r="G74" s="17">
        <v>2024</v>
      </c>
      <c r="H74" s="17" t="s">
        <v>48</v>
      </c>
      <c r="I74" s="17">
        <v>4</v>
      </c>
      <c r="J74" s="18" t="s">
        <v>49</v>
      </c>
      <c r="K74" s="18"/>
      <c r="L74" s="18"/>
      <c r="M74" s="19">
        <v>51.041666666666664</v>
      </c>
      <c r="N74" s="20">
        <v>5.6987172932054539</v>
      </c>
      <c r="O74" s="42">
        <v>0.11164833880565787</v>
      </c>
      <c r="P74" s="21">
        <v>19.541666666666668</v>
      </c>
      <c r="Q74" s="21">
        <v>2.6752938099762047</v>
      </c>
      <c r="R74" s="43">
        <v>0.13690202865549875</v>
      </c>
      <c r="S74" s="23">
        <v>3</v>
      </c>
      <c r="T74" s="23">
        <v>73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2</v>
      </c>
      <c r="AC74" s="26">
        <v>0</v>
      </c>
      <c r="AD74" s="24">
        <v>0</v>
      </c>
      <c r="AE74" s="24">
        <v>0</v>
      </c>
      <c r="AF74" s="24">
        <v>1</v>
      </c>
      <c r="AG74" s="24">
        <v>70</v>
      </c>
      <c r="AH74" s="26">
        <v>0</v>
      </c>
      <c r="AI74" s="24">
        <v>0</v>
      </c>
      <c r="AJ74" s="24">
        <v>0</v>
      </c>
      <c r="AK74" s="26">
        <v>0</v>
      </c>
      <c r="AL74" s="29">
        <v>6</v>
      </c>
      <c r="AM74" s="30">
        <v>6</v>
      </c>
      <c r="AN74" s="30">
        <v>0</v>
      </c>
      <c r="AO74" s="30">
        <v>0</v>
      </c>
      <c r="AP74" s="30">
        <v>0</v>
      </c>
      <c r="AQ74" s="29">
        <v>0</v>
      </c>
    </row>
    <row r="75" spans="1:43" x14ac:dyDescent="0.35">
      <c r="A75" s="14">
        <v>26</v>
      </c>
      <c r="B75" s="14" t="s">
        <v>7</v>
      </c>
      <c r="C75" s="14" t="s">
        <v>12</v>
      </c>
      <c r="D75" s="14" t="s">
        <v>18</v>
      </c>
      <c r="E75" s="14" t="s">
        <v>9</v>
      </c>
      <c r="F75" s="14" t="s">
        <v>15</v>
      </c>
      <c r="G75" s="17">
        <v>2024</v>
      </c>
      <c r="H75" s="17" t="s">
        <v>48</v>
      </c>
      <c r="I75" s="17">
        <v>4</v>
      </c>
      <c r="J75" s="18" t="s">
        <v>49</v>
      </c>
      <c r="K75" s="18"/>
      <c r="L75" s="18"/>
      <c r="M75" s="37">
        <v>51.441666666666656</v>
      </c>
      <c r="N75" s="38">
        <v>4.3338956511609172</v>
      </c>
      <c r="O75" s="44">
        <v>8.4248740991302473E-2</v>
      </c>
      <c r="P75" s="21">
        <v>15.916666666666666</v>
      </c>
      <c r="Q75" s="21">
        <v>5.509633436632658</v>
      </c>
      <c r="R75" s="43">
        <v>0.34615498031199948</v>
      </c>
      <c r="S75" s="23">
        <v>3</v>
      </c>
      <c r="T75" s="23">
        <v>342</v>
      </c>
      <c r="U75" s="24">
        <v>0</v>
      </c>
      <c r="V75" s="24">
        <v>0</v>
      </c>
      <c r="W75" s="24">
        <v>0</v>
      </c>
      <c r="X75" s="24">
        <v>0</v>
      </c>
      <c r="Y75" s="24">
        <v>2</v>
      </c>
      <c r="Z75" s="24">
        <v>0</v>
      </c>
      <c r="AA75" s="24">
        <v>0</v>
      </c>
      <c r="AB75" s="24">
        <v>0</v>
      </c>
      <c r="AC75" s="26">
        <v>0</v>
      </c>
      <c r="AD75" s="24">
        <v>0</v>
      </c>
      <c r="AE75" s="24">
        <v>0</v>
      </c>
      <c r="AF75" s="24">
        <v>30</v>
      </c>
      <c r="AG75" s="24">
        <v>310</v>
      </c>
      <c r="AH75" s="26">
        <v>0</v>
      </c>
      <c r="AI75" s="24">
        <v>0</v>
      </c>
      <c r="AJ75" s="24">
        <v>0</v>
      </c>
      <c r="AK75" s="26">
        <v>0</v>
      </c>
      <c r="AL75" s="29">
        <v>7</v>
      </c>
      <c r="AM75" s="30">
        <v>7</v>
      </c>
      <c r="AN75" s="30">
        <v>0</v>
      </c>
      <c r="AO75" s="30">
        <v>0</v>
      </c>
      <c r="AP75" s="30">
        <v>0</v>
      </c>
      <c r="AQ75" s="29">
        <v>0</v>
      </c>
    </row>
    <row r="76" spans="1:43" x14ac:dyDescent="0.35">
      <c r="A76" s="14">
        <v>27</v>
      </c>
      <c r="B76" s="14" t="s">
        <v>13</v>
      </c>
      <c r="C76" s="14" t="s">
        <v>12</v>
      </c>
      <c r="D76" s="14" t="s">
        <v>14</v>
      </c>
      <c r="E76" s="14" t="s">
        <v>12</v>
      </c>
      <c r="F76" s="14" t="s">
        <v>15</v>
      </c>
      <c r="G76" s="17">
        <v>2024</v>
      </c>
      <c r="H76" s="17" t="s">
        <v>48</v>
      </c>
      <c r="I76" s="17">
        <v>4</v>
      </c>
      <c r="J76" s="18" t="s">
        <v>49</v>
      </c>
      <c r="K76" s="18"/>
      <c r="L76" s="18"/>
      <c r="M76" s="19">
        <v>55.725000000000001</v>
      </c>
      <c r="N76" s="20">
        <v>3.3045767161207316</v>
      </c>
      <c r="O76" s="42">
        <v>5.9301511280766828E-2</v>
      </c>
      <c r="P76" s="21">
        <v>10.291666666666666</v>
      </c>
      <c r="Q76" s="21">
        <v>2.4537386440559108</v>
      </c>
      <c r="R76" s="43">
        <v>0.238419949220008</v>
      </c>
      <c r="S76" s="23">
        <v>4</v>
      </c>
      <c r="T76" s="23">
        <v>277</v>
      </c>
      <c r="U76" s="24">
        <v>0</v>
      </c>
      <c r="V76" s="24">
        <v>0</v>
      </c>
      <c r="W76" s="24">
        <v>0</v>
      </c>
      <c r="X76" s="24">
        <v>0</v>
      </c>
      <c r="Y76" s="24">
        <v>25</v>
      </c>
      <c r="Z76" s="24">
        <v>0</v>
      </c>
      <c r="AA76" s="24">
        <v>0</v>
      </c>
      <c r="AB76" s="24">
        <v>2</v>
      </c>
      <c r="AC76" s="26">
        <v>0</v>
      </c>
      <c r="AD76" s="24">
        <v>0</v>
      </c>
      <c r="AE76" s="24">
        <v>0</v>
      </c>
      <c r="AF76" s="24">
        <v>55</v>
      </c>
      <c r="AG76" s="24">
        <v>195</v>
      </c>
      <c r="AH76" s="26">
        <v>0</v>
      </c>
      <c r="AI76" s="24">
        <v>0</v>
      </c>
      <c r="AJ76" s="24">
        <v>0</v>
      </c>
      <c r="AK76" s="26">
        <v>0</v>
      </c>
      <c r="AL76" s="29">
        <v>4</v>
      </c>
      <c r="AM76" s="30">
        <v>4</v>
      </c>
      <c r="AN76" s="30">
        <v>0</v>
      </c>
      <c r="AO76" s="30">
        <v>0</v>
      </c>
      <c r="AP76" s="30">
        <v>0</v>
      </c>
      <c r="AQ76" s="29">
        <v>0</v>
      </c>
    </row>
    <row r="77" spans="1:43" x14ac:dyDescent="0.35">
      <c r="A77" s="14">
        <v>28</v>
      </c>
      <c r="B77" s="14" t="s">
        <v>13</v>
      </c>
      <c r="C77" s="14" t="s">
        <v>12</v>
      </c>
      <c r="D77" s="14" t="s">
        <v>14</v>
      </c>
      <c r="E77" s="14" t="s">
        <v>9</v>
      </c>
      <c r="F77" s="14" t="s">
        <v>15</v>
      </c>
      <c r="G77" s="17">
        <v>2024</v>
      </c>
      <c r="H77" s="17" t="s">
        <v>48</v>
      </c>
      <c r="I77" s="17">
        <v>4</v>
      </c>
      <c r="J77" s="18" t="s">
        <v>49</v>
      </c>
      <c r="K77" s="18"/>
      <c r="L77" s="18"/>
      <c r="M77" s="19">
        <v>56.141666666666701</v>
      </c>
      <c r="N77" s="20">
        <v>2.6841143226341342</v>
      </c>
      <c r="O77" s="42">
        <v>4.7809665832877553E-2</v>
      </c>
      <c r="P77" s="21">
        <v>13.5</v>
      </c>
      <c r="Q77" s="21">
        <v>3.4178674903831747</v>
      </c>
      <c r="R77" s="43">
        <v>0.25317536965801296</v>
      </c>
      <c r="S77" s="23">
        <v>3</v>
      </c>
      <c r="T77" s="23">
        <v>423</v>
      </c>
      <c r="U77" s="24">
        <v>0</v>
      </c>
      <c r="V77" s="24">
        <v>0</v>
      </c>
      <c r="W77" s="24">
        <v>0</v>
      </c>
      <c r="X77" s="24">
        <v>0</v>
      </c>
      <c r="Y77" s="24">
        <v>18</v>
      </c>
      <c r="Z77" s="24">
        <v>0</v>
      </c>
      <c r="AA77" s="24">
        <v>0</v>
      </c>
      <c r="AB77" s="24">
        <v>0</v>
      </c>
      <c r="AC77" s="26">
        <v>0</v>
      </c>
      <c r="AD77" s="24">
        <v>0</v>
      </c>
      <c r="AE77" s="24">
        <v>0</v>
      </c>
      <c r="AF77" s="24">
        <v>155</v>
      </c>
      <c r="AG77" s="24">
        <v>250</v>
      </c>
      <c r="AH77" s="26">
        <v>0</v>
      </c>
      <c r="AI77" s="24">
        <v>0</v>
      </c>
      <c r="AJ77" s="24">
        <v>0</v>
      </c>
      <c r="AK77" s="26">
        <v>0</v>
      </c>
      <c r="AL77" s="29">
        <v>5</v>
      </c>
      <c r="AM77" s="30">
        <v>5</v>
      </c>
      <c r="AN77" s="30">
        <v>0</v>
      </c>
      <c r="AO77" s="30">
        <v>0</v>
      </c>
      <c r="AP77" s="30">
        <v>0</v>
      </c>
      <c r="AQ77" s="29">
        <v>0</v>
      </c>
    </row>
    <row r="78" spans="1:43" x14ac:dyDescent="0.35">
      <c r="A78" s="14">
        <v>29</v>
      </c>
      <c r="B78" s="14" t="s">
        <v>12</v>
      </c>
      <c r="C78" s="14" t="s">
        <v>12</v>
      </c>
      <c r="D78" s="14" t="s">
        <v>11</v>
      </c>
      <c r="E78" s="14" t="s">
        <v>9</v>
      </c>
      <c r="F78" s="14" t="s">
        <v>10</v>
      </c>
      <c r="G78" s="17">
        <v>2024</v>
      </c>
      <c r="H78" s="17" t="s">
        <v>48</v>
      </c>
      <c r="I78" s="17">
        <v>4</v>
      </c>
      <c r="J78" s="18" t="s">
        <v>49</v>
      </c>
      <c r="K78" s="18"/>
      <c r="L78" s="18"/>
      <c r="M78" s="19">
        <v>50.349999999999994</v>
      </c>
      <c r="N78" s="20">
        <v>3.9324986274054132</v>
      </c>
      <c r="O78" s="42">
        <v>7.8103249799511693E-2</v>
      </c>
      <c r="P78" s="21">
        <v>20.708333333333332</v>
      </c>
      <c r="Q78" s="21">
        <v>3.1002810234303682</v>
      </c>
      <c r="R78" s="43">
        <v>0.14971175968275421</v>
      </c>
      <c r="S78" s="23">
        <v>3</v>
      </c>
      <c r="T78" s="23">
        <v>173</v>
      </c>
      <c r="U78" s="24">
        <v>0</v>
      </c>
      <c r="V78" s="24">
        <v>0</v>
      </c>
      <c r="W78" s="24">
        <v>0</v>
      </c>
      <c r="X78" s="24">
        <v>0</v>
      </c>
      <c r="Y78" s="24">
        <v>1</v>
      </c>
      <c r="Z78" s="24">
        <v>0</v>
      </c>
      <c r="AA78" s="24">
        <v>0</v>
      </c>
      <c r="AB78" s="24">
        <v>2</v>
      </c>
      <c r="AC78" s="26">
        <v>0</v>
      </c>
      <c r="AD78" s="24">
        <v>0</v>
      </c>
      <c r="AE78" s="24">
        <v>0</v>
      </c>
      <c r="AF78" s="24">
        <v>0</v>
      </c>
      <c r="AG78" s="24">
        <v>170</v>
      </c>
      <c r="AH78" s="26">
        <v>0</v>
      </c>
      <c r="AI78" s="24">
        <v>0</v>
      </c>
      <c r="AJ78" s="24">
        <v>0</v>
      </c>
      <c r="AK78" s="26">
        <v>0</v>
      </c>
      <c r="AL78" s="29">
        <v>5</v>
      </c>
      <c r="AM78" s="30">
        <v>4</v>
      </c>
      <c r="AN78" s="30">
        <v>0</v>
      </c>
      <c r="AO78" s="30">
        <v>0</v>
      </c>
      <c r="AP78" s="30">
        <v>1</v>
      </c>
      <c r="AQ78" s="29">
        <v>0</v>
      </c>
    </row>
    <row r="79" spans="1:43" x14ac:dyDescent="0.35">
      <c r="A79" s="14">
        <v>30</v>
      </c>
      <c r="B79" s="14" t="s">
        <v>12</v>
      </c>
      <c r="C79" s="14" t="s">
        <v>12</v>
      </c>
      <c r="D79" s="14" t="s">
        <v>8</v>
      </c>
      <c r="E79" s="14" t="s">
        <v>16</v>
      </c>
      <c r="F79" s="14" t="s">
        <v>10</v>
      </c>
      <c r="G79" s="17">
        <v>2024</v>
      </c>
      <c r="H79" s="17" t="s">
        <v>48</v>
      </c>
      <c r="I79" s="17">
        <v>4</v>
      </c>
      <c r="J79" s="18" t="s">
        <v>49</v>
      </c>
      <c r="K79" s="18"/>
      <c r="L79" s="18"/>
      <c r="M79" s="19">
        <v>52</v>
      </c>
      <c r="N79" s="20">
        <v>2.230368905483004</v>
      </c>
      <c r="O79" s="42">
        <v>4.2891709720827002E-2</v>
      </c>
      <c r="P79" s="21">
        <v>11.541666666666666</v>
      </c>
      <c r="Q79" s="21">
        <v>2.5624769030740326</v>
      </c>
      <c r="R79" s="43">
        <v>0.22201965947211835</v>
      </c>
      <c r="S79" s="23">
        <v>4</v>
      </c>
      <c r="T79" s="23">
        <v>224</v>
      </c>
      <c r="U79" s="24">
        <v>0</v>
      </c>
      <c r="V79" s="24">
        <v>5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1</v>
      </c>
      <c r="AC79" s="26">
        <v>0</v>
      </c>
      <c r="AD79" s="24">
        <v>0</v>
      </c>
      <c r="AE79" s="24">
        <v>0</v>
      </c>
      <c r="AF79" s="24">
        <v>3</v>
      </c>
      <c r="AG79" s="24">
        <v>215</v>
      </c>
      <c r="AH79" s="26">
        <v>0</v>
      </c>
      <c r="AI79" s="24">
        <v>0</v>
      </c>
      <c r="AJ79" s="24">
        <v>0</v>
      </c>
      <c r="AK79" s="26">
        <v>0</v>
      </c>
      <c r="AL79" s="29">
        <v>5</v>
      </c>
      <c r="AM79" s="30">
        <v>5</v>
      </c>
      <c r="AN79" s="30">
        <v>0</v>
      </c>
      <c r="AO79" s="30">
        <v>0</v>
      </c>
      <c r="AP79" s="30">
        <v>0</v>
      </c>
      <c r="AQ79" s="29">
        <v>0</v>
      </c>
    </row>
    <row r="80" spans="1:43" x14ac:dyDescent="0.35">
      <c r="A80" s="14">
        <v>31</v>
      </c>
      <c r="B80" s="14" t="s">
        <v>17</v>
      </c>
      <c r="C80" s="14" t="s">
        <v>12</v>
      </c>
      <c r="D80" s="14" t="s">
        <v>11</v>
      </c>
      <c r="E80" s="14" t="s">
        <v>12</v>
      </c>
      <c r="F80" s="14" t="s">
        <v>10</v>
      </c>
      <c r="G80" s="17">
        <v>2024</v>
      </c>
      <c r="H80" s="17" t="s">
        <v>48</v>
      </c>
      <c r="I80" s="17">
        <v>4</v>
      </c>
      <c r="J80" s="18" t="s">
        <v>49</v>
      </c>
      <c r="K80" s="18"/>
      <c r="L80" s="18"/>
      <c r="M80" s="19">
        <v>50.241666666666667</v>
      </c>
      <c r="N80" s="20">
        <v>4.040580141364341</v>
      </c>
      <c r="O80" s="42">
        <v>8.0422892181741729E-2</v>
      </c>
      <c r="P80" s="21">
        <v>17.083333333333332</v>
      </c>
      <c r="Q80" s="21">
        <v>1.9286515936521442</v>
      </c>
      <c r="R80" s="43">
        <v>0.11289667865280845</v>
      </c>
      <c r="S80" s="23">
        <v>2</v>
      </c>
      <c r="T80" s="23">
        <v>55</v>
      </c>
      <c r="U80" s="24">
        <v>0</v>
      </c>
      <c r="V80" s="24">
        <v>50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6">
        <v>0</v>
      </c>
      <c r="AD80" s="24">
        <v>0</v>
      </c>
      <c r="AE80" s="24">
        <v>0</v>
      </c>
      <c r="AF80" s="24">
        <v>0</v>
      </c>
      <c r="AG80" s="24">
        <v>5</v>
      </c>
      <c r="AH80" s="26">
        <v>0</v>
      </c>
      <c r="AI80" s="24">
        <v>0</v>
      </c>
      <c r="AJ80" s="24">
        <v>0</v>
      </c>
      <c r="AK80" s="26">
        <v>0</v>
      </c>
      <c r="AL80" s="29">
        <v>0</v>
      </c>
      <c r="AM80" s="30">
        <v>0</v>
      </c>
      <c r="AN80" s="30">
        <v>0</v>
      </c>
      <c r="AO80" s="30">
        <v>0</v>
      </c>
      <c r="AP80" s="30">
        <v>0</v>
      </c>
      <c r="AQ80" s="29">
        <v>0</v>
      </c>
    </row>
    <row r="81" spans="1:43" x14ac:dyDescent="0.35">
      <c r="A81" s="14">
        <v>32</v>
      </c>
      <c r="B81" s="14" t="s">
        <v>17</v>
      </c>
      <c r="C81" s="14" t="s">
        <v>12</v>
      </c>
      <c r="D81" s="14" t="s">
        <v>8</v>
      </c>
      <c r="E81" s="14" t="s">
        <v>12</v>
      </c>
      <c r="F81" s="14" t="s">
        <v>10</v>
      </c>
      <c r="G81" s="17">
        <v>2024</v>
      </c>
      <c r="H81" s="17" t="s">
        <v>48</v>
      </c>
      <c r="I81" s="17">
        <v>4</v>
      </c>
      <c r="J81" s="18" t="s">
        <v>49</v>
      </c>
      <c r="K81" s="18"/>
      <c r="L81" s="18"/>
      <c r="M81" s="19">
        <v>50.475000000000001</v>
      </c>
      <c r="N81" s="20">
        <v>3.5787567673704794</v>
      </c>
      <c r="O81" s="42">
        <v>7.0901570428340346E-2</v>
      </c>
      <c r="P81" s="21">
        <v>8.1666666666666661</v>
      </c>
      <c r="Q81" s="21">
        <v>1.6696942198734428</v>
      </c>
      <c r="R81" s="43">
        <v>0.20445235345389096</v>
      </c>
      <c r="S81" s="23">
        <v>2</v>
      </c>
      <c r="T81" s="23">
        <v>278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33</v>
      </c>
      <c r="AB81" s="24">
        <v>0</v>
      </c>
      <c r="AC81" s="26">
        <v>0</v>
      </c>
      <c r="AD81" s="24">
        <v>0</v>
      </c>
      <c r="AE81" s="24">
        <v>0</v>
      </c>
      <c r="AF81" s="24">
        <v>0</v>
      </c>
      <c r="AG81" s="24">
        <v>245</v>
      </c>
      <c r="AH81" s="26">
        <v>0</v>
      </c>
      <c r="AI81" s="24">
        <v>0</v>
      </c>
      <c r="AJ81" s="24">
        <v>0</v>
      </c>
      <c r="AK81" s="26">
        <v>0</v>
      </c>
      <c r="AL81" s="29">
        <v>3</v>
      </c>
      <c r="AM81" s="30">
        <v>2</v>
      </c>
      <c r="AN81" s="30">
        <v>0</v>
      </c>
      <c r="AO81" s="30">
        <v>1</v>
      </c>
      <c r="AP81" s="30">
        <v>0</v>
      </c>
      <c r="AQ81" s="29">
        <v>0</v>
      </c>
    </row>
    <row r="82" spans="1:43" x14ac:dyDescent="0.35">
      <c r="A82" s="14">
        <v>33</v>
      </c>
      <c r="B82" s="14" t="s">
        <v>19</v>
      </c>
      <c r="C82" s="14" t="s">
        <v>12</v>
      </c>
      <c r="D82" s="14" t="s">
        <v>8</v>
      </c>
      <c r="E82" s="14" t="s">
        <v>9</v>
      </c>
      <c r="F82" s="14" t="s">
        <v>10</v>
      </c>
      <c r="G82" s="17">
        <v>2024</v>
      </c>
      <c r="H82" s="17" t="s">
        <v>48</v>
      </c>
      <c r="I82" s="17">
        <v>4</v>
      </c>
      <c r="J82" s="18" t="s">
        <v>49</v>
      </c>
      <c r="K82" s="18"/>
      <c r="L82" s="18"/>
      <c r="M82" s="19">
        <v>54.975000000000001</v>
      </c>
      <c r="N82" s="20">
        <v>5.6753253811405555</v>
      </c>
      <c r="O82" s="42">
        <v>0.10323465904757718</v>
      </c>
      <c r="P82" s="21">
        <v>6.541666666666667</v>
      </c>
      <c r="Q82" s="21">
        <v>2.0830302809885284</v>
      </c>
      <c r="R82" s="43">
        <v>0.3184250111065266</v>
      </c>
      <c r="S82" s="23">
        <v>4</v>
      </c>
      <c r="T82" s="23">
        <v>213</v>
      </c>
      <c r="U82" s="24">
        <v>0</v>
      </c>
      <c r="V82" s="24">
        <v>0</v>
      </c>
      <c r="W82" s="24">
        <v>0</v>
      </c>
      <c r="X82" s="24">
        <v>0</v>
      </c>
      <c r="Y82" s="24">
        <v>1</v>
      </c>
      <c r="Z82" s="24">
        <v>0</v>
      </c>
      <c r="AA82" s="24">
        <v>0</v>
      </c>
      <c r="AB82" s="24">
        <v>1</v>
      </c>
      <c r="AC82" s="26">
        <v>0</v>
      </c>
      <c r="AD82" s="24">
        <v>0</v>
      </c>
      <c r="AE82" s="24">
        <v>0</v>
      </c>
      <c r="AF82" s="24">
        <v>16</v>
      </c>
      <c r="AG82" s="24">
        <v>195</v>
      </c>
      <c r="AH82" s="26">
        <v>0</v>
      </c>
      <c r="AI82" s="24">
        <v>0</v>
      </c>
      <c r="AJ82" s="24">
        <v>0</v>
      </c>
      <c r="AK82" s="26">
        <v>0</v>
      </c>
      <c r="AL82" s="29">
        <v>1</v>
      </c>
      <c r="AM82" s="30">
        <v>1</v>
      </c>
      <c r="AN82" s="30">
        <v>0</v>
      </c>
      <c r="AO82" s="30">
        <v>0</v>
      </c>
      <c r="AP82" s="30">
        <v>0</v>
      </c>
      <c r="AQ82" s="29">
        <v>0</v>
      </c>
    </row>
    <row r="83" spans="1:43" x14ac:dyDescent="0.35">
      <c r="A83" s="14">
        <v>34</v>
      </c>
      <c r="B83" s="14" t="s">
        <v>19</v>
      </c>
      <c r="C83" s="14" t="s">
        <v>12</v>
      </c>
      <c r="D83" s="14" t="s">
        <v>14</v>
      </c>
      <c r="E83" s="14" t="s">
        <v>16</v>
      </c>
      <c r="F83" s="14" t="s">
        <v>15</v>
      </c>
      <c r="G83" s="17">
        <v>2024</v>
      </c>
      <c r="H83" s="17" t="s">
        <v>48</v>
      </c>
      <c r="I83" s="17">
        <v>4</v>
      </c>
      <c r="J83" s="18" t="s">
        <v>49</v>
      </c>
      <c r="K83" s="18"/>
      <c r="L83" s="18"/>
      <c r="M83" s="19">
        <v>64.949999999999989</v>
      </c>
      <c r="N83" s="20">
        <v>6.3670315618104896</v>
      </c>
      <c r="O83" s="42">
        <v>9.8029739211862824E-2</v>
      </c>
      <c r="P83" s="21">
        <v>8.9583333333333339</v>
      </c>
      <c r="Q83" s="21">
        <v>2.2407216099581246</v>
      </c>
      <c r="R83" s="43">
        <v>0.25012706343718599</v>
      </c>
      <c r="S83" s="23">
        <v>3</v>
      </c>
      <c r="T83" s="23">
        <v>354</v>
      </c>
      <c r="U83" s="24">
        <v>0</v>
      </c>
      <c r="V83" s="24">
        <v>0</v>
      </c>
      <c r="W83" s="24">
        <v>0</v>
      </c>
      <c r="X83" s="24">
        <v>0</v>
      </c>
      <c r="Y83" s="24">
        <v>42</v>
      </c>
      <c r="Z83" s="24">
        <v>0</v>
      </c>
      <c r="AA83" s="24">
        <v>0</v>
      </c>
      <c r="AB83" s="24">
        <v>0</v>
      </c>
      <c r="AC83" s="26">
        <v>0</v>
      </c>
      <c r="AD83" s="24">
        <v>0</v>
      </c>
      <c r="AE83" s="24">
        <v>0</v>
      </c>
      <c r="AF83" s="24">
        <v>27</v>
      </c>
      <c r="AG83" s="24">
        <v>285</v>
      </c>
      <c r="AH83" s="26">
        <v>0</v>
      </c>
      <c r="AI83" s="24">
        <v>0</v>
      </c>
      <c r="AJ83" s="24">
        <v>0</v>
      </c>
      <c r="AK83" s="26">
        <v>0</v>
      </c>
      <c r="AL83" s="29">
        <v>4</v>
      </c>
      <c r="AM83" s="30">
        <v>3</v>
      </c>
      <c r="AN83" s="30">
        <v>0</v>
      </c>
      <c r="AO83" s="30">
        <v>0</v>
      </c>
      <c r="AP83" s="30">
        <v>0</v>
      </c>
      <c r="AQ83" s="29">
        <v>1</v>
      </c>
    </row>
    <row r="84" spans="1:43" x14ac:dyDescent="0.35">
      <c r="A84" s="16">
        <v>35</v>
      </c>
      <c r="B84" s="14" t="s">
        <v>20</v>
      </c>
      <c r="C84" s="16" t="s">
        <v>12</v>
      </c>
      <c r="D84" s="16" t="s">
        <v>18</v>
      </c>
      <c r="E84" s="14" t="s">
        <v>16</v>
      </c>
      <c r="F84" s="14" t="s">
        <v>15</v>
      </c>
      <c r="G84" s="17">
        <v>2024</v>
      </c>
      <c r="H84" s="17" t="s">
        <v>48</v>
      </c>
      <c r="I84" s="17">
        <v>4</v>
      </c>
      <c r="J84" s="18" t="s">
        <v>49</v>
      </c>
      <c r="K84" s="18"/>
      <c r="L84" s="18"/>
      <c r="M84" s="19">
        <v>73.899999999999991</v>
      </c>
      <c r="N84" s="20">
        <v>6.0186075103495806</v>
      </c>
      <c r="O84" s="42">
        <v>8.1442591479696638E-2</v>
      </c>
      <c r="P84" s="21">
        <v>10.625</v>
      </c>
      <c r="Q84" s="21">
        <v>1.6254370041762476</v>
      </c>
      <c r="R84" s="43">
        <v>0.15298230627541154</v>
      </c>
      <c r="S84" s="23">
        <v>4</v>
      </c>
      <c r="T84" s="23">
        <v>125</v>
      </c>
      <c r="U84" s="24">
        <v>0</v>
      </c>
      <c r="V84" s="24">
        <v>12</v>
      </c>
      <c r="W84" s="24">
        <v>0</v>
      </c>
      <c r="X84" s="24">
        <v>0</v>
      </c>
      <c r="Y84" s="24">
        <v>2</v>
      </c>
      <c r="Z84" s="24">
        <v>0</v>
      </c>
      <c r="AA84" s="24">
        <v>0</v>
      </c>
      <c r="AB84" s="24">
        <v>0</v>
      </c>
      <c r="AC84" s="26">
        <v>0</v>
      </c>
      <c r="AD84" s="24">
        <v>0</v>
      </c>
      <c r="AE84" s="24">
        <v>0</v>
      </c>
      <c r="AF84" s="24">
        <v>1</v>
      </c>
      <c r="AG84" s="24">
        <v>110</v>
      </c>
      <c r="AH84" s="26">
        <v>0</v>
      </c>
      <c r="AI84" s="24">
        <v>0</v>
      </c>
      <c r="AJ84" s="24">
        <v>0</v>
      </c>
      <c r="AK84" s="26">
        <v>0</v>
      </c>
      <c r="AL84" s="29">
        <v>2</v>
      </c>
      <c r="AM84" s="30">
        <v>2</v>
      </c>
      <c r="AN84" s="30">
        <v>0</v>
      </c>
      <c r="AO84" s="30">
        <v>0</v>
      </c>
      <c r="AP84" s="30">
        <v>0</v>
      </c>
      <c r="AQ84" s="29">
        <v>0</v>
      </c>
    </row>
    <row r="85" spans="1:43" x14ac:dyDescent="0.35">
      <c r="A85" s="15">
        <v>36</v>
      </c>
      <c r="B85" s="15" t="s">
        <v>20</v>
      </c>
      <c r="C85" s="15" t="s">
        <v>12</v>
      </c>
      <c r="D85" s="15" t="s">
        <v>18</v>
      </c>
      <c r="E85" s="14" t="s">
        <v>12</v>
      </c>
      <c r="F85" s="14" t="s">
        <v>15</v>
      </c>
      <c r="G85" s="17">
        <v>2024</v>
      </c>
      <c r="H85" s="17" t="s">
        <v>48</v>
      </c>
      <c r="I85" s="17">
        <v>4</v>
      </c>
      <c r="J85" s="18" t="s">
        <v>49</v>
      </c>
      <c r="K85" s="18"/>
      <c r="L85" s="18"/>
      <c r="M85" s="19">
        <v>76.533333333333346</v>
      </c>
      <c r="N85" s="20">
        <v>3.6842005012394941</v>
      </c>
      <c r="O85" s="42">
        <v>4.8138508291456793E-2</v>
      </c>
      <c r="P85" s="21">
        <v>10.833333333333334</v>
      </c>
      <c r="Q85" s="21">
        <v>1.9227505550564026</v>
      </c>
      <c r="R85" s="43">
        <v>0.17748466662059101</v>
      </c>
      <c r="S85" s="33">
        <v>1</v>
      </c>
      <c r="T85" s="33">
        <v>10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6">
        <v>0</v>
      </c>
      <c r="AD85" s="24">
        <v>0</v>
      </c>
      <c r="AE85" s="24">
        <v>0</v>
      </c>
      <c r="AF85" s="24">
        <v>0</v>
      </c>
      <c r="AG85" s="31">
        <v>10</v>
      </c>
      <c r="AH85" s="26">
        <v>0</v>
      </c>
      <c r="AI85" s="24">
        <v>0</v>
      </c>
      <c r="AJ85" s="24">
        <v>0</v>
      </c>
      <c r="AK85" s="26">
        <v>0</v>
      </c>
      <c r="AL85" s="34">
        <v>1</v>
      </c>
      <c r="AM85" s="35">
        <v>0</v>
      </c>
      <c r="AN85" s="35">
        <v>0</v>
      </c>
      <c r="AO85" s="35">
        <v>0</v>
      </c>
      <c r="AP85" s="35">
        <v>1</v>
      </c>
      <c r="AQ85" s="34">
        <v>0</v>
      </c>
    </row>
    <row r="86" spans="1:43" x14ac:dyDescent="0.35">
      <c r="A86" s="14">
        <v>37</v>
      </c>
      <c r="B86" s="14" t="s">
        <v>7</v>
      </c>
      <c r="C86" s="14" t="s">
        <v>17</v>
      </c>
      <c r="D86" s="14" t="s">
        <v>14</v>
      </c>
      <c r="E86" s="14" t="s">
        <v>16</v>
      </c>
      <c r="F86" s="14" t="s">
        <v>15</v>
      </c>
      <c r="G86" s="17">
        <v>2024</v>
      </c>
      <c r="H86" s="17" t="s">
        <v>48</v>
      </c>
      <c r="I86" s="17">
        <v>4</v>
      </c>
      <c r="J86" s="18" t="s">
        <v>49</v>
      </c>
      <c r="K86" s="18"/>
      <c r="L86" s="18"/>
      <c r="M86" s="19">
        <v>53.574999999999996</v>
      </c>
      <c r="N86" s="20">
        <v>5.5489761545384528</v>
      </c>
      <c r="O86" s="42">
        <v>0.10357398328583207</v>
      </c>
      <c r="P86" s="21">
        <v>19.5</v>
      </c>
      <c r="Q86" s="21">
        <v>3.5611540519637988</v>
      </c>
      <c r="R86" s="43">
        <v>0.18262328471609224</v>
      </c>
      <c r="S86" s="23">
        <v>4</v>
      </c>
      <c r="T86" s="23">
        <v>679</v>
      </c>
      <c r="U86" s="24">
        <v>0</v>
      </c>
      <c r="V86" s="24">
        <v>0</v>
      </c>
      <c r="W86" s="24">
        <v>0</v>
      </c>
      <c r="X86" s="24">
        <v>0</v>
      </c>
      <c r="Y86" s="24">
        <v>15</v>
      </c>
      <c r="Z86" s="24">
        <v>0</v>
      </c>
      <c r="AA86" s="24">
        <v>0</v>
      </c>
      <c r="AB86" s="24">
        <v>4</v>
      </c>
      <c r="AC86" s="24">
        <v>0</v>
      </c>
      <c r="AD86" s="24">
        <v>0</v>
      </c>
      <c r="AE86" s="24">
        <v>0</v>
      </c>
      <c r="AF86" s="24">
        <v>45</v>
      </c>
      <c r="AG86" s="24">
        <v>615</v>
      </c>
      <c r="AH86" s="26">
        <v>0</v>
      </c>
      <c r="AI86" s="24">
        <v>0</v>
      </c>
      <c r="AJ86" s="24">
        <v>0</v>
      </c>
      <c r="AK86" s="26">
        <v>0</v>
      </c>
      <c r="AL86" s="29">
        <v>14</v>
      </c>
      <c r="AM86" s="30">
        <v>14</v>
      </c>
      <c r="AN86" s="30">
        <v>0</v>
      </c>
      <c r="AO86" s="30">
        <v>0</v>
      </c>
      <c r="AP86" s="30">
        <v>0</v>
      </c>
      <c r="AQ86" s="29">
        <v>0</v>
      </c>
    </row>
    <row r="87" spans="1:43" x14ac:dyDescent="0.35">
      <c r="A87" s="14">
        <v>38</v>
      </c>
      <c r="B87" s="14" t="s">
        <v>7</v>
      </c>
      <c r="C87" s="14" t="s">
        <v>17</v>
      </c>
      <c r="D87" s="14" t="s">
        <v>8</v>
      </c>
      <c r="E87" s="14" t="s">
        <v>12</v>
      </c>
      <c r="F87" s="14" t="s">
        <v>10</v>
      </c>
      <c r="G87" s="17">
        <v>2024</v>
      </c>
      <c r="H87" s="17" t="s">
        <v>48</v>
      </c>
      <c r="I87" s="17">
        <v>4</v>
      </c>
      <c r="J87" s="18" t="s">
        <v>49</v>
      </c>
      <c r="K87" s="18"/>
      <c r="L87" s="18"/>
      <c r="M87" s="19">
        <v>51.974999999999994</v>
      </c>
      <c r="N87" s="20">
        <v>3.5701094966655886</v>
      </c>
      <c r="O87" s="42">
        <v>6.8688975404821342E-2</v>
      </c>
      <c r="P87" s="21">
        <v>13.916666666666666</v>
      </c>
      <c r="Q87" s="21">
        <v>3.5664684170334322</v>
      </c>
      <c r="R87" s="43">
        <v>0.25627317966707297</v>
      </c>
      <c r="S87" s="23">
        <v>4</v>
      </c>
      <c r="T87" s="23">
        <v>464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60</v>
      </c>
      <c r="AB87" s="24">
        <v>10</v>
      </c>
      <c r="AC87" s="24">
        <v>0</v>
      </c>
      <c r="AD87" s="24">
        <v>0</v>
      </c>
      <c r="AE87" s="24">
        <v>0</v>
      </c>
      <c r="AF87" s="24">
        <v>4</v>
      </c>
      <c r="AG87" s="24">
        <v>390</v>
      </c>
      <c r="AH87" s="26">
        <v>0</v>
      </c>
      <c r="AI87" s="24">
        <v>0</v>
      </c>
      <c r="AJ87" s="24">
        <v>0</v>
      </c>
      <c r="AK87" s="26">
        <v>0</v>
      </c>
      <c r="AL87" s="29">
        <v>12</v>
      </c>
      <c r="AM87" s="30">
        <v>12</v>
      </c>
      <c r="AN87" s="30">
        <v>0</v>
      </c>
      <c r="AO87" s="30">
        <v>0</v>
      </c>
      <c r="AP87" s="30">
        <v>0</v>
      </c>
      <c r="AQ87" s="29">
        <v>0</v>
      </c>
    </row>
    <row r="88" spans="1:43" x14ac:dyDescent="0.35">
      <c r="A88" s="14">
        <v>39</v>
      </c>
      <c r="B88" s="14" t="s">
        <v>13</v>
      </c>
      <c r="C88" s="14" t="s">
        <v>17</v>
      </c>
      <c r="D88" s="14" t="s">
        <v>8</v>
      </c>
      <c r="E88" s="14" t="s">
        <v>9</v>
      </c>
      <c r="F88" s="14" t="s">
        <v>10</v>
      </c>
      <c r="G88" s="17">
        <v>2024</v>
      </c>
      <c r="H88" s="17" t="s">
        <v>48</v>
      </c>
      <c r="I88" s="17">
        <v>4</v>
      </c>
      <c r="J88" s="18" t="s">
        <v>49</v>
      </c>
      <c r="K88" s="18"/>
      <c r="L88" s="18"/>
      <c r="M88" s="19">
        <v>53.383333333333333</v>
      </c>
      <c r="N88" s="20">
        <v>4.7249498955175735</v>
      </c>
      <c r="O88" s="42">
        <v>8.8509832572917391E-2</v>
      </c>
      <c r="P88" s="21">
        <v>11.833333333333334</v>
      </c>
      <c r="Q88" s="21">
        <v>2.249579085208179</v>
      </c>
      <c r="R88" s="43">
        <v>0.19010527480632497</v>
      </c>
      <c r="S88" s="23">
        <v>4</v>
      </c>
      <c r="T88" s="23">
        <v>208</v>
      </c>
      <c r="U88" s="24">
        <v>0</v>
      </c>
      <c r="V88" s="24">
        <v>0</v>
      </c>
      <c r="W88" s="24">
        <v>0</v>
      </c>
      <c r="X88" s="24">
        <v>0</v>
      </c>
      <c r="Y88" s="24">
        <v>1</v>
      </c>
      <c r="Z88" s="24">
        <v>0</v>
      </c>
      <c r="AA88" s="24">
        <v>55</v>
      </c>
      <c r="AB88" s="24">
        <v>0</v>
      </c>
      <c r="AC88" s="24">
        <v>0</v>
      </c>
      <c r="AD88" s="24">
        <v>0</v>
      </c>
      <c r="AE88" s="24">
        <v>0</v>
      </c>
      <c r="AF88" s="24">
        <v>2</v>
      </c>
      <c r="AG88" s="24">
        <v>150</v>
      </c>
      <c r="AH88" s="26">
        <v>0</v>
      </c>
      <c r="AI88" s="24">
        <v>0</v>
      </c>
      <c r="AJ88" s="24">
        <v>0</v>
      </c>
      <c r="AK88" s="26">
        <v>0</v>
      </c>
      <c r="AL88" s="29">
        <v>2</v>
      </c>
      <c r="AM88" s="30">
        <v>2</v>
      </c>
      <c r="AN88" s="30">
        <v>0</v>
      </c>
      <c r="AO88" s="30">
        <v>0</v>
      </c>
      <c r="AP88" s="30">
        <v>0</v>
      </c>
      <c r="AQ88" s="29">
        <v>0</v>
      </c>
    </row>
    <row r="89" spans="1:43" x14ac:dyDescent="0.35">
      <c r="A89" s="14">
        <v>40</v>
      </c>
      <c r="B89" s="14" t="s">
        <v>13</v>
      </c>
      <c r="C89" s="14" t="s">
        <v>17</v>
      </c>
      <c r="D89" s="14" t="s">
        <v>11</v>
      </c>
      <c r="E89" s="14" t="s">
        <v>12</v>
      </c>
      <c r="F89" s="14" t="s">
        <v>10</v>
      </c>
      <c r="G89" s="17">
        <v>2024</v>
      </c>
      <c r="H89" s="17" t="s">
        <v>48</v>
      </c>
      <c r="I89" s="17">
        <v>4</v>
      </c>
      <c r="J89" s="18" t="s">
        <v>49</v>
      </c>
      <c r="K89" s="18"/>
      <c r="L89" s="18"/>
      <c r="M89" s="19">
        <v>49.9</v>
      </c>
      <c r="N89" s="20">
        <v>3.1362977595189587</v>
      </c>
      <c r="O89" s="42">
        <v>6.2851658507393965E-2</v>
      </c>
      <c r="P89" s="21">
        <v>19.708333333333332</v>
      </c>
      <c r="Q89" s="21">
        <v>2.9034331820147457</v>
      </c>
      <c r="R89" s="43">
        <v>0.14732007688869747</v>
      </c>
      <c r="S89" s="23">
        <v>3</v>
      </c>
      <c r="T89" s="23">
        <v>73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7</v>
      </c>
      <c r="AB89" s="24">
        <v>1</v>
      </c>
      <c r="AC89" s="24">
        <v>0</v>
      </c>
      <c r="AD89" s="24">
        <v>0</v>
      </c>
      <c r="AE89" s="24">
        <v>0</v>
      </c>
      <c r="AF89" s="24">
        <v>0</v>
      </c>
      <c r="AG89" s="24">
        <v>65</v>
      </c>
      <c r="AH89" s="26">
        <v>0</v>
      </c>
      <c r="AI89" s="24">
        <v>0</v>
      </c>
      <c r="AJ89" s="24">
        <v>0</v>
      </c>
      <c r="AK89" s="26">
        <v>0</v>
      </c>
      <c r="AL89" s="29">
        <v>5</v>
      </c>
      <c r="AM89" s="30">
        <v>5</v>
      </c>
      <c r="AN89" s="30">
        <v>0</v>
      </c>
      <c r="AO89" s="30">
        <v>0</v>
      </c>
      <c r="AP89" s="30">
        <v>0</v>
      </c>
      <c r="AQ89" s="29">
        <v>0</v>
      </c>
    </row>
    <row r="90" spans="1:43" x14ac:dyDescent="0.35">
      <c r="A90" s="14">
        <v>41</v>
      </c>
      <c r="B90" s="14" t="s">
        <v>12</v>
      </c>
      <c r="C90" s="14" t="s">
        <v>17</v>
      </c>
      <c r="D90" s="14" t="s">
        <v>18</v>
      </c>
      <c r="E90" s="14" t="s">
        <v>16</v>
      </c>
      <c r="F90" s="14" t="s">
        <v>15</v>
      </c>
      <c r="G90" s="17">
        <v>2024</v>
      </c>
      <c r="H90" s="17" t="s">
        <v>48</v>
      </c>
      <c r="I90" s="17">
        <v>4</v>
      </c>
      <c r="J90" s="18" t="s">
        <v>49</v>
      </c>
      <c r="K90" s="18"/>
      <c r="L90" s="18"/>
      <c r="M90" s="19">
        <v>50.375</v>
      </c>
      <c r="N90" s="20">
        <v>5.6559100224295014</v>
      </c>
      <c r="O90" s="42">
        <v>0.11227612947750872</v>
      </c>
      <c r="P90" s="21">
        <v>19.666666666666668</v>
      </c>
      <c r="Q90" s="21">
        <v>3.406766884607844</v>
      </c>
      <c r="R90" s="43">
        <v>0.17322543481056832</v>
      </c>
      <c r="S90" s="23">
        <v>3</v>
      </c>
      <c r="T90" s="23">
        <v>298</v>
      </c>
      <c r="U90" s="24">
        <v>0</v>
      </c>
      <c r="V90" s="24">
        <v>0</v>
      </c>
      <c r="W90" s="24">
        <v>0</v>
      </c>
      <c r="X90" s="24">
        <v>0</v>
      </c>
      <c r="Y90" s="24">
        <v>3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4">
        <v>0</v>
      </c>
      <c r="AF90" s="24">
        <v>20</v>
      </c>
      <c r="AG90" s="24">
        <v>275</v>
      </c>
      <c r="AH90" s="26">
        <v>0</v>
      </c>
      <c r="AI90" s="24">
        <v>0</v>
      </c>
      <c r="AJ90" s="24">
        <v>0</v>
      </c>
      <c r="AK90" s="26">
        <v>0</v>
      </c>
      <c r="AL90" s="29">
        <v>8</v>
      </c>
      <c r="AM90" s="30">
        <v>8</v>
      </c>
      <c r="AN90" s="30">
        <v>0</v>
      </c>
      <c r="AO90" s="30">
        <v>0</v>
      </c>
      <c r="AP90" s="30">
        <v>0</v>
      </c>
      <c r="AQ90" s="29">
        <v>0</v>
      </c>
    </row>
    <row r="91" spans="1:43" x14ac:dyDescent="0.35">
      <c r="A91" s="14">
        <v>42</v>
      </c>
      <c r="B91" s="14" t="s">
        <v>12</v>
      </c>
      <c r="C91" s="14" t="s">
        <v>17</v>
      </c>
      <c r="D91" s="14" t="s">
        <v>14</v>
      </c>
      <c r="E91" s="14" t="s">
        <v>9</v>
      </c>
      <c r="F91" s="14" t="s">
        <v>15</v>
      </c>
      <c r="G91" s="17">
        <v>2024</v>
      </c>
      <c r="H91" s="17" t="s">
        <v>48</v>
      </c>
      <c r="I91" s="17">
        <v>4</v>
      </c>
      <c r="J91" s="18" t="s">
        <v>49</v>
      </c>
      <c r="K91" s="18"/>
      <c r="L91" s="18"/>
      <c r="M91" s="19">
        <v>53.141666666666673</v>
      </c>
      <c r="N91" s="20">
        <v>4.9575394067719678</v>
      </c>
      <c r="O91" s="42">
        <v>9.3289121657932586E-2</v>
      </c>
      <c r="P91" s="21">
        <v>16.458333333333332</v>
      </c>
      <c r="Q91" s="21">
        <v>4.2128501113386463</v>
      </c>
      <c r="R91" s="43">
        <v>0.2559706396762722</v>
      </c>
      <c r="S91" s="23">
        <v>2</v>
      </c>
      <c r="T91" s="23">
        <v>445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110</v>
      </c>
      <c r="AG91" s="24">
        <v>335</v>
      </c>
      <c r="AH91" s="26">
        <v>0</v>
      </c>
      <c r="AI91" s="24">
        <v>0</v>
      </c>
      <c r="AJ91" s="24">
        <v>0</v>
      </c>
      <c r="AK91" s="26">
        <v>0</v>
      </c>
      <c r="AL91" s="29">
        <v>10</v>
      </c>
      <c r="AM91" s="30">
        <v>8</v>
      </c>
      <c r="AN91" s="30">
        <v>0</v>
      </c>
      <c r="AO91" s="30">
        <v>0</v>
      </c>
      <c r="AP91" s="30">
        <v>2</v>
      </c>
      <c r="AQ91" s="29">
        <v>0</v>
      </c>
    </row>
    <row r="92" spans="1:43" x14ac:dyDescent="0.35">
      <c r="A92" s="14">
        <v>43</v>
      </c>
      <c r="B92" s="14" t="s">
        <v>17</v>
      </c>
      <c r="C92" s="14" t="s">
        <v>17</v>
      </c>
      <c r="D92" s="14" t="s">
        <v>18</v>
      </c>
      <c r="E92" s="14" t="s">
        <v>12</v>
      </c>
      <c r="F92" s="14" t="s">
        <v>15</v>
      </c>
      <c r="G92" s="17">
        <v>2024</v>
      </c>
      <c r="H92" s="17" t="s">
        <v>48</v>
      </c>
      <c r="I92" s="17">
        <v>4</v>
      </c>
      <c r="J92" s="18" t="s">
        <v>49</v>
      </c>
      <c r="K92" s="18"/>
      <c r="L92" s="18"/>
      <c r="M92" s="19">
        <v>52.633333333333326</v>
      </c>
      <c r="N92" s="20">
        <v>3.7876193850571362</v>
      </c>
      <c r="O92" s="42">
        <v>7.1962369570433254E-2</v>
      </c>
      <c r="P92" s="21">
        <v>15.166666666666666</v>
      </c>
      <c r="Q92" s="21">
        <v>3.6139460511476988</v>
      </c>
      <c r="R92" s="43">
        <v>0.23828215721852961</v>
      </c>
      <c r="S92" s="23">
        <v>4</v>
      </c>
      <c r="T92" s="23">
        <v>583</v>
      </c>
      <c r="U92" s="24">
        <v>0</v>
      </c>
      <c r="V92" s="24">
        <v>0</v>
      </c>
      <c r="W92" s="24">
        <v>0</v>
      </c>
      <c r="X92" s="24">
        <v>0</v>
      </c>
      <c r="Y92" s="24">
        <v>3</v>
      </c>
      <c r="Z92" s="24">
        <v>0</v>
      </c>
      <c r="AA92" s="24">
        <v>0</v>
      </c>
      <c r="AB92" s="24">
        <v>7</v>
      </c>
      <c r="AC92" s="24">
        <v>0</v>
      </c>
      <c r="AD92" s="24">
        <v>0</v>
      </c>
      <c r="AE92" s="24">
        <v>0</v>
      </c>
      <c r="AF92" s="24">
        <v>8</v>
      </c>
      <c r="AG92" s="24">
        <v>565</v>
      </c>
      <c r="AH92" s="26">
        <v>0</v>
      </c>
      <c r="AI92" s="24">
        <v>0</v>
      </c>
      <c r="AJ92" s="24">
        <v>0</v>
      </c>
      <c r="AK92" s="26">
        <v>0</v>
      </c>
      <c r="AL92" s="29">
        <v>13</v>
      </c>
      <c r="AM92" s="30">
        <v>13</v>
      </c>
      <c r="AN92" s="30">
        <v>0</v>
      </c>
      <c r="AO92" s="30">
        <v>0</v>
      </c>
      <c r="AP92" s="30">
        <v>0</v>
      </c>
      <c r="AQ92" s="29">
        <v>0</v>
      </c>
    </row>
    <row r="93" spans="1:43" x14ac:dyDescent="0.35">
      <c r="A93" s="14">
        <v>44</v>
      </c>
      <c r="B93" s="14" t="s">
        <v>17</v>
      </c>
      <c r="C93" s="14" t="s">
        <v>17</v>
      </c>
      <c r="D93" s="14" t="s">
        <v>11</v>
      </c>
      <c r="E93" s="14" t="s">
        <v>9</v>
      </c>
      <c r="F93" s="14" t="s">
        <v>10</v>
      </c>
      <c r="G93" s="17">
        <v>2024</v>
      </c>
      <c r="H93" s="17" t="s">
        <v>48</v>
      </c>
      <c r="I93" s="17">
        <v>4</v>
      </c>
      <c r="J93" s="18" t="s">
        <v>49</v>
      </c>
      <c r="K93" s="18"/>
      <c r="L93" s="18"/>
      <c r="M93" s="19">
        <v>49.066666666666663</v>
      </c>
      <c r="N93" s="20">
        <v>2.6506717273288674</v>
      </c>
      <c r="O93" s="42">
        <v>5.4021842268930725E-2</v>
      </c>
      <c r="P93" s="21">
        <v>21.833333333333332</v>
      </c>
      <c r="Q93" s="21">
        <v>2.9102743804832212</v>
      </c>
      <c r="R93" s="43">
        <v>0.13329500979312464</v>
      </c>
      <c r="S93" s="23">
        <v>3</v>
      </c>
      <c r="T93" s="23">
        <v>92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2</v>
      </c>
      <c r="AC93" s="24">
        <v>0</v>
      </c>
      <c r="AD93" s="24">
        <v>0</v>
      </c>
      <c r="AE93" s="24">
        <v>0</v>
      </c>
      <c r="AF93" s="24">
        <v>5</v>
      </c>
      <c r="AG93" s="24">
        <v>85</v>
      </c>
      <c r="AH93" s="26">
        <v>0</v>
      </c>
      <c r="AI93" s="24">
        <v>0</v>
      </c>
      <c r="AJ93" s="24">
        <v>0</v>
      </c>
      <c r="AK93" s="26">
        <v>0</v>
      </c>
      <c r="AL93" s="29">
        <v>7</v>
      </c>
      <c r="AM93" s="30">
        <v>5</v>
      </c>
      <c r="AN93" s="30">
        <v>0</v>
      </c>
      <c r="AO93" s="30">
        <v>0</v>
      </c>
      <c r="AP93" s="30">
        <v>1</v>
      </c>
      <c r="AQ93" s="29">
        <v>1</v>
      </c>
    </row>
    <row r="94" spans="1:43" x14ac:dyDescent="0.35">
      <c r="A94" s="14">
        <v>45</v>
      </c>
      <c r="B94" s="14" t="s">
        <v>19</v>
      </c>
      <c r="C94" s="14" t="s">
        <v>17</v>
      </c>
      <c r="D94" s="14" t="s">
        <v>14</v>
      </c>
      <c r="E94" s="14" t="s">
        <v>12</v>
      </c>
      <c r="F94" s="14" t="s">
        <v>15</v>
      </c>
      <c r="G94" s="17">
        <v>2024</v>
      </c>
      <c r="H94" s="17" t="s">
        <v>48</v>
      </c>
      <c r="I94" s="17">
        <v>4</v>
      </c>
      <c r="J94" s="18" t="s">
        <v>49</v>
      </c>
      <c r="K94" s="18"/>
      <c r="L94" s="18"/>
      <c r="M94" s="19">
        <v>55.349999999999994</v>
      </c>
      <c r="N94" s="20">
        <v>3.9067540583875098</v>
      </c>
      <c r="O94" s="42">
        <v>7.0582729148825837E-2</v>
      </c>
      <c r="P94" s="21">
        <v>11.833333333333334</v>
      </c>
      <c r="Q94" s="21">
        <v>2.7413776673693686</v>
      </c>
      <c r="R94" s="43">
        <v>0.23166571836924241</v>
      </c>
      <c r="S94" s="23">
        <v>4</v>
      </c>
      <c r="T94" s="23">
        <v>614</v>
      </c>
      <c r="U94" s="24">
        <v>0</v>
      </c>
      <c r="V94" s="24">
        <v>0</v>
      </c>
      <c r="W94" s="24">
        <v>0</v>
      </c>
      <c r="X94" s="24">
        <v>0</v>
      </c>
      <c r="Y94" s="24">
        <v>2</v>
      </c>
      <c r="Z94" s="24">
        <v>0</v>
      </c>
      <c r="AA94" s="24">
        <v>0</v>
      </c>
      <c r="AB94" s="24">
        <v>2</v>
      </c>
      <c r="AC94" s="24">
        <v>0</v>
      </c>
      <c r="AD94" s="24">
        <v>0</v>
      </c>
      <c r="AE94" s="24">
        <v>0</v>
      </c>
      <c r="AF94" s="24">
        <v>25</v>
      </c>
      <c r="AG94" s="24">
        <v>585</v>
      </c>
      <c r="AH94" s="26">
        <v>0</v>
      </c>
      <c r="AI94" s="24">
        <v>0</v>
      </c>
      <c r="AJ94" s="24">
        <v>0</v>
      </c>
      <c r="AK94" s="26">
        <v>0</v>
      </c>
      <c r="AL94" s="29">
        <v>13</v>
      </c>
      <c r="AM94" s="30">
        <v>12</v>
      </c>
      <c r="AN94" s="30">
        <v>1</v>
      </c>
      <c r="AO94" s="30">
        <v>0</v>
      </c>
      <c r="AP94" s="30">
        <v>0</v>
      </c>
      <c r="AQ94" s="29">
        <v>0</v>
      </c>
    </row>
    <row r="95" spans="1:43" x14ac:dyDescent="0.35">
      <c r="A95" s="14">
        <v>46</v>
      </c>
      <c r="B95" s="14" t="s">
        <v>19</v>
      </c>
      <c r="C95" s="14" t="s">
        <v>17</v>
      </c>
      <c r="D95" s="14" t="s">
        <v>8</v>
      </c>
      <c r="E95" s="14" t="s">
        <v>16</v>
      </c>
      <c r="F95" s="14" t="s">
        <v>10</v>
      </c>
      <c r="G95" s="17">
        <v>2024</v>
      </c>
      <c r="H95" s="17" t="s">
        <v>48</v>
      </c>
      <c r="I95" s="17">
        <v>4</v>
      </c>
      <c r="J95" s="18" t="s">
        <v>49</v>
      </c>
      <c r="K95" s="18"/>
      <c r="L95" s="18"/>
      <c r="M95" s="19">
        <v>68.008333333333326</v>
      </c>
      <c r="N95" s="20">
        <v>5.4845996511444071</v>
      </c>
      <c r="O95" s="42">
        <v>8.0645994135195312E-2</v>
      </c>
      <c r="P95" s="21">
        <v>11.916666666666666</v>
      </c>
      <c r="Q95" s="21">
        <v>3.0883456393154565</v>
      </c>
      <c r="R95" s="43">
        <v>0.25916187183066769</v>
      </c>
      <c r="S95" s="23">
        <v>5</v>
      </c>
      <c r="T95" s="23">
        <v>208</v>
      </c>
      <c r="U95" s="24">
        <v>0</v>
      </c>
      <c r="V95" s="24">
        <v>0</v>
      </c>
      <c r="W95" s="24">
        <v>0</v>
      </c>
      <c r="X95" s="24">
        <v>0</v>
      </c>
      <c r="Y95" s="24">
        <v>3</v>
      </c>
      <c r="Z95" s="24">
        <v>0</v>
      </c>
      <c r="AA95" s="24">
        <v>7</v>
      </c>
      <c r="AB95" s="24">
        <v>8</v>
      </c>
      <c r="AC95" s="24">
        <v>0</v>
      </c>
      <c r="AD95" s="24">
        <v>0</v>
      </c>
      <c r="AE95" s="24">
        <v>0</v>
      </c>
      <c r="AF95" s="24">
        <v>5</v>
      </c>
      <c r="AG95" s="24">
        <v>185</v>
      </c>
      <c r="AH95" s="26">
        <v>0</v>
      </c>
      <c r="AI95" s="24">
        <v>0</v>
      </c>
      <c r="AJ95" s="24">
        <v>0</v>
      </c>
      <c r="AK95" s="26">
        <v>0</v>
      </c>
      <c r="AL95" s="29">
        <v>4</v>
      </c>
      <c r="AM95" s="30">
        <v>4</v>
      </c>
      <c r="AN95" s="30">
        <v>0</v>
      </c>
      <c r="AO95" s="30">
        <v>0</v>
      </c>
      <c r="AP95" s="30">
        <v>0</v>
      </c>
      <c r="AQ95" s="29">
        <v>0</v>
      </c>
    </row>
    <row r="96" spans="1:43" x14ac:dyDescent="0.35">
      <c r="A96" s="16">
        <v>47</v>
      </c>
      <c r="B96" s="14" t="s">
        <v>20</v>
      </c>
      <c r="C96" s="16" t="s">
        <v>17</v>
      </c>
      <c r="D96" s="16" t="s">
        <v>18</v>
      </c>
      <c r="E96" s="14" t="s">
        <v>9</v>
      </c>
      <c r="F96" s="14" t="s">
        <v>15</v>
      </c>
      <c r="G96" s="17">
        <v>2024</v>
      </c>
      <c r="H96" s="17" t="s">
        <v>48</v>
      </c>
      <c r="I96" s="17">
        <v>4</v>
      </c>
      <c r="J96" s="18" t="s">
        <v>49</v>
      </c>
      <c r="K96" s="18"/>
      <c r="L96" s="18"/>
      <c r="M96" s="37">
        <v>72.358333333333334</v>
      </c>
      <c r="N96" s="38">
        <v>4.4477692740464319</v>
      </c>
      <c r="O96" s="44">
        <v>6.1468652871769183E-2</v>
      </c>
      <c r="P96" s="21">
        <v>14.791666666666666</v>
      </c>
      <c r="Q96" s="21">
        <v>2.050036954581917</v>
      </c>
      <c r="R96" s="43">
        <v>0.13859404763370708</v>
      </c>
      <c r="S96" s="23">
        <v>4</v>
      </c>
      <c r="T96" s="23">
        <v>178</v>
      </c>
      <c r="U96" s="24">
        <v>0</v>
      </c>
      <c r="V96" s="24">
        <v>0</v>
      </c>
      <c r="W96" s="24">
        <v>0</v>
      </c>
      <c r="X96" s="24">
        <v>0</v>
      </c>
      <c r="Y96" s="24">
        <v>15</v>
      </c>
      <c r="Z96" s="24">
        <v>0</v>
      </c>
      <c r="AA96" s="24">
        <v>0</v>
      </c>
      <c r="AB96" s="24">
        <v>0</v>
      </c>
      <c r="AC96" s="24">
        <v>3</v>
      </c>
      <c r="AD96" s="24">
        <v>0</v>
      </c>
      <c r="AE96" s="24">
        <v>0</v>
      </c>
      <c r="AF96" s="24">
        <v>45</v>
      </c>
      <c r="AG96" s="24">
        <v>115</v>
      </c>
      <c r="AH96" s="26">
        <v>0</v>
      </c>
      <c r="AI96" s="24">
        <v>0</v>
      </c>
      <c r="AJ96" s="24">
        <v>0</v>
      </c>
      <c r="AK96" s="26">
        <v>0</v>
      </c>
      <c r="AL96" s="29">
        <v>5</v>
      </c>
      <c r="AM96" s="30">
        <v>5</v>
      </c>
      <c r="AN96" s="30">
        <v>0</v>
      </c>
      <c r="AO96" s="30">
        <v>0</v>
      </c>
      <c r="AP96" s="30">
        <v>0</v>
      </c>
      <c r="AQ96" s="29">
        <v>0</v>
      </c>
    </row>
    <row r="97" spans="1:43" x14ac:dyDescent="0.35">
      <c r="A97" s="15">
        <v>48</v>
      </c>
      <c r="B97" s="15" t="s">
        <v>20</v>
      </c>
      <c r="C97" s="15" t="s">
        <v>17</v>
      </c>
      <c r="D97" s="15" t="s">
        <v>11</v>
      </c>
      <c r="E97" s="14" t="s">
        <v>16</v>
      </c>
      <c r="F97" s="14" t="s">
        <v>10</v>
      </c>
      <c r="G97" s="17">
        <v>2024</v>
      </c>
      <c r="H97" s="17" t="s">
        <v>48</v>
      </c>
      <c r="I97" s="17">
        <v>4</v>
      </c>
      <c r="J97" s="18" t="s">
        <v>49</v>
      </c>
      <c r="K97" s="18"/>
      <c r="L97" s="18"/>
      <c r="M97" s="37">
        <v>71.799999999999983</v>
      </c>
      <c r="N97" s="38">
        <v>5.4037024344425202</v>
      </c>
      <c r="O97" s="44">
        <v>7.5260479588335955E-2</v>
      </c>
      <c r="P97" s="21">
        <v>16.208333333333332</v>
      </c>
      <c r="Q97" s="21">
        <v>2.6667850352516997</v>
      </c>
      <c r="R97" s="43">
        <v>0.16453172453995063</v>
      </c>
      <c r="S97" s="23">
        <v>2</v>
      </c>
      <c r="T97" s="33">
        <v>22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2</v>
      </c>
      <c r="AG97" s="25">
        <v>20</v>
      </c>
      <c r="AH97" s="31">
        <v>0</v>
      </c>
      <c r="AI97" s="24">
        <v>0</v>
      </c>
      <c r="AJ97" s="24">
        <v>0</v>
      </c>
      <c r="AK97" s="26">
        <v>0</v>
      </c>
      <c r="AL97" s="34">
        <v>2</v>
      </c>
      <c r="AM97" s="35">
        <v>2</v>
      </c>
      <c r="AN97" s="35">
        <v>0</v>
      </c>
      <c r="AO97" s="35">
        <v>0</v>
      </c>
      <c r="AP97" s="35">
        <v>0</v>
      </c>
      <c r="AQ97" s="34">
        <v>0</v>
      </c>
    </row>
    <row r="98" spans="1:43" x14ac:dyDescent="0.35">
      <c r="A98" s="14">
        <v>1</v>
      </c>
      <c r="B98" s="14" t="s">
        <v>7</v>
      </c>
      <c r="C98" s="14" t="s">
        <v>7</v>
      </c>
      <c r="D98" s="14" t="s">
        <v>8</v>
      </c>
      <c r="E98" s="14" t="s">
        <v>9</v>
      </c>
      <c r="F98" s="14" t="s">
        <v>10</v>
      </c>
      <c r="G98" s="17">
        <v>2024</v>
      </c>
      <c r="H98" s="17" t="s">
        <v>50</v>
      </c>
      <c r="I98" s="17">
        <v>5</v>
      </c>
      <c r="J98" s="14" t="s">
        <v>51</v>
      </c>
      <c r="K98" s="14"/>
      <c r="L98" s="14"/>
      <c r="M98" s="19">
        <v>38.49166666666666</v>
      </c>
      <c r="N98" s="20">
        <v>5.4138640768331738</v>
      </c>
      <c r="O98" s="20">
        <v>0.14065028993721174</v>
      </c>
      <c r="P98" s="21">
        <v>9.4583333333333339</v>
      </c>
      <c r="Q98" s="21">
        <v>1.3392388159176887</v>
      </c>
      <c r="R98" s="43">
        <v>0.14159353119834592</v>
      </c>
      <c r="S98" s="23">
        <v>2</v>
      </c>
      <c r="T98" s="22">
        <v>5</v>
      </c>
      <c r="U98" s="24">
        <v>0</v>
      </c>
      <c r="V98" s="24">
        <v>0</v>
      </c>
      <c r="W98" s="39">
        <v>0</v>
      </c>
      <c r="X98" s="24">
        <v>0</v>
      </c>
      <c r="Y98" s="24">
        <v>4</v>
      </c>
      <c r="Z98" s="24">
        <v>0</v>
      </c>
      <c r="AA98" s="24">
        <v>1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5">
        <v>0</v>
      </c>
      <c r="AK98" s="26">
        <v>0</v>
      </c>
      <c r="AL98" s="29">
        <v>1</v>
      </c>
      <c r="AM98" s="30">
        <v>1</v>
      </c>
      <c r="AN98" s="30">
        <v>0</v>
      </c>
      <c r="AO98" s="30">
        <v>0</v>
      </c>
      <c r="AP98" s="30">
        <v>0</v>
      </c>
      <c r="AQ98" s="30">
        <v>0</v>
      </c>
    </row>
    <row r="99" spans="1:43" x14ac:dyDescent="0.35">
      <c r="A99" s="14">
        <v>2</v>
      </c>
      <c r="B99" s="14" t="s">
        <v>7</v>
      </c>
      <c r="C99" s="14" t="s">
        <v>7</v>
      </c>
      <c r="D99" s="14" t="s">
        <v>11</v>
      </c>
      <c r="E99" s="14" t="s">
        <v>12</v>
      </c>
      <c r="F99" s="14" t="s">
        <v>10</v>
      </c>
      <c r="G99" s="17">
        <v>2024</v>
      </c>
      <c r="H99" s="17" t="s">
        <v>50</v>
      </c>
      <c r="I99" s="17">
        <v>5</v>
      </c>
      <c r="J99" s="14" t="s">
        <v>51</v>
      </c>
      <c r="K99" s="14"/>
      <c r="L99" s="14"/>
      <c r="M99" s="19">
        <v>39.175000000000004</v>
      </c>
      <c r="N99" s="20">
        <v>4.3193275991861153</v>
      </c>
      <c r="O99" s="20">
        <v>0.11025724567163024</v>
      </c>
      <c r="P99" s="21">
        <v>8.2916666666666661</v>
      </c>
      <c r="Q99" s="21">
        <v>1.7249286326914468</v>
      </c>
      <c r="R99" s="43">
        <v>0.20803159389243581</v>
      </c>
      <c r="S99" s="23">
        <v>0</v>
      </c>
      <c r="T99" s="22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>
        <v>0</v>
      </c>
      <c r="AJ99" s="25">
        <v>0</v>
      </c>
      <c r="AK99" s="26">
        <v>0</v>
      </c>
      <c r="AL99" s="29">
        <v>0</v>
      </c>
      <c r="AM99" s="30">
        <v>0</v>
      </c>
      <c r="AN99" s="30">
        <v>0</v>
      </c>
      <c r="AO99" s="30">
        <v>0</v>
      </c>
      <c r="AP99" s="30">
        <v>0</v>
      </c>
      <c r="AQ99" s="30">
        <v>0</v>
      </c>
    </row>
    <row r="100" spans="1:43" x14ac:dyDescent="0.35">
      <c r="A100" s="14">
        <v>3</v>
      </c>
      <c r="B100" s="14" t="s">
        <v>13</v>
      </c>
      <c r="C100" s="14" t="s">
        <v>7</v>
      </c>
      <c r="D100" s="14" t="s">
        <v>14</v>
      </c>
      <c r="E100" s="14" t="s">
        <v>9</v>
      </c>
      <c r="F100" s="14" t="s">
        <v>15</v>
      </c>
      <c r="G100" s="17">
        <v>2024</v>
      </c>
      <c r="H100" s="17" t="s">
        <v>50</v>
      </c>
      <c r="I100" s="17">
        <v>5</v>
      </c>
      <c r="J100" s="14" t="s">
        <v>51</v>
      </c>
      <c r="K100" s="14"/>
      <c r="L100" s="14"/>
      <c r="M100" s="19">
        <v>43.033333333333339</v>
      </c>
      <c r="N100" s="20">
        <v>4.2233836786360879</v>
      </c>
      <c r="O100" s="20">
        <v>9.8142145901690639E-2</v>
      </c>
      <c r="P100" s="21">
        <v>38</v>
      </c>
      <c r="Q100" s="21">
        <v>3.082207001484488</v>
      </c>
      <c r="R100" s="43">
        <v>8.1110710565381258E-2</v>
      </c>
      <c r="S100" s="23">
        <v>6</v>
      </c>
      <c r="T100" s="22">
        <v>412</v>
      </c>
      <c r="U100" s="24">
        <v>0</v>
      </c>
      <c r="V100" s="24">
        <v>0</v>
      </c>
      <c r="W100" s="24">
        <v>0</v>
      </c>
      <c r="X100" s="24">
        <v>0</v>
      </c>
      <c r="Y100" s="24">
        <v>13</v>
      </c>
      <c r="Z100" s="24">
        <v>50</v>
      </c>
      <c r="AA100" s="24">
        <v>4</v>
      </c>
      <c r="AB100" s="24">
        <v>0</v>
      </c>
      <c r="AC100" s="24">
        <v>0</v>
      </c>
      <c r="AD100" s="24">
        <v>0</v>
      </c>
      <c r="AE100" s="24">
        <v>10</v>
      </c>
      <c r="AF100" s="24">
        <v>250</v>
      </c>
      <c r="AG100" s="24">
        <v>0</v>
      </c>
      <c r="AH100" s="24">
        <v>0</v>
      </c>
      <c r="AI100" s="24">
        <v>0</v>
      </c>
      <c r="AJ100" s="25">
        <v>0</v>
      </c>
      <c r="AK100" s="26">
        <v>85</v>
      </c>
      <c r="AL100" s="29">
        <v>5</v>
      </c>
      <c r="AM100" s="30">
        <v>4</v>
      </c>
      <c r="AN100" s="30">
        <v>0</v>
      </c>
      <c r="AO100" s="30">
        <v>1</v>
      </c>
      <c r="AP100" s="30">
        <v>0</v>
      </c>
      <c r="AQ100" s="30">
        <v>0</v>
      </c>
    </row>
    <row r="101" spans="1:43" x14ac:dyDescent="0.35">
      <c r="A101" s="14">
        <v>4</v>
      </c>
      <c r="B101" s="14" t="s">
        <v>13</v>
      </c>
      <c r="C101" s="14" t="s">
        <v>7</v>
      </c>
      <c r="D101" s="14" t="s">
        <v>14</v>
      </c>
      <c r="E101" s="14" t="s">
        <v>16</v>
      </c>
      <c r="F101" s="14" t="s">
        <v>15</v>
      </c>
      <c r="G101" s="17">
        <v>2024</v>
      </c>
      <c r="H101" s="17" t="s">
        <v>50</v>
      </c>
      <c r="I101" s="17">
        <v>5</v>
      </c>
      <c r="J101" s="14" t="s">
        <v>51</v>
      </c>
      <c r="K101" s="14"/>
      <c r="L101" s="14"/>
      <c r="M101" s="19">
        <v>40.700000000000003</v>
      </c>
      <c r="N101" s="20">
        <v>4.2071367935925261</v>
      </c>
      <c r="O101" s="20">
        <v>0.10336945438802275</v>
      </c>
      <c r="P101" s="21">
        <v>33.791666666666664</v>
      </c>
      <c r="Q101" s="21">
        <v>5.4458421726760422</v>
      </c>
      <c r="R101" s="43">
        <v>0.1611593244688348</v>
      </c>
      <c r="S101" s="23">
        <v>5</v>
      </c>
      <c r="T101" s="22">
        <v>350</v>
      </c>
      <c r="U101" s="24">
        <v>0</v>
      </c>
      <c r="V101" s="24">
        <v>0</v>
      </c>
      <c r="W101" s="24">
        <v>0</v>
      </c>
      <c r="X101" s="24">
        <v>0</v>
      </c>
      <c r="Y101" s="24">
        <v>26</v>
      </c>
      <c r="Z101" s="24">
        <v>10</v>
      </c>
      <c r="AA101" s="24">
        <v>0</v>
      </c>
      <c r="AB101" s="24">
        <v>0</v>
      </c>
      <c r="AC101" s="24">
        <v>0</v>
      </c>
      <c r="AD101" s="24">
        <v>0</v>
      </c>
      <c r="AE101" s="24">
        <v>7</v>
      </c>
      <c r="AF101" s="24">
        <v>300</v>
      </c>
      <c r="AG101" s="24">
        <v>0</v>
      </c>
      <c r="AH101" s="24">
        <v>0</v>
      </c>
      <c r="AI101" s="24">
        <v>0</v>
      </c>
      <c r="AJ101" s="25">
        <v>0</v>
      </c>
      <c r="AK101" s="26">
        <v>7</v>
      </c>
      <c r="AL101" s="29">
        <v>2</v>
      </c>
      <c r="AM101" s="30">
        <v>2</v>
      </c>
      <c r="AN101" s="30">
        <v>0</v>
      </c>
      <c r="AO101" s="30">
        <v>0</v>
      </c>
      <c r="AP101" s="30">
        <v>0</v>
      </c>
      <c r="AQ101" s="30">
        <v>0</v>
      </c>
    </row>
    <row r="102" spans="1:43" x14ac:dyDescent="0.35">
      <c r="A102" s="14">
        <v>5</v>
      </c>
      <c r="B102" s="14" t="s">
        <v>12</v>
      </c>
      <c r="C102" s="14" t="s">
        <v>7</v>
      </c>
      <c r="D102" s="14" t="s">
        <v>11</v>
      </c>
      <c r="E102" s="14" t="s">
        <v>9</v>
      </c>
      <c r="F102" s="14" t="s">
        <v>10</v>
      </c>
      <c r="G102" s="17">
        <v>2024</v>
      </c>
      <c r="H102" s="17" t="s">
        <v>50</v>
      </c>
      <c r="I102" s="17">
        <v>5</v>
      </c>
      <c r="J102" s="14" t="s">
        <v>51</v>
      </c>
      <c r="K102" s="14"/>
      <c r="L102" s="14"/>
      <c r="M102" s="19">
        <v>37.458333333333336</v>
      </c>
      <c r="N102" s="20">
        <v>3.6921189612798813</v>
      </c>
      <c r="O102" s="20">
        <v>9.8566023437950109E-2</v>
      </c>
      <c r="P102" s="21">
        <v>8.3333333333333339</v>
      </c>
      <c r="Q102" s="21">
        <v>1.5125735644519194</v>
      </c>
      <c r="R102" s="43">
        <v>0.1815088277342303</v>
      </c>
      <c r="S102" s="23">
        <v>0</v>
      </c>
      <c r="T102" s="22">
        <v>0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>
        <v>0</v>
      </c>
      <c r="AJ102" s="25">
        <v>0</v>
      </c>
      <c r="AK102" s="26">
        <v>0</v>
      </c>
      <c r="AL102" s="29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</row>
    <row r="103" spans="1:43" x14ac:dyDescent="0.35">
      <c r="A103" s="14">
        <v>6</v>
      </c>
      <c r="B103" s="14" t="s">
        <v>12</v>
      </c>
      <c r="C103" s="14" t="s">
        <v>7</v>
      </c>
      <c r="D103" s="14" t="s">
        <v>14</v>
      </c>
      <c r="E103" s="14" t="s">
        <v>12</v>
      </c>
      <c r="F103" s="14" t="s">
        <v>15</v>
      </c>
      <c r="G103" s="17">
        <v>2024</v>
      </c>
      <c r="H103" s="17" t="s">
        <v>50</v>
      </c>
      <c r="I103" s="17">
        <v>5</v>
      </c>
      <c r="J103" s="14" t="s">
        <v>51</v>
      </c>
      <c r="K103" s="14"/>
      <c r="L103" s="14"/>
      <c r="M103" s="19">
        <v>45.708333333333336</v>
      </c>
      <c r="N103" s="20">
        <v>2.8487503905886151</v>
      </c>
      <c r="O103" s="20">
        <v>6.2324529967298779E-2</v>
      </c>
      <c r="P103" s="21">
        <v>24.791666666666668</v>
      </c>
      <c r="Q103" s="21">
        <v>8.3433651738517618</v>
      </c>
      <c r="R103" s="43">
        <v>0.33653909944948279</v>
      </c>
      <c r="S103" s="23">
        <v>5</v>
      </c>
      <c r="T103" s="22">
        <v>141</v>
      </c>
      <c r="U103" s="24">
        <v>26</v>
      </c>
      <c r="V103" s="24">
        <v>0</v>
      </c>
      <c r="W103" s="24">
        <v>0</v>
      </c>
      <c r="X103" s="24">
        <v>0</v>
      </c>
      <c r="Y103" s="24">
        <v>85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25</v>
      </c>
      <c r="AG103" s="24">
        <v>0</v>
      </c>
      <c r="AH103" s="24">
        <v>0</v>
      </c>
      <c r="AI103" s="24">
        <v>0</v>
      </c>
      <c r="AJ103" s="25">
        <v>5</v>
      </c>
      <c r="AK103" s="26">
        <v>0</v>
      </c>
      <c r="AL103" s="29">
        <v>1</v>
      </c>
      <c r="AM103" s="30">
        <v>0</v>
      </c>
      <c r="AN103" s="30">
        <v>0</v>
      </c>
      <c r="AO103" s="30">
        <v>0</v>
      </c>
      <c r="AP103" s="30">
        <v>0</v>
      </c>
      <c r="AQ103" s="30">
        <v>1</v>
      </c>
    </row>
    <row r="104" spans="1:43" x14ac:dyDescent="0.35">
      <c r="A104" s="14">
        <v>7</v>
      </c>
      <c r="B104" s="14" t="s">
        <v>17</v>
      </c>
      <c r="C104" s="14" t="s">
        <v>7</v>
      </c>
      <c r="D104" s="14" t="s">
        <v>18</v>
      </c>
      <c r="E104" s="14" t="s">
        <v>12</v>
      </c>
      <c r="F104" s="14" t="s">
        <v>15</v>
      </c>
      <c r="G104" s="17">
        <v>2024</v>
      </c>
      <c r="H104" s="17" t="s">
        <v>50</v>
      </c>
      <c r="I104" s="17">
        <v>5</v>
      </c>
      <c r="J104" s="14" t="s">
        <v>51</v>
      </c>
      <c r="K104" s="14"/>
      <c r="L104" s="14"/>
      <c r="M104" s="19">
        <v>41.416666666666664</v>
      </c>
      <c r="N104" s="20">
        <v>4.829611942501379</v>
      </c>
      <c r="O104" s="20">
        <v>0.11661034871230695</v>
      </c>
      <c r="P104" s="21">
        <v>29.083333333333332</v>
      </c>
      <c r="Q104" s="21">
        <v>3.5086473263361775</v>
      </c>
      <c r="R104" s="43">
        <v>0.12064116881385138</v>
      </c>
      <c r="S104" s="23">
        <v>1</v>
      </c>
      <c r="T104" s="22">
        <v>4</v>
      </c>
      <c r="U104" s="24">
        <v>0</v>
      </c>
      <c r="V104" s="24">
        <v>0</v>
      </c>
      <c r="W104" s="24">
        <v>0</v>
      </c>
      <c r="X104" s="24">
        <v>0</v>
      </c>
      <c r="Y104" s="24">
        <v>0</v>
      </c>
      <c r="Z104" s="24">
        <v>0</v>
      </c>
      <c r="AA104" s="24">
        <v>0</v>
      </c>
      <c r="AB104" s="24">
        <v>0</v>
      </c>
      <c r="AC104" s="24">
        <v>0</v>
      </c>
      <c r="AD104" s="24">
        <v>0</v>
      </c>
      <c r="AE104" s="24">
        <v>0</v>
      </c>
      <c r="AF104" s="24">
        <v>4</v>
      </c>
      <c r="AG104" s="24">
        <v>0</v>
      </c>
      <c r="AH104" s="24">
        <v>0</v>
      </c>
      <c r="AI104" s="24">
        <v>0</v>
      </c>
      <c r="AJ104" s="25">
        <v>0</v>
      </c>
      <c r="AK104" s="26">
        <v>0</v>
      </c>
      <c r="AL104" s="29">
        <v>0</v>
      </c>
      <c r="AM104" s="30">
        <v>0</v>
      </c>
      <c r="AN104" s="30">
        <v>0</v>
      </c>
      <c r="AO104" s="30">
        <v>0</v>
      </c>
      <c r="AP104" s="30">
        <v>0</v>
      </c>
      <c r="AQ104" s="30">
        <v>0</v>
      </c>
    </row>
    <row r="105" spans="1:43" x14ac:dyDescent="0.35">
      <c r="A105" s="14">
        <v>8</v>
      </c>
      <c r="B105" s="14" t="s">
        <v>17</v>
      </c>
      <c r="C105" s="14" t="s">
        <v>7</v>
      </c>
      <c r="D105" s="14" t="s">
        <v>18</v>
      </c>
      <c r="E105" s="14" t="s">
        <v>9</v>
      </c>
      <c r="F105" s="14" t="s">
        <v>15</v>
      </c>
      <c r="G105" s="17">
        <v>2024</v>
      </c>
      <c r="H105" s="17" t="s">
        <v>50</v>
      </c>
      <c r="I105" s="17">
        <v>5</v>
      </c>
      <c r="J105" s="14" t="s">
        <v>51</v>
      </c>
      <c r="K105" s="14"/>
      <c r="L105" s="14"/>
      <c r="M105" s="19">
        <v>41.56666666666667</v>
      </c>
      <c r="N105" s="20">
        <v>4.0797355826379755</v>
      </c>
      <c r="O105" s="20">
        <v>9.8149212092333002E-2</v>
      </c>
      <c r="P105" s="21">
        <v>36.125</v>
      </c>
      <c r="Q105" s="21">
        <v>4.6716018276779154</v>
      </c>
      <c r="R105" s="43">
        <v>0.12931769765198381</v>
      </c>
      <c r="S105" s="23">
        <v>2</v>
      </c>
      <c r="T105" s="22">
        <v>57</v>
      </c>
      <c r="U105" s="24">
        <v>0</v>
      </c>
      <c r="V105" s="24">
        <v>0</v>
      </c>
      <c r="W105" s="24">
        <v>0</v>
      </c>
      <c r="X105" s="24">
        <v>0</v>
      </c>
      <c r="Y105" s="24">
        <v>3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4">
        <v>0</v>
      </c>
      <c r="AF105" s="24">
        <v>54</v>
      </c>
      <c r="AG105" s="24">
        <v>0</v>
      </c>
      <c r="AH105" s="24">
        <v>0</v>
      </c>
      <c r="AI105" s="24">
        <v>0</v>
      </c>
      <c r="AJ105" s="25">
        <v>0</v>
      </c>
      <c r="AK105" s="26">
        <v>0</v>
      </c>
      <c r="AL105" s="29">
        <v>1</v>
      </c>
      <c r="AM105" s="30">
        <v>1</v>
      </c>
      <c r="AN105" s="30">
        <v>0</v>
      </c>
      <c r="AO105" s="30">
        <v>0</v>
      </c>
      <c r="AP105" s="30">
        <v>0</v>
      </c>
      <c r="AQ105" s="30">
        <v>0</v>
      </c>
    </row>
    <row r="106" spans="1:43" x14ac:dyDescent="0.35">
      <c r="A106" s="14">
        <v>9</v>
      </c>
      <c r="B106" s="14" t="s">
        <v>19</v>
      </c>
      <c r="C106" s="14" t="s">
        <v>7</v>
      </c>
      <c r="D106" s="14" t="s">
        <v>8</v>
      </c>
      <c r="E106" s="14" t="s">
        <v>12</v>
      </c>
      <c r="F106" s="14" t="s">
        <v>10</v>
      </c>
      <c r="G106" s="17">
        <v>2024</v>
      </c>
      <c r="H106" s="17" t="s">
        <v>50</v>
      </c>
      <c r="I106" s="17">
        <v>5</v>
      </c>
      <c r="J106" s="14" t="s">
        <v>51</v>
      </c>
      <c r="K106" s="14"/>
      <c r="L106" s="14"/>
      <c r="M106" s="19">
        <v>43.724999999999994</v>
      </c>
      <c r="N106" s="20">
        <v>6.9782942693105001</v>
      </c>
      <c r="O106" s="20">
        <v>0.15959506619349345</v>
      </c>
      <c r="P106" s="21">
        <v>10.541666666666666</v>
      </c>
      <c r="Q106" s="21">
        <v>3.4407869959524024</v>
      </c>
      <c r="R106" s="43">
        <v>0.32639876641445714</v>
      </c>
      <c r="S106" s="23">
        <v>1</v>
      </c>
      <c r="T106" s="22">
        <v>2</v>
      </c>
      <c r="U106" s="24">
        <v>0</v>
      </c>
      <c r="V106" s="24">
        <v>0</v>
      </c>
      <c r="W106" s="24">
        <v>0</v>
      </c>
      <c r="X106" s="24">
        <v>0</v>
      </c>
      <c r="Y106" s="24">
        <v>2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4">
        <v>0</v>
      </c>
      <c r="AF106" s="24">
        <v>0</v>
      </c>
      <c r="AG106" s="24">
        <v>0</v>
      </c>
      <c r="AH106" s="24">
        <v>0</v>
      </c>
      <c r="AI106" s="24">
        <v>0</v>
      </c>
      <c r="AJ106" s="25">
        <v>0</v>
      </c>
      <c r="AK106" s="26">
        <v>0</v>
      </c>
      <c r="AL106" s="29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</row>
    <row r="107" spans="1:43" x14ac:dyDescent="0.35">
      <c r="A107" s="14">
        <v>10</v>
      </c>
      <c r="B107" s="14" t="s">
        <v>19</v>
      </c>
      <c r="C107" s="14" t="s">
        <v>7</v>
      </c>
      <c r="D107" s="14" t="s">
        <v>11</v>
      </c>
      <c r="E107" s="14" t="s">
        <v>16</v>
      </c>
      <c r="F107" s="14" t="s">
        <v>10</v>
      </c>
      <c r="G107" s="17">
        <v>2024</v>
      </c>
      <c r="H107" s="17" t="s">
        <v>50</v>
      </c>
      <c r="I107" s="17">
        <v>5</v>
      </c>
      <c r="J107" s="14" t="s">
        <v>51</v>
      </c>
      <c r="K107" s="14"/>
      <c r="L107" s="14"/>
      <c r="M107" s="19">
        <v>44.041666666666664</v>
      </c>
      <c r="N107" s="20">
        <v>3.4851524900336694</v>
      </c>
      <c r="O107" s="20">
        <v>7.9133074513536489E-2</v>
      </c>
      <c r="P107" s="21">
        <v>9.9583333333333339</v>
      </c>
      <c r="Q107" s="21">
        <v>3.2645362564531237</v>
      </c>
      <c r="R107" s="43">
        <v>0.32781954039696637</v>
      </c>
      <c r="S107" s="23">
        <v>0</v>
      </c>
      <c r="T107" s="22">
        <v>0</v>
      </c>
      <c r="U107" s="25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G107" s="24">
        <v>0</v>
      </c>
      <c r="AH107" s="24">
        <v>0</v>
      </c>
      <c r="AI107" s="24">
        <v>0</v>
      </c>
      <c r="AJ107" s="25">
        <v>0</v>
      </c>
      <c r="AK107" s="26">
        <v>0</v>
      </c>
      <c r="AL107" s="29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</row>
    <row r="108" spans="1:43" x14ac:dyDescent="0.35">
      <c r="A108" s="14">
        <v>11</v>
      </c>
      <c r="B108" s="14" t="s">
        <v>20</v>
      </c>
      <c r="C108" s="14" t="s">
        <v>7</v>
      </c>
      <c r="D108" s="14" t="s">
        <v>8</v>
      </c>
      <c r="E108" s="14" t="s">
        <v>16</v>
      </c>
      <c r="F108" s="14" t="s">
        <v>10</v>
      </c>
      <c r="G108" s="17">
        <v>2024</v>
      </c>
      <c r="H108" s="17" t="s">
        <v>50</v>
      </c>
      <c r="I108" s="17">
        <v>5</v>
      </c>
      <c r="J108" s="14" t="s">
        <v>51</v>
      </c>
      <c r="K108" s="14"/>
      <c r="L108" s="14"/>
      <c r="M108" s="19">
        <v>48.608333333333327</v>
      </c>
      <c r="N108" s="20">
        <v>5.2082903028525571</v>
      </c>
      <c r="O108" s="20">
        <v>0.10714809469266362</v>
      </c>
      <c r="P108" s="21">
        <v>8.0833333333333339</v>
      </c>
      <c r="Q108" s="21">
        <v>1.2762397418932994</v>
      </c>
      <c r="R108" s="43">
        <v>0.15788532889401641</v>
      </c>
      <c r="S108" s="23">
        <v>1</v>
      </c>
      <c r="T108" s="23">
        <v>16</v>
      </c>
      <c r="U108" s="24">
        <v>0</v>
      </c>
      <c r="V108" s="24">
        <v>0</v>
      </c>
      <c r="W108" s="24">
        <v>0</v>
      </c>
      <c r="X108" s="24">
        <v>0</v>
      </c>
      <c r="Y108" s="24">
        <v>16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5">
        <v>0</v>
      </c>
      <c r="AK108" s="31">
        <v>0</v>
      </c>
      <c r="AL108" s="29">
        <v>0</v>
      </c>
      <c r="AM108" s="30">
        <v>0</v>
      </c>
      <c r="AN108" s="30">
        <v>0</v>
      </c>
      <c r="AO108" s="30">
        <v>0</v>
      </c>
      <c r="AP108" s="30">
        <v>0</v>
      </c>
      <c r="AQ108" s="30">
        <v>0</v>
      </c>
    </row>
    <row r="109" spans="1:43" x14ac:dyDescent="0.35">
      <c r="A109" s="15">
        <v>12</v>
      </c>
      <c r="B109" s="15" t="s">
        <v>20</v>
      </c>
      <c r="C109" s="15" t="s">
        <v>7</v>
      </c>
      <c r="D109" s="15" t="s">
        <v>18</v>
      </c>
      <c r="E109" s="14" t="s">
        <v>16</v>
      </c>
      <c r="F109" s="14" t="s">
        <v>15</v>
      </c>
      <c r="G109" s="17">
        <v>2024</v>
      </c>
      <c r="H109" s="17" t="s">
        <v>50</v>
      </c>
      <c r="I109" s="17">
        <v>5</v>
      </c>
      <c r="J109" s="14" t="s">
        <v>51</v>
      </c>
      <c r="K109" s="14"/>
      <c r="L109" s="14"/>
      <c r="M109" s="19">
        <v>43.824999999999996</v>
      </c>
      <c r="N109" s="20">
        <v>3.2775059808557878</v>
      </c>
      <c r="O109" s="20">
        <v>7.4786217475317468E-2</v>
      </c>
      <c r="P109" s="21">
        <v>26.25</v>
      </c>
      <c r="Q109" s="21">
        <v>5.891056395464692</v>
      </c>
      <c r="R109" s="43">
        <v>0.22442119601770255</v>
      </c>
      <c r="S109" s="23">
        <v>2</v>
      </c>
      <c r="T109" s="33">
        <v>50</v>
      </c>
      <c r="U109" s="24">
        <v>0</v>
      </c>
      <c r="V109" s="24">
        <v>0</v>
      </c>
      <c r="W109" s="24">
        <v>0</v>
      </c>
      <c r="X109" s="24">
        <v>0</v>
      </c>
      <c r="Y109" s="26">
        <v>29</v>
      </c>
      <c r="Z109" s="26">
        <v>0</v>
      </c>
      <c r="AA109" s="26">
        <v>0</v>
      </c>
      <c r="AB109" s="24">
        <v>0</v>
      </c>
      <c r="AC109" s="24">
        <v>0</v>
      </c>
      <c r="AD109" s="24">
        <v>0</v>
      </c>
      <c r="AE109" s="26">
        <v>0</v>
      </c>
      <c r="AF109" s="26">
        <v>21</v>
      </c>
      <c r="AG109" s="24">
        <v>0</v>
      </c>
      <c r="AH109" s="24">
        <v>0</v>
      </c>
      <c r="AI109" s="24">
        <v>0</v>
      </c>
      <c r="AJ109" s="31">
        <v>0</v>
      </c>
      <c r="AK109" s="26">
        <v>0</v>
      </c>
      <c r="AL109" s="34">
        <v>2</v>
      </c>
      <c r="AM109" s="35">
        <v>2</v>
      </c>
      <c r="AN109" s="35">
        <v>0</v>
      </c>
      <c r="AO109" s="35">
        <v>0</v>
      </c>
      <c r="AP109" s="35">
        <v>0</v>
      </c>
      <c r="AQ109" s="35">
        <v>0</v>
      </c>
    </row>
    <row r="110" spans="1:43" x14ac:dyDescent="0.35">
      <c r="A110" s="14">
        <v>13</v>
      </c>
      <c r="B110" s="14" t="s">
        <v>7</v>
      </c>
      <c r="C110" s="14" t="s">
        <v>13</v>
      </c>
      <c r="D110" s="14" t="s">
        <v>8</v>
      </c>
      <c r="E110" s="14" t="s">
        <v>9</v>
      </c>
      <c r="F110" s="14" t="s">
        <v>10</v>
      </c>
      <c r="G110" s="17">
        <v>2024</v>
      </c>
      <c r="H110" s="17" t="s">
        <v>50</v>
      </c>
      <c r="I110" s="17">
        <v>5</v>
      </c>
      <c r="J110" s="14" t="s">
        <v>51</v>
      </c>
      <c r="K110" s="14"/>
      <c r="L110" s="14"/>
      <c r="M110" s="19">
        <v>40.241666666666667</v>
      </c>
      <c r="N110" s="20">
        <v>3.1813257194656028</v>
      </c>
      <c r="O110" s="20">
        <v>7.9055515911342369E-2</v>
      </c>
      <c r="P110" s="21">
        <v>7.958333333333333</v>
      </c>
      <c r="Q110" s="21">
        <v>1.6439743048939395</v>
      </c>
      <c r="R110" s="43">
        <v>0.20657268752594005</v>
      </c>
      <c r="S110" s="40">
        <v>2</v>
      </c>
      <c r="T110" s="23">
        <v>25</v>
      </c>
      <c r="U110" s="24">
        <v>0</v>
      </c>
      <c r="V110" s="24">
        <v>0</v>
      </c>
      <c r="W110" s="24">
        <v>0</v>
      </c>
      <c r="X110" s="24">
        <v>0</v>
      </c>
      <c r="Y110" s="24">
        <v>3</v>
      </c>
      <c r="Z110" s="26">
        <v>0</v>
      </c>
      <c r="AA110" s="24">
        <v>22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31">
        <v>0</v>
      </c>
      <c r="AK110" s="26">
        <v>0</v>
      </c>
      <c r="AL110" s="29">
        <v>1</v>
      </c>
      <c r="AM110" s="30">
        <v>1</v>
      </c>
      <c r="AN110" s="30">
        <v>0</v>
      </c>
      <c r="AO110" s="30">
        <v>0</v>
      </c>
      <c r="AP110" s="30">
        <v>0</v>
      </c>
      <c r="AQ110" s="30">
        <v>0</v>
      </c>
    </row>
    <row r="111" spans="1:43" x14ac:dyDescent="0.35">
      <c r="A111" s="14">
        <v>14</v>
      </c>
      <c r="B111" s="14" t="s">
        <v>7</v>
      </c>
      <c r="C111" s="14" t="s">
        <v>13</v>
      </c>
      <c r="D111" s="14" t="s">
        <v>18</v>
      </c>
      <c r="E111" s="14" t="s">
        <v>9</v>
      </c>
      <c r="F111" s="14" t="s">
        <v>15</v>
      </c>
      <c r="G111" s="17">
        <v>2024</v>
      </c>
      <c r="H111" s="17" t="s">
        <v>50</v>
      </c>
      <c r="I111" s="17">
        <v>5</v>
      </c>
      <c r="J111" s="14" t="s">
        <v>51</v>
      </c>
      <c r="K111" s="14"/>
      <c r="L111" s="14"/>
      <c r="M111" s="19">
        <v>37.783333333333339</v>
      </c>
      <c r="N111" s="20">
        <v>3.3525657293626572</v>
      </c>
      <c r="O111" s="20">
        <v>8.873133822750745E-2</v>
      </c>
      <c r="P111" s="21">
        <v>42.333333333333336</v>
      </c>
      <c r="Q111" s="21">
        <v>4.0917507551687757</v>
      </c>
      <c r="R111" s="43">
        <v>9.6655529649656111E-2</v>
      </c>
      <c r="S111" s="40">
        <v>3</v>
      </c>
      <c r="T111" s="23">
        <v>179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6">
        <v>0</v>
      </c>
      <c r="AA111" s="24">
        <v>0</v>
      </c>
      <c r="AB111" s="24">
        <v>0</v>
      </c>
      <c r="AC111" s="24">
        <v>0</v>
      </c>
      <c r="AD111" s="24">
        <v>17</v>
      </c>
      <c r="AE111" s="24">
        <v>0</v>
      </c>
      <c r="AF111" s="24">
        <v>159</v>
      </c>
      <c r="AG111" s="24">
        <v>0</v>
      </c>
      <c r="AH111" s="24">
        <v>0</v>
      </c>
      <c r="AI111" s="24">
        <v>0</v>
      </c>
      <c r="AJ111" s="31">
        <v>0</v>
      </c>
      <c r="AK111" s="26">
        <v>3</v>
      </c>
      <c r="AL111" s="29">
        <v>1</v>
      </c>
      <c r="AM111" s="30">
        <v>0</v>
      </c>
      <c r="AN111" s="30">
        <v>0</v>
      </c>
      <c r="AO111" s="30">
        <v>0</v>
      </c>
      <c r="AP111" s="30">
        <v>0</v>
      </c>
      <c r="AQ111" s="30">
        <v>1</v>
      </c>
    </row>
    <row r="112" spans="1:43" x14ac:dyDescent="0.35">
      <c r="A112" s="14">
        <v>15</v>
      </c>
      <c r="B112" s="14" t="s">
        <v>13</v>
      </c>
      <c r="C112" s="14" t="s">
        <v>13</v>
      </c>
      <c r="D112" s="14" t="s">
        <v>18</v>
      </c>
      <c r="E112" s="14" t="s">
        <v>16</v>
      </c>
      <c r="F112" s="14" t="s">
        <v>15</v>
      </c>
      <c r="G112" s="17">
        <v>2024</v>
      </c>
      <c r="H112" s="17" t="s">
        <v>50</v>
      </c>
      <c r="I112" s="17">
        <v>5</v>
      </c>
      <c r="J112" s="14" t="s">
        <v>51</v>
      </c>
      <c r="K112" s="14"/>
      <c r="L112" s="14"/>
      <c r="M112" s="19">
        <v>41.441666666666656</v>
      </c>
      <c r="N112" s="20">
        <v>4.1471695349376727</v>
      </c>
      <c r="O112" s="20">
        <v>0.10007246012316928</v>
      </c>
      <c r="P112" s="21">
        <v>39.458333333333336</v>
      </c>
      <c r="Q112" s="21">
        <v>3.092941622272861</v>
      </c>
      <c r="R112" s="43">
        <v>7.8385004154750429E-2</v>
      </c>
      <c r="S112" s="40">
        <v>3</v>
      </c>
      <c r="T112" s="23">
        <v>157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6">
        <v>0</v>
      </c>
      <c r="AA112" s="24">
        <v>22</v>
      </c>
      <c r="AB112" s="24">
        <v>0</v>
      </c>
      <c r="AC112" s="24">
        <v>0</v>
      </c>
      <c r="AD112" s="24">
        <v>0</v>
      </c>
      <c r="AE112" s="24">
        <v>0</v>
      </c>
      <c r="AF112" s="24">
        <v>130</v>
      </c>
      <c r="AG112" s="24">
        <v>0</v>
      </c>
      <c r="AH112" s="24">
        <v>0</v>
      </c>
      <c r="AI112" s="24">
        <v>0</v>
      </c>
      <c r="AJ112" s="31">
        <v>0</v>
      </c>
      <c r="AK112" s="26">
        <v>5</v>
      </c>
      <c r="AL112" s="29">
        <v>3</v>
      </c>
      <c r="AM112" s="30">
        <v>2</v>
      </c>
      <c r="AN112" s="30">
        <v>0</v>
      </c>
      <c r="AO112" s="30">
        <v>0</v>
      </c>
      <c r="AP112" s="30">
        <v>0</v>
      </c>
      <c r="AQ112" s="30">
        <v>1</v>
      </c>
    </row>
    <row r="113" spans="1:43" x14ac:dyDescent="0.35">
      <c r="A113" s="14">
        <v>16</v>
      </c>
      <c r="B113" s="14" t="s">
        <v>13</v>
      </c>
      <c r="C113" s="14" t="s">
        <v>13</v>
      </c>
      <c r="D113" s="14" t="s">
        <v>14</v>
      </c>
      <c r="E113" s="14" t="s">
        <v>9</v>
      </c>
      <c r="F113" s="14" t="s">
        <v>15</v>
      </c>
      <c r="G113" s="17">
        <v>2024</v>
      </c>
      <c r="H113" s="17" t="s">
        <v>50</v>
      </c>
      <c r="I113" s="17">
        <v>5</v>
      </c>
      <c r="J113" s="14" t="s">
        <v>51</v>
      </c>
      <c r="K113" s="14"/>
      <c r="L113" s="14"/>
      <c r="M113" s="19">
        <v>42.4</v>
      </c>
      <c r="N113" s="20">
        <v>3.9762933859197429</v>
      </c>
      <c r="O113" s="20">
        <v>9.3780504384899599E-2</v>
      </c>
      <c r="P113" s="21">
        <v>32.5</v>
      </c>
      <c r="Q113" s="21">
        <v>2.7468990781342053</v>
      </c>
      <c r="R113" s="43">
        <v>8.4519971634898619E-2</v>
      </c>
      <c r="S113" s="40">
        <v>4</v>
      </c>
      <c r="T113" s="23">
        <v>289</v>
      </c>
      <c r="U113" s="24">
        <v>0</v>
      </c>
      <c r="V113" s="24">
        <v>0</v>
      </c>
      <c r="W113" s="24">
        <v>0</v>
      </c>
      <c r="X113" s="24">
        <v>0</v>
      </c>
      <c r="Y113" s="24">
        <v>7</v>
      </c>
      <c r="Z113" s="26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11</v>
      </c>
      <c r="AF113" s="24">
        <v>265</v>
      </c>
      <c r="AG113" s="24">
        <v>0</v>
      </c>
      <c r="AH113" s="24">
        <v>0</v>
      </c>
      <c r="AI113" s="24">
        <v>0</v>
      </c>
      <c r="AJ113" s="31">
        <v>0</v>
      </c>
      <c r="AK113" s="26">
        <v>6</v>
      </c>
      <c r="AL113" s="29">
        <v>4</v>
      </c>
      <c r="AM113" s="30">
        <v>3</v>
      </c>
      <c r="AN113" s="30">
        <v>0</v>
      </c>
      <c r="AO113" s="30">
        <v>0</v>
      </c>
      <c r="AP113" s="30">
        <v>1</v>
      </c>
      <c r="AQ113" s="30">
        <v>0</v>
      </c>
    </row>
    <row r="114" spans="1:43" x14ac:dyDescent="0.35">
      <c r="A114" s="14">
        <v>17</v>
      </c>
      <c r="B114" s="14" t="s">
        <v>12</v>
      </c>
      <c r="C114" s="14" t="s">
        <v>13</v>
      </c>
      <c r="D114" s="14" t="s">
        <v>14</v>
      </c>
      <c r="E114" s="14" t="s">
        <v>16</v>
      </c>
      <c r="F114" s="14" t="s">
        <v>15</v>
      </c>
      <c r="G114" s="17">
        <v>2024</v>
      </c>
      <c r="H114" s="17" t="s">
        <v>50</v>
      </c>
      <c r="I114" s="17">
        <v>5</v>
      </c>
      <c r="J114" s="14" t="s">
        <v>51</v>
      </c>
      <c r="K114" s="14"/>
      <c r="L114" s="14"/>
      <c r="M114" s="19">
        <v>43.516666666666659</v>
      </c>
      <c r="N114" s="20">
        <v>2.5055695535903175</v>
      </c>
      <c r="O114" s="20">
        <v>5.757723983738762E-2</v>
      </c>
      <c r="P114" s="21">
        <v>34</v>
      </c>
      <c r="Q114" s="21">
        <v>4.4924178547657592</v>
      </c>
      <c r="R114" s="43">
        <v>0.13212993690487526</v>
      </c>
      <c r="S114" s="40">
        <v>5</v>
      </c>
      <c r="T114" s="23">
        <v>361</v>
      </c>
      <c r="U114" s="24">
        <v>0</v>
      </c>
      <c r="V114" s="24">
        <v>0</v>
      </c>
      <c r="W114" s="24">
        <v>0</v>
      </c>
      <c r="X114" s="24">
        <v>2</v>
      </c>
      <c r="Y114" s="24">
        <v>43</v>
      </c>
      <c r="Z114" s="26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27</v>
      </c>
      <c r="AF114" s="24">
        <v>275</v>
      </c>
      <c r="AG114" s="24">
        <v>0</v>
      </c>
      <c r="AH114" s="24">
        <v>0</v>
      </c>
      <c r="AI114" s="24">
        <v>0</v>
      </c>
      <c r="AJ114" s="31">
        <v>0</v>
      </c>
      <c r="AK114" s="26">
        <v>14</v>
      </c>
      <c r="AL114" s="29">
        <v>6</v>
      </c>
      <c r="AM114" s="30">
        <v>4</v>
      </c>
      <c r="AN114" s="30">
        <v>1</v>
      </c>
      <c r="AO114" s="30">
        <v>0</v>
      </c>
      <c r="AP114" s="30">
        <v>0</v>
      </c>
      <c r="AQ114" s="30">
        <v>1</v>
      </c>
    </row>
    <row r="115" spans="1:43" x14ac:dyDescent="0.35">
      <c r="A115" s="14">
        <v>18</v>
      </c>
      <c r="B115" s="14" t="s">
        <v>12</v>
      </c>
      <c r="C115" s="14" t="s">
        <v>13</v>
      </c>
      <c r="D115" s="14" t="s">
        <v>11</v>
      </c>
      <c r="E115" s="14" t="s">
        <v>16</v>
      </c>
      <c r="F115" s="14" t="s">
        <v>10</v>
      </c>
      <c r="G115" s="17">
        <v>2024</v>
      </c>
      <c r="H115" s="17" t="s">
        <v>50</v>
      </c>
      <c r="I115" s="17">
        <v>5</v>
      </c>
      <c r="J115" s="14" t="s">
        <v>51</v>
      </c>
      <c r="K115" s="14"/>
      <c r="L115" s="14"/>
      <c r="M115" s="19">
        <v>39.716666666666661</v>
      </c>
      <c r="N115" s="20">
        <v>5.1866670561658621</v>
      </c>
      <c r="O115" s="20">
        <v>0.13059170095256054</v>
      </c>
      <c r="P115" s="21">
        <v>8.3333333333333339</v>
      </c>
      <c r="Q115" s="21">
        <v>1.8748737331221832</v>
      </c>
      <c r="R115" s="43">
        <v>0.22498484797466198</v>
      </c>
      <c r="S115" s="40">
        <v>0</v>
      </c>
      <c r="T115" s="23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6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31">
        <v>0</v>
      </c>
      <c r="AK115" s="26">
        <v>0</v>
      </c>
      <c r="AL115" s="29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</row>
    <row r="116" spans="1:43" x14ac:dyDescent="0.35">
      <c r="A116" s="14">
        <v>19</v>
      </c>
      <c r="B116" s="14" t="s">
        <v>17</v>
      </c>
      <c r="C116" s="14" t="s">
        <v>13</v>
      </c>
      <c r="D116" s="14" t="s">
        <v>11</v>
      </c>
      <c r="E116" s="14" t="s">
        <v>9</v>
      </c>
      <c r="F116" s="14" t="s">
        <v>10</v>
      </c>
      <c r="G116" s="17">
        <v>2024</v>
      </c>
      <c r="H116" s="17" t="s">
        <v>50</v>
      </c>
      <c r="I116" s="17">
        <v>5</v>
      </c>
      <c r="J116" s="14" t="s">
        <v>51</v>
      </c>
      <c r="K116" s="14"/>
      <c r="L116" s="14"/>
      <c r="M116" s="19">
        <v>37.68333333333333</v>
      </c>
      <c r="N116" s="20">
        <v>3.677161289842362</v>
      </c>
      <c r="O116" s="20">
        <v>9.7580573812711957E-2</v>
      </c>
      <c r="P116" s="21">
        <v>7.458333333333333</v>
      </c>
      <c r="Q116" s="21">
        <v>1.7895953495557344</v>
      </c>
      <c r="R116" s="43">
        <v>0.23994574519183032</v>
      </c>
      <c r="S116" s="40">
        <v>0</v>
      </c>
      <c r="T116" s="23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6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4">
        <v>0</v>
      </c>
      <c r="AI116" s="24">
        <v>0</v>
      </c>
      <c r="AJ116" s="31">
        <v>0</v>
      </c>
      <c r="AK116" s="26">
        <v>0</v>
      </c>
      <c r="AL116" s="29">
        <v>0</v>
      </c>
      <c r="AM116" s="30">
        <v>0</v>
      </c>
      <c r="AN116" s="30">
        <v>0</v>
      </c>
      <c r="AO116" s="30">
        <v>0</v>
      </c>
      <c r="AP116" s="30">
        <v>0</v>
      </c>
      <c r="AQ116" s="30">
        <v>0</v>
      </c>
    </row>
    <row r="117" spans="1:43" x14ac:dyDescent="0.35">
      <c r="A117" s="14">
        <v>20</v>
      </c>
      <c r="B117" s="14" t="s">
        <v>17</v>
      </c>
      <c r="C117" s="14" t="s">
        <v>13</v>
      </c>
      <c r="D117" s="14" t="s">
        <v>8</v>
      </c>
      <c r="E117" s="14" t="s">
        <v>12</v>
      </c>
      <c r="F117" s="14" t="s">
        <v>10</v>
      </c>
      <c r="G117" s="17">
        <v>2024</v>
      </c>
      <c r="H117" s="17" t="s">
        <v>50</v>
      </c>
      <c r="I117" s="17">
        <v>5</v>
      </c>
      <c r="J117" s="14" t="s">
        <v>51</v>
      </c>
      <c r="K117" s="14"/>
      <c r="L117" s="14"/>
      <c r="M117" s="19">
        <v>40.774999999999991</v>
      </c>
      <c r="N117" s="20">
        <v>3.1479069525349996</v>
      </c>
      <c r="O117" s="20">
        <v>7.7201887247946049E-2</v>
      </c>
      <c r="P117" s="21">
        <v>9.375</v>
      </c>
      <c r="Q117" s="21">
        <v>0.82915619758884995</v>
      </c>
      <c r="R117" s="43">
        <v>8.8443327742810662E-2</v>
      </c>
      <c r="S117" s="40">
        <v>3</v>
      </c>
      <c r="T117" s="23">
        <v>12</v>
      </c>
      <c r="U117" s="24">
        <v>0</v>
      </c>
      <c r="V117" s="24">
        <v>0</v>
      </c>
      <c r="W117" s="24">
        <v>0</v>
      </c>
      <c r="X117" s="24">
        <v>0</v>
      </c>
      <c r="Y117" s="24">
        <v>1</v>
      </c>
      <c r="Z117" s="26">
        <v>0</v>
      </c>
      <c r="AA117" s="24">
        <v>2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9</v>
      </c>
      <c r="AJ117" s="31">
        <v>0</v>
      </c>
      <c r="AK117" s="26">
        <v>0</v>
      </c>
      <c r="AL117" s="29">
        <v>1</v>
      </c>
      <c r="AM117" s="30">
        <v>1</v>
      </c>
      <c r="AN117" s="30">
        <v>0</v>
      </c>
      <c r="AO117" s="30">
        <v>0</v>
      </c>
      <c r="AP117" s="30">
        <v>0</v>
      </c>
      <c r="AQ117" s="30">
        <v>0</v>
      </c>
    </row>
    <row r="118" spans="1:43" x14ac:dyDescent="0.35">
      <c r="A118" s="14">
        <v>21</v>
      </c>
      <c r="B118" s="14" t="s">
        <v>19</v>
      </c>
      <c r="C118" s="14" t="s">
        <v>13</v>
      </c>
      <c r="D118" s="14" t="s">
        <v>14</v>
      </c>
      <c r="E118" s="14" t="s">
        <v>12</v>
      </c>
      <c r="F118" s="14" t="s">
        <v>15</v>
      </c>
      <c r="G118" s="17">
        <v>2024</v>
      </c>
      <c r="H118" s="17" t="s">
        <v>50</v>
      </c>
      <c r="I118" s="17">
        <v>5</v>
      </c>
      <c r="J118" s="14" t="s">
        <v>51</v>
      </c>
      <c r="K118" s="14"/>
      <c r="L118" s="14"/>
      <c r="M118" s="19">
        <v>43.716666666666669</v>
      </c>
      <c r="N118" s="20">
        <v>3.654345690303864</v>
      </c>
      <c r="O118" s="20">
        <v>8.3591590323382328E-2</v>
      </c>
      <c r="P118" s="21">
        <v>17.916666666666668</v>
      </c>
      <c r="Q118" s="21">
        <v>5.1426617326992918</v>
      </c>
      <c r="R118" s="43">
        <v>0.28703228275530929</v>
      </c>
      <c r="S118" s="40">
        <v>3</v>
      </c>
      <c r="T118" s="23">
        <v>274</v>
      </c>
      <c r="U118" s="24">
        <v>0</v>
      </c>
      <c r="V118" s="24">
        <v>0</v>
      </c>
      <c r="W118" s="24">
        <v>0</v>
      </c>
      <c r="X118" s="24">
        <v>0</v>
      </c>
      <c r="Y118" s="24">
        <v>225</v>
      </c>
      <c r="Z118" s="26">
        <v>0</v>
      </c>
      <c r="AA118" s="24">
        <v>13</v>
      </c>
      <c r="AB118" s="24">
        <v>0</v>
      </c>
      <c r="AC118" s="24">
        <v>0</v>
      </c>
      <c r="AD118" s="24">
        <v>0</v>
      </c>
      <c r="AE118" s="24">
        <v>0</v>
      </c>
      <c r="AF118" s="24">
        <v>36</v>
      </c>
      <c r="AG118" s="24">
        <v>0</v>
      </c>
      <c r="AH118" s="24">
        <v>0</v>
      </c>
      <c r="AI118" s="24">
        <v>0</v>
      </c>
      <c r="AJ118" s="31">
        <v>0</v>
      </c>
      <c r="AK118" s="26">
        <v>0</v>
      </c>
      <c r="AL118" s="29">
        <v>5</v>
      </c>
      <c r="AM118" s="30">
        <v>5</v>
      </c>
      <c r="AN118" s="30">
        <v>0</v>
      </c>
      <c r="AO118" s="30">
        <v>0</v>
      </c>
      <c r="AP118" s="30">
        <v>0</v>
      </c>
      <c r="AQ118" s="30">
        <v>0</v>
      </c>
    </row>
    <row r="119" spans="1:43" x14ac:dyDescent="0.35">
      <c r="A119" s="14">
        <v>22</v>
      </c>
      <c r="B119" s="14" t="s">
        <v>19</v>
      </c>
      <c r="C119" s="14" t="s">
        <v>13</v>
      </c>
      <c r="D119" s="14" t="s">
        <v>11</v>
      </c>
      <c r="E119" s="14" t="s">
        <v>12</v>
      </c>
      <c r="F119" s="14" t="s">
        <v>10</v>
      </c>
      <c r="G119" s="17">
        <v>2024</v>
      </c>
      <c r="H119" s="17" t="s">
        <v>50</v>
      </c>
      <c r="I119" s="17">
        <v>5</v>
      </c>
      <c r="J119" s="14" t="s">
        <v>51</v>
      </c>
      <c r="K119" s="14"/>
      <c r="L119" s="14"/>
      <c r="M119" s="19">
        <v>43.283333333333339</v>
      </c>
      <c r="N119" s="20">
        <v>6.429312607585663</v>
      </c>
      <c r="O119" s="20">
        <v>0.14854014495769724</v>
      </c>
      <c r="P119" s="21">
        <v>10.458333333333334</v>
      </c>
      <c r="Q119" s="21">
        <v>4.0082774203874516</v>
      </c>
      <c r="R119" s="43">
        <v>0.38326158601314275</v>
      </c>
      <c r="S119" s="40">
        <v>0</v>
      </c>
      <c r="T119" s="23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6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31">
        <v>0</v>
      </c>
      <c r="AK119" s="26">
        <v>0</v>
      </c>
      <c r="AL119" s="29">
        <v>0</v>
      </c>
      <c r="AM119" s="30">
        <v>0</v>
      </c>
      <c r="AN119" s="30">
        <v>0</v>
      </c>
      <c r="AO119" s="30">
        <v>0</v>
      </c>
      <c r="AP119" s="30">
        <v>0</v>
      </c>
      <c r="AQ119" s="30">
        <v>0</v>
      </c>
    </row>
    <row r="120" spans="1:43" x14ac:dyDescent="0.35">
      <c r="A120" s="14">
        <v>23</v>
      </c>
      <c r="B120" s="14" t="s">
        <v>20</v>
      </c>
      <c r="C120" s="14" t="s">
        <v>13</v>
      </c>
      <c r="D120" s="14" t="s">
        <v>8</v>
      </c>
      <c r="E120" s="14" t="s">
        <v>16</v>
      </c>
      <c r="F120" s="14" t="s">
        <v>10</v>
      </c>
      <c r="G120" s="17">
        <v>2024</v>
      </c>
      <c r="H120" s="17" t="s">
        <v>50</v>
      </c>
      <c r="I120" s="17">
        <v>5</v>
      </c>
      <c r="J120" s="14" t="s">
        <v>51</v>
      </c>
      <c r="K120" s="14"/>
      <c r="L120" s="14"/>
      <c r="M120" s="19">
        <v>41.69166666666667</v>
      </c>
      <c r="N120" s="20">
        <v>4.4075262765850018</v>
      </c>
      <c r="O120" s="20">
        <v>0.10571720031784933</v>
      </c>
      <c r="P120" s="21">
        <v>7.875</v>
      </c>
      <c r="Q120" s="21">
        <v>1.9785784612374429</v>
      </c>
      <c r="R120" s="43">
        <v>0.25124805856983401</v>
      </c>
      <c r="S120" s="40">
        <v>2</v>
      </c>
      <c r="T120" s="23">
        <v>59</v>
      </c>
      <c r="U120" s="25">
        <v>0</v>
      </c>
      <c r="V120" s="24">
        <v>0</v>
      </c>
      <c r="W120" s="24">
        <v>0</v>
      </c>
      <c r="X120" s="24">
        <v>0</v>
      </c>
      <c r="Y120" s="24">
        <v>56</v>
      </c>
      <c r="Z120" s="26">
        <v>0</v>
      </c>
      <c r="AA120" s="24">
        <v>3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31">
        <v>0</v>
      </c>
      <c r="AK120" s="26">
        <v>0</v>
      </c>
      <c r="AL120" s="29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</row>
    <row r="121" spans="1:43" x14ac:dyDescent="0.35">
      <c r="A121" s="15">
        <v>24</v>
      </c>
      <c r="B121" s="15" t="s">
        <v>20</v>
      </c>
      <c r="C121" s="15" t="s">
        <v>13</v>
      </c>
      <c r="D121" s="15" t="s">
        <v>18</v>
      </c>
      <c r="E121" s="14" t="s">
        <v>12</v>
      </c>
      <c r="F121" s="14" t="s">
        <v>15</v>
      </c>
      <c r="G121" s="17">
        <v>2024</v>
      </c>
      <c r="H121" s="17" t="s">
        <v>50</v>
      </c>
      <c r="I121" s="17">
        <v>5</v>
      </c>
      <c r="J121" s="14" t="s">
        <v>51</v>
      </c>
      <c r="K121" s="14"/>
      <c r="L121" s="14"/>
      <c r="M121" s="19">
        <v>44.116666666666667</v>
      </c>
      <c r="N121" s="20">
        <v>6.0574271966260076</v>
      </c>
      <c r="O121" s="20">
        <v>0.1373047343398415</v>
      </c>
      <c r="P121" s="21">
        <v>27.333333333333332</v>
      </c>
      <c r="Q121" s="21">
        <v>3.9504506839170328</v>
      </c>
      <c r="R121" s="43">
        <v>0.14452868355794024</v>
      </c>
      <c r="S121" s="40">
        <v>1</v>
      </c>
      <c r="T121" s="33">
        <v>4</v>
      </c>
      <c r="U121" s="24">
        <v>0</v>
      </c>
      <c r="V121" s="24">
        <v>0</v>
      </c>
      <c r="W121" s="24">
        <v>0</v>
      </c>
      <c r="X121" s="24">
        <v>0</v>
      </c>
      <c r="Y121" s="24">
        <v>4</v>
      </c>
      <c r="Z121" s="26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31">
        <v>0</v>
      </c>
      <c r="AK121" s="26">
        <v>0</v>
      </c>
      <c r="AL121" s="34">
        <v>0</v>
      </c>
      <c r="AM121" s="35">
        <v>0</v>
      </c>
      <c r="AN121" s="35">
        <v>0</v>
      </c>
      <c r="AO121" s="35">
        <v>0</v>
      </c>
      <c r="AP121" s="35">
        <v>0</v>
      </c>
      <c r="AQ121" s="35">
        <v>0</v>
      </c>
    </row>
    <row r="122" spans="1:43" x14ac:dyDescent="0.35">
      <c r="A122" s="14">
        <v>25</v>
      </c>
      <c r="B122" s="14" t="s">
        <v>7</v>
      </c>
      <c r="C122" s="14" t="s">
        <v>12</v>
      </c>
      <c r="D122" s="14" t="s">
        <v>11</v>
      </c>
      <c r="E122" s="14" t="s">
        <v>16</v>
      </c>
      <c r="F122" s="14" t="s">
        <v>10</v>
      </c>
      <c r="G122" s="17">
        <v>2024</v>
      </c>
      <c r="H122" s="17" t="s">
        <v>50</v>
      </c>
      <c r="I122" s="17">
        <v>5</v>
      </c>
      <c r="J122" s="14" t="s">
        <v>51</v>
      </c>
      <c r="K122" s="14"/>
      <c r="L122" s="14"/>
      <c r="M122" s="19">
        <v>38.575000000000003</v>
      </c>
      <c r="N122" s="20">
        <v>5.9182498948744637</v>
      </c>
      <c r="O122" s="20">
        <v>0.15342190265390701</v>
      </c>
      <c r="P122" s="21">
        <v>8.25</v>
      </c>
      <c r="Q122" s="21">
        <v>1.0335288182638247</v>
      </c>
      <c r="R122" s="43">
        <v>0.12527622039561512</v>
      </c>
      <c r="S122" s="40">
        <v>0</v>
      </c>
      <c r="T122" s="22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31">
        <v>0</v>
      </c>
      <c r="AK122" s="26">
        <v>0</v>
      </c>
      <c r="AL122" s="29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</row>
    <row r="123" spans="1:43" x14ac:dyDescent="0.35">
      <c r="A123" s="14">
        <v>26</v>
      </c>
      <c r="B123" s="14" t="s">
        <v>7</v>
      </c>
      <c r="C123" s="14" t="s">
        <v>12</v>
      </c>
      <c r="D123" s="14" t="s">
        <v>18</v>
      </c>
      <c r="E123" s="14" t="s">
        <v>9</v>
      </c>
      <c r="F123" s="14" t="s">
        <v>15</v>
      </c>
      <c r="G123" s="17">
        <v>2024</v>
      </c>
      <c r="H123" s="17" t="s">
        <v>50</v>
      </c>
      <c r="I123" s="17">
        <v>5</v>
      </c>
      <c r="J123" s="14" t="s">
        <v>51</v>
      </c>
      <c r="K123" s="14"/>
      <c r="L123" s="14"/>
      <c r="M123" s="19">
        <v>36.61666666666666</v>
      </c>
      <c r="N123" s="20">
        <v>3.5779205065952984</v>
      </c>
      <c r="O123" s="20">
        <v>9.7712895036740077E-2</v>
      </c>
      <c r="P123" s="21">
        <v>39.5</v>
      </c>
      <c r="Q123" s="21">
        <v>6.9117817726493129</v>
      </c>
      <c r="R123" s="43">
        <v>0.17498181702909654</v>
      </c>
      <c r="S123" s="40">
        <v>3</v>
      </c>
      <c r="T123" s="22">
        <v>79</v>
      </c>
      <c r="U123" s="24">
        <v>7</v>
      </c>
      <c r="V123" s="24">
        <v>0</v>
      </c>
      <c r="W123" s="24">
        <v>0</v>
      </c>
      <c r="X123" s="24">
        <v>0</v>
      </c>
      <c r="Y123" s="24">
        <v>5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67</v>
      </c>
      <c r="AG123" s="24">
        <v>0</v>
      </c>
      <c r="AH123" s="24">
        <v>0</v>
      </c>
      <c r="AI123" s="24">
        <v>0</v>
      </c>
      <c r="AJ123" s="31">
        <v>0</v>
      </c>
      <c r="AK123" s="26">
        <v>0</v>
      </c>
      <c r="AL123" s="29">
        <v>1</v>
      </c>
      <c r="AM123" s="30">
        <v>1</v>
      </c>
      <c r="AN123" s="30">
        <v>0</v>
      </c>
      <c r="AO123" s="30">
        <v>0</v>
      </c>
      <c r="AP123" s="30">
        <v>0</v>
      </c>
      <c r="AQ123" s="30">
        <v>0</v>
      </c>
    </row>
    <row r="124" spans="1:43" x14ac:dyDescent="0.35">
      <c r="A124" s="14">
        <v>27</v>
      </c>
      <c r="B124" s="14" t="s">
        <v>13</v>
      </c>
      <c r="C124" s="14" t="s">
        <v>12</v>
      </c>
      <c r="D124" s="14" t="s">
        <v>14</v>
      </c>
      <c r="E124" s="14" t="s">
        <v>12</v>
      </c>
      <c r="F124" s="14" t="s">
        <v>15</v>
      </c>
      <c r="G124" s="17">
        <v>2024</v>
      </c>
      <c r="H124" s="17" t="s">
        <v>50</v>
      </c>
      <c r="I124" s="17">
        <v>5</v>
      </c>
      <c r="J124" s="14" t="s">
        <v>51</v>
      </c>
      <c r="K124" s="14"/>
      <c r="L124" s="14"/>
      <c r="M124" s="19">
        <v>44.333333333333336</v>
      </c>
      <c r="N124" s="20">
        <v>3.1666826155898211</v>
      </c>
      <c r="O124" s="20">
        <v>7.1428931178717764E-2</v>
      </c>
      <c r="P124" s="21">
        <v>24.5</v>
      </c>
      <c r="Q124" s="21">
        <v>7.9429786032010119</v>
      </c>
      <c r="R124" s="43">
        <v>0.32420320829391885</v>
      </c>
      <c r="S124" s="40">
        <v>4</v>
      </c>
      <c r="T124" s="22">
        <v>362</v>
      </c>
      <c r="U124" s="24">
        <v>44</v>
      </c>
      <c r="V124" s="24">
        <v>0</v>
      </c>
      <c r="W124" s="24">
        <v>100</v>
      </c>
      <c r="X124" s="24">
        <v>0</v>
      </c>
      <c r="Y124" s="24">
        <v>78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140</v>
      </c>
      <c r="AG124" s="24">
        <v>0</v>
      </c>
      <c r="AH124" s="24">
        <v>0</v>
      </c>
      <c r="AI124" s="24">
        <v>0</v>
      </c>
      <c r="AJ124" s="31">
        <v>0</v>
      </c>
      <c r="AK124" s="26">
        <v>0</v>
      </c>
      <c r="AL124" s="29">
        <v>2</v>
      </c>
      <c r="AM124" s="30">
        <v>2</v>
      </c>
      <c r="AN124" s="30">
        <v>0</v>
      </c>
      <c r="AO124" s="30">
        <v>0</v>
      </c>
      <c r="AP124" s="30">
        <v>0</v>
      </c>
      <c r="AQ124" s="30">
        <v>0</v>
      </c>
    </row>
    <row r="125" spans="1:43" x14ac:dyDescent="0.35">
      <c r="A125" s="14">
        <v>28</v>
      </c>
      <c r="B125" s="14" t="s">
        <v>13</v>
      </c>
      <c r="C125" s="14" t="s">
        <v>12</v>
      </c>
      <c r="D125" s="14" t="s">
        <v>14</v>
      </c>
      <c r="E125" s="14" t="s">
        <v>9</v>
      </c>
      <c r="F125" s="14" t="s">
        <v>15</v>
      </c>
      <c r="G125" s="17">
        <v>2024</v>
      </c>
      <c r="H125" s="17" t="s">
        <v>50</v>
      </c>
      <c r="I125" s="17">
        <v>5</v>
      </c>
      <c r="J125" s="14" t="s">
        <v>51</v>
      </c>
      <c r="K125" s="14"/>
      <c r="L125" s="14"/>
      <c r="M125" s="19">
        <v>42.041666666666664</v>
      </c>
      <c r="N125" s="20">
        <v>3.8913559995394307</v>
      </c>
      <c r="O125" s="20">
        <v>9.2559508413227298E-2</v>
      </c>
      <c r="P125" s="21">
        <v>31.833333333333332</v>
      </c>
      <c r="Q125" s="21">
        <v>4.5792681696638944</v>
      </c>
      <c r="R125" s="43">
        <v>0.14385135611509617</v>
      </c>
      <c r="S125" s="40">
        <v>5</v>
      </c>
      <c r="T125" s="22">
        <v>344</v>
      </c>
      <c r="U125" s="24">
        <v>0</v>
      </c>
      <c r="V125" s="24">
        <v>0</v>
      </c>
      <c r="W125" s="24">
        <v>75</v>
      </c>
      <c r="X125" s="24">
        <v>0</v>
      </c>
      <c r="Y125" s="24">
        <v>0</v>
      </c>
      <c r="Z125" s="24">
        <v>30</v>
      </c>
      <c r="AA125" s="24">
        <v>0</v>
      </c>
      <c r="AB125" s="24">
        <v>0</v>
      </c>
      <c r="AC125" s="24">
        <v>0</v>
      </c>
      <c r="AD125" s="24">
        <v>60</v>
      </c>
      <c r="AE125" s="24">
        <v>4</v>
      </c>
      <c r="AF125" s="24">
        <v>175</v>
      </c>
      <c r="AG125" s="24">
        <v>0</v>
      </c>
      <c r="AH125" s="24">
        <v>0</v>
      </c>
      <c r="AI125" s="24">
        <v>0</v>
      </c>
      <c r="AJ125" s="31">
        <v>0</v>
      </c>
      <c r="AK125" s="26">
        <v>0</v>
      </c>
      <c r="AL125" s="29">
        <v>1</v>
      </c>
      <c r="AM125" s="30">
        <v>1</v>
      </c>
      <c r="AN125" s="30">
        <v>0</v>
      </c>
      <c r="AO125" s="30">
        <v>0</v>
      </c>
      <c r="AP125" s="30">
        <v>0</v>
      </c>
      <c r="AQ125" s="30">
        <v>0</v>
      </c>
    </row>
    <row r="126" spans="1:43" x14ac:dyDescent="0.35">
      <c r="A126" s="14">
        <v>29</v>
      </c>
      <c r="B126" s="14" t="s">
        <v>12</v>
      </c>
      <c r="C126" s="14" t="s">
        <v>12</v>
      </c>
      <c r="D126" s="14" t="s">
        <v>11</v>
      </c>
      <c r="E126" s="14" t="s">
        <v>9</v>
      </c>
      <c r="F126" s="14" t="s">
        <v>10</v>
      </c>
      <c r="G126" s="17">
        <v>2024</v>
      </c>
      <c r="H126" s="17" t="s">
        <v>50</v>
      </c>
      <c r="I126" s="17">
        <v>5</v>
      </c>
      <c r="J126" s="14" t="s">
        <v>51</v>
      </c>
      <c r="K126" s="14"/>
      <c r="L126" s="14"/>
      <c r="M126" s="19">
        <v>36.533333333333331</v>
      </c>
      <c r="N126" s="20">
        <v>2.320788789627485</v>
      </c>
      <c r="O126" s="20">
        <v>6.3525240591993201E-2</v>
      </c>
      <c r="P126" s="21">
        <v>7.666666666666667</v>
      </c>
      <c r="Q126" s="21">
        <v>1.3026778945578579</v>
      </c>
      <c r="R126" s="43">
        <v>0.16991450798580754</v>
      </c>
      <c r="S126" s="40">
        <v>0</v>
      </c>
      <c r="T126" s="22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0</v>
      </c>
      <c r="AG126" s="24">
        <v>0</v>
      </c>
      <c r="AH126" s="24">
        <v>0</v>
      </c>
      <c r="AI126" s="24">
        <v>0</v>
      </c>
      <c r="AJ126" s="31">
        <v>0</v>
      </c>
      <c r="AK126" s="26">
        <v>0</v>
      </c>
      <c r="AL126" s="29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</row>
    <row r="127" spans="1:43" x14ac:dyDescent="0.35">
      <c r="A127" s="14">
        <v>30</v>
      </c>
      <c r="B127" s="14" t="s">
        <v>12</v>
      </c>
      <c r="C127" s="14" t="s">
        <v>12</v>
      </c>
      <c r="D127" s="14" t="s">
        <v>8</v>
      </c>
      <c r="E127" s="14" t="s">
        <v>16</v>
      </c>
      <c r="F127" s="14" t="s">
        <v>10</v>
      </c>
      <c r="G127" s="17">
        <v>2024</v>
      </c>
      <c r="H127" s="17" t="s">
        <v>50</v>
      </c>
      <c r="I127" s="17">
        <v>5</v>
      </c>
      <c r="J127" s="14" t="s">
        <v>51</v>
      </c>
      <c r="K127" s="14"/>
      <c r="L127" s="14"/>
      <c r="M127" s="19">
        <v>41.508333333333333</v>
      </c>
      <c r="N127" s="20">
        <v>4.0378793564159015</v>
      </c>
      <c r="O127" s="20">
        <v>9.7278763856636863E-2</v>
      </c>
      <c r="P127" s="21">
        <v>9.375</v>
      </c>
      <c r="Q127" s="21">
        <v>1.5244223943394548</v>
      </c>
      <c r="R127" s="43">
        <v>0.16260505539620851</v>
      </c>
      <c r="S127" s="40">
        <v>0</v>
      </c>
      <c r="T127" s="22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31">
        <v>0</v>
      </c>
      <c r="AK127" s="26">
        <v>0</v>
      </c>
      <c r="AL127" s="29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</row>
    <row r="128" spans="1:43" x14ac:dyDescent="0.35">
      <c r="A128" s="14">
        <v>31</v>
      </c>
      <c r="B128" s="14" t="s">
        <v>17</v>
      </c>
      <c r="C128" s="14" t="s">
        <v>12</v>
      </c>
      <c r="D128" s="14" t="s">
        <v>11</v>
      </c>
      <c r="E128" s="14" t="s">
        <v>12</v>
      </c>
      <c r="F128" s="14" t="s">
        <v>10</v>
      </c>
      <c r="G128" s="17">
        <v>2024</v>
      </c>
      <c r="H128" s="17" t="s">
        <v>50</v>
      </c>
      <c r="I128" s="17">
        <v>5</v>
      </c>
      <c r="J128" s="14" t="s">
        <v>51</v>
      </c>
      <c r="K128" s="14"/>
      <c r="L128" s="14"/>
      <c r="M128" s="19">
        <v>38.375000000000007</v>
      </c>
      <c r="N128" s="20">
        <v>3.6693137827615168</v>
      </c>
      <c r="O128" s="20">
        <v>9.5617297270658402E-2</v>
      </c>
      <c r="P128" s="21">
        <v>10.833333333333334</v>
      </c>
      <c r="Q128" s="21">
        <v>2.7743413086658433</v>
      </c>
      <c r="R128" s="43">
        <v>0.25609304387684706</v>
      </c>
      <c r="S128" s="40">
        <v>1</v>
      </c>
      <c r="T128" s="22">
        <v>1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1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31">
        <v>0</v>
      </c>
      <c r="AK128" s="26">
        <v>0</v>
      </c>
      <c r="AL128" s="29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</row>
    <row r="129" spans="1:43" x14ac:dyDescent="0.35">
      <c r="A129" s="14">
        <v>32</v>
      </c>
      <c r="B129" s="14" t="s">
        <v>17</v>
      </c>
      <c r="C129" s="14" t="s">
        <v>12</v>
      </c>
      <c r="D129" s="14" t="s">
        <v>8</v>
      </c>
      <c r="E129" s="14" t="s">
        <v>12</v>
      </c>
      <c r="F129" s="14" t="s">
        <v>10</v>
      </c>
      <c r="G129" s="17">
        <v>2024</v>
      </c>
      <c r="H129" s="17" t="s">
        <v>50</v>
      </c>
      <c r="I129" s="17">
        <v>5</v>
      </c>
      <c r="J129" s="14" t="s">
        <v>51</v>
      </c>
      <c r="K129" s="14"/>
      <c r="L129" s="14"/>
      <c r="M129" s="19">
        <v>41.24166666666666</v>
      </c>
      <c r="N129" s="20">
        <v>2.5123181375459649</v>
      </c>
      <c r="O129" s="20">
        <v>6.0916988584666765E-2</v>
      </c>
      <c r="P129" s="21">
        <v>10.5</v>
      </c>
      <c r="Q129" s="21">
        <v>1.3816985594155149</v>
      </c>
      <c r="R129" s="43">
        <v>0.1315903389919538</v>
      </c>
      <c r="S129" s="40">
        <v>3</v>
      </c>
      <c r="T129" s="22">
        <v>22</v>
      </c>
      <c r="U129" s="24">
        <v>0</v>
      </c>
      <c r="V129" s="24">
        <v>0</v>
      </c>
      <c r="W129" s="24">
        <v>0</v>
      </c>
      <c r="X129" s="24">
        <v>0</v>
      </c>
      <c r="Y129" s="24">
        <v>2</v>
      </c>
      <c r="Z129" s="24">
        <v>0</v>
      </c>
      <c r="AA129" s="24">
        <v>15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>
        <v>5</v>
      </c>
      <c r="AJ129" s="31">
        <v>0</v>
      </c>
      <c r="AK129" s="26">
        <v>0</v>
      </c>
      <c r="AL129" s="29">
        <v>0</v>
      </c>
      <c r="AM129" s="30">
        <v>0</v>
      </c>
      <c r="AN129" s="30">
        <v>0</v>
      </c>
      <c r="AO129" s="30">
        <v>0</v>
      </c>
      <c r="AP129" s="30">
        <v>0</v>
      </c>
      <c r="AQ129" s="30">
        <v>0</v>
      </c>
    </row>
    <row r="130" spans="1:43" x14ac:dyDescent="0.35">
      <c r="A130" s="14">
        <v>33</v>
      </c>
      <c r="B130" s="14" t="s">
        <v>19</v>
      </c>
      <c r="C130" s="14" t="s">
        <v>12</v>
      </c>
      <c r="D130" s="14" t="s">
        <v>8</v>
      </c>
      <c r="E130" s="14" t="s">
        <v>9</v>
      </c>
      <c r="F130" s="14" t="s">
        <v>10</v>
      </c>
      <c r="G130" s="17">
        <v>2024</v>
      </c>
      <c r="H130" s="17" t="s">
        <v>50</v>
      </c>
      <c r="I130" s="17">
        <v>5</v>
      </c>
      <c r="J130" s="14" t="s">
        <v>51</v>
      </c>
      <c r="K130" s="14"/>
      <c r="L130" s="14"/>
      <c r="M130" s="19">
        <v>41.491666666666674</v>
      </c>
      <c r="N130" s="20">
        <v>2.7615734425844765</v>
      </c>
      <c r="O130" s="20">
        <v>6.6557303295870077E-2</v>
      </c>
      <c r="P130" s="21">
        <v>8.25</v>
      </c>
      <c r="Q130" s="21">
        <v>1.3734495390671027</v>
      </c>
      <c r="R130" s="43">
        <v>0.16647873200813365</v>
      </c>
      <c r="S130" s="40">
        <v>3</v>
      </c>
      <c r="T130" s="22">
        <v>5</v>
      </c>
      <c r="U130" s="24">
        <v>0</v>
      </c>
      <c r="V130" s="24">
        <v>0</v>
      </c>
      <c r="W130" s="24">
        <v>0</v>
      </c>
      <c r="X130" s="24">
        <v>0</v>
      </c>
      <c r="Y130" s="24">
        <v>2</v>
      </c>
      <c r="Z130" s="24">
        <v>0</v>
      </c>
      <c r="AA130" s="24">
        <v>2</v>
      </c>
      <c r="AB130" s="24">
        <v>0</v>
      </c>
      <c r="AC130" s="24">
        <v>0</v>
      </c>
      <c r="AD130" s="24">
        <v>0</v>
      </c>
      <c r="AE130" s="24">
        <v>0</v>
      </c>
      <c r="AF130" s="24">
        <v>0</v>
      </c>
      <c r="AG130" s="24">
        <v>0</v>
      </c>
      <c r="AH130" s="24">
        <v>0</v>
      </c>
      <c r="AI130" s="24">
        <v>1</v>
      </c>
      <c r="AJ130" s="31">
        <v>0</v>
      </c>
      <c r="AK130" s="26">
        <v>0</v>
      </c>
      <c r="AL130" s="29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</row>
    <row r="131" spans="1:43" x14ac:dyDescent="0.35">
      <c r="A131" s="14">
        <v>34</v>
      </c>
      <c r="B131" s="14" t="s">
        <v>19</v>
      </c>
      <c r="C131" s="14" t="s">
        <v>12</v>
      </c>
      <c r="D131" s="14" t="s">
        <v>14</v>
      </c>
      <c r="E131" s="14" t="s">
        <v>16</v>
      </c>
      <c r="F131" s="14" t="s">
        <v>15</v>
      </c>
      <c r="G131" s="17">
        <v>2024</v>
      </c>
      <c r="H131" s="17" t="s">
        <v>50</v>
      </c>
      <c r="I131" s="17">
        <v>5</v>
      </c>
      <c r="J131" s="14" t="s">
        <v>51</v>
      </c>
      <c r="K131" s="14"/>
      <c r="L131" s="14"/>
      <c r="M131" s="19">
        <v>46.091666666666669</v>
      </c>
      <c r="N131" s="20">
        <v>4.2229800622381113</v>
      </c>
      <c r="O131" s="20">
        <v>9.1621335647906949E-2</v>
      </c>
      <c r="P131" s="21">
        <v>21.541666666666668</v>
      </c>
      <c r="Q131" s="21">
        <v>3.7505050164994986</v>
      </c>
      <c r="R131" s="43">
        <v>0.17410468161699799</v>
      </c>
      <c r="S131" s="40">
        <v>7</v>
      </c>
      <c r="T131" s="22">
        <v>410</v>
      </c>
      <c r="U131" s="24">
        <v>7</v>
      </c>
      <c r="V131" s="24">
        <v>0</v>
      </c>
      <c r="W131" s="24">
        <v>45</v>
      </c>
      <c r="X131" s="24">
        <v>5</v>
      </c>
      <c r="Y131" s="24">
        <v>230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5</v>
      </c>
      <c r="AF131" s="24">
        <v>115</v>
      </c>
      <c r="AG131" s="24">
        <v>0</v>
      </c>
      <c r="AH131" s="24">
        <v>0</v>
      </c>
      <c r="AI131" s="24">
        <v>3</v>
      </c>
      <c r="AJ131" s="31">
        <v>0</v>
      </c>
      <c r="AK131" s="26">
        <v>0</v>
      </c>
      <c r="AL131" s="29">
        <v>2</v>
      </c>
      <c r="AM131" s="30">
        <v>2</v>
      </c>
      <c r="AN131" s="30">
        <v>0</v>
      </c>
      <c r="AO131" s="30">
        <v>0</v>
      </c>
      <c r="AP131" s="30">
        <v>0</v>
      </c>
      <c r="AQ131" s="30">
        <v>0</v>
      </c>
    </row>
    <row r="132" spans="1:43" x14ac:dyDescent="0.35">
      <c r="A132" s="16">
        <v>35</v>
      </c>
      <c r="B132" s="14" t="s">
        <v>20</v>
      </c>
      <c r="C132" s="16" t="s">
        <v>12</v>
      </c>
      <c r="D132" s="16" t="s">
        <v>18</v>
      </c>
      <c r="E132" s="14" t="s">
        <v>16</v>
      </c>
      <c r="F132" s="14" t="s">
        <v>15</v>
      </c>
      <c r="G132" s="17">
        <v>2024</v>
      </c>
      <c r="H132" s="17" t="s">
        <v>50</v>
      </c>
      <c r="I132" s="17">
        <v>5</v>
      </c>
      <c r="J132" s="14" t="s">
        <v>51</v>
      </c>
      <c r="K132" s="14"/>
      <c r="L132" s="14"/>
      <c r="M132" s="19">
        <v>46.099999999999994</v>
      </c>
      <c r="N132" s="20">
        <v>5.7662024686176006</v>
      </c>
      <c r="O132" s="20">
        <v>0.12508031385287638</v>
      </c>
      <c r="P132" s="21">
        <v>24.375</v>
      </c>
      <c r="Q132" s="21">
        <v>3.6873555441658876</v>
      </c>
      <c r="R132" s="43">
        <v>0.15127612488885692</v>
      </c>
      <c r="S132" s="40">
        <v>3</v>
      </c>
      <c r="T132" s="22">
        <v>90</v>
      </c>
      <c r="U132" s="24">
        <v>2</v>
      </c>
      <c r="V132" s="24">
        <v>0</v>
      </c>
      <c r="W132" s="24">
        <v>0</v>
      </c>
      <c r="X132" s="24">
        <v>0</v>
      </c>
      <c r="Y132" s="24">
        <v>39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49</v>
      </c>
      <c r="AG132" s="24">
        <v>0</v>
      </c>
      <c r="AH132" s="24">
        <v>0</v>
      </c>
      <c r="AI132" s="24">
        <v>0</v>
      </c>
      <c r="AJ132" s="31">
        <v>0</v>
      </c>
      <c r="AK132" s="26">
        <v>0</v>
      </c>
      <c r="AL132" s="29">
        <v>4</v>
      </c>
      <c r="AM132" s="30">
        <v>2</v>
      </c>
      <c r="AN132" s="30">
        <v>0</v>
      </c>
      <c r="AO132" s="30">
        <v>0</v>
      </c>
      <c r="AP132" s="30">
        <v>2</v>
      </c>
      <c r="AQ132" s="30">
        <v>0</v>
      </c>
    </row>
    <row r="133" spans="1:43" x14ac:dyDescent="0.35">
      <c r="A133" s="15">
        <v>36</v>
      </c>
      <c r="B133" s="15" t="s">
        <v>20</v>
      </c>
      <c r="C133" s="15" t="s">
        <v>12</v>
      </c>
      <c r="D133" s="15" t="s">
        <v>18</v>
      </c>
      <c r="E133" s="14" t="s">
        <v>12</v>
      </c>
      <c r="F133" s="14" t="s">
        <v>15</v>
      </c>
      <c r="G133" s="17">
        <v>2024</v>
      </c>
      <c r="H133" s="17" t="s">
        <v>50</v>
      </c>
      <c r="I133" s="17">
        <v>5</v>
      </c>
      <c r="J133" s="14" t="s">
        <v>51</v>
      </c>
      <c r="K133" s="14"/>
      <c r="L133" s="14"/>
      <c r="M133" s="19">
        <v>43.608333333333327</v>
      </c>
      <c r="N133" s="20">
        <v>6.3449992239176174</v>
      </c>
      <c r="O133" s="20">
        <v>0.14549969556088557</v>
      </c>
      <c r="P133" s="21">
        <v>20.416666666666668</v>
      </c>
      <c r="Q133" s="21">
        <v>4.4611114255883795</v>
      </c>
      <c r="R133" s="43">
        <v>0.21850341676351245</v>
      </c>
      <c r="S133" s="40">
        <v>1</v>
      </c>
      <c r="T133" s="32">
        <v>15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15</v>
      </c>
      <c r="AG133" s="24">
        <v>0</v>
      </c>
      <c r="AH133" s="24">
        <v>0</v>
      </c>
      <c r="AI133" s="24">
        <v>0</v>
      </c>
      <c r="AJ133" s="31">
        <v>0</v>
      </c>
      <c r="AK133" s="26">
        <v>0</v>
      </c>
      <c r="AL133" s="34">
        <v>1</v>
      </c>
      <c r="AM133" s="35">
        <v>0</v>
      </c>
      <c r="AN133" s="35">
        <v>0</v>
      </c>
      <c r="AO133" s="35">
        <v>0</v>
      </c>
      <c r="AP133" s="35">
        <v>1</v>
      </c>
      <c r="AQ133" s="35">
        <v>0</v>
      </c>
    </row>
    <row r="134" spans="1:43" x14ac:dyDescent="0.35">
      <c r="A134" s="14">
        <v>37</v>
      </c>
      <c r="B134" s="14" t="s">
        <v>7</v>
      </c>
      <c r="C134" s="14" t="s">
        <v>17</v>
      </c>
      <c r="D134" s="14" t="s">
        <v>14</v>
      </c>
      <c r="E134" s="14" t="s">
        <v>16</v>
      </c>
      <c r="F134" s="14" t="s">
        <v>15</v>
      </c>
      <c r="G134" s="17">
        <v>2024</v>
      </c>
      <c r="H134" s="17" t="s">
        <v>50</v>
      </c>
      <c r="I134" s="17">
        <v>5</v>
      </c>
      <c r="J134" s="14" t="s">
        <v>51</v>
      </c>
      <c r="K134" s="14"/>
      <c r="L134" s="14"/>
      <c r="M134" s="19">
        <v>37.858333333333334</v>
      </c>
      <c r="N134" s="20">
        <v>3.7560758858955539</v>
      </c>
      <c r="O134" s="20">
        <v>9.921397893626821E-2</v>
      </c>
      <c r="P134" s="21">
        <v>34</v>
      </c>
      <c r="Q134" s="21">
        <v>5.3851648071345037</v>
      </c>
      <c r="R134" s="43">
        <v>0.15838720020983835</v>
      </c>
      <c r="S134" s="40">
        <v>3</v>
      </c>
      <c r="T134" s="22">
        <v>194</v>
      </c>
      <c r="U134" s="24">
        <v>3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4">
        <v>0</v>
      </c>
      <c r="AF134" s="24">
        <v>185</v>
      </c>
      <c r="AG134" s="24">
        <v>0</v>
      </c>
      <c r="AH134" s="24">
        <v>0</v>
      </c>
      <c r="AI134" s="24">
        <v>0</v>
      </c>
      <c r="AJ134" s="31">
        <v>0</v>
      </c>
      <c r="AK134" s="26">
        <v>6</v>
      </c>
      <c r="AL134" s="29">
        <v>1</v>
      </c>
      <c r="AM134" s="30">
        <v>1</v>
      </c>
      <c r="AN134" s="30">
        <v>0</v>
      </c>
      <c r="AO134" s="30">
        <v>0</v>
      </c>
      <c r="AP134" s="30">
        <v>0</v>
      </c>
      <c r="AQ134" s="30">
        <v>0</v>
      </c>
    </row>
    <row r="135" spans="1:43" x14ac:dyDescent="0.35">
      <c r="A135" s="14">
        <v>38</v>
      </c>
      <c r="B135" s="14" t="s">
        <v>7</v>
      </c>
      <c r="C135" s="14" t="s">
        <v>17</v>
      </c>
      <c r="D135" s="14" t="s">
        <v>8</v>
      </c>
      <c r="E135" s="14" t="s">
        <v>12</v>
      </c>
      <c r="F135" s="14" t="s">
        <v>10</v>
      </c>
      <c r="G135" s="17">
        <v>2024</v>
      </c>
      <c r="H135" s="17" t="s">
        <v>50</v>
      </c>
      <c r="I135" s="17">
        <v>5</v>
      </c>
      <c r="J135" s="14" t="s">
        <v>51</v>
      </c>
      <c r="K135" s="14"/>
      <c r="L135" s="14"/>
      <c r="M135" s="19">
        <v>38.091666666666669</v>
      </c>
      <c r="N135" s="20">
        <v>4.6597811757699841</v>
      </c>
      <c r="O135" s="20">
        <v>0.1223307243693717</v>
      </c>
      <c r="P135" s="21">
        <v>9.1666666666666661</v>
      </c>
      <c r="Q135" s="21">
        <v>2.4058010698889434</v>
      </c>
      <c r="R135" s="43">
        <v>0.26245102580606655</v>
      </c>
      <c r="S135" s="40">
        <v>1</v>
      </c>
      <c r="T135" s="22">
        <v>12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12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4">
        <v>0</v>
      </c>
      <c r="AI135" s="24">
        <v>0</v>
      </c>
      <c r="AJ135" s="31">
        <v>0</v>
      </c>
      <c r="AK135" s="26">
        <v>0</v>
      </c>
      <c r="AL135" s="29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</row>
    <row r="136" spans="1:43" x14ac:dyDescent="0.35">
      <c r="A136" s="14">
        <v>39</v>
      </c>
      <c r="B136" s="14" t="s">
        <v>13</v>
      </c>
      <c r="C136" s="14" t="s">
        <v>17</v>
      </c>
      <c r="D136" s="14" t="s">
        <v>8</v>
      </c>
      <c r="E136" s="14" t="s">
        <v>9</v>
      </c>
      <c r="F136" s="14" t="s">
        <v>10</v>
      </c>
      <c r="G136" s="17">
        <v>2024</v>
      </c>
      <c r="H136" s="17" t="s">
        <v>50</v>
      </c>
      <c r="I136" s="17">
        <v>5</v>
      </c>
      <c r="J136" s="14" t="s">
        <v>51</v>
      </c>
      <c r="K136" s="14"/>
      <c r="L136" s="14"/>
      <c r="M136" s="19">
        <v>38.175000000000004</v>
      </c>
      <c r="N136" s="20">
        <v>2.6406352541489979</v>
      </c>
      <c r="O136" s="20">
        <v>6.9171846867033343E-2</v>
      </c>
      <c r="P136" s="21">
        <v>9.875</v>
      </c>
      <c r="Q136" s="21">
        <v>1.6939061903830983</v>
      </c>
      <c r="R136" s="43">
        <v>0.17153480408942767</v>
      </c>
      <c r="S136" s="40">
        <v>0</v>
      </c>
      <c r="T136" s="22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4">
        <v>0</v>
      </c>
      <c r="AI136" s="24">
        <v>0</v>
      </c>
      <c r="AJ136" s="31">
        <v>0</v>
      </c>
      <c r="AK136" s="26">
        <v>0</v>
      </c>
      <c r="AL136" s="29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</row>
    <row r="137" spans="1:43" x14ac:dyDescent="0.35">
      <c r="A137" s="14">
        <v>40</v>
      </c>
      <c r="B137" s="14" t="s">
        <v>13</v>
      </c>
      <c r="C137" s="14" t="s">
        <v>17</v>
      </c>
      <c r="D137" s="14" t="s">
        <v>11</v>
      </c>
      <c r="E137" s="14" t="s">
        <v>12</v>
      </c>
      <c r="F137" s="14" t="s">
        <v>10</v>
      </c>
      <c r="G137" s="17">
        <v>2024</v>
      </c>
      <c r="H137" s="17" t="s">
        <v>50</v>
      </c>
      <c r="I137" s="17">
        <v>5</v>
      </c>
      <c r="J137" s="14" t="s">
        <v>51</v>
      </c>
      <c r="K137" s="14"/>
      <c r="L137" s="14"/>
      <c r="M137" s="19">
        <v>37.31666666666667</v>
      </c>
      <c r="N137" s="20">
        <v>2.6443192398846707</v>
      </c>
      <c r="O137" s="20">
        <v>7.0861614289004116E-2</v>
      </c>
      <c r="P137" s="21">
        <v>7.958333333333333</v>
      </c>
      <c r="Q137" s="21">
        <v>2.3975208154687744</v>
      </c>
      <c r="R137" s="43">
        <v>0.30125916005890357</v>
      </c>
      <c r="S137" s="40">
        <v>0</v>
      </c>
      <c r="T137" s="22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4">
        <v>0</v>
      </c>
      <c r="AE137" s="24">
        <v>0</v>
      </c>
      <c r="AF137" s="24">
        <v>0</v>
      </c>
      <c r="AG137" s="24">
        <v>0</v>
      </c>
      <c r="AH137" s="24">
        <v>0</v>
      </c>
      <c r="AI137" s="24">
        <v>0</v>
      </c>
      <c r="AJ137" s="31">
        <v>0</v>
      </c>
      <c r="AK137" s="26">
        <v>0</v>
      </c>
      <c r="AL137" s="29">
        <v>0</v>
      </c>
      <c r="AM137" s="30">
        <v>0</v>
      </c>
      <c r="AN137" s="30">
        <v>0</v>
      </c>
      <c r="AO137" s="30">
        <v>0</v>
      </c>
      <c r="AP137" s="30">
        <v>0</v>
      </c>
      <c r="AQ137" s="30">
        <v>0</v>
      </c>
    </row>
    <row r="138" spans="1:43" x14ac:dyDescent="0.35">
      <c r="A138" s="14">
        <v>41</v>
      </c>
      <c r="B138" s="14" t="s">
        <v>12</v>
      </c>
      <c r="C138" s="14" t="s">
        <v>17</v>
      </c>
      <c r="D138" s="14" t="s">
        <v>18</v>
      </c>
      <c r="E138" s="14" t="s">
        <v>16</v>
      </c>
      <c r="F138" s="14" t="s">
        <v>15</v>
      </c>
      <c r="G138" s="17">
        <v>2024</v>
      </c>
      <c r="H138" s="17" t="s">
        <v>50</v>
      </c>
      <c r="I138" s="17">
        <v>5</v>
      </c>
      <c r="J138" s="14" t="s">
        <v>51</v>
      </c>
      <c r="K138" s="14"/>
      <c r="L138" s="14"/>
      <c r="M138" s="19">
        <v>36.133333333333326</v>
      </c>
      <c r="N138" s="20">
        <v>3.8987954627816244</v>
      </c>
      <c r="O138" s="20">
        <v>0.10790024343491583</v>
      </c>
      <c r="P138" s="21">
        <v>33.916666666666664</v>
      </c>
      <c r="Q138" s="21">
        <v>4.5817490374773024</v>
      </c>
      <c r="R138" s="43">
        <v>0.13508842370940449</v>
      </c>
      <c r="S138" s="40">
        <v>4</v>
      </c>
      <c r="T138" s="22">
        <v>65</v>
      </c>
      <c r="U138" s="24">
        <v>13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44</v>
      </c>
      <c r="AG138" s="24">
        <v>0</v>
      </c>
      <c r="AH138" s="24">
        <v>0</v>
      </c>
      <c r="AI138" s="24">
        <v>3</v>
      </c>
      <c r="AJ138" s="31">
        <v>0</v>
      </c>
      <c r="AK138" s="26">
        <v>5</v>
      </c>
      <c r="AL138" s="29">
        <v>2</v>
      </c>
      <c r="AM138" s="30">
        <v>2</v>
      </c>
      <c r="AN138" s="30">
        <v>0</v>
      </c>
      <c r="AO138" s="30">
        <v>0</v>
      </c>
      <c r="AP138" s="30">
        <v>0</v>
      </c>
      <c r="AQ138" s="30">
        <v>0</v>
      </c>
    </row>
    <row r="139" spans="1:43" x14ac:dyDescent="0.35">
      <c r="A139" s="14">
        <v>42</v>
      </c>
      <c r="B139" s="14" t="s">
        <v>12</v>
      </c>
      <c r="C139" s="14" t="s">
        <v>17</v>
      </c>
      <c r="D139" s="14" t="s">
        <v>14</v>
      </c>
      <c r="E139" s="14" t="s">
        <v>9</v>
      </c>
      <c r="F139" s="14" t="s">
        <v>15</v>
      </c>
      <c r="G139" s="17">
        <v>2024</v>
      </c>
      <c r="H139" s="17" t="s">
        <v>50</v>
      </c>
      <c r="I139" s="17">
        <v>5</v>
      </c>
      <c r="J139" s="14" t="s">
        <v>51</v>
      </c>
      <c r="K139" s="14"/>
      <c r="L139" s="14"/>
      <c r="M139" s="19">
        <v>39.024999999999999</v>
      </c>
      <c r="N139" s="20">
        <v>5.7346038937473418</v>
      </c>
      <c r="O139" s="20">
        <v>0.14694692873151421</v>
      </c>
      <c r="P139" s="21">
        <v>35.041666666666664</v>
      </c>
      <c r="Q139" s="21">
        <v>3.2784304263787667</v>
      </c>
      <c r="R139" s="43">
        <v>9.3558062108312023E-2</v>
      </c>
      <c r="S139" s="40">
        <v>5</v>
      </c>
      <c r="T139" s="22">
        <v>166</v>
      </c>
      <c r="U139" s="24">
        <v>0</v>
      </c>
      <c r="V139" s="24">
        <v>0</v>
      </c>
      <c r="W139" s="24">
        <v>17</v>
      </c>
      <c r="X139" s="24">
        <v>0</v>
      </c>
      <c r="Y139" s="24">
        <v>1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21</v>
      </c>
      <c r="AF139" s="24">
        <v>120</v>
      </c>
      <c r="AG139" s="24">
        <v>0</v>
      </c>
      <c r="AH139" s="24">
        <v>0</v>
      </c>
      <c r="AI139" s="24">
        <v>0</v>
      </c>
      <c r="AJ139" s="31">
        <v>0</v>
      </c>
      <c r="AK139" s="26">
        <v>7</v>
      </c>
      <c r="AL139" s="29">
        <v>4</v>
      </c>
      <c r="AM139" s="30">
        <v>4</v>
      </c>
      <c r="AN139" s="30">
        <v>0</v>
      </c>
      <c r="AO139" s="30">
        <v>0</v>
      </c>
      <c r="AP139" s="30">
        <v>0</v>
      </c>
      <c r="AQ139" s="30">
        <v>0</v>
      </c>
    </row>
    <row r="140" spans="1:43" x14ac:dyDescent="0.35">
      <c r="A140" s="14">
        <v>43</v>
      </c>
      <c r="B140" s="14" t="s">
        <v>17</v>
      </c>
      <c r="C140" s="14" t="s">
        <v>17</v>
      </c>
      <c r="D140" s="14" t="s">
        <v>18</v>
      </c>
      <c r="E140" s="14" t="s">
        <v>12</v>
      </c>
      <c r="F140" s="14" t="s">
        <v>15</v>
      </c>
      <c r="G140" s="17">
        <v>2024</v>
      </c>
      <c r="H140" s="17" t="s">
        <v>50</v>
      </c>
      <c r="I140" s="17">
        <v>5</v>
      </c>
      <c r="J140" s="14" t="s">
        <v>51</v>
      </c>
      <c r="K140" s="14"/>
      <c r="L140" s="14"/>
      <c r="M140" s="19">
        <v>38.366666666666667</v>
      </c>
      <c r="N140" s="20">
        <v>3.7193189340702326</v>
      </c>
      <c r="O140" s="20">
        <v>9.6941414441448284E-2</v>
      </c>
      <c r="P140" s="21">
        <v>28.333333333333332</v>
      </c>
      <c r="Q140" s="21">
        <v>3.3325756714680237</v>
      </c>
      <c r="R140" s="43">
        <v>0.11762031781651849</v>
      </c>
      <c r="S140" s="40">
        <v>3</v>
      </c>
      <c r="T140" s="22">
        <v>72</v>
      </c>
      <c r="U140" s="24">
        <v>21</v>
      </c>
      <c r="V140" s="24">
        <v>0</v>
      </c>
      <c r="W140" s="24">
        <v>0</v>
      </c>
      <c r="X140" s="24">
        <v>0</v>
      </c>
      <c r="Y140" s="24">
        <v>4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47</v>
      </c>
      <c r="AG140" s="24">
        <v>0</v>
      </c>
      <c r="AH140" s="24">
        <v>0</v>
      </c>
      <c r="AI140" s="24">
        <v>0</v>
      </c>
      <c r="AJ140" s="31">
        <v>0</v>
      </c>
      <c r="AK140" s="26">
        <v>0</v>
      </c>
      <c r="AL140" s="29">
        <v>1</v>
      </c>
      <c r="AM140" s="30">
        <v>1</v>
      </c>
      <c r="AN140" s="30">
        <v>0</v>
      </c>
      <c r="AO140" s="30">
        <v>0</v>
      </c>
      <c r="AP140" s="30">
        <v>0</v>
      </c>
      <c r="AQ140" s="30">
        <v>0</v>
      </c>
    </row>
    <row r="141" spans="1:43" x14ac:dyDescent="0.35">
      <c r="A141" s="14">
        <v>44</v>
      </c>
      <c r="B141" s="14" t="s">
        <v>17</v>
      </c>
      <c r="C141" s="14" t="s">
        <v>17</v>
      </c>
      <c r="D141" s="14" t="s">
        <v>11</v>
      </c>
      <c r="E141" s="14" t="s">
        <v>9</v>
      </c>
      <c r="F141" s="14" t="s">
        <v>10</v>
      </c>
      <c r="G141" s="17">
        <v>2024</v>
      </c>
      <c r="H141" s="17" t="s">
        <v>50</v>
      </c>
      <c r="I141" s="17">
        <v>5</v>
      </c>
      <c r="J141" s="14" t="s">
        <v>51</v>
      </c>
      <c r="K141" s="14"/>
      <c r="L141" s="14"/>
      <c r="M141" s="19">
        <v>36.241666666666667</v>
      </c>
      <c r="N141" s="20">
        <v>3.3697742933138404</v>
      </c>
      <c r="O141" s="20">
        <v>9.2980665715718752E-2</v>
      </c>
      <c r="P141" s="21">
        <v>8.3333333333333339</v>
      </c>
      <c r="Q141" s="21">
        <v>1.7752507291971882</v>
      </c>
      <c r="R141" s="43">
        <v>0.21303008750366256</v>
      </c>
      <c r="S141" s="40">
        <v>0</v>
      </c>
      <c r="T141" s="22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4">
        <v>0</v>
      </c>
      <c r="AF141" s="24">
        <v>0</v>
      </c>
      <c r="AG141" s="24">
        <v>0</v>
      </c>
      <c r="AH141" s="24">
        <v>0</v>
      </c>
      <c r="AI141" s="24">
        <v>0</v>
      </c>
      <c r="AJ141" s="31">
        <v>0</v>
      </c>
      <c r="AK141" s="26">
        <v>0</v>
      </c>
      <c r="AL141" s="29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</row>
    <row r="142" spans="1:43" x14ac:dyDescent="0.35">
      <c r="A142" s="14">
        <v>45</v>
      </c>
      <c r="B142" s="14" t="s">
        <v>19</v>
      </c>
      <c r="C142" s="14" t="s">
        <v>17</v>
      </c>
      <c r="D142" s="14" t="s">
        <v>14</v>
      </c>
      <c r="E142" s="14" t="s">
        <v>12</v>
      </c>
      <c r="F142" s="14" t="s">
        <v>15</v>
      </c>
      <c r="G142" s="17">
        <v>2024</v>
      </c>
      <c r="H142" s="17" t="s">
        <v>50</v>
      </c>
      <c r="I142" s="17">
        <v>5</v>
      </c>
      <c r="J142" s="14" t="s">
        <v>51</v>
      </c>
      <c r="K142" s="14"/>
      <c r="L142" s="14"/>
      <c r="M142" s="19">
        <v>42.116666666666674</v>
      </c>
      <c r="N142" s="20">
        <v>3.1082977900315711</v>
      </c>
      <c r="O142" s="20">
        <v>7.3802084448711613E-2</v>
      </c>
      <c r="P142" s="21">
        <v>21.416666666666668</v>
      </c>
      <c r="Q142" s="21">
        <v>6.5672511661111228</v>
      </c>
      <c r="R142" s="43">
        <v>0.30664207779507185</v>
      </c>
      <c r="S142" s="40">
        <v>4</v>
      </c>
      <c r="T142" s="22">
        <v>302</v>
      </c>
      <c r="U142" s="24">
        <v>94</v>
      </c>
      <c r="V142" s="24">
        <v>0</v>
      </c>
      <c r="W142" s="24">
        <v>0</v>
      </c>
      <c r="X142" s="24">
        <v>0</v>
      </c>
      <c r="Y142" s="24">
        <v>115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90</v>
      </c>
      <c r="AG142" s="24">
        <v>0</v>
      </c>
      <c r="AH142" s="24">
        <v>0</v>
      </c>
      <c r="AI142" s="24">
        <v>3</v>
      </c>
      <c r="AJ142" s="31">
        <v>0</v>
      </c>
      <c r="AK142" s="26">
        <v>0</v>
      </c>
      <c r="AL142" s="29">
        <v>2</v>
      </c>
      <c r="AM142" s="30">
        <v>2</v>
      </c>
      <c r="AN142" s="30">
        <v>0</v>
      </c>
      <c r="AO142" s="30">
        <v>0</v>
      </c>
      <c r="AP142" s="30">
        <v>0</v>
      </c>
      <c r="AQ142" s="30">
        <v>0</v>
      </c>
    </row>
    <row r="143" spans="1:43" x14ac:dyDescent="0.35">
      <c r="A143" s="14">
        <v>46</v>
      </c>
      <c r="B143" s="14" t="s">
        <v>19</v>
      </c>
      <c r="C143" s="14" t="s">
        <v>17</v>
      </c>
      <c r="D143" s="14" t="s">
        <v>8</v>
      </c>
      <c r="E143" s="14" t="s">
        <v>16</v>
      </c>
      <c r="F143" s="14" t="s">
        <v>10</v>
      </c>
      <c r="G143" s="17">
        <v>2024</v>
      </c>
      <c r="H143" s="17" t="s">
        <v>50</v>
      </c>
      <c r="I143" s="17">
        <v>5</v>
      </c>
      <c r="J143" s="14" t="s">
        <v>51</v>
      </c>
      <c r="K143" s="14"/>
      <c r="L143" s="14"/>
      <c r="M143" s="19">
        <v>43.774999999999999</v>
      </c>
      <c r="N143" s="20">
        <v>5.1033188844479902</v>
      </c>
      <c r="O143" s="20">
        <v>0.11658067126094782</v>
      </c>
      <c r="P143" s="21">
        <v>8.3333333333333339</v>
      </c>
      <c r="Q143" s="21">
        <v>1.2673044646258462</v>
      </c>
      <c r="R143" s="43">
        <v>0.15207653575510155</v>
      </c>
      <c r="S143" s="40">
        <v>2</v>
      </c>
      <c r="T143" s="22">
        <v>13</v>
      </c>
      <c r="U143" s="24">
        <v>0</v>
      </c>
      <c r="V143" s="24">
        <v>0</v>
      </c>
      <c r="W143" s="24">
        <v>0</v>
      </c>
      <c r="X143" s="24">
        <v>0</v>
      </c>
      <c r="Y143" s="24">
        <v>11</v>
      </c>
      <c r="Z143" s="24">
        <v>0</v>
      </c>
      <c r="AA143" s="24">
        <v>2</v>
      </c>
      <c r="AB143" s="24">
        <v>0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4">
        <v>0</v>
      </c>
      <c r="AI143" s="24">
        <v>0</v>
      </c>
      <c r="AJ143" s="31">
        <v>0</v>
      </c>
      <c r="AK143" s="26">
        <v>0</v>
      </c>
      <c r="AL143" s="29">
        <v>1</v>
      </c>
      <c r="AM143" s="30">
        <v>1</v>
      </c>
      <c r="AN143" s="30">
        <v>0</v>
      </c>
      <c r="AO143" s="30">
        <v>0</v>
      </c>
      <c r="AP143" s="30">
        <v>0</v>
      </c>
      <c r="AQ143" s="30">
        <v>0</v>
      </c>
    </row>
    <row r="144" spans="1:43" x14ac:dyDescent="0.35">
      <c r="A144" s="16">
        <v>47</v>
      </c>
      <c r="B144" s="14" t="s">
        <v>20</v>
      </c>
      <c r="C144" s="16" t="s">
        <v>17</v>
      </c>
      <c r="D144" s="16" t="s">
        <v>18</v>
      </c>
      <c r="E144" s="14" t="s">
        <v>9</v>
      </c>
      <c r="F144" s="14" t="s">
        <v>15</v>
      </c>
      <c r="G144" s="17">
        <v>2024</v>
      </c>
      <c r="H144" s="17" t="s">
        <v>50</v>
      </c>
      <c r="I144" s="17">
        <v>5</v>
      </c>
      <c r="J144" s="14" t="s">
        <v>51</v>
      </c>
      <c r="K144" s="14"/>
      <c r="L144" s="14"/>
      <c r="M144" s="19">
        <v>39.416666666666664</v>
      </c>
      <c r="N144" s="20">
        <v>5.3890180136566013</v>
      </c>
      <c r="O144" s="20">
        <v>0.13671927307374043</v>
      </c>
      <c r="P144" s="21">
        <v>36.291666666666664</v>
      </c>
      <c r="Q144" s="21">
        <v>2.8079297884686678</v>
      </c>
      <c r="R144" s="43">
        <v>7.7371199682259514E-2</v>
      </c>
      <c r="S144" s="40">
        <v>2</v>
      </c>
      <c r="T144" s="22">
        <v>188</v>
      </c>
      <c r="U144" s="24">
        <v>0</v>
      </c>
      <c r="V144" s="24">
        <v>0</v>
      </c>
      <c r="W144" s="24">
        <v>0</v>
      </c>
      <c r="X144" s="24">
        <v>0</v>
      </c>
      <c r="Y144" s="24">
        <v>13</v>
      </c>
      <c r="Z144" s="24">
        <v>0</v>
      </c>
      <c r="AA144" s="24">
        <v>0</v>
      </c>
      <c r="AB144" s="24">
        <v>0</v>
      </c>
      <c r="AC144" s="24">
        <v>0</v>
      </c>
      <c r="AD144" s="24">
        <v>0</v>
      </c>
      <c r="AE144" s="24">
        <v>0</v>
      </c>
      <c r="AF144" s="24">
        <v>175</v>
      </c>
      <c r="AG144" s="24">
        <v>0</v>
      </c>
      <c r="AH144" s="24">
        <v>0</v>
      </c>
      <c r="AI144" s="24">
        <v>0</v>
      </c>
      <c r="AJ144" s="31">
        <v>0</v>
      </c>
      <c r="AK144" s="26">
        <v>0</v>
      </c>
      <c r="AL144" s="29">
        <v>3</v>
      </c>
      <c r="AM144" s="30">
        <v>3</v>
      </c>
      <c r="AN144" s="30">
        <v>0</v>
      </c>
      <c r="AO144" s="30">
        <v>0</v>
      </c>
      <c r="AP144" s="30">
        <v>0</v>
      </c>
      <c r="AQ144" s="30">
        <v>0</v>
      </c>
    </row>
    <row r="145" spans="1:43" x14ac:dyDescent="0.35">
      <c r="A145" s="15">
        <v>48</v>
      </c>
      <c r="B145" s="15" t="s">
        <v>20</v>
      </c>
      <c r="C145" s="15" t="s">
        <v>17</v>
      </c>
      <c r="D145" s="15" t="s">
        <v>11</v>
      </c>
      <c r="E145" s="14" t="s">
        <v>16</v>
      </c>
      <c r="F145" s="14" t="s">
        <v>10</v>
      </c>
      <c r="G145" s="17">
        <v>2024</v>
      </c>
      <c r="H145" s="17" t="s">
        <v>50</v>
      </c>
      <c r="I145" s="17">
        <v>5</v>
      </c>
      <c r="J145" s="14" t="s">
        <v>51</v>
      </c>
      <c r="K145" s="14"/>
      <c r="L145" s="14"/>
      <c r="M145" s="19">
        <v>41.93333333333333</v>
      </c>
      <c r="N145" s="20">
        <v>5.5273425035468655</v>
      </c>
      <c r="O145" s="20">
        <v>0.1318126193214674</v>
      </c>
      <c r="P145" s="21">
        <v>8.125</v>
      </c>
      <c r="Q145" s="21">
        <v>1.6254370041762476</v>
      </c>
      <c r="R145" s="43">
        <v>0.20005378512938399</v>
      </c>
      <c r="S145" s="40">
        <v>1</v>
      </c>
      <c r="T145" s="22">
        <v>7</v>
      </c>
      <c r="U145" s="24">
        <v>0</v>
      </c>
      <c r="V145" s="24">
        <v>0</v>
      </c>
      <c r="W145" s="24">
        <v>0</v>
      </c>
      <c r="X145" s="24">
        <v>0</v>
      </c>
      <c r="Y145" s="24">
        <v>7</v>
      </c>
      <c r="Z145" s="24">
        <v>0</v>
      </c>
      <c r="AA145" s="24">
        <v>0</v>
      </c>
      <c r="AB145" s="24">
        <v>0</v>
      </c>
      <c r="AC145" s="24">
        <v>0</v>
      </c>
      <c r="AD145" s="24">
        <v>0</v>
      </c>
      <c r="AE145" s="24">
        <v>0</v>
      </c>
      <c r="AF145" s="24">
        <v>0</v>
      </c>
      <c r="AG145" s="24">
        <v>0</v>
      </c>
      <c r="AH145" s="24">
        <v>0</v>
      </c>
      <c r="AI145" s="26">
        <v>0</v>
      </c>
      <c r="AJ145" s="24">
        <v>0</v>
      </c>
      <c r="AK145" s="41">
        <v>0</v>
      </c>
      <c r="AL145" s="29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3"/>
  <sheetViews>
    <sheetView workbookViewId="0">
      <pane xSplit="11" ySplit="1" topLeftCell="L2" activePane="bottomRight" state="frozen"/>
      <selection pane="topRight" activeCell="K1" sqref="K1"/>
      <selection pane="bottomLeft" activeCell="A2" sqref="A2"/>
      <selection pane="bottomRight" activeCell="C182" sqref="C182:C193"/>
    </sheetView>
  </sheetViews>
  <sheetFormatPr defaultRowHeight="13" x14ac:dyDescent="0.3"/>
  <cols>
    <col min="1" max="1" width="3.90625" style="14" bestFit="1" customWidth="1"/>
    <col min="2" max="2" width="4.1796875" style="14" bestFit="1" customWidth="1"/>
    <col min="3" max="3" width="4.1796875" style="14" customWidth="1"/>
    <col min="4" max="4" width="4.90625" style="14" bestFit="1" customWidth="1"/>
    <col min="5" max="6" width="7.08984375" style="14" customWidth="1"/>
    <col min="7" max="11" width="8.7265625" style="14"/>
    <col min="12" max="29" width="8.6328125" style="14" customWidth="1"/>
    <col min="30" max="16384" width="8.7265625" style="14"/>
  </cols>
  <sheetData>
    <row r="1" spans="1:29" ht="26" x14ac:dyDescent="0.3">
      <c r="A1" s="3" t="s">
        <v>1</v>
      </c>
      <c r="B1" s="3" t="s">
        <v>2</v>
      </c>
      <c r="C1" s="3" t="s">
        <v>525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0</v>
      </c>
      <c r="I1" s="3" t="s">
        <v>21</v>
      </c>
      <c r="J1" s="3" t="s">
        <v>62</v>
      </c>
      <c r="K1" s="3" t="s">
        <v>22</v>
      </c>
      <c r="L1" s="63" t="s">
        <v>123</v>
      </c>
      <c r="M1" s="63" t="s">
        <v>124</v>
      </c>
      <c r="N1" s="63" t="s">
        <v>125</v>
      </c>
      <c r="O1" s="63" t="s">
        <v>126</v>
      </c>
      <c r="P1" s="63" t="s">
        <v>127</v>
      </c>
      <c r="Q1" s="63" t="s">
        <v>128</v>
      </c>
      <c r="R1" s="64" t="s">
        <v>129</v>
      </c>
      <c r="S1" s="64" t="s">
        <v>130</v>
      </c>
      <c r="T1" s="64" t="s">
        <v>131</v>
      </c>
      <c r="U1" s="63" t="s">
        <v>132</v>
      </c>
      <c r="V1" s="63" t="s">
        <v>133</v>
      </c>
      <c r="W1" s="63" t="s">
        <v>134</v>
      </c>
      <c r="X1" s="63" t="s">
        <v>135</v>
      </c>
      <c r="Y1" s="63" t="s">
        <v>136</v>
      </c>
      <c r="Z1" s="63" t="s">
        <v>137</v>
      </c>
      <c r="AA1" s="65" t="s">
        <v>138</v>
      </c>
      <c r="AB1" s="65" t="s">
        <v>139</v>
      </c>
      <c r="AC1" s="65" t="s">
        <v>140</v>
      </c>
    </row>
    <row r="2" spans="1:29" x14ac:dyDescent="0.3">
      <c r="A2" s="14">
        <v>1</v>
      </c>
      <c r="B2" s="14" t="s">
        <v>7</v>
      </c>
      <c r="C2" s="14" t="s">
        <v>526</v>
      </c>
      <c r="D2" s="14" t="s">
        <v>7</v>
      </c>
      <c r="E2" s="14" t="s">
        <v>8</v>
      </c>
      <c r="F2" s="14" t="s">
        <v>9</v>
      </c>
      <c r="G2" s="14" t="s">
        <v>10</v>
      </c>
      <c r="H2" s="14">
        <v>2019</v>
      </c>
      <c r="J2" s="14">
        <v>10</v>
      </c>
      <c r="L2" s="66">
        <v>700</v>
      </c>
      <c r="M2" s="66">
        <v>175</v>
      </c>
      <c r="N2" s="66">
        <v>525</v>
      </c>
      <c r="O2" s="66">
        <v>81</v>
      </c>
      <c r="P2" s="67">
        <v>0.11571428571428601</v>
      </c>
      <c r="Q2" s="67">
        <v>0.75</v>
      </c>
      <c r="R2" s="62">
        <f>SUM(U2,X2,AB2)</f>
        <v>125</v>
      </c>
      <c r="S2" s="62">
        <f>SUM(V2,Y2,AC2)</f>
        <v>525</v>
      </c>
      <c r="T2" s="62">
        <f>SUM(W2,Z2)</f>
        <v>50</v>
      </c>
      <c r="U2" s="58">
        <v>0</v>
      </c>
      <c r="V2" s="58">
        <v>175</v>
      </c>
      <c r="W2" s="58">
        <v>0</v>
      </c>
      <c r="X2" s="58">
        <v>125</v>
      </c>
      <c r="Y2" s="58">
        <v>350</v>
      </c>
      <c r="Z2" s="58">
        <v>50</v>
      </c>
      <c r="AA2" s="14">
        <v>0</v>
      </c>
      <c r="AB2" s="14">
        <v>0</v>
      </c>
      <c r="AC2" s="14">
        <v>0</v>
      </c>
    </row>
    <row r="3" spans="1:29" x14ac:dyDescent="0.3">
      <c r="A3" s="14">
        <v>2</v>
      </c>
      <c r="B3" s="14" t="s">
        <v>7</v>
      </c>
      <c r="C3" s="14" t="s">
        <v>527</v>
      </c>
      <c r="D3" s="14" t="s">
        <v>7</v>
      </c>
      <c r="E3" s="14" t="s">
        <v>11</v>
      </c>
      <c r="F3" s="14" t="s">
        <v>12</v>
      </c>
      <c r="G3" s="14" t="s">
        <v>10</v>
      </c>
      <c r="H3" s="14">
        <v>2019</v>
      </c>
      <c r="J3" s="14">
        <v>10</v>
      </c>
      <c r="L3" s="66"/>
      <c r="M3" s="66"/>
      <c r="N3" s="66"/>
      <c r="O3" s="66"/>
      <c r="P3" s="67"/>
      <c r="Q3" s="67"/>
      <c r="R3" s="62"/>
      <c r="S3" s="62"/>
      <c r="T3" s="62"/>
      <c r="U3" s="58"/>
      <c r="V3" s="58"/>
      <c r="W3" s="58"/>
      <c r="X3" s="58"/>
      <c r="Y3" s="58"/>
      <c r="Z3" s="58"/>
    </row>
    <row r="4" spans="1:29" x14ac:dyDescent="0.3">
      <c r="A4" s="14">
        <v>3</v>
      </c>
      <c r="B4" s="14" t="s">
        <v>13</v>
      </c>
      <c r="C4" s="14" t="s">
        <v>528</v>
      </c>
      <c r="D4" s="14" t="s">
        <v>7</v>
      </c>
      <c r="E4" s="14" t="s">
        <v>14</v>
      </c>
      <c r="F4" s="14" t="s">
        <v>9</v>
      </c>
      <c r="G4" s="14" t="s">
        <v>15</v>
      </c>
      <c r="H4" s="14">
        <v>2019</v>
      </c>
      <c r="J4" s="14">
        <v>10</v>
      </c>
      <c r="L4" s="14">
        <v>725</v>
      </c>
      <c r="M4" s="14">
        <v>200</v>
      </c>
      <c r="N4" s="14">
        <v>525</v>
      </c>
      <c r="O4" s="49">
        <v>221.5</v>
      </c>
      <c r="P4" s="52">
        <v>0.30551724137931002</v>
      </c>
      <c r="Q4" s="52">
        <v>0.72413793103448298</v>
      </c>
      <c r="R4" s="62">
        <f>SUM(U4,X4,AB4)</f>
        <v>425</v>
      </c>
      <c r="S4" s="62">
        <f>SUM(V4,Y4,AC4)</f>
        <v>200</v>
      </c>
      <c r="T4" s="62">
        <f>SUM(W4,Z4)</f>
        <v>100</v>
      </c>
      <c r="U4" s="58">
        <v>25</v>
      </c>
      <c r="V4" s="58">
        <v>100</v>
      </c>
      <c r="W4" s="58">
        <v>75</v>
      </c>
      <c r="X4" s="58">
        <v>400</v>
      </c>
      <c r="Y4" s="58">
        <v>100</v>
      </c>
      <c r="Z4" s="58">
        <v>25</v>
      </c>
      <c r="AA4" s="14">
        <v>0</v>
      </c>
      <c r="AB4" s="14">
        <v>0</v>
      </c>
      <c r="AC4" s="14">
        <v>0</v>
      </c>
    </row>
    <row r="5" spans="1:29" x14ac:dyDescent="0.3">
      <c r="A5" s="14">
        <v>4</v>
      </c>
      <c r="B5" s="14" t="s">
        <v>13</v>
      </c>
      <c r="C5" s="14" t="s">
        <v>529</v>
      </c>
      <c r="D5" s="14" t="s">
        <v>7</v>
      </c>
      <c r="E5" s="14" t="s">
        <v>14</v>
      </c>
      <c r="F5" s="14" t="s">
        <v>16</v>
      </c>
      <c r="G5" s="14" t="s">
        <v>15</v>
      </c>
      <c r="H5" s="14">
        <v>2019</v>
      </c>
      <c r="J5" s="14">
        <v>10</v>
      </c>
      <c r="L5" s="49">
        <v>618.75</v>
      </c>
      <c r="M5" s="14">
        <v>125</v>
      </c>
      <c r="N5" s="14">
        <v>400</v>
      </c>
      <c r="O5" s="14">
        <v>167</v>
      </c>
      <c r="P5" s="52">
        <v>0.26989898989899003</v>
      </c>
      <c r="Q5" s="52">
        <v>0.64646464646464696</v>
      </c>
      <c r="R5" s="62">
        <f>SUM(U5,X5,AB5)</f>
        <v>112.5</v>
      </c>
      <c r="S5" s="62">
        <f>SUM(V5,Y5,AC5)</f>
        <v>431.25</v>
      </c>
      <c r="T5" s="62">
        <f>SUM(W5,Z5)</f>
        <v>75</v>
      </c>
      <c r="U5" s="58">
        <v>0</v>
      </c>
      <c r="V5" s="58">
        <v>75</v>
      </c>
      <c r="W5" s="58">
        <v>50</v>
      </c>
      <c r="X5" s="58">
        <v>100</v>
      </c>
      <c r="Y5" s="58">
        <v>275</v>
      </c>
      <c r="Z5" s="58">
        <v>25</v>
      </c>
      <c r="AA5" s="14">
        <v>0</v>
      </c>
      <c r="AB5" s="14">
        <v>12.5</v>
      </c>
      <c r="AC5" s="14">
        <v>81.25</v>
      </c>
    </row>
    <row r="6" spans="1:29" x14ac:dyDescent="0.3">
      <c r="A6" s="14">
        <v>5</v>
      </c>
      <c r="B6" s="14" t="s">
        <v>12</v>
      </c>
      <c r="C6" s="14" t="s">
        <v>530</v>
      </c>
      <c r="D6" s="14" t="s">
        <v>7</v>
      </c>
      <c r="E6" s="14" t="s">
        <v>11</v>
      </c>
      <c r="F6" s="14" t="s">
        <v>9</v>
      </c>
      <c r="G6" s="14" t="s">
        <v>10</v>
      </c>
      <c r="H6" s="14">
        <v>2019</v>
      </c>
      <c r="J6" s="14">
        <v>10</v>
      </c>
      <c r="L6" s="49"/>
      <c r="P6" s="52"/>
      <c r="Q6" s="52"/>
      <c r="R6" s="62"/>
      <c r="S6" s="62"/>
      <c r="T6" s="62"/>
      <c r="U6" s="58"/>
      <c r="V6" s="58"/>
      <c r="W6" s="58"/>
      <c r="X6" s="58"/>
      <c r="Y6" s="58"/>
      <c r="Z6" s="58"/>
    </row>
    <row r="7" spans="1:29" x14ac:dyDescent="0.3">
      <c r="A7" s="14">
        <v>6</v>
      </c>
      <c r="B7" s="14" t="s">
        <v>12</v>
      </c>
      <c r="C7" s="14" t="s">
        <v>531</v>
      </c>
      <c r="D7" s="14" t="s">
        <v>7</v>
      </c>
      <c r="E7" s="14" t="s">
        <v>14</v>
      </c>
      <c r="F7" s="14" t="s">
        <v>12</v>
      </c>
      <c r="G7" s="14" t="s">
        <v>15</v>
      </c>
      <c r="H7" s="14">
        <v>2019</v>
      </c>
      <c r="J7" s="14">
        <v>10</v>
      </c>
      <c r="L7" s="49">
        <v>1087.5</v>
      </c>
      <c r="M7" s="14">
        <v>600</v>
      </c>
      <c r="N7" s="14">
        <v>450</v>
      </c>
      <c r="O7" s="49">
        <v>278.25</v>
      </c>
      <c r="P7" s="52">
        <v>0.255862068965517</v>
      </c>
      <c r="Q7" s="52">
        <v>0.41379310344827602</v>
      </c>
      <c r="R7" s="62">
        <f>SUM(U7,X7,AB7)</f>
        <v>512.5</v>
      </c>
      <c r="S7" s="62">
        <f>SUM(V7,Y7,AC7)</f>
        <v>550</v>
      </c>
      <c r="T7" s="62">
        <f>SUM(W7,Z7)</f>
        <v>25</v>
      </c>
      <c r="U7" s="58">
        <v>275</v>
      </c>
      <c r="V7" s="58">
        <v>300</v>
      </c>
      <c r="W7" s="58">
        <v>25</v>
      </c>
      <c r="X7" s="58">
        <v>225</v>
      </c>
      <c r="Y7" s="58">
        <v>225</v>
      </c>
      <c r="Z7" s="58">
        <v>0</v>
      </c>
      <c r="AA7" s="14">
        <v>0</v>
      </c>
      <c r="AB7" s="14">
        <v>12.5</v>
      </c>
      <c r="AC7" s="14">
        <v>25</v>
      </c>
    </row>
    <row r="8" spans="1:29" x14ac:dyDescent="0.3">
      <c r="A8" s="14">
        <v>7</v>
      </c>
      <c r="B8" s="14" t="s">
        <v>17</v>
      </c>
      <c r="C8" s="14" t="s">
        <v>532</v>
      </c>
      <c r="D8" s="14" t="s">
        <v>7</v>
      </c>
      <c r="E8" s="14" t="s">
        <v>18</v>
      </c>
      <c r="F8" s="14" t="s">
        <v>12</v>
      </c>
      <c r="G8" s="14" t="s">
        <v>15</v>
      </c>
      <c r="H8" s="14">
        <v>2019</v>
      </c>
      <c r="J8" s="14">
        <v>10</v>
      </c>
      <c r="L8" s="49"/>
      <c r="O8" s="49"/>
      <c r="P8" s="52"/>
      <c r="Q8" s="52"/>
      <c r="R8" s="62"/>
      <c r="S8" s="62"/>
      <c r="T8" s="62"/>
      <c r="U8" s="58"/>
      <c r="V8" s="58"/>
      <c r="W8" s="58"/>
      <c r="X8" s="58"/>
      <c r="Y8" s="58"/>
      <c r="Z8" s="58"/>
    </row>
    <row r="9" spans="1:29" x14ac:dyDescent="0.3">
      <c r="A9" s="14">
        <v>8</v>
      </c>
      <c r="B9" s="14" t="s">
        <v>17</v>
      </c>
      <c r="C9" s="14" t="s">
        <v>533</v>
      </c>
      <c r="D9" s="14" t="s">
        <v>7</v>
      </c>
      <c r="E9" s="14" t="s">
        <v>18</v>
      </c>
      <c r="F9" s="14" t="s">
        <v>9</v>
      </c>
      <c r="G9" s="14" t="s">
        <v>15</v>
      </c>
      <c r="H9" s="14">
        <v>2019</v>
      </c>
      <c r="J9" s="14">
        <v>10</v>
      </c>
      <c r="L9" s="49"/>
      <c r="O9" s="49"/>
      <c r="P9" s="52"/>
      <c r="Q9" s="52"/>
      <c r="R9" s="62"/>
      <c r="S9" s="62"/>
      <c r="T9" s="62"/>
      <c r="U9" s="58"/>
      <c r="V9" s="58"/>
      <c r="W9" s="58"/>
      <c r="X9" s="58"/>
      <c r="Y9" s="58"/>
      <c r="Z9" s="58"/>
    </row>
    <row r="10" spans="1:29" x14ac:dyDescent="0.3">
      <c r="A10" s="14">
        <v>9</v>
      </c>
      <c r="B10" s="14" t="s">
        <v>19</v>
      </c>
      <c r="C10" s="14" t="s">
        <v>534</v>
      </c>
      <c r="D10" s="14" t="s">
        <v>7</v>
      </c>
      <c r="E10" s="14" t="s">
        <v>8</v>
      </c>
      <c r="F10" s="14" t="s">
        <v>12</v>
      </c>
      <c r="G10" s="14" t="s">
        <v>10</v>
      </c>
      <c r="H10" s="14">
        <v>2019</v>
      </c>
      <c r="J10" s="14">
        <v>10</v>
      </c>
      <c r="L10" s="14">
        <v>1600</v>
      </c>
      <c r="M10" s="14">
        <v>450</v>
      </c>
      <c r="N10" s="14">
        <v>1025</v>
      </c>
      <c r="O10" s="49">
        <v>191.75</v>
      </c>
      <c r="P10" s="52">
        <v>0.11984375</v>
      </c>
      <c r="Q10" s="52">
        <v>0.640625</v>
      </c>
      <c r="R10" s="62">
        <f>SUM(U10,X10,AB10)</f>
        <v>275</v>
      </c>
      <c r="S10" s="62">
        <f>SUM(V10,Y10,AC10)</f>
        <v>1325</v>
      </c>
      <c r="T10" s="62">
        <f>SUM(W10,Z10)</f>
        <v>0</v>
      </c>
      <c r="U10" s="58">
        <v>25</v>
      </c>
      <c r="V10" s="58">
        <v>425</v>
      </c>
      <c r="W10" s="58">
        <v>0</v>
      </c>
      <c r="X10" s="58">
        <v>225</v>
      </c>
      <c r="Y10" s="58">
        <v>800</v>
      </c>
      <c r="Z10" s="58">
        <v>0</v>
      </c>
      <c r="AA10" s="14">
        <v>0</v>
      </c>
      <c r="AB10" s="14">
        <v>25</v>
      </c>
      <c r="AC10" s="14">
        <v>100</v>
      </c>
    </row>
    <row r="11" spans="1:29" x14ac:dyDescent="0.3">
      <c r="A11" s="14">
        <v>10</v>
      </c>
      <c r="B11" s="14" t="s">
        <v>19</v>
      </c>
      <c r="C11" s="14" t="s">
        <v>535</v>
      </c>
      <c r="D11" s="14" t="s">
        <v>7</v>
      </c>
      <c r="E11" s="14" t="s">
        <v>11</v>
      </c>
      <c r="F11" s="14" t="s">
        <v>16</v>
      </c>
      <c r="G11" s="14" t="s">
        <v>10</v>
      </c>
      <c r="H11" s="14">
        <v>2019</v>
      </c>
      <c r="J11" s="14">
        <v>10</v>
      </c>
      <c r="O11" s="49"/>
      <c r="P11" s="52"/>
      <c r="Q11" s="52"/>
      <c r="R11" s="62"/>
      <c r="S11" s="62"/>
      <c r="T11" s="62"/>
      <c r="U11" s="58"/>
      <c r="V11" s="58"/>
      <c r="W11" s="58"/>
      <c r="X11" s="58"/>
      <c r="Y11" s="58"/>
      <c r="Z11" s="58"/>
    </row>
    <row r="12" spans="1:29" x14ac:dyDescent="0.3">
      <c r="A12" s="14">
        <v>11</v>
      </c>
      <c r="B12" s="14" t="s">
        <v>20</v>
      </c>
      <c r="C12" s="14" t="s">
        <v>536</v>
      </c>
      <c r="D12" s="14" t="s">
        <v>7</v>
      </c>
      <c r="E12" s="14" t="s">
        <v>8</v>
      </c>
      <c r="F12" s="14" t="s">
        <v>16</v>
      </c>
      <c r="G12" s="14" t="s">
        <v>10</v>
      </c>
      <c r="H12" s="14">
        <v>2019</v>
      </c>
      <c r="J12" s="14">
        <v>10</v>
      </c>
      <c r="L12" s="49">
        <v>2006.25</v>
      </c>
      <c r="M12" s="14">
        <v>800</v>
      </c>
      <c r="N12" s="14">
        <v>1125</v>
      </c>
      <c r="O12" s="49">
        <v>303.75</v>
      </c>
      <c r="P12" s="52">
        <v>0.15140186915887899</v>
      </c>
      <c r="Q12" s="52">
        <v>0.56074766355140204</v>
      </c>
      <c r="R12" s="62">
        <f>SUM(U12,X12,AB12)</f>
        <v>268.75</v>
      </c>
      <c r="S12" s="62">
        <f>SUM(V12,Y12,AC12)</f>
        <v>1712.5</v>
      </c>
      <c r="T12" s="62">
        <f>SUM(W12,Z12)</f>
        <v>25</v>
      </c>
      <c r="U12" s="58">
        <v>25</v>
      </c>
      <c r="V12" s="58">
        <v>775</v>
      </c>
      <c r="W12" s="58">
        <v>0</v>
      </c>
      <c r="X12" s="58">
        <v>225</v>
      </c>
      <c r="Y12" s="58">
        <v>875</v>
      </c>
      <c r="Z12" s="58">
        <v>25</v>
      </c>
      <c r="AA12" s="14">
        <v>0</v>
      </c>
      <c r="AB12" s="14">
        <v>18.75</v>
      </c>
      <c r="AC12" s="14">
        <v>62.5</v>
      </c>
    </row>
    <row r="13" spans="1:29" x14ac:dyDescent="0.3">
      <c r="A13" s="15">
        <v>12</v>
      </c>
      <c r="B13" s="15" t="s">
        <v>20</v>
      </c>
      <c r="C13" s="15" t="s">
        <v>537</v>
      </c>
      <c r="D13" s="15" t="s">
        <v>7</v>
      </c>
      <c r="E13" s="15" t="s">
        <v>18</v>
      </c>
      <c r="F13" s="14" t="s">
        <v>16</v>
      </c>
      <c r="G13" s="14" t="s">
        <v>15</v>
      </c>
      <c r="H13" s="14">
        <v>2019</v>
      </c>
      <c r="J13" s="14">
        <v>10</v>
      </c>
      <c r="L13" s="49"/>
      <c r="O13" s="49"/>
      <c r="P13" s="52"/>
      <c r="Q13" s="52"/>
      <c r="R13" s="62"/>
      <c r="S13" s="62"/>
      <c r="T13" s="62"/>
      <c r="U13" s="58"/>
      <c r="V13" s="58"/>
      <c r="W13" s="58"/>
      <c r="X13" s="58"/>
      <c r="Y13" s="58"/>
      <c r="Z13" s="58"/>
    </row>
    <row r="14" spans="1:29" x14ac:dyDescent="0.3">
      <c r="A14" s="14">
        <v>13</v>
      </c>
      <c r="B14" s="14" t="s">
        <v>7</v>
      </c>
      <c r="C14" s="14" t="s">
        <v>526</v>
      </c>
      <c r="D14" s="14" t="s">
        <v>13</v>
      </c>
      <c r="E14" s="14" t="s">
        <v>8</v>
      </c>
      <c r="F14" s="14" t="s">
        <v>9</v>
      </c>
      <c r="G14" s="14" t="s">
        <v>10</v>
      </c>
      <c r="H14" s="14">
        <v>2019</v>
      </c>
      <c r="J14" s="14">
        <v>10</v>
      </c>
      <c r="L14" s="49">
        <v>981.25</v>
      </c>
      <c r="M14" s="14">
        <v>200</v>
      </c>
      <c r="N14" s="14">
        <v>750</v>
      </c>
      <c r="O14" s="49">
        <v>120.75</v>
      </c>
      <c r="P14" s="52">
        <v>0.123057324840764</v>
      </c>
      <c r="Q14" s="52">
        <v>0.76433121019108297</v>
      </c>
      <c r="R14" s="62">
        <f>SUM(U14,X14,AB14)</f>
        <v>400</v>
      </c>
      <c r="S14" s="62">
        <f>SUM(V14,Y14,AC14)</f>
        <v>581.25</v>
      </c>
      <c r="T14" s="62">
        <f>SUM(W14,Z14)</f>
        <v>0</v>
      </c>
      <c r="U14" s="58">
        <v>125</v>
      </c>
      <c r="V14" s="58">
        <v>75</v>
      </c>
      <c r="W14" s="58">
        <v>0</v>
      </c>
      <c r="X14" s="58">
        <v>275</v>
      </c>
      <c r="Y14" s="58">
        <v>475</v>
      </c>
      <c r="Z14" s="58">
        <v>0</v>
      </c>
      <c r="AA14" s="14">
        <v>0</v>
      </c>
      <c r="AB14" s="14">
        <v>0</v>
      </c>
      <c r="AC14" s="14">
        <v>31.25</v>
      </c>
    </row>
    <row r="15" spans="1:29" x14ac:dyDescent="0.3">
      <c r="A15" s="14">
        <v>14</v>
      </c>
      <c r="B15" s="14" t="s">
        <v>7</v>
      </c>
      <c r="C15" s="14" t="s">
        <v>527</v>
      </c>
      <c r="D15" s="14" t="s">
        <v>13</v>
      </c>
      <c r="E15" s="14" t="s">
        <v>18</v>
      </c>
      <c r="F15" s="14" t="s">
        <v>9</v>
      </c>
      <c r="G15" s="14" t="s">
        <v>15</v>
      </c>
      <c r="H15" s="14">
        <v>2019</v>
      </c>
      <c r="J15" s="14">
        <v>10</v>
      </c>
      <c r="L15" s="49"/>
      <c r="O15" s="49"/>
      <c r="P15" s="52"/>
      <c r="Q15" s="52"/>
      <c r="R15" s="62"/>
      <c r="S15" s="62"/>
      <c r="T15" s="62"/>
      <c r="U15" s="58"/>
      <c r="V15" s="58"/>
      <c r="W15" s="58"/>
      <c r="X15" s="58"/>
      <c r="Y15" s="58"/>
      <c r="Z15" s="58"/>
    </row>
    <row r="16" spans="1:29" x14ac:dyDescent="0.3">
      <c r="A16" s="14">
        <v>15</v>
      </c>
      <c r="B16" s="14" t="s">
        <v>13</v>
      </c>
      <c r="C16" s="14" t="s">
        <v>528</v>
      </c>
      <c r="D16" s="14" t="s">
        <v>13</v>
      </c>
      <c r="E16" s="14" t="s">
        <v>18</v>
      </c>
      <c r="F16" s="14" t="s">
        <v>16</v>
      </c>
      <c r="G16" s="14" t="s">
        <v>15</v>
      </c>
      <c r="H16" s="14">
        <v>2019</v>
      </c>
      <c r="J16" s="14">
        <v>10</v>
      </c>
      <c r="L16" s="49"/>
      <c r="O16" s="49"/>
      <c r="P16" s="52"/>
      <c r="Q16" s="52"/>
      <c r="R16" s="62"/>
      <c r="S16" s="62"/>
      <c r="T16" s="62"/>
      <c r="U16" s="58"/>
      <c r="V16" s="58"/>
      <c r="W16" s="58"/>
      <c r="X16" s="58"/>
      <c r="Y16" s="58"/>
      <c r="Z16" s="58"/>
    </row>
    <row r="17" spans="1:29" x14ac:dyDescent="0.3">
      <c r="A17" s="14">
        <v>16</v>
      </c>
      <c r="B17" s="14" t="s">
        <v>13</v>
      </c>
      <c r="C17" s="14" t="s">
        <v>529</v>
      </c>
      <c r="D17" s="14" t="s">
        <v>13</v>
      </c>
      <c r="E17" s="14" t="s">
        <v>14</v>
      </c>
      <c r="F17" s="14" t="s">
        <v>9</v>
      </c>
      <c r="G17" s="14" t="s">
        <v>15</v>
      </c>
      <c r="H17" s="14">
        <v>2019</v>
      </c>
      <c r="J17" s="14">
        <v>10</v>
      </c>
      <c r="L17" s="14">
        <v>800</v>
      </c>
      <c r="M17" s="14">
        <v>325</v>
      </c>
      <c r="N17" s="14">
        <v>400</v>
      </c>
      <c r="O17" s="49">
        <v>146.25</v>
      </c>
      <c r="P17" s="52">
        <v>0.18281249999999999</v>
      </c>
      <c r="Q17" s="52">
        <v>0.5</v>
      </c>
      <c r="R17" s="62">
        <f>SUM(U17,X17,AB17)</f>
        <v>237.5</v>
      </c>
      <c r="S17" s="62">
        <f>SUM(V17,Y17,AC17)</f>
        <v>562.5</v>
      </c>
      <c r="T17" s="62">
        <f>SUM(W17,Z17)</f>
        <v>0</v>
      </c>
      <c r="U17" s="58">
        <v>100</v>
      </c>
      <c r="V17" s="58">
        <v>225</v>
      </c>
      <c r="W17" s="58">
        <v>0</v>
      </c>
      <c r="X17" s="58">
        <v>125</v>
      </c>
      <c r="Y17" s="58">
        <v>275</v>
      </c>
      <c r="Z17" s="58">
        <v>0</v>
      </c>
      <c r="AA17" s="14">
        <v>0</v>
      </c>
      <c r="AB17" s="14">
        <v>12.5</v>
      </c>
      <c r="AC17" s="14">
        <v>62.5</v>
      </c>
    </row>
    <row r="18" spans="1:29" x14ac:dyDescent="0.3">
      <c r="A18" s="14">
        <v>17</v>
      </c>
      <c r="B18" s="14" t="s">
        <v>12</v>
      </c>
      <c r="C18" s="14" t="s">
        <v>530</v>
      </c>
      <c r="D18" s="14" t="s">
        <v>13</v>
      </c>
      <c r="E18" s="14" t="s">
        <v>14</v>
      </c>
      <c r="F18" s="14" t="s">
        <v>16</v>
      </c>
      <c r="G18" s="14" t="s">
        <v>15</v>
      </c>
      <c r="H18" s="14">
        <v>2019</v>
      </c>
      <c r="J18" s="14">
        <v>10</v>
      </c>
      <c r="L18" s="14">
        <v>1050</v>
      </c>
      <c r="M18" s="14">
        <v>400</v>
      </c>
      <c r="N18" s="14">
        <v>600</v>
      </c>
      <c r="O18" s="49">
        <v>165.75</v>
      </c>
      <c r="P18" s="52">
        <v>0.157857142857143</v>
      </c>
      <c r="Q18" s="52">
        <v>0.57142857142857095</v>
      </c>
      <c r="R18" s="62">
        <f>SUM(U18,X18,AB18)</f>
        <v>375</v>
      </c>
      <c r="S18" s="62">
        <f>SUM(V18,Y18,AC18)</f>
        <v>675</v>
      </c>
      <c r="T18" s="62">
        <f>SUM(W18,Z18)</f>
        <v>0</v>
      </c>
      <c r="U18" s="58">
        <v>75</v>
      </c>
      <c r="V18" s="58">
        <v>325</v>
      </c>
      <c r="W18" s="58">
        <v>0</v>
      </c>
      <c r="X18" s="58">
        <v>300</v>
      </c>
      <c r="Y18" s="58">
        <v>300</v>
      </c>
      <c r="Z18" s="58">
        <v>0</v>
      </c>
      <c r="AA18" s="14">
        <v>0</v>
      </c>
      <c r="AB18" s="14">
        <v>0</v>
      </c>
      <c r="AC18" s="14">
        <v>50</v>
      </c>
    </row>
    <row r="19" spans="1:29" x14ac:dyDescent="0.3">
      <c r="A19" s="14">
        <v>18</v>
      </c>
      <c r="B19" s="14" t="s">
        <v>12</v>
      </c>
      <c r="C19" s="14" t="s">
        <v>531</v>
      </c>
      <c r="D19" s="14" t="s">
        <v>13</v>
      </c>
      <c r="E19" s="14" t="s">
        <v>11</v>
      </c>
      <c r="F19" s="14" t="s">
        <v>16</v>
      </c>
      <c r="G19" s="14" t="s">
        <v>10</v>
      </c>
      <c r="H19" s="14">
        <v>2019</v>
      </c>
      <c r="J19" s="14">
        <v>10</v>
      </c>
      <c r="O19" s="49"/>
      <c r="P19" s="52"/>
      <c r="Q19" s="52"/>
      <c r="R19" s="62"/>
      <c r="S19" s="62"/>
      <c r="T19" s="62"/>
      <c r="U19" s="58"/>
      <c r="V19" s="58"/>
      <c r="W19" s="58"/>
      <c r="X19" s="58"/>
      <c r="Y19" s="58"/>
      <c r="Z19" s="58"/>
    </row>
    <row r="20" spans="1:29" x14ac:dyDescent="0.3">
      <c r="A20" s="14">
        <v>19</v>
      </c>
      <c r="B20" s="14" t="s">
        <v>17</v>
      </c>
      <c r="C20" s="14" t="s">
        <v>532</v>
      </c>
      <c r="D20" s="14" t="s">
        <v>13</v>
      </c>
      <c r="E20" s="14" t="s">
        <v>11</v>
      </c>
      <c r="F20" s="14" t="s">
        <v>9</v>
      </c>
      <c r="G20" s="14" t="s">
        <v>10</v>
      </c>
      <c r="H20" s="14">
        <v>2019</v>
      </c>
      <c r="J20" s="14">
        <v>10</v>
      </c>
      <c r="O20" s="49"/>
      <c r="P20" s="52"/>
      <c r="Q20" s="52"/>
      <c r="R20" s="62"/>
      <c r="S20" s="62"/>
      <c r="T20" s="62"/>
      <c r="U20" s="58"/>
      <c r="V20" s="58"/>
      <c r="W20" s="58"/>
      <c r="X20" s="58"/>
      <c r="Y20" s="58"/>
      <c r="Z20" s="58"/>
    </row>
    <row r="21" spans="1:29" x14ac:dyDescent="0.3">
      <c r="A21" s="14">
        <v>20</v>
      </c>
      <c r="B21" s="14" t="s">
        <v>17</v>
      </c>
      <c r="C21" s="14" t="s">
        <v>533</v>
      </c>
      <c r="D21" s="14" t="s">
        <v>13</v>
      </c>
      <c r="E21" s="14" t="s">
        <v>8</v>
      </c>
      <c r="F21" s="14" t="s">
        <v>12</v>
      </c>
      <c r="G21" s="14" t="s">
        <v>10</v>
      </c>
      <c r="H21" s="14">
        <v>2019</v>
      </c>
      <c r="J21" s="14">
        <v>10</v>
      </c>
      <c r="L21" s="49">
        <v>1962.5</v>
      </c>
      <c r="M21" s="14">
        <v>1025</v>
      </c>
      <c r="N21" s="14">
        <v>825</v>
      </c>
      <c r="O21" s="14">
        <v>260</v>
      </c>
      <c r="P21" s="52">
        <v>0.13248407643312099</v>
      </c>
      <c r="Q21" s="52">
        <v>0.420382165605096</v>
      </c>
      <c r="R21" s="62">
        <f>SUM(U21,X21,AB21)</f>
        <v>287.5</v>
      </c>
      <c r="S21" s="62">
        <f>SUM(V21,Y21,AC21)</f>
        <v>1575</v>
      </c>
      <c r="T21" s="62">
        <f>SUM(W21,Z21)</f>
        <v>100</v>
      </c>
      <c r="U21" s="58">
        <v>25</v>
      </c>
      <c r="V21" s="58">
        <v>975</v>
      </c>
      <c r="W21" s="58">
        <v>25</v>
      </c>
      <c r="X21" s="58">
        <v>250</v>
      </c>
      <c r="Y21" s="58">
        <v>500</v>
      </c>
      <c r="Z21" s="58">
        <v>75</v>
      </c>
      <c r="AA21" s="14">
        <v>0</v>
      </c>
      <c r="AB21" s="14">
        <v>12.5</v>
      </c>
      <c r="AC21" s="14">
        <v>100</v>
      </c>
    </row>
    <row r="22" spans="1:29" x14ac:dyDescent="0.3">
      <c r="A22" s="14">
        <v>21</v>
      </c>
      <c r="B22" s="14" t="s">
        <v>19</v>
      </c>
      <c r="C22" s="14" t="s">
        <v>534</v>
      </c>
      <c r="D22" s="14" t="s">
        <v>13</v>
      </c>
      <c r="E22" s="14" t="s">
        <v>14</v>
      </c>
      <c r="F22" s="14" t="s">
        <v>12</v>
      </c>
      <c r="G22" s="14" t="s">
        <v>15</v>
      </c>
      <c r="H22" s="14">
        <v>2019</v>
      </c>
      <c r="J22" s="14">
        <v>10</v>
      </c>
      <c r="L22" s="14">
        <v>1000</v>
      </c>
      <c r="M22" s="14">
        <v>375</v>
      </c>
      <c r="N22" s="14">
        <v>300</v>
      </c>
      <c r="O22" s="49">
        <v>242.5</v>
      </c>
      <c r="P22" s="52">
        <v>0.24249999999999999</v>
      </c>
      <c r="Q22" s="52">
        <v>0.3</v>
      </c>
      <c r="R22" s="62">
        <f>SUM(U22,X22,AB22)</f>
        <v>150</v>
      </c>
      <c r="S22" s="62">
        <f>SUM(V22,Y22,AC22)</f>
        <v>450</v>
      </c>
      <c r="T22" s="62">
        <f>SUM(W22,Z22)</f>
        <v>75</v>
      </c>
      <c r="U22" s="58">
        <v>100</v>
      </c>
      <c r="V22" s="58">
        <v>250</v>
      </c>
      <c r="W22" s="58">
        <v>25</v>
      </c>
      <c r="X22" s="58">
        <v>50</v>
      </c>
      <c r="Y22" s="58">
        <v>200</v>
      </c>
      <c r="Z22" s="58">
        <v>50</v>
      </c>
      <c r="AA22" s="14">
        <v>325</v>
      </c>
      <c r="AB22" s="14">
        <v>0</v>
      </c>
      <c r="AC22" s="14">
        <v>0</v>
      </c>
    </row>
    <row r="23" spans="1:29" x14ac:dyDescent="0.3">
      <c r="A23" s="14">
        <v>22</v>
      </c>
      <c r="B23" s="14" t="s">
        <v>19</v>
      </c>
      <c r="C23" s="14" t="s">
        <v>535</v>
      </c>
      <c r="D23" s="14" t="s">
        <v>13</v>
      </c>
      <c r="E23" s="14" t="s">
        <v>11</v>
      </c>
      <c r="F23" s="14" t="s">
        <v>12</v>
      </c>
      <c r="G23" s="14" t="s">
        <v>10</v>
      </c>
      <c r="H23" s="14">
        <v>2019</v>
      </c>
      <c r="J23" s="14">
        <v>10</v>
      </c>
      <c r="O23" s="49"/>
      <c r="P23" s="52"/>
      <c r="Q23" s="52"/>
      <c r="R23" s="62"/>
      <c r="S23" s="62"/>
      <c r="T23" s="62"/>
      <c r="U23" s="58"/>
      <c r="V23" s="58"/>
      <c r="W23" s="58"/>
      <c r="X23" s="58"/>
      <c r="Y23" s="58"/>
      <c r="Z23" s="58"/>
    </row>
    <row r="24" spans="1:29" x14ac:dyDescent="0.3">
      <c r="A24" s="14">
        <v>23</v>
      </c>
      <c r="B24" s="14" t="s">
        <v>20</v>
      </c>
      <c r="C24" s="14" t="s">
        <v>536</v>
      </c>
      <c r="D24" s="14" t="s">
        <v>13</v>
      </c>
      <c r="E24" s="14" t="s">
        <v>8</v>
      </c>
      <c r="F24" s="14" t="s">
        <v>16</v>
      </c>
      <c r="G24" s="14" t="s">
        <v>10</v>
      </c>
      <c r="H24" s="14">
        <v>2019</v>
      </c>
      <c r="J24" s="14">
        <v>10</v>
      </c>
      <c r="L24" s="49">
        <v>1662.5</v>
      </c>
      <c r="M24" s="14">
        <v>475</v>
      </c>
      <c r="N24" s="14">
        <v>750</v>
      </c>
      <c r="O24" s="14">
        <v>208</v>
      </c>
      <c r="P24" s="52">
        <v>0.12511278195488701</v>
      </c>
      <c r="Q24" s="52">
        <v>0.45112781954887199</v>
      </c>
      <c r="R24" s="62">
        <f>SUM(U24,X24,AB24)</f>
        <v>262.5</v>
      </c>
      <c r="S24" s="62">
        <f>SUM(V24,Y24,AC24)</f>
        <v>1100</v>
      </c>
      <c r="T24" s="62">
        <f>SUM(W24,Z24)</f>
        <v>0</v>
      </c>
      <c r="U24" s="58">
        <v>0</v>
      </c>
      <c r="V24" s="58">
        <v>475</v>
      </c>
      <c r="W24" s="58">
        <v>0</v>
      </c>
      <c r="X24" s="58">
        <v>250</v>
      </c>
      <c r="Y24" s="58">
        <v>500</v>
      </c>
      <c r="Z24" s="58">
        <v>0</v>
      </c>
      <c r="AA24" s="14">
        <v>300</v>
      </c>
      <c r="AB24" s="14">
        <v>12.5</v>
      </c>
      <c r="AC24" s="14">
        <v>125</v>
      </c>
    </row>
    <row r="25" spans="1:29" x14ac:dyDescent="0.3">
      <c r="A25" s="15">
        <v>24</v>
      </c>
      <c r="B25" s="15" t="s">
        <v>20</v>
      </c>
      <c r="C25" s="15" t="s">
        <v>537</v>
      </c>
      <c r="D25" s="15" t="s">
        <v>13</v>
      </c>
      <c r="E25" s="15" t="s">
        <v>18</v>
      </c>
      <c r="F25" s="14" t="s">
        <v>12</v>
      </c>
      <c r="G25" s="14" t="s">
        <v>15</v>
      </c>
      <c r="H25" s="14">
        <v>2019</v>
      </c>
      <c r="J25" s="14">
        <v>10</v>
      </c>
      <c r="L25" s="49"/>
      <c r="P25" s="52"/>
      <c r="Q25" s="52"/>
      <c r="R25" s="62"/>
      <c r="S25" s="62"/>
      <c r="T25" s="62"/>
      <c r="U25" s="58"/>
      <c r="V25" s="58"/>
      <c r="W25" s="58"/>
      <c r="X25" s="58"/>
      <c r="Y25" s="58"/>
      <c r="Z25" s="58"/>
    </row>
    <row r="26" spans="1:29" x14ac:dyDescent="0.3">
      <c r="A26" s="14">
        <v>25</v>
      </c>
      <c r="B26" s="14" t="s">
        <v>7</v>
      </c>
      <c r="C26" s="14" t="s">
        <v>526</v>
      </c>
      <c r="D26" s="14" t="s">
        <v>12</v>
      </c>
      <c r="E26" s="14" t="s">
        <v>11</v>
      </c>
      <c r="F26" s="14" t="s">
        <v>16</v>
      </c>
      <c r="G26" s="14" t="s">
        <v>10</v>
      </c>
      <c r="H26" s="14">
        <v>2019</v>
      </c>
      <c r="J26" s="14">
        <v>10</v>
      </c>
      <c r="L26" s="49"/>
      <c r="P26" s="52"/>
      <c r="Q26" s="52"/>
      <c r="R26" s="62"/>
      <c r="S26" s="62"/>
      <c r="T26" s="62"/>
      <c r="U26" s="58"/>
      <c r="V26" s="58"/>
      <c r="W26" s="58"/>
      <c r="X26" s="58"/>
      <c r="Y26" s="58"/>
      <c r="Z26" s="58"/>
    </row>
    <row r="27" spans="1:29" x14ac:dyDescent="0.3">
      <c r="A27" s="14">
        <v>26</v>
      </c>
      <c r="B27" s="14" t="s">
        <v>7</v>
      </c>
      <c r="C27" s="14" t="s">
        <v>527</v>
      </c>
      <c r="D27" s="14" t="s">
        <v>12</v>
      </c>
      <c r="E27" s="14" t="s">
        <v>18</v>
      </c>
      <c r="F27" s="14" t="s">
        <v>9</v>
      </c>
      <c r="G27" s="14" t="s">
        <v>15</v>
      </c>
      <c r="H27" s="14">
        <v>2019</v>
      </c>
      <c r="J27" s="14">
        <v>10</v>
      </c>
      <c r="L27" s="49"/>
      <c r="P27" s="52"/>
      <c r="Q27" s="52"/>
      <c r="R27" s="62"/>
      <c r="S27" s="62"/>
      <c r="T27" s="62"/>
      <c r="U27" s="58"/>
      <c r="V27" s="58"/>
      <c r="W27" s="58"/>
      <c r="X27" s="58"/>
      <c r="Y27" s="58"/>
      <c r="Z27" s="58"/>
    </row>
    <row r="28" spans="1:29" x14ac:dyDescent="0.3">
      <c r="A28" s="14">
        <v>27</v>
      </c>
      <c r="B28" s="14" t="s">
        <v>13</v>
      </c>
      <c r="C28" s="14" t="s">
        <v>528</v>
      </c>
      <c r="D28" s="14" t="s">
        <v>12</v>
      </c>
      <c r="E28" s="14" t="s">
        <v>14</v>
      </c>
      <c r="F28" s="14" t="s">
        <v>12</v>
      </c>
      <c r="G28" s="14" t="s">
        <v>15</v>
      </c>
      <c r="H28" s="14">
        <v>2019</v>
      </c>
      <c r="J28" s="14">
        <v>10</v>
      </c>
      <c r="L28" s="49">
        <v>1087.5</v>
      </c>
      <c r="M28" s="14">
        <v>375</v>
      </c>
      <c r="N28" s="14">
        <v>700</v>
      </c>
      <c r="O28" s="14">
        <v>224.00000000000003</v>
      </c>
      <c r="P28" s="52">
        <v>0.20597701149425299</v>
      </c>
      <c r="Q28" s="52">
        <v>0.64367816091954</v>
      </c>
      <c r="R28" s="62">
        <f>SUM(U28,X28,AB28)</f>
        <v>375</v>
      </c>
      <c r="S28" s="62">
        <f>SUM(V28,Y28,AC28)</f>
        <v>712.5</v>
      </c>
      <c r="T28" s="62">
        <f>SUM(W28,Z28)</f>
        <v>0</v>
      </c>
      <c r="U28" s="58">
        <v>100</v>
      </c>
      <c r="V28" s="58">
        <v>275</v>
      </c>
      <c r="W28" s="58">
        <v>0</v>
      </c>
      <c r="X28" s="58">
        <v>275</v>
      </c>
      <c r="Y28" s="58">
        <v>425</v>
      </c>
      <c r="Z28" s="58">
        <v>0</v>
      </c>
      <c r="AA28" s="14">
        <v>0</v>
      </c>
      <c r="AB28" s="14">
        <v>0</v>
      </c>
      <c r="AC28" s="14">
        <v>12.5</v>
      </c>
    </row>
    <row r="29" spans="1:29" x14ac:dyDescent="0.3">
      <c r="A29" s="14">
        <v>28</v>
      </c>
      <c r="B29" s="14" t="s">
        <v>13</v>
      </c>
      <c r="C29" s="14" t="s">
        <v>529</v>
      </c>
      <c r="D29" s="14" t="s">
        <v>12</v>
      </c>
      <c r="E29" s="14" t="s">
        <v>14</v>
      </c>
      <c r="F29" s="14" t="s">
        <v>9</v>
      </c>
      <c r="G29" s="14" t="s">
        <v>15</v>
      </c>
      <c r="H29" s="14">
        <v>2019</v>
      </c>
      <c r="J29" s="14">
        <v>10</v>
      </c>
      <c r="L29" s="49">
        <v>692.5</v>
      </c>
      <c r="M29" s="14">
        <v>75</v>
      </c>
      <c r="N29" s="14">
        <v>550</v>
      </c>
      <c r="O29" s="49">
        <v>136.75</v>
      </c>
      <c r="P29" s="52">
        <v>0.197472924187726</v>
      </c>
      <c r="Q29" s="52">
        <v>0.79422382671480096</v>
      </c>
      <c r="R29" s="62">
        <f>SUM(U29,X29,AB29)</f>
        <v>355</v>
      </c>
      <c r="S29" s="62">
        <f>SUM(V29,Y29,AC29)</f>
        <v>312.5</v>
      </c>
      <c r="T29" s="62">
        <f>SUM(W29,Z29)</f>
        <v>25</v>
      </c>
      <c r="U29" s="58">
        <v>25</v>
      </c>
      <c r="V29" s="58">
        <v>50</v>
      </c>
      <c r="W29" s="58">
        <v>0</v>
      </c>
      <c r="X29" s="58">
        <v>325</v>
      </c>
      <c r="Y29" s="58">
        <v>200</v>
      </c>
      <c r="Z29" s="58">
        <v>25</v>
      </c>
      <c r="AA29" s="14">
        <v>0</v>
      </c>
      <c r="AB29" s="14">
        <v>5</v>
      </c>
      <c r="AC29" s="14">
        <v>62.5</v>
      </c>
    </row>
    <row r="30" spans="1:29" x14ac:dyDescent="0.3">
      <c r="A30" s="14">
        <v>29</v>
      </c>
      <c r="B30" s="14" t="s">
        <v>12</v>
      </c>
      <c r="C30" s="14" t="s">
        <v>530</v>
      </c>
      <c r="D30" s="14" t="s">
        <v>12</v>
      </c>
      <c r="E30" s="14" t="s">
        <v>11</v>
      </c>
      <c r="F30" s="14" t="s">
        <v>9</v>
      </c>
      <c r="G30" s="14" t="s">
        <v>10</v>
      </c>
      <c r="H30" s="14">
        <v>2019</v>
      </c>
      <c r="J30" s="14">
        <v>10</v>
      </c>
      <c r="L30" s="49"/>
      <c r="O30" s="49"/>
      <c r="P30" s="52"/>
      <c r="Q30" s="52"/>
      <c r="R30" s="62"/>
      <c r="S30" s="62"/>
      <c r="T30" s="62"/>
      <c r="U30" s="58"/>
      <c r="V30" s="58"/>
      <c r="W30" s="58"/>
      <c r="X30" s="58"/>
      <c r="Y30" s="58"/>
      <c r="Z30" s="58"/>
    </row>
    <row r="31" spans="1:29" x14ac:dyDescent="0.3">
      <c r="A31" s="14">
        <v>30</v>
      </c>
      <c r="B31" s="14" t="s">
        <v>12</v>
      </c>
      <c r="C31" s="14" t="s">
        <v>531</v>
      </c>
      <c r="D31" s="14" t="s">
        <v>12</v>
      </c>
      <c r="E31" s="14" t="s">
        <v>8</v>
      </c>
      <c r="F31" s="14" t="s">
        <v>16</v>
      </c>
      <c r="G31" s="14" t="s">
        <v>10</v>
      </c>
      <c r="H31" s="14">
        <v>2019</v>
      </c>
      <c r="J31" s="14">
        <v>10</v>
      </c>
      <c r="L31" s="14">
        <v>1100</v>
      </c>
      <c r="M31" s="14">
        <v>450</v>
      </c>
      <c r="N31" s="14">
        <v>575</v>
      </c>
      <c r="O31" s="49">
        <v>208.25</v>
      </c>
      <c r="P31" s="52">
        <v>0.189318181818182</v>
      </c>
      <c r="Q31" s="52">
        <v>0.52272727272727304</v>
      </c>
      <c r="R31" s="62">
        <f>SUM(U31,X31,AB31)</f>
        <v>500</v>
      </c>
      <c r="S31" s="62">
        <f>SUM(V31,Y31,AC31)</f>
        <v>575</v>
      </c>
      <c r="T31" s="62">
        <f>SUM(W31,Z31)</f>
        <v>25</v>
      </c>
      <c r="U31" s="58">
        <v>225</v>
      </c>
      <c r="V31" s="58">
        <v>225</v>
      </c>
      <c r="W31" s="58">
        <v>0</v>
      </c>
      <c r="X31" s="58">
        <v>225</v>
      </c>
      <c r="Y31" s="58">
        <v>325</v>
      </c>
      <c r="Z31" s="58">
        <v>25</v>
      </c>
      <c r="AA31" s="14">
        <v>0</v>
      </c>
      <c r="AB31" s="14">
        <v>50</v>
      </c>
      <c r="AC31" s="14">
        <v>25</v>
      </c>
    </row>
    <row r="32" spans="1:29" x14ac:dyDescent="0.3">
      <c r="A32" s="14">
        <v>31</v>
      </c>
      <c r="B32" s="14" t="s">
        <v>17</v>
      </c>
      <c r="C32" s="14" t="s">
        <v>532</v>
      </c>
      <c r="D32" s="14" t="s">
        <v>12</v>
      </c>
      <c r="E32" s="14" t="s">
        <v>11</v>
      </c>
      <c r="F32" s="14" t="s">
        <v>12</v>
      </c>
      <c r="G32" s="14" t="s">
        <v>10</v>
      </c>
      <c r="H32" s="14">
        <v>2019</v>
      </c>
      <c r="J32" s="14">
        <v>10</v>
      </c>
      <c r="O32" s="49"/>
      <c r="P32" s="52"/>
      <c r="Q32" s="52"/>
      <c r="R32" s="62"/>
      <c r="S32" s="62"/>
      <c r="T32" s="62"/>
      <c r="U32" s="58"/>
      <c r="V32" s="58"/>
      <c r="W32" s="58"/>
      <c r="X32" s="58"/>
      <c r="Y32" s="58"/>
      <c r="Z32" s="58"/>
    </row>
    <row r="33" spans="1:29" x14ac:dyDescent="0.3">
      <c r="A33" s="14">
        <v>32</v>
      </c>
      <c r="B33" s="14" t="s">
        <v>17</v>
      </c>
      <c r="C33" s="14" t="s">
        <v>533</v>
      </c>
      <c r="D33" s="14" t="s">
        <v>12</v>
      </c>
      <c r="E33" s="14" t="s">
        <v>8</v>
      </c>
      <c r="F33" s="14" t="s">
        <v>12</v>
      </c>
      <c r="G33" s="14" t="s">
        <v>10</v>
      </c>
      <c r="H33" s="14">
        <v>2019</v>
      </c>
      <c r="J33" s="14">
        <v>10</v>
      </c>
      <c r="L33" s="49">
        <v>1337.5</v>
      </c>
      <c r="M33" s="14">
        <v>225</v>
      </c>
      <c r="N33" s="14">
        <v>1075</v>
      </c>
      <c r="O33" s="49">
        <v>231.5</v>
      </c>
      <c r="P33" s="52">
        <v>0.17308411214953301</v>
      </c>
      <c r="Q33" s="52">
        <v>0.80373831775700899</v>
      </c>
      <c r="R33" s="62">
        <f t="shared" ref="R33:S35" si="0">SUM(U33,X33,AB33)</f>
        <v>212.5</v>
      </c>
      <c r="S33" s="62">
        <f t="shared" si="0"/>
        <v>1100</v>
      </c>
      <c r="T33" s="62">
        <f>SUM(W33,Z33)</f>
        <v>25</v>
      </c>
      <c r="U33" s="58">
        <v>50</v>
      </c>
      <c r="V33" s="58">
        <v>175</v>
      </c>
      <c r="W33" s="58">
        <v>0</v>
      </c>
      <c r="X33" s="58">
        <v>150</v>
      </c>
      <c r="Y33" s="58">
        <v>900</v>
      </c>
      <c r="Z33" s="58">
        <v>25</v>
      </c>
      <c r="AA33" s="14">
        <v>0</v>
      </c>
      <c r="AB33" s="14">
        <v>12.5</v>
      </c>
      <c r="AC33" s="14">
        <v>25</v>
      </c>
    </row>
    <row r="34" spans="1:29" x14ac:dyDescent="0.3">
      <c r="A34" s="14">
        <v>33</v>
      </c>
      <c r="B34" s="14" t="s">
        <v>19</v>
      </c>
      <c r="C34" s="14" t="s">
        <v>534</v>
      </c>
      <c r="D34" s="14" t="s">
        <v>12</v>
      </c>
      <c r="E34" s="14" t="s">
        <v>8</v>
      </c>
      <c r="F34" s="14" t="s">
        <v>9</v>
      </c>
      <c r="G34" s="14" t="s">
        <v>10</v>
      </c>
      <c r="H34" s="14">
        <v>2019</v>
      </c>
      <c r="J34" s="14">
        <v>10</v>
      </c>
      <c r="L34" s="49">
        <v>1373.75</v>
      </c>
      <c r="M34" s="14">
        <v>575</v>
      </c>
      <c r="N34" s="14">
        <v>725</v>
      </c>
      <c r="O34" s="49">
        <v>133.5</v>
      </c>
      <c r="P34" s="52">
        <v>9.7179253867151996E-2</v>
      </c>
      <c r="Q34" s="52">
        <v>0.52775250227479498</v>
      </c>
      <c r="R34" s="62">
        <f t="shared" si="0"/>
        <v>180</v>
      </c>
      <c r="S34" s="62">
        <f t="shared" si="0"/>
        <v>1193.75</v>
      </c>
      <c r="T34" s="62">
        <f>SUM(W34,Z34)</f>
        <v>0</v>
      </c>
      <c r="U34" s="58">
        <v>125</v>
      </c>
      <c r="V34" s="58">
        <v>450</v>
      </c>
      <c r="W34" s="58">
        <v>0</v>
      </c>
      <c r="X34" s="58">
        <v>50</v>
      </c>
      <c r="Y34" s="58">
        <v>675</v>
      </c>
      <c r="Z34" s="58">
        <v>0</v>
      </c>
      <c r="AA34" s="14">
        <v>0</v>
      </c>
      <c r="AB34" s="14">
        <v>5</v>
      </c>
      <c r="AC34" s="14">
        <v>68.75</v>
      </c>
    </row>
    <row r="35" spans="1:29" x14ac:dyDescent="0.3">
      <c r="A35" s="14">
        <v>34</v>
      </c>
      <c r="B35" s="14" t="s">
        <v>19</v>
      </c>
      <c r="C35" s="14" t="s">
        <v>535</v>
      </c>
      <c r="D35" s="14" t="s">
        <v>12</v>
      </c>
      <c r="E35" s="14" t="s">
        <v>14</v>
      </c>
      <c r="F35" s="14" t="s">
        <v>16</v>
      </c>
      <c r="G35" s="14" t="s">
        <v>15</v>
      </c>
      <c r="H35" s="14">
        <v>2019</v>
      </c>
      <c r="J35" s="14">
        <v>10</v>
      </c>
      <c r="L35" s="49">
        <v>2012.5</v>
      </c>
      <c r="M35" s="14">
        <v>275</v>
      </c>
      <c r="N35" s="14">
        <v>1575</v>
      </c>
      <c r="O35" s="14">
        <v>208</v>
      </c>
      <c r="P35" s="52">
        <v>0.10335403726708101</v>
      </c>
      <c r="Q35" s="52">
        <v>0.78260869565217395</v>
      </c>
      <c r="R35" s="62">
        <f t="shared" si="0"/>
        <v>725</v>
      </c>
      <c r="S35" s="62">
        <f t="shared" si="0"/>
        <v>1212.5</v>
      </c>
      <c r="T35" s="62">
        <f>SUM(W35,Z35)</f>
        <v>25</v>
      </c>
      <c r="U35" s="58">
        <v>0</v>
      </c>
      <c r="V35" s="58">
        <v>275</v>
      </c>
      <c r="W35" s="58">
        <v>0</v>
      </c>
      <c r="X35" s="58">
        <v>700</v>
      </c>
      <c r="Y35" s="58">
        <v>850</v>
      </c>
      <c r="Z35" s="58">
        <v>25</v>
      </c>
      <c r="AA35" s="14">
        <v>50</v>
      </c>
      <c r="AB35" s="14">
        <v>25</v>
      </c>
      <c r="AC35" s="14">
        <v>87.5</v>
      </c>
    </row>
    <row r="36" spans="1:29" x14ac:dyDescent="0.3">
      <c r="A36" s="16">
        <v>35</v>
      </c>
      <c r="B36" s="14" t="s">
        <v>20</v>
      </c>
      <c r="C36" s="14" t="s">
        <v>536</v>
      </c>
      <c r="D36" s="16" t="s">
        <v>12</v>
      </c>
      <c r="E36" s="16" t="s">
        <v>18</v>
      </c>
      <c r="F36" s="14" t="s">
        <v>16</v>
      </c>
      <c r="G36" s="14" t="s">
        <v>15</v>
      </c>
      <c r="H36" s="14">
        <v>2019</v>
      </c>
      <c r="J36" s="14">
        <v>10</v>
      </c>
      <c r="L36" s="49"/>
      <c r="P36" s="52"/>
      <c r="Q36" s="52"/>
      <c r="R36" s="62"/>
      <c r="S36" s="62"/>
      <c r="T36" s="62"/>
      <c r="U36" s="58"/>
      <c r="V36" s="58"/>
      <c r="W36" s="58"/>
      <c r="X36" s="58"/>
      <c r="Y36" s="58"/>
      <c r="Z36" s="58"/>
    </row>
    <row r="37" spans="1:29" x14ac:dyDescent="0.3">
      <c r="A37" s="15">
        <v>36</v>
      </c>
      <c r="B37" s="15" t="s">
        <v>20</v>
      </c>
      <c r="C37" s="15" t="s">
        <v>537</v>
      </c>
      <c r="D37" s="15" t="s">
        <v>12</v>
      </c>
      <c r="E37" s="15" t="s">
        <v>18</v>
      </c>
      <c r="F37" s="14" t="s">
        <v>12</v>
      </c>
      <c r="G37" s="14" t="s">
        <v>15</v>
      </c>
      <c r="H37" s="14">
        <v>2019</v>
      </c>
      <c r="J37" s="14">
        <v>10</v>
      </c>
      <c r="L37" s="49"/>
      <c r="P37" s="52"/>
      <c r="Q37" s="52"/>
      <c r="R37" s="62"/>
      <c r="S37" s="62"/>
      <c r="T37" s="62"/>
      <c r="U37" s="58"/>
      <c r="V37" s="58"/>
      <c r="W37" s="58"/>
      <c r="X37" s="58"/>
      <c r="Y37" s="58"/>
      <c r="Z37" s="58"/>
    </row>
    <row r="38" spans="1:29" x14ac:dyDescent="0.3">
      <c r="A38" s="14">
        <v>37</v>
      </c>
      <c r="B38" s="14" t="s">
        <v>7</v>
      </c>
      <c r="C38" s="14" t="s">
        <v>526</v>
      </c>
      <c r="D38" s="14" t="s">
        <v>17</v>
      </c>
      <c r="E38" s="14" t="s">
        <v>14</v>
      </c>
      <c r="F38" s="14" t="s">
        <v>16</v>
      </c>
      <c r="G38" s="14" t="s">
        <v>15</v>
      </c>
      <c r="H38" s="14">
        <v>2019</v>
      </c>
      <c r="J38" s="14">
        <v>10</v>
      </c>
      <c r="L38" s="14">
        <v>950</v>
      </c>
      <c r="M38" s="14">
        <v>325</v>
      </c>
      <c r="N38" s="14">
        <v>625</v>
      </c>
      <c r="O38" s="49">
        <v>133.75</v>
      </c>
      <c r="P38" s="52">
        <v>0.14078947368421099</v>
      </c>
      <c r="Q38" s="52">
        <v>0.65789473684210498</v>
      </c>
      <c r="R38" s="62">
        <f t="shared" ref="R38:S40" si="1">SUM(U38,X38,AB38)</f>
        <v>225</v>
      </c>
      <c r="S38" s="62">
        <f t="shared" si="1"/>
        <v>725</v>
      </c>
      <c r="T38" s="62">
        <f>SUM(W38,Z38)</f>
        <v>0</v>
      </c>
      <c r="U38" s="58">
        <v>25</v>
      </c>
      <c r="V38" s="58">
        <v>300</v>
      </c>
      <c r="W38" s="58">
        <v>0</v>
      </c>
      <c r="X38" s="58">
        <v>200</v>
      </c>
      <c r="Y38" s="58">
        <v>425</v>
      </c>
      <c r="Z38" s="58">
        <v>0</v>
      </c>
      <c r="AA38" s="14">
        <v>0</v>
      </c>
      <c r="AB38" s="14">
        <v>0</v>
      </c>
      <c r="AC38" s="14">
        <v>0</v>
      </c>
    </row>
    <row r="39" spans="1:29" x14ac:dyDescent="0.3">
      <c r="A39" s="14">
        <v>38</v>
      </c>
      <c r="B39" s="14" t="s">
        <v>7</v>
      </c>
      <c r="C39" s="14" t="s">
        <v>527</v>
      </c>
      <c r="D39" s="14" t="s">
        <v>17</v>
      </c>
      <c r="E39" s="14" t="s">
        <v>8</v>
      </c>
      <c r="F39" s="14" t="s">
        <v>12</v>
      </c>
      <c r="G39" s="14" t="s">
        <v>10</v>
      </c>
      <c r="H39" s="14">
        <v>2019</v>
      </c>
      <c r="J39" s="14">
        <v>10</v>
      </c>
      <c r="L39" s="14">
        <v>775</v>
      </c>
      <c r="M39" s="14">
        <v>100</v>
      </c>
      <c r="N39" s="14">
        <v>675</v>
      </c>
      <c r="O39" s="14">
        <v>81</v>
      </c>
      <c r="P39" s="52">
        <v>0.104516129032258</v>
      </c>
      <c r="Q39" s="52">
        <v>0.87096774193548399</v>
      </c>
      <c r="R39" s="62">
        <f t="shared" si="1"/>
        <v>100</v>
      </c>
      <c r="S39" s="62">
        <f t="shared" si="1"/>
        <v>650</v>
      </c>
      <c r="T39" s="62">
        <f>SUM(W39,Z39)</f>
        <v>25</v>
      </c>
      <c r="U39" s="58">
        <v>25</v>
      </c>
      <c r="V39" s="58">
        <v>50</v>
      </c>
      <c r="W39" s="58">
        <v>25</v>
      </c>
      <c r="X39" s="58">
        <v>75</v>
      </c>
      <c r="Y39" s="58">
        <v>600</v>
      </c>
      <c r="Z39" s="58">
        <v>0</v>
      </c>
      <c r="AA39" s="14">
        <v>0</v>
      </c>
      <c r="AB39" s="14">
        <v>0</v>
      </c>
      <c r="AC39" s="14">
        <v>0</v>
      </c>
    </row>
    <row r="40" spans="1:29" x14ac:dyDescent="0.3">
      <c r="A40" s="14">
        <v>39</v>
      </c>
      <c r="B40" s="14" t="s">
        <v>13</v>
      </c>
      <c r="C40" s="14" t="s">
        <v>528</v>
      </c>
      <c r="D40" s="14" t="s">
        <v>17</v>
      </c>
      <c r="E40" s="14" t="s">
        <v>8</v>
      </c>
      <c r="F40" s="14" t="s">
        <v>9</v>
      </c>
      <c r="G40" s="14" t="s">
        <v>10</v>
      </c>
      <c r="H40" s="14">
        <v>2019</v>
      </c>
      <c r="J40" s="14">
        <v>10</v>
      </c>
      <c r="L40" s="49">
        <v>737.5</v>
      </c>
      <c r="M40" s="14">
        <v>200</v>
      </c>
      <c r="N40" s="14">
        <v>525</v>
      </c>
      <c r="O40" s="49">
        <v>92.5</v>
      </c>
      <c r="P40" s="52">
        <v>0.12542372881355901</v>
      </c>
      <c r="Q40" s="52">
        <v>0.71186440677966101</v>
      </c>
      <c r="R40" s="62">
        <f t="shared" si="1"/>
        <v>137.5</v>
      </c>
      <c r="S40" s="62">
        <f t="shared" si="1"/>
        <v>575</v>
      </c>
      <c r="T40" s="62">
        <f>SUM(W40,Z40)</f>
        <v>25</v>
      </c>
      <c r="U40" s="58">
        <v>0</v>
      </c>
      <c r="V40" s="58">
        <v>175</v>
      </c>
      <c r="W40" s="58">
        <v>25</v>
      </c>
      <c r="X40" s="58">
        <v>125</v>
      </c>
      <c r="Y40" s="58">
        <v>400</v>
      </c>
      <c r="Z40" s="58">
        <v>0</v>
      </c>
      <c r="AA40" s="14">
        <v>0</v>
      </c>
      <c r="AB40" s="14">
        <v>12.5</v>
      </c>
      <c r="AC40" s="14">
        <v>0</v>
      </c>
    </row>
    <row r="41" spans="1:29" x14ac:dyDescent="0.3">
      <c r="A41" s="14">
        <v>40</v>
      </c>
      <c r="B41" s="14" t="s">
        <v>13</v>
      </c>
      <c r="C41" s="14" t="s">
        <v>529</v>
      </c>
      <c r="D41" s="14" t="s">
        <v>17</v>
      </c>
      <c r="E41" s="14" t="s">
        <v>11</v>
      </c>
      <c r="F41" s="14" t="s">
        <v>12</v>
      </c>
      <c r="G41" s="14" t="s">
        <v>10</v>
      </c>
      <c r="H41" s="14">
        <v>2019</v>
      </c>
      <c r="J41" s="14">
        <v>10</v>
      </c>
      <c r="L41" s="49"/>
      <c r="O41" s="49"/>
      <c r="P41" s="52"/>
      <c r="Q41" s="52"/>
      <c r="R41" s="62"/>
      <c r="S41" s="62"/>
      <c r="T41" s="62"/>
      <c r="U41" s="58"/>
      <c r="V41" s="58"/>
      <c r="W41" s="58"/>
      <c r="X41" s="58"/>
      <c r="Y41" s="58"/>
      <c r="Z41" s="58"/>
    </row>
    <row r="42" spans="1:29" x14ac:dyDescent="0.3">
      <c r="A42" s="14">
        <v>41</v>
      </c>
      <c r="B42" s="14" t="s">
        <v>12</v>
      </c>
      <c r="C42" s="14" t="s">
        <v>530</v>
      </c>
      <c r="D42" s="14" t="s">
        <v>17</v>
      </c>
      <c r="E42" s="14" t="s">
        <v>18</v>
      </c>
      <c r="F42" s="14" t="s">
        <v>16</v>
      </c>
      <c r="G42" s="14" t="s">
        <v>15</v>
      </c>
      <c r="H42" s="14">
        <v>2019</v>
      </c>
      <c r="J42" s="14">
        <v>10</v>
      </c>
      <c r="L42" s="49"/>
      <c r="O42" s="49"/>
      <c r="P42" s="52"/>
      <c r="Q42" s="52"/>
      <c r="R42" s="62"/>
      <c r="S42" s="62"/>
      <c r="T42" s="62"/>
      <c r="U42" s="58"/>
      <c r="V42" s="58"/>
      <c r="W42" s="58"/>
      <c r="X42" s="58"/>
      <c r="Y42" s="58"/>
      <c r="Z42" s="58"/>
    </row>
    <row r="43" spans="1:29" x14ac:dyDescent="0.3">
      <c r="A43" s="14">
        <v>42</v>
      </c>
      <c r="B43" s="14" t="s">
        <v>12</v>
      </c>
      <c r="C43" s="14" t="s">
        <v>531</v>
      </c>
      <c r="D43" s="14" t="s">
        <v>17</v>
      </c>
      <c r="E43" s="14" t="s">
        <v>14</v>
      </c>
      <c r="F43" s="14" t="s">
        <v>9</v>
      </c>
      <c r="G43" s="14" t="s">
        <v>15</v>
      </c>
      <c r="H43" s="14">
        <v>2019</v>
      </c>
      <c r="J43" s="14">
        <v>10</v>
      </c>
      <c r="L43" s="49">
        <v>993.75</v>
      </c>
      <c r="M43" s="14">
        <v>475</v>
      </c>
      <c r="N43" s="14">
        <v>475</v>
      </c>
      <c r="O43" s="14">
        <v>148</v>
      </c>
      <c r="P43" s="52">
        <v>0.14893081761006299</v>
      </c>
      <c r="Q43" s="52">
        <v>0.47798742138364803</v>
      </c>
      <c r="R43" s="62">
        <f>SUM(U43,X43,AB43)</f>
        <v>256.25</v>
      </c>
      <c r="S43" s="62">
        <f>SUM(V43,Y43,AC43)</f>
        <v>662.5</v>
      </c>
      <c r="T43" s="62">
        <f>SUM(W43,Z43)</f>
        <v>75</v>
      </c>
      <c r="U43" s="58">
        <v>50</v>
      </c>
      <c r="V43" s="58">
        <v>425</v>
      </c>
      <c r="W43" s="58">
        <v>0</v>
      </c>
      <c r="X43" s="58">
        <v>200</v>
      </c>
      <c r="Y43" s="58">
        <v>200</v>
      </c>
      <c r="Z43" s="58">
        <v>75</v>
      </c>
      <c r="AA43" s="14">
        <v>0</v>
      </c>
      <c r="AB43" s="14">
        <v>6.25</v>
      </c>
      <c r="AC43" s="14">
        <v>37.5</v>
      </c>
    </row>
    <row r="44" spans="1:29" x14ac:dyDescent="0.3">
      <c r="A44" s="14">
        <v>43</v>
      </c>
      <c r="B44" s="14" t="s">
        <v>17</v>
      </c>
      <c r="C44" s="14" t="s">
        <v>532</v>
      </c>
      <c r="D44" s="14" t="s">
        <v>17</v>
      </c>
      <c r="E44" s="14" t="s">
        <v>18</v>
      </c>
      <c r="F44" s="14" t="s">
        <v>12</v>
      </c>
      <c r="G44" s="14" t="s">
        <v>15</v>
      </c>
      <c r="H44" s="14">
        <v>2019</v>
      </c>
      <c r="J44" s="14">
        <v>10</v>
      </c>
      <c r="L44" s="49"/>
      <c r="P44" s="52"/>
      <c r="Q44" s="52"/>
      <c r="R44" s="62"/>
      <c r="S44" s="62"/>
      <c r="T44" s="62"/>
      <c r="U44" s="58"/>
      <c r="V44" s="58"/>
      <c r="W44" s="58"/>
      <c r="X44" s="58"/>
      <c r="Y44" s="58"/>
      <c r="Z44" s="58"/>
    </row>
    <row r="45" spans="1:29" x14ac:dyDescent="0.3">
      <c r="A45" s="14">
        <v>44</v>
      </c>
      <c r="B45" s="14" t="s">
        <v>17</v>
      </c>
      <c r="C45" s="14" t="s">
        <v>533</v>
      </c>
      <c r="D45" s="14" t="s">
        <v>17</v>
      </c>
      <c r="E45" s="14" t="s">
        <v>11</v>
      </c>
      <c r="F45" s="14" t="s">
        <v>9</v>
      </c>
      <c r="G45" s="14" t="s">
        <v>10</v>
      </c>
      <c r="H45" s="14">
        <v>2019</v>
      </c>
      <c r="J45" s="14">
        <v>10</v>
      </c>
      <c r="L45" s="49"/>
      <c r="P45" s="52"/>
      <c r="Q45" s="52"/>
      <c r="R45" s="62"/>
      <c r="S45" s="62"/>
      <c r="T45" s="62"/>
      <c r="U45" s="58"/>
      <c r="V45" s="58"/>
      <c r="W45" s="58"/>
      <c r="X45" s="58"/>
      <c r="Y45" s="58"/>
      <c r="Z45" s="58"/>
    </row>
    <row r="46" spans="1:29" x14ac:dyDescent="0.3">
      <c r="A46" s="14">
        <v>45</v>
      </c>
      <c r="B46" s="14" t="s">
        <v>19</v>
      </c>
      <c r="C46" s="14" t="s">
        <v>534</v>
      </c>
      <c r="D46" s="14" t="s">
        <v>17</v>
      </c>
      <c r="E46" s="14" t="s">
        <v>14</v>
      </c>
      <c r="F46" s="14" t="s">
        <v>12</v>
      </c>
      <c r="G46" s="14" t="s">
        <v>15</v>
      </c>
      <c r="H46" s="14">
        <v>2019</v>
      </c>
      <c r="J46" s="14">
        <v>10</v>
      </c>
      <c r="L46" s="49">
        <v>1131.25</v>
      </c>
      <c r="M46" s="14">
        <v>625</v>
      </c>
      <c r="N46" s="14">
        <v>425</v>
      </c>
      <c r="O46" s="49">
        <v>151.5</v>
      </c>
      <c r="P46" s="52">
        <v>0.13392265193370201</v>
      </c>
      <c r="Q46" s="52">
        <v>0.375690607734807</v>
      </c>
      <c r="R46" s="62">
        <f>SUM(U46,X46,AB46)</f>
        <v>156.25</v>
      </c>
      <c r="S46" s="62">
        <f>SUM(V46,Y46,AC46)</f>
        <v>925</v>
      </c>
      <c r="T46" s="62">
        <f>SUM(W46,Z46)</f>
        <v>50</v>
      </c>
      <c r="U46" s="58">
        <v>0</v>
      </c>
      <c r="V46" s="58">
        <v>625</v>
      </c>
      <c r="W46" s="58">
        <v>0</v>
      </c>
      <c r="X46" s="58">
        <v>125</v>
      </c>
      <c r="Y46" s="58">
        <v>250</v>
      </c>
      <c r="Z46" s="58">
        <v>50</v>
      </c>
      <c r="AA46" s="14">
        <v>0</v>
      </c>
      <c r="AB46" s="14">
        <v>31.25</v>
      </c>
      <c r="AC46" s="14">
        <v>50</v>
      </c>
    </row>
    <row r="47" spans="1:29" x14ac:dyDescent="0.3">
      <c r="A47" s="14">
        <v>46</v>
      </c>
      <c r="B47" s="14" t="s">
        <v>19</v>
      </c>
      <c r="C47" s="14" t="s">
        <v>535</v>
      </c>
      <c r="D47" s="14" t="s">
        <v>17</v>
      </c>
      <c r="E47" s="14" t="s">
        <v>8</v>
      </c>
      <c r="F47" s="14" t="s">
        <v>16</v>
      </c>
      <c r="G47" s="14" t="s">
        <v>10</v>
      </c>
      <c r="H47" s="14">
        <v>2019</v>
      </c>
      <c r="J47" s="14">
        <v>10</v>
      </c>
      <c r="L47" s="49">
        <v>1912.5</v>
      </c>
      <c r="M47" s="14">
        <v>550</v>
      </c>
      <c r="N47" s="14">
        <v>1175</v>
      </c>
      <c r="O47" s="49">
        <v>179.25</v>
      </c>
      <c r="P47" s="52">
        <v>9.3725490196078398E-2</v>
      </c>
      <c r="Q47" s="52">
        <v>0.61437908496731997</v>
      </c>
      <c r="R47" s="62">
        <f>SUM(U47,X47,AB47)</f>
        <v>250</v>
      </c>
      <c r="S47" s="62">
        <f>SUM(V47,Y47,AC47)</f>
        <v>1512.5</v>
      </c>
      <c r="T47" s="62">
        <f>SUM(W47,Z47)</f>
        <v>0</v>
      </c>
      <c r="U47" s="58">
        <v>25</v>
      </c>
      <c r="V47" s="58">
        <v>525</v>
      </c>
      <c r="W47" s="58">
        <v>0</v>
      </c>
      <c r="X47" s="58">
        <v>225</v>
      </c>
      <c r="Y47" s="58">
        <v>950</v>
      </c>
      <c r="Z47" s="58">
        <v>0</v>
      </c>
      <c r="AA47" s="14">
        <v>150</v>
      </c>
      <c r="AB47" s="14">
        <v>0</v>
      </c>
      <c r="AC47" s="14">
        <v>37.5</v>
      </c>
    </row>
    <row r="48" spans="1:29" x14ac:dyDescent="0.3">
      <c r="A48" s="16">
        <v>47</v>
      </c>
      <c r="B48" s="14" t="s">
        <v>20</v>
      </c>
      <c r="C48" s="14" t="s">
        <v>536</v>
      </c>
      <c r="D48" s="16" t="s">
        <v>17</v>
      </c>
      <c r="E48" s="16" t="s">
        <v>18</v>
      </c>
      <c r="F48" s="14" t="s">
        <v>9</v>
      </c>
      <c r="G48" s="14" t="s">
        <v>15</v>
      </c>
      <c r="H48" s="14">
        <v>2019</v>
      </c>
      <c r="J48" s="14">
        <v>10</v>
      </c>
    </row>
    <row r="49" spans="1:11" x14ac:dyDescent="0.3">
      <c r="A49" s="15">
        <v>48</v>
      </c>
      <c r="B49" s="15" t="s">
        <v>20</v>
      </c>
      <c r="C49" s="15" t="s">
        <v>537</v>
      </c>
      <c r="D49" s="15" t="s">
        <v>17</v>
      </c>
      <c r="E49" s="15" t="s">
        <v>11</v>
      </c>
      <c r="F49" s="14" t="s">
        <v>16</v>
      </c>
      <c r="G49" s="14" t="s">
        <v>10</v>
      </c>
      <c r="H49" s="14">
        <v>2019</v>
      </c>
      <c r="J49" s="14">
        <v>10</v>
      </c>
    </row>
    <row r="50" spans="1:11" x14ac:dyDescent="0.3">
      <c r="A50" s="14">
        <v>1</v>
      </c>
      <c r="B50" s="14" t="s">
        <v>7</v>
      </c>
      <c r="C50" s="14" t="s">
        <v>526</v>
      </c>
      <c r="D50" s="14" t="s">
        <v>7</v>
      </c>
      <c r="E50" s="14" t="s">
        <v>8</v>
      </c>
      <c r="F50" s="14" t="s">
        <v>9</v>
      </c>
      <c r="G50" s="14" t="s">
        <v>10</v>
      </c>
      <c r="H50" s="17">
        <v>2024</v>
      </c>
      <c r="I50" s="17" t="s">
        <v>48</v>
      </c>
      <c r="J50" s="17">
        <v>4</v>
      </c>
      <c r="K50" s="18">
        <v>45411</v>
      </c>
    </row>
    <row r="51" spans="1:11" x14ac:dyDescent="0.3">
      <c r="A51" s="14">
        <v>2</v>
      </c>
      <c r="B51" s="14" t="s">
        <v>7</v>
      </c>
      <c r="C51" s="14" t="s">
        <v>527</v>
      </c>
      <c r="D51" s="14" t="s">
        <v>7</v>
      </c>
      <c r="E51" s="14" t="s">
        <v>11</v>
      </c>
      <c r="F51" s="14" t="s">
        <v>12</v>
      </c>
      <c r="G51" s="14" t="s">
        <v>10</v>
      </c>
      <c r="H51" s="17">
        <v>2024</v>
      </c>
      <c r="I51" s="17" t="s">
        <v>48</v>
      </c>
      <c r="J51" s="17">
        <v>4</v>
      </c>
      <c r="K51" s="18">
        <v>45411</v>
      </c>
    </row>
    <row r="52" spans="1:11" x14ac:dyDescent="0.3">
      <c r="A52" s="14">
        <v>3</v>
      </c>
      <c r="B52" s="14" t="s">
        <v>13</v>
      </c>
      <c r="C52" s="14" t="s">
        <v>528</v>
      </c>
      <c r="D52" s="14" t="s">
        <v>7</v>
      </c>
      <c r="E52" s="14" t="s">
        <v>14</v>
      </c>
      <c r="F52" s="14" t="s">
        <v>9</v>
      </c>
      <c r="G52" s="14" t="s">
        <v>15</v>
      </c>
      <c r="H52" s="17">
        <v>2024</v>
      </c>
      <c r="I52" s="17" t="s">
        <v>48</v>
      </c>
      <c r="J52" s="17">
        <v>4</v>
      </c>
      <c r="K52" s="18">
        <v>45411</v>
      </c>
    </row>
    <row r="53" spans="1:11" x14ac:dyDescent="0.3">
      <c r="A53" s="14">
        <v>4</v>
      </c>
      <c r="B53" s="14" t="s">
        <v>13</v>
      </c>
      <c r="C53" s="14" t="s">
        <v>529</v>
      </c>
      <c r="D53" s="14" t="s">
        <v>7</v>
      </c>
      <c r="E53" s="14" t="s">
        <v>14</v>
      </c>
      <c r="F53" s="14" t="s">
        <v>16</v>
      </c>
      <c r="G53" s="14" t="s">
        <v>15</v>
      </c>
      <c r="H53" s="17">
        <v>2024</v>
      </c>
      <c r="I53" s="17" t="s">
        <v>48</v>
      </c>
      <c r="J53" s="17">
        <v>4</v>
      </c>
      <c r="K53" s="18">
        <v>45411</v>
      </c>
    </row>
    <row r="54" spans="1:11" x14ac:dyDescent="0.3">
      <c r="A54" s="14">
        <v>5</v>
      </c>
      <c r="B54" s="14" t="s">
        <v>12</v>
      </c>
      <c r="C54" s="14" t="s">
        <v>530</v>
      </c>
      <c r="D54" s="14" t="s">
        <v>7</v>
      </c>
      <c r="E54" s="14" t="s">
        <v>11</v>
      </c>
      <c r="F54" s="14" t="s">
        <v>9</v>
      </c>
      <c r="G54" s="14" t="s">
        <v>10</v>
      </c>
      <c r="H54" s="17">
        <v>2024</v>
      </c>
      <c r="I54" s="17" t="s">
        <v>48</v>
      </c>
      <c r="J54" s="17">
        <v>4</v>
      </c>
      <c r="K54" s="18">
        <v>45411</v>
      </c>
    </row>
    <row r="55" spans="1:11" x14ac:dyDescent="0.3">
      <c r="A55" s="14">
        <v>6</v>
      </c>
      <c r="B55" s="14" t="s">
        <v>12</v>
      </c>
      <c r="C55" s="14" t="s">
        <v>531</v>
      </c>
      <c r="D55" s="14" t="s">
        <v>7</v>
      </c>
      <c r="E55" s="14" t="s">
        <v>14</v>
      </c>
      <c r="F55" s="14" t="s">
        <v>12</v>
      </c>
      <c r="G55" s="14" t="s">
        <v>15</v>
      </c>
      <c r="H55" s="17">
        <v>2024</v>
      </c>
      <c r="I55" s="17" t="s">
        <v>48</v>
      </c>
      <c r="J55" s="17">
        <v>4</v>
      </c>
      <c r="K55" s="18">
        <v>45411</v>
      </c>
    </row>
    <row r="56" spans="1:11" x14ac:dyDescent="0.3">
      <c r="A56" s="14">
        <v>7</v>
      </c>
      <c r="B56" s="14" t="s">
        <v>17</v>
      </c>
      <c r="C56" s="14" t="s">
        <v>532</v>
      </c>
      <c r="D56" s="14" t="s">
        <v>7</v>
      </c>
      <c r="E56" s="14" t="s">
        <v>18</v>
      </c>
      <c r="F56" s="14" t="s">
        <v>12</v>
      </c>
      <c r="G56" s="14" t="s">
        <v>15</v>
      </c>
      <c r="H56" s="17">
        <v>2024</v>
      </c>
      <c r="I56" s="17" t="s">
        <v>48</v>
      </c>
      <c r="J56" s="17">
        <v>4</v>
      </c>
      <c r="K56" s="18">
        <v>45411</v>
      </c>
    </row>
    <row r="57" spans="1:11" x14ac:dyDescent="0.3">
      <c r="A57" s="14">
        <v>8</v>
      </c>
      <c r="B57" s="14" t="s">
        <v>17</v>
      </c>
      <c r="C57" s="14" t="s">
        <v>533</v>
      </c>
      <c r="D57" s="14" t="s">
        <v>7</v>
      </c>
      <c r="E57" s="14" t="s">
        <v>18</v>
      </c>
      <c r="F57" s="14" t="s">
        <v>9</v>
      </c>
      <c r="G57" s="14" t="s">
        <v>15</v>
      </c>
      <c r="H57" s="17">
        <v>2024</v>
      </c>
      <c r="I57" s="17" t="s">
        <v>48</v>
      </c>
      <c r="J57" s="17">
        <v>4</v>
      </c>
      <c r="K57" s="18">
        <v>45411</v>
      </c>
    </row>
    <row r="58" spans="1:11" x14ac:dyDescent="0.3">
      <c r="A58" s="14">
        <v>9</v>
      </c>
      <c r="B58" s="14" t="s">
        <v>19</v>
      </c>
      <c r="C58" s="14" t="s">
        <v>534</v>
      </c>
      <c r="D58" s="14" t="s">
        <v>7</v>
      </c>
      <c r="E58" s="14" t="s">
        <v>8</v>
      </c>
      <c r="F58" s="14" t="s">
        <v>12</v>
      </c>
      <c r="G58" s="14" t="s">
        <v>10</v>
      </c>
      <c r="H58" s="17">
        <v>2024</v>
      </c>
      <c r="I58" s="17" t="s">
        <v>48</v>
      </c>
      <c r="J58" s="17">
        <v>4</v>
      </c>
      <c r="K58" s="18">
        <v>45411</v>
      </c>
    </row>
    <row r="59" spans="1:11" x14ac:dyDescent="0.3">
      <c r="A59" s="14">
        <v>10</v>
      </c>
      <c r="B59" s="14" t="s">
        <v>19</v>
      </c>
      <c r="C59" s="14" t="s">
        <v>535</v>
      </c>
      <c r="D59" s="14" t="s">
        <v>7</v>
      </c>
      <c r="E59" s="14" t="s">
        <v>11</v>
      </c>
      <c r="F59" s="14" t="s">
        <v>16</v>
      </c>
      <c r="G59" s="14" t="s">
        <v>10</v>
      </c>
      <c r="H59" s="17">
        <v>2024</v>
      </c>
      <c r="I59" s="17" t="s">
        <v>48</v>
      </c>
      <c r="J59" s="17">
        <v>4</v>
      </c>
      <c r="K59" s="18">
        <v>45411</v>
      </c>
    </row>
    <row r="60" spans="1:11" x14ac:dyDescent="0.3">
      <c r="A60" s="14">
        <v>11</v>
      </c>
      <c r="B60" s="14" t="s">
        <v>20</v>
      </c>
      <c r="C60" s="14" t="s">
        <v>536</v>
      </c>
      <c r="D60" s="14" t="s">
        <v>7</v>
      </c>
      <c r="E60" s="14" t="s">
        <v>8</v>
      </c>
      <c r="F60" s="14" t="s">
        <v>16</v>
      </c>
      <c r="G60" s="14" t="s">
        <v>10</v>
      </c>
      <c r="H60" s="17">
        <v>2024</v>
      </c>
      <c r="I60" s="17" t="s">
        <v>48</v>
      </c>
      <c r="J60" s="17">
        <v>4</v>
      </c>
      <c r="K60" s="18">
        <v>45411</v>
      </c>
    </row>
    <row r="61" spans="1:11" x14ac:dyDescent="0.3">
      <c r="A61" s="15">
        <v>12</v>
      </c>
      <c r="B61" s="15" t="s">
        <v>20</v>
      </c>
      <c r="C61" s="15" t="s">
        <v>537</v>
      </c>
      <c r="D61" s="15" t="s">
        <v>7</v>
      </c>
      <c r="E61" s="15" t="s">
        <v>18</v>
      </c>
      <c r="F61" s="14" t="s">
        <v>16</v>
      </c>
      <c r="G61" s="14" t="s">
        <v>15</v>
      </c>
      <c r="H61" s="17">
        <v>2024</v>
      </c>
      <c r="I61" s="17" t="s">
        <v>48</v>
      </c>
      <c r="J61" s="17">
        <v>4</v>
      </c>
      <c r="K61" s="18">
        <v>45411</v>
      </c>
    </row>
    <row r="62" spans="1:11" x14ac:dyDescent="0.3">
      <c r="A62" s="14">
        <v>13</v>
      </c>
      <c r="B62" s="14" t="s">
        <v>7</v>
      </c>
      <c r="C62" s="14" t="s">
        <v>526</v>
      </c>
      <c r="D62" s="14" t="s">
        <v>13</v>
      </c>
      <c r="E62" s="14" t="s">
        <v>8</v>
      </c>
      <c r="F62" s="14" t="s">
        <v>9</v>
      </c>
      <c r="G62" s="14" t="s">
        <v>10</v>
      </c>
      <c r="H62" s="17">
        <v>2024</v>
      </c>
      <c r="I62" s="17" t="s">
        <v>48</v>
      </c>
      <c r="J62" s="17">
        <v>4</v>
      </c>
      <c r="K62" s="18">
        <v>45411</v>
      </c>
    </row>
    <row r="63" spans="1:11" x14ac:dyDescent="0.3">
      <c r="A63" s="14">
        <v>14</v>
      </c>
      <c r="B63" s="14" t="s">
        <v>7</v>
      </c>
      <c r="C63" s="14" t="s">
        <v>527</v>
      </c>
      <c r="D63" s="14" t="s">
        <v>13</v>
      </c>
      <c r="E63" s="14" t="s">
        <v>18</v>
      </c>
      <c r="F63" s="14" t="s">
        <v>9</v>
      </c>
      <c r="G63" s="14" t="s">
        <v>15</v>
      </c>
      <c r="H63" s="17">
        <v>2024</v>
      </c>
      <c r="I63" s="17" t="s">
        <v>48</v>
      </c>
      <c r="J63" s="17">
        <v>4</v>
      </c>
      <c r="K63" s="18">
        <v>45411</v>
      </c>
    </row>
    <row r="64" spans="1:11" x14ac:dyDescent="0.3">
      <c r="A64" s="14">
        <v>15</v>
      </c>
      <c r="B64" s="14" t="s">
        <v>13</v>
      </c>
      <c r="C64" s="14" t="s">
        <v>528</v>
      </c>
      <c r="D64" s="14" t="s">
        <v>13</v>
      </c>
      <c r="E64" s="14" t="s">
        <v>18</v>
      </c>
      <c r="F64" s="14" t="s">
        <v>16</v>
      </c>
      <c r="G64" s="14" t="s">
        <v>15</v>
      </c>
      <c r="H64" s="17">
        <v>2024</v>
      </c>
      <c r="I64" s="17" t="s">
        <v>48</v>
      </c>
      <c r="J64" s="17">
        <v>4</v>
      </c>
      <c r="K64" s="18">
        <v>45411</v>
      </c>
    </row>
    <row r="65" spans="1:11" x14ac:dyDescent="0.3">
      <c r="A65" s="14">
        <v>16</v>
      </c>
      <c r="B65" s="14" t="s">
        <v>13</v>
      </c>
      <c r="C65" s="14" t="s">
        <v>529</v>
      </c>
      <c r="D65" s="14" t="s">
        <v>13</v>
      </c>
      <c r="E65" s="14" t="s">
        <v>14</v>
      </c>
      <c r="F65" s="14" t="s">
        <v>9</v>
      </c>
      <c r="G65" s="14" t="s">
        <v>15</v>
      </c>
      <c r="H65" s="17">
        <v>2024</v>
      </c>
      <c r="I65" s="17" t="s">
        <v>48</v>
      </c>
      <c r="J65" s="17">
        <v>4</v>
      </c>
      <c r="K65" s="18">
        <v>45411</v>
      </c>
    </row>
    <row r="66" spans="1:11" x14ac:dyDescent="0.3">
      <c r="A66" s="14">
        <v>17</v>
      </c>
      <c r="B66" s="14" t="s">
        <v>12</v>
      </c>
      <c r="C66" s="14" t="s">
        <v>530</v>
      </c>
      <c r="D66" s="14" t="s">
        <v>13</v>
      </c>
      <c r="E66" s="14" t="s">
        <v>14</v>
      </c>
      <c r="F66" s="14" t="s">
        <v>16</v>
      </c>
      <c r="G66" s="14" t="s">
        <v>15</v>
      </c>
      <c r="H66" s="17">
        <v>2024</v>
      </c>
      <c r="I66" s="17" t="s">
        <v>48</v>
      </c>
      <c r="J66" s="17">
        <v>4</v>
      </c>
      <c r="K66" s="18">
        <v>45411</v>
      </c>
    </row>
    <row r="67" spans="1:11" x14ac:dyDescent="0.3">
      <c r="A67" s="14">
        <v>18</v>
      </c>
      <c r="B67" s="14" t="s">
        <v>12</v>
      </c>
      <c r="C67" s="14" t="s">
        <v>531</v>
      </c>
      <c r="D67" s="14" t="s">
        <v>13</v>
      </c>
      <c r="E67" s="14" t="s">
        <v>11</v>
      </c>
      <c r="F67" s="14" t="s">
        <v>16</v>
      </c>
      <c r="G67" s="14" t="s">
        <v>10</v>
      </c>
      <c r="H67" s="17">
        <v>2024</v>
      </c>
      <c r="I67" s="17" t="s">
        <v>48</v>
      </c>
      <c r="J67" s="17">
        <v>4</v>
      </c>
      <c r="K67" s="18">
        <v>45411</v>
      </c>
    </row>
    <row r="68" spans="1:11" x14ac:dyDescent="0.3">
      <c r="A68" s="14">
        <v>19</v>
      </c>
      <c r="B68" s="14" t="s">
        <v>17</v>
      </c>
      <c r="C68" s="14" t="s">
        <v>532</v>
      </c>
      <c r="D68" s="14" t="s">
        <v>13</v>
      </c>
      <c r="E68" s="14" t="s">
        <v>11</v>
      </c>
      <c r="F68" s="14" t="s">
        <v>9</v>
      </c>
      <c r="G68" s="14" t="s">
        <v>10</v>
      </c>
      <c r="H68" s="17">
        <v>2024</v>
      </c>
      <c r="I68" s="17" t="s">
        <v>48</v>
      </c>
      <c r="J68" s="17">
        <v>4</v>
      </c>
      <c r="K68" s="18">
        <v>45411</v>
      </c>
    </row>
    <row r="69" spans="1:11" x14ac:dyDescent="0.3">
      <c r="A69" s="14">
        <v>20</v>
      </c>
      <c r="B69" s="14" t="s">
        <v>17</v>
      </c>
      <c r="C69" s="14" t="s">
        <v>533</v>
      </c>
      <c r="D69" s="14" t="s">
        <v>13</v>
      </c>
      <c r="E69" s="14" t="s">
        <v>8</v>
      </c>
      <c r="F69" s="14" t="s">
        <v>12</v>
      </c>
      <c r="G69" s="14" t="s">
        <v>10</v>
      </c>
      <c r="H69" s="17">
        <v>2024</v>
      </c>
      <c r="I69" s="17" t="s">
        <v>48</v>
      </c>
      <c r="J69" s="17">
        <v>4</v>
      </c>
      <c r="K69" s="18">
        <v>45411</v>
      </c>
    </row>
    <row r="70" spans="1:11" x14ac:dyDescent="0.3">
      <c r="A70" s="14">
        <v>21</v>
      </c>
      <c r="B70" s="14" t="s">
        <v>19</v>
      </c>
      <c r="C70" s="14" t="s">
        <v>534</v>
      </c>
      <c r="D70" s="14" t="s">
        <v>13</v>
      </c>
      <c r="E70" s="14" t="s">
        <v>14</v>
      </c>
      <c r="F70" s="14" t="s">
        <v>12</v>
      </c>
      <c r="G70" s="14" t="s">
        <v>15</v>
      </c>
      <c r="H70" s="17">
        <v>2024</v>
      </c>
      <c r="I70" s="17" t="s">
        <v>48</v>
      </c>
      <c r="J70" s="17">
        <v>4</v>
      </c>
      <c r="K70" s="18">
        <v>45411</v>
      </c>
    </row>
    <row r="71" spans="1:11" x14ac:dyDescent="0.3">
      <c r="A71" s="14">
        <v>22</v>
      </c>
      <c r="B71" s="14" t="s">
        <v>19</v>
      </c>
      <c r="C71" s="14" t="s">
        <v>535</v>
      </c>
      <c r="D71" s="14" t="s">
        <v>13</v>
      </c>
      <c r="E71" s="14" t="s">
        <v>11</v>
      </c>
      <c r="F71" s="14" t="s">
        <v>12</v>
      </c>
      <c r="G71" s="14" t="s">
        <v>10</v>
      </c>
      <c r="H71" s="17">
        <v>2024</v>
      </c>
      <c r="I71" s="17" t="s">
        <v>48</v>
      </c>
      <c r="J71" s="17">
        <v>4</v>
      </c>
      <c r="K71" s="18">
        <v>45411</v>
      </c>
    </row>
    <row r="72" spans="1:11" x14ac:dyDescent="0.3">
      <c r="A72" s="14">
        <v>23</v>
      </c>
      <c r="B72" s="14" t="s">
        <v>20</v>
      </c>
      <c r="C72" s="14" t="s">
        <v>536</v>
      </c>
      <c r="D72" s="14" t="s">
        <v>13</v>
      </c>
      <c r="E72" s="14" t="s">
        <v>8</v>
      </c>
      <c r="F72" s="14" t="s">
        <v>16</v>
      </c>
      <c r="G72" s="14" t="s">
        <v>10</v>
      </c>
      <c r="H72" s="17">
        <v>2024</v>
      </c>
      <c r="I72" s="17" t="s">
        <v>48</v>
      </c>
      <c r="J72" s="17">
        <v>4</v>
      </c>
      <c r="K72" s="18">
        <v>45411</v>
      </c>
    </row>
    <row r="73" spans="1:11" x14ac:dyDescent="0.3">
      <c r="A73" s="15">
        <v>24</v>
      </c>
      <c r="B73" s="15" t="s">
        <v>20</v>
      </c>
      <c r="C73" s="15" t="s">
        <v>537</v>
      </c>
      <c r="D73" s="15" t="s">
        <v>13</v>
      </c>
      <c r="E73" s="15" t="s">
        <v>18</v>
      </c>
      <c r="F73" s="14" t="s">
        <v>12</v>
      </c>
      <c r="G73" s="14" t="s">
        <v>15</v>
      </c>
      <c r="H73" s="17">
        <v>2024</v>
      </c>
      <c r="I73" s="17" t="s">
        <v>48</v>
      </c>
      <c r="J73" s="17">
        <v>4</v>
      </c>
      <c r="K73" s="18">
        <v>45411</v>
      </c>
    </row>
    <row r="74" spans="1:11" x14ac:dyDescent="0.3">
      <c r="A74" s="14">
        <v>25</v>
      </c>
      <c r="B74" s="14" t="s">
        <v>7</v>
      </c>
      <c r="C74" s="14" t="s">
        <v>526</v>
      </c>
      <c r="D74" s="14" t="s">
        <v>12</v>
      </c>
      <c r="E74" s="14" t="s">
        <v>11</v>
      </c>
      <c r="F74" s="14" t="s">
        <v>16</v>
      </c>
      <c r="G74" s="14" t="s">
        <v>10</v>
      </c>
      <c r="H74" s="17">
        <v>2024</v>
      </c>
      <c r="I74" s="17" t="s">
        <v>48</v>
      </c>
      <c r="J74" s="17">
        <v>4</v>
      </c>
      <c r="K74" s="18">
        <v>45411</v>
      </c>
    </row>
    <row r="75" spans="1:11" x14ac:dyDescent="0.3">
      <c r="A75" s="14">
        <v>26</v>
      </c>
      <c r="B75" s="14" t="s">
        <v>7</v>
      </c>
      <c r="C75" s="14" t="s">
        <v>527</v>
      </c>
      <c r="D75" s="14" t="s">
        <v>12</v>
      </c>
      <c r="E75" s="14" t="s">
        <v>18</v>
      </c>
      <c r="F75" s="14" t="s">
        <v>9</v>
      </c>
      <c r="G75" s="14" t="s">
        <v>15</v>
      </c>
      <c r="H75" s="17">
        <v>2024</v>
      </c>
      <c r="I75" s="17" t="s">
        <v>48</v>
      </c>
      <c r="J75" s="17">
        <v>4</v>
      </c>
      <c r="K75" s="18">
        <v>45411</v>
      </c>
    </row>
    <row r="76" spans="1:11" x14ac:dyDescent="0.3">
      <c r="A76" s="14">
        <v>27</v>
      </c>
      <c r="B76" s="14" t="s">
        <v>13</v>
      </c>
      <c r="C76" s="14" t="s">
        <v>528</v>
      </c>
      <c r="D76" s="14" t="s">
        <v>12</v>
      </c>
      <c r="E76" s="14" t="s">
        <v>14</v>
      </c>
      <c r="F76" s="14" t="s">
        <v>12</v>
      </c>
      <c r="G76" s="14" t="s">
        <v>15</v>
      </c>
      <c r="H76" s="17">
        <v>2024</v>
      </c>
      <c r="I76" s="17" t="s">
        <v>48</v>
      </c>
      <c r="J76" s="17">
        <v>4</v>
      </c>
      <c r="K76" s="18">
        <v>45411</v>
      </c>
    </row>
    <row r="77" spans="1:11" x14ac:dyDescent="0.3">
      <c r="A77" s="14">
        <v>28</v>
      </c>
      <c r="B77" s="14" t="s">
        <v>13</v>
      </c>
      <c r="C77" s="14" t="s">
        <v>529</v>
      </c>
      <c r="D77" s="14" t="s">
        <v>12</v>
      </c>
      <c r="E77" s="14" t="s">
        <v>14</v>
      </c>
      <c r="F77" s="14" t="s">
        <v>9</v>
      </c>
      <c r="G77" s="14" t="s">
        <v>15</v>
      </c>
      <c r="H77" s="17">
        <v>2024</v>
      </c>
      <c r="I77" s="17" t="s">
        <v>48</v>
      </c>
      <c r="J77" s="17">
        <v>4</v>
      </c>
      <c r="K77" s="18">
        <v>45411</v>
      </c>
    </row>
    <row r="78" spans="1:11" x14ac:dyDescent="0.3">
      <c r="A78" s="14">
        <v>29</v>
      </c>
      <c r="B78" s="14" t="s">
        <v>12</v>
      </c>
      <c r="C78" s="14" t="s">
        <v>530</v>
      </c>
      <c r="D78" s="14" t="s">
        <v>12</v>
      </c>
      <c r="E78" s="14" t="s">
        <v>11</v>
      </c>
      <c r="F78" s="14" t="s">
        <v>9</v>
      </c>
      <c r="G78" s="14" t="s">
        <v>10</v>
      </c>
      <c r="H78" s="17">
        <v>2024</v>
      </c>
      <c r="I78" s="17" t="s">
        <v>48</v>
      </c>
      <c r="J78" s="17">
        <v>4</v>
      </c>
      <c r="K78" s="18">
        <v>45411</v>
      </c>
    </row>
    <row r="79" spans="1:11" x14ac:dyDescent="0.3">
      <c r="A79" s="14">
        <v>30</v>
      </c>
      <c r="B79" s="14" t="s">
        <v>12</v>
      </c>
      <c r="C79" s="14" t="s">
        <v>531</v>
      </c>
      <c r="D79" s="14" t="s">
        <v>12</v>
      </c>
      <c r="E79" s="14" t="s">
        <v>8</v>
      </c>
      <c r="F79" s="14" t="s">
        <v>16</v>
      </c>
      <c r="G79" s="14" t="s">
        <v>10</v>
      </c>
      <c r="H79" s="17">
        <v>2024</v>
      </c>
      <c r="I79" s="17" t="s">
        <v>48</v>
      </c>
      <c r="J79" s="17">
        <v>4</v>
      </c>
      <c r="K79" s="18">
        <v>45411</v>
      </c>
    </row>
    <row r="80" spans="1:11" x14ac:dyDescent="0.3">
      <c r="A80" s="14">
        <v>31</v>
      </c>
      <c r="B80" s="14" t="s">
        <v>17</v>
      </c>
      <c r="C80" s="14" t="s">
        <v>532</v>
      </c>
      <c r="D80" s="14" t="s">
        <v>12</v>
      </c>
      <c r="E80" s="14" t="s">
        <v>11</v>
      </c>
      <c r="F80" s="14" t="s">
        <v>12</v>
      </c>
      <c r="G80" s="14" t="s">
        <v>10</v>
      </c>
      <c r="H80" s="17">
        <v>2024</v>
      </c>
      <c r="I80" s="17" t="s">
        <v>48</v>
      </c>
      <c r="J80" s="17">
        <v>4</v>
      </c>
      <c r="K80" s="18">
        <v>45411</v>
      </c>
    </row>
    <row r="81" spans="1:11" x14ac:dyDescent="0.3">
      <c r="A81" s="14">
        <v>32</v>
      </c>
      <c r="B81" s="14" t="s">
        <v>17</v>
      </c>
      <c r="C81" s="14" t="s">
        <v>533</v>
      </c>
      <c r="D81" s="14" t="s">
        <v>12</v>
      </c>
      <c r="E81" s="14" t="s">
        <v>8</v>
      </c>
      <c r="F81" s="14" t="s">
        <v>12</v>
      </c>
      <c r="G81" s="14" t="s">
        <v>10</v>
      </c>
      <c r="H81" s="17">
        <v>2024</v>
      </c>
      <c r="I81" s="17" t="s">
        <v>48</v>
      </c>
      <c r="J81" s="17">
        <v>4</v>
      </c>
      <c r="K81" s="18">
        <v>45411</v>
      </c>
    </row>
    <row r="82" spans="1:11" x14ac:dyDescent="0.3">
      <c r="A82" s="14">
        <v>33</v>
      </c>
      <c r="B82" s="14" t="s">
        <v>19</v>
      </c>
      <c r="C82" s="14" t="s">
        <v>534</v>
      </c>
      <c r="D82" s="14" t="s">
        <v>12</v>
      </c>
      <c r="E82" s="14" t="s">
        <v>8</v>
      </c>
      <c r="F82" s="14" t="s">
        <v>9</v>
      </c>
      <c r="G82" s="14" t="s">
        <v>10</v>
      </c>
      <c r="H82" s="17">
        <v>2024</v>
      </c>
      <c r="I82" s="17" t="s">
        <v>48</v>
      </c>
      <c r="J82" s="17">
        <v>4</v>
      </c>
      <c r="K82" s="18">
        <v>45411</v>
      </c>
    </row>
    <row r="83" spans="1:11" x14ac:dyDescent="0.3">
      <c r="A83" s="14">
        <v>34</v>
      </c>
      <c r="B83" s="14" t="s">
        <v>19</v>
      </c>
      <c r="C83" s="14" t="s">
        <v>535</v>
      </c>
      <c r="D83" s="14" t="s">
        <v>12</v>
      </c>
      <c r="E83" s="14" t="s">
        <v>14</v>
      </c>
      <c r="F83" s="14" t="s">
        <v>16</v>
      </c>
      <c r="G83" s="14" t="s">
        <v>15</v>
      </c>
      <c r="H83" s="17">
        <v>2024</v>
      </c>
      <c r="I83" s="17" t="s">
        <v>48</v>
      </c>
      <c r="J83" s="17">
        <v>4</v>
      </c>
      <c r="K83" s="18">
        <v>45411</v>
      </c>
    </row>
    <row r="84" spans="1:11" x14ac:dyDescent="0.3">
      <c r="A84" s="16">
        <v>35</v>
      </c>
      <c r="B84" s="14" t="s">
        <v>20</v>
      </c>
      <c r="C84" s="14" t="s">
        <v>536</v>
      </c>
      <c r="D84" s="16" t="s">
        <v>12</v>
      </c>
      <c r="E84" s="16" t="s">
        <v>18</v>
      </c>
      <c r="F84" s="14" t="s">
        <v>16</v>
      </c>
      <c r="G84" s="14" t="s">
        <v>15</v>
      </c>
      <c r="H84" s="17">
        <v>2024</v>
      </c>
      <c r="I84" s="17" t="s">
        <v>48</v>
      </c>
      <c r="J84" s="17">
        <v>4</v>
      </c>
      <c r="K84" s="18">
        <v>45411</v>
      </c>
    </row>
    <row r="85" spans="1:11" x14ac:dyDescent="0.3">
      <c r="A85" s="15">
        <v>36</v>
      </c>
      <c r="B85" s="15" t="s">
        <v>20</v>
      </c>
      <c r="C85" s="15" t="s">
        <v>537</v>
      </c>
      <c r="D85" s="15" t="s">
        <v>12</v>
      </c>
      <c r="E85" s="15" t="s">
        <v>18</v>
      </c>
      <c r="F85" s="14" t="s">
        <v>12</v>
      </c>
      <c r="G85" s="14" t="s">
        <v>15</v>
      </c>
      <c r="H85" s="17">
        <v>2024</v>
      </c>
      <c r="I85" s="17" t="s">
        <v>48</v>
      </c>
      <c r="J85" s="17">
        <v>4</v>
      </c>
      <c r="K85" s="18">
        <v>45411</v>
      </c>
    </row>
    <row r="86" spans="1:11" x14ac:dyDescent="0.3">
      <c r="A86" s="14">
        <v>37</v>
      </c>
      <c r="B86" s="14" t="s">
        <v>7</v>
      </c>
      <c r="C86" s="14" t="s">
        <v>526</v>
      </c>
      <c r="D86" s="14" t="s">
        <v>17</v>
      </c>
      <c r="E86" s="14" t="s">
        <v>14</v>
      </c>
      <c r="F86" s="14" t="s">
        <v>16</v>
      </c>
      <c r="G86" s="14" t="s">
        <v>15</v>
      </c>
      <c r="H86" s="17">
        <v>2024</v>
      </c>
      <c r="I86" s="17" t="s">
        <v>48</v>
      </c>
      <c r="J86" s="17">
        <v>4</v>
      </c>
      <c r="K86" s="18">
        <v>45411</v>
      </c>
    </row>
    <row r="87" spans="1:11" x14ac:dyDescent="0.3">
      <c r="A87" s="14">
        <v>38</v>
      </c>
      <c r="B87" s="14" t="s">
        <v>7</v>
      </c>
      <c r="C87" s="14" t="s">
        <v>527</v>
      </c>
      <c r="D87" s="14" t="s">
        <v>17</v>
      </c>
      <c r="E87" s="14" t="s">
        <v>8</v>
      </c>
      <c r="F87" s="14" t="s">
        <v>12</v>
      </c>
      <c r="G87" s="14" t="s">
        <v>10</v>
      </c>
      <c r="H87" s="17">
        <v>2024</v>
      </c>
      <c r="I87" s="17" t="s">
        <v>48</v>
      </c>
      <c r="J87" s="17">
        <v>4</v>
      </c>
      <c r="K87" s="18">
        <v>45411</v>
      </c>
    </row>
    <row r="88" spans="1:11" x14ac:dyDescent="0.3">
      <c r="A88" s="14">
        <v>39</v>
      </c>
      <c r="B88" s="14" t="s">
        <v>13</v>
      </c>
      <c r="C88" s="14" t="s">
        <v>528</v>
      </c>
      <c r="D88" s="14" t="s">
        <v>17</v>
      </c>
      <c r="E88" s="14" t="s">
        <v>8</v>
      </c>
      <c r="F88" s="14" t="s">
        <v>9</v>
      </c>
      <c r="G88" s="14" t="s">
        <v>10</v>
      </c>
      <c r="H88" s="17">
        <v>2024</v>
      </c>
      <c r="I88" s="17" t="s">
        <v>48</v>
      </c>
      <c r="J88" s="17">
        <v>4</v>
      </c>
      <c r="K88" s="18">
        <v>45411</v>
      </c>
    </row>
    <row r="89" spans="1:11" x14ac:dyDescent="0.3">
      <c r="A89" s="14">
        <v>40</v>
      </c>
      <c r="B89" s="14" t="s">
        <v>13</v>
      </c>
      <c r="C89" s="14" t="s">
        <v>529</v>
      </c>
      <c r="D89" s="14" t="s">
        <v>17</v>
      </c>
      <c r="E89" s="14" t="s">
        <v>11</v>
      </c>
      <c r="F89" s="14" t="s">
        <v>12</v>
      </c>
      <c r="G89" s="14" t="s">
        <v>10</v>
      </c>
      <c r="H89" s="17">
        <v>2024</v>
      </c>
      <c r="I89" s="17" t="s">
        <v>48</v>
      </c>
      <c r="J89" s="17">
        <v>4</v>
      </c>
      <c r="K89" s="18">
        <v>45411</v>
      </c>
    </row>
    <row r="90" spans="1:11" x14ac:dyDescent="0.3">
      <c r="A90" s="14">
        <v>41</v>
      </c>
      <c r="B90" s="14" t="s">
        <v>12</v>
      </c>
      <c r="C90" s="14" t="s">
        <v>530</v>
      </c>
      <c r="D90" s="14" t="s">
        <v>17</v>
      </c>
      <c r="E90" s="14" t="s">
        <v>18</v>
      </c>
      <c r="F90" s="14" t="s">
        <v>16</v>
      </c>
      <c r="G90" s="14" t="s">
        <v>15</v>
      </c>
      <c r="H90" s="17">
        <v>2024</v>
      </c>
      <c r="I90" s="17" t="s">
        <v>48</v>
      </c>
      <c r="J90" s="17">
        <v>4</v>
      </c>
      <c r="K90" s="18">
        <v>45411</v>
      </c>
    </row>
    <row r="91" spans="1:11" x14ac:dyDescent="0.3">
      <c r="A91" s="14">
        <v>42</v>
      </c>
      <c r="B91" s="14" t="s">
        <v>12</v>
      </c>
      <c r="C91" s="14" t="s">
        <v>531</v>
      </c>
      <c r="D91" s="14" t="s">
        <v>17</v>
      </c>
      <c r="E91" s="14" t="s">
        <v>14</v>
      </c>
      <c r="F91" s="14" t="s">
        <v>9</v>
      </c>
      <c r="G91" s="14" t="s">
        <v>15</v>
      </c>
      <c r="H91" s="17">
        <v>2024</v>
      </c>
      <c r="I91" s="17" t="s">
        <v>48</v>
      </c>
      <c r="J91" s="17">
        <v>4</v>
      </c>
      <c r="K91" s="18">
        <v>45411</v>
      </c>
    </row>
    <row r="92" spans="1:11" x14ac:dyDescent="0.3">
      <c r="A92" s="14">
        <v>43</v>
      </c>
      <c r="B92" s="14" t="s">
        <v>17</v>
      </c>
      <c r="C92" s="14" t="s">
        <v>532</v>
      </c>
      <c r="D92" s="14" t="s">
        <v>17</v>
      </c>
      <c r="E92" s="14" t="s">
        <v>18</v>
      </c>
      <c r="F92" s="14" t="s">
        <v>12</v>
      </c>
      <c r="G92" s="14" t="s">
        <v>15</v>
      </c>
      <c r="H92" s="17">
        <v>2024</v>
      </c>
      <c r="I92" s="17" t="s">
        <v>48</v>
      </c>
      <c r="J92" s="17">
        <v>4</v>
      </c>
      <c r="K92" s="18">
        <v>45411</v>
      </c>
    </row>
    <row r="93" spans="1:11" x14ac:dyDescent="0.3">
      <c r="A93" s="14">
        <v>44</v>
      </c>
      <c r="B93" s="14" t="s">
        <v>17</v>
      </c>
      <c r="C93" s="14" t="s">
        <v>533</v>
      </c>
      <c r="D93" s="14" t="s">
        <v>17</v>
      </c>
      <c r="E93" s="14" t="s">
        <v>11</v>
      </c>
      <c r="F93" s="14" t="s">
        <v>9</v>
      </c>
      <c r="G93" s="14" t="s">
        <v>10</v>
      </c>
      <c r="H93" s="17">
        <v>2024</v>
      </c>
      <c r="I93" s="17" t="s">
        <v>48</v>
      </c>
      <c r="J93" s="17">
        <v>4</v>
      </c>
      <c r="K93" s="18">
        <v>45411</v>
      </c>
    </row>
    <row r="94" spans="1:11" x14ac:dyDescent="0.3">
      <c r="A94" s="14">
        <v>45</v>
      </c>
      <c r="B94" s="14" t="s">
        <v>19</v>
      </c>
      <c r="C94" s="14" t="s">
        <v>534</v>
      </c>
      <c r="D94" s="14" t="s">
        <v>17</v>
      </c>
      <c r="E94" s="14" t="s">
        <v>14</v>
      </c>
      <c r="F94" s="14" t="s">
        <v>12</v>
      </c>
      <c r="G94" s="14" t="s">
        <v>15</v>
      </c>
      <c r="H94" s="17">
        <v>2024</v>
      </c>
      <c r="I94" s="17" t="s">
        <v>48</v>
      </c>
      <c r="J94" s="17">
        <v>4</v>
      </c>
      <c r="K94" s="18">
        <v>45411</v>
      </c>
    </row>
    <row r="95" spans="1:11" x14ac:dyDescent="0.3">
      <c r="A95" s="14">
        <v>46</v>
      </c>
      <c r="B95" s="14" t="s">
        <v>19</v>
      </c>
      <c r="C95" s="14" t="s">
        <v>535</v>
      </c>
      <c r="D95" s="14" t="s">
        <v>17</v>
      </c>
      <c r="E95" s="14" t="s">
        <v>8</v>
      </c>
      <c r="F95" s="14" t="s">
        <v>16</v>
      </c>
      <c r="G95" s="14" t="s">
        <v>10</v>
      </c>
      <c r="H95" s="17">
        <v>2024</v>
      </c>
      <c r="I95" s="17" t="s">
        <v>48</v>
      </c>
      <c r="J95" s="17">
        <v>4</v>
      </c>
      <c r="K95" s="18">
        <v>45411</v>
      </c>
    </row>
    <row r="96" spans="1:11" x14ac:dyDescent="0.3">
      <c r="A96" s="16">
        <v>47</v>
      </c>
      <c r="B96" s="14" t="s">
        <v>20</v>
      </c>
      <c r="C96" s="14" t="s">
        <v>536</v>
      </c>
      <c r="D96" s="16" t="s">
        <v>17</v>
      </c>
      <c r="E96" s="16" t="s">
        <v>18</v>
      </c>
      <c r="F96" s="14" t="s">
        <v>9</v>
      </c>
      <c r="G96" s="14" t="s">
        <v>15</v>
      </c>
      <c r="H96" s="17">
        <v>2024</v>
      </c>
      <c r="I96" s="17" t="s">
        <v>48</v>
      </c>
      <c r="J96" s="17">
        <v>4</v>
      </c>
      <c r="K96" s="18">
        <v>45411</v>
      </c>
    </row>
    <row r="97" spans="1:11" x14ac:dyDescent="0.3">
      <c r="A97" s="15">
        <v>48</v>
      </c>
      <c r="B97" s="15" t="s">
        <v>20</v>
      </c>
      <c r="C97" s="15" t="s">
        <v>537</v>
      </c>
      <c r="D97" s="15" t="s">
        <v>17</v>
      </c>
      <c r="E97" s="15" t="s">
        <v>11</v>
      </c>
      <c r="F97" s="14" t="s">
        <v>16</v>
      </c>
      <c r="G97" s="14" t="s">
        <v>10</v>
      </c>
      <c r="H97" s="17">
        <v>2024</v>
      </c>
      <c r="I97" s="17" t="s">
        <v>48</v>
      </c>
      <c r="J97" s="17">
        <v>4</v>
      </c>
      <c r="K97" s="18">
        <v>45411</v>
      </c>
    </row>
    <row r="98" spans="1:11" x14ac:dyDescent="0.3">
      <c r="A98" s="14">
        <v>1</v>
      </c>
      <c r="B98" s="14" t="s">
        <v>7</v>
      </c>
      <c r="C98" s="14" t="s">
        <v>526</v>
      </c>
      <c r="D98" s="14" t="s">
        <v>7</v>
      </c>
      <c r="E98" s="14" t="s">
        <v>8</v>
      </c>
      <c r="F98" s="14" t="s">
        <v>9</v>
      </c>
      <c r="G98" s="14" t="s">
        <v>10</v>
      </c>
      <c r="H98" s="17">
        <v>2024</v>
      </c>
      <c r="I98" s="17" t="s">
        <v>50</v>
      </c>
      <c r="J98" s="17">
        <v>5</v>
      </c>
      <c r="K98" s="18">
        <v>45433</v>
      </c>
    </row>
    <row r="99" spans="1:11" x14ac:dyDescent="0.3">
      <c r="A99" s="14">
        <v>2</v>
      </c>
      <c r="B99" s="14" t="s">
        <v>7</v>
      </c>
      <c r="C99" s="14" t="s">
        <v>527</v>
      </c>
      <c r="D99" s="14" t="s">
        <v>7</v>
      </c>
      <c r="E99" s="14" t="s">
        <v>11</v>
      </c>
      <c r="F99" s="14" t="s">
        <v>12</v>
      </c>
      <c r="G99" s="14" t="s">
        <v>10</v>
      </c>
      <c r="H99" s="17">
        <v>2024</v>
      </c>
      <c r="I99" s="17" t="s">
        <v>50</v>
      </c>
      <c r="J99" s="17">
        <v>5</v>
      </c>
      <c r="K99" s="18">
        <v>45433</v>
      </c>
    </row>
    <row r="100" spans="1:11" x14ac:dyDescent="0.3">
      <c r="A100" s="14">
        <v>3</v>
      </c>
      <c r="B100" s="14" t="s">
        <v>13</v>
      </c>
      <c r="C100" s="14" t="s">
        <v>528</v>
      </c>
      <c r="D100" s="14" t="s">
        <v>7</v>
      </c>
      <c r="E100" s="14" t="s">
        <v>14</v>
      </c>
      <c r="F100" s="14" t="s">
        <v>9</v>
      </c>
      <c r="G100" s="14" t="s">
        <v>15</v>
      </c>
      <c r="H100" s="17">
        <v>2024</v>
      </c>
      <c r="I100" s="17" t="s">
        <v>50</v>
      </c>
      <c r="J100" s="17">
        <v>5</v>
      </c>
      <c r="K100" s="18">
        <v>45433</v>
      </c>
    </row>
    <row r="101" spans="1:11" x14ac:dyDescent="0.3">
      <c r="A101" s="14">
        <v>4</v>
      </c>
      <c r="B101" s="14" t="s">
        <v>13</v>
      </c>
      <c r="C101" s="14" t="s">
        <v>529</v>
      </c>
      <c r="D101" s="14" t="s">
        <v>7</v>
      </c>
      <c r="E101" s="14" t="s">
        <v>14</v>
      </c>
      <c r="F101" s="14" t="s">
        <v>16</v>
      </c>
      <c r="G101" s="14" t="s">
        <v>15</v>
      </c>
      <c r="H101" s="17">
        <v>2024</v>
      </c>
      <c r="I101" s="17" t="s">
        <v>50</v>
      </c>
      <c r="J101" s="17">
        <v>5</v>
      </c>
      <c r="K101" s="18">
        <v>45433</v>
      </c>
    </row>
    <row r="102" spans="1:11" x14ac:dyDescent="0.3">
      <c r="A102" s="14">
        <v>5</v>
      </c>
      <c r="B102" s="14" t="s">
        <v>12</v>
      </c>
      <c r="C102" s="14" t="s">
        <v>530</v>
      </c>
      <c r="D102" s="14" t="s">
        <v>7</v>
      </c>
      <c r="E102" s="14" t="s">
        <v>11</v>
      </c>
      <c r="F102" s="14" t="s">
        <v>9</v>
      </c>
      <c r="G102" s="14" t="s">
        <v>10</v>
      </c>
      <c r="H102" s="17">
        <v>2024</v>
      </c>
      <c r="I102" s="17" t="s">
        <v>50</v>
      </c>
      <c r="J102" s="17">
        <v>5</v>
      </c>
      <c r="K102" s="18">
        <v>45433</v>
      </c>
    </row>
    <row r="103" spans="1:11" x14ac:dyDescent="0.3">
      <c r="A103" s="14">
        <v>6</v>
      </c>
      <c r="B103" s="14" t="s">
        <v>12</v>
      </c>
      <c r="C103" s="14" t="s">
        <v>531</v>
      </c>
      <c r="D103" s="14" t="s">
        <v>7</v>
      </c>
      <c r="E103" s="14" t="s">
        <v>14</v>
      </c>
      <c r="F103" s="14" t="s">
        <v>12</v>
      </c>
      <c r="G103" s="14" t="s">
        <v>15</v>
      </c>
      <c r="H103" s="17">
        <v>2024</v>
      </c>
      <c r="I103" s="17" t="s">
        <v>50</v>
      </c>
      <c r="J103" s="17">
        <v>5</v>
      </c>
      <c r="K103" s="18">
        <v>45433</v>
      </c>
    </row>
    <row r="104" spans="1:11" x14ac:dyDescent="0.3">
      <c r="A104" s="14">
        <v>7</v>
      </c>
      <c r="B104" s="14" t="s">
        <v>17</v>
      </c>
      <c r="C104" s="14" t="s">
        <v>532</v>
      </c>
      <c r="D104" s="14" t="s">
        <v>7</v>
      </c>
      <c r="E104" s="14" t="s">
        <v>18</v>
      </c>
      <c r="F104" s="14" t="s">
        <v>12</v>
      </c>
      <c r="G104" s="14" t="s">
        <v>15</v>
      </c>
      <c r="H104" s="17">
        <v>2024</v>
      </c>
      <c r="I104" s="17" t="s">
        <v>50</v>
      </c>
      <c r="J104" s="17">
        <v>5</v>
      </c>
      <c r="K104" s="18">
        <v>45433</v>
      </c>
    </row>
    <row r="105" spans="1:11" x14ac:dyDescent="0.3">
      <c r="A105" s="14">
        <v>8</v>
      </c>
      <c r="B105" s="14" t="s">
        <v>17</v>
      </c>
      <c r="C105" s="14" t="s">
        <v>533</v>
      </c>
      <c r="D105" s="14" t="s">
        <v>7</v>
      </c>
      <c r="E105" s="14" t="s">
        <v>18</v>
      </c>
      <c r="F105" s="14" t="s">
        <v>9</v>
      </c>
      <c r="G105" s="14" t="s">
        <v>15</v>
      </c>
      <c r="H105" s="17">
        <v>2024</v>
      </c>
      <c r="I105" s="17" t="s">
        <v>50</v>
      </c>
      <c r="J105" s="17">
        <v>5</v>
      </c>
      <c r="K105" s="18">
        <v>45433</v>
      </c>
    </row>
    <row r="106" spans="1:11" x14ac:dyDescent="0.3">
      <c r="A106" s="14">
        <v>9</v>
      </c>
      <c r="B106" s="14" t="s">
        <v>19</v>
      </c>
      <c r="C106" s="14" t="s">
        <v>534</v>
      </c>
      <c r="D106" s="14" t="s">
        <v>7</v>
      </c>
      <c r="E106" s="14" t="s">
        <v>8</v>
      </c>
      <c r="F106" s="14" t="s">
        <v>12</v>
      </c>
      <c r="G106" s="14" t="s">
        <v>10</v>
      </c>
      <c r="H106" s="17">
        <v>2024</v>
      </c>
      <c r="I106" s="17" t="s">
        <v>50</v>
      </c>
      <c r="J106" s="17">
        <v>5</v>
      </c>
      <c r="K106" s="18">
        <v>45433</v>
      </c>
    </row>
    <row r="107" spans="1:11" x14ac:dyDescent="0.3">
      <c r="A107" s="14">
        <v>10</v>
      </c>
      <c r="B107" s="14" t="s">
        <v>19</v>
      </c>
      <c r="C107" s="14" t="s">
        <v>535</v>
      </c>
      <c r="D107" s="14" t="s">
        <v>7</v>
      </c>
      <c r="E107" s="14" t="s">
        <v>11</v>
      </c>
      <c r="F107" s="14" t="s">
        <v>16</v>
      </c>
      <c r="G107" s="14" t="s">
        <v>10</v>
      </c>
      <c r="H107" s="17">
        <v>2024</v>
      </c>
      <c r="I107" s="17" t="s">
        <v>50</v>
      </c>
      <c r="J107" s="17">
        <v>5</v>
      </c>
      <c r="K107" s="18">
        <v>45433</v>
      </c>
    </row>
    <row r="108" spans="1:11" x14ac:dyDescent="0.3">
      <c r="A108" s="14">
        <v>11</v>
      </c>
      <c r="B108" s="14" t="s">
        <v>20</v>
      </c>
      <c r="C108" s="14" t="s">
        <v>536</v>
      </c>
      <c r="D108" s="14" t="s">
        <v>7</v>
      </c>
      <c r="E108" s="14" t="s">
        <v>8</v>
      </c>
      <c r="F108" s="14" t="s">
        <v>16</v>
      </c>
      <c r="G108" s="14" t="s">
        <v>10</v>
      </c>
      <c r="H108" s="17">
        <v>2024</v>
      </c>
      <c r="I108" s="17" t="s">
        <v>50</v>
      </c>
      <c r="J108" s="17">
        <v>5</v>
      </c>
      <c r="K108" s="18">
        <v>45433</v>
      </c>
    </row>
    <row r="109" spans="1:11" x14ac:dyDescent="0.3">
      <c r="A109" s="15">
        <v>12</v>
      </c>
      <c r="B109" s="15" t="s">
        <v>20</v>
      </c>
      <c r="C109" s="15" t="s">
        <v>537</v>
      </c>
      <c r="D109" s="15" t="s">
        <v>7</v>
      </c>
      <c r="E109" s="15" t="s">
        <v>18</v>
      </c>
      <c r="F109" s="14" t="s">
        <v>16</v>
      </c>
      <c r="G109" s="14" t="s">
        <v>15</v>
      </c>
      <c r="H109" s="17">
        <v>2024</v>
      </c>
      <c r="I109" s="17" t="s">
        <v>50</v>
      </c>
      <c r="J109" s="17">
        <v>5</v>
      </c>
      <c r="K109" s="18">
        <v>45433</v>
      </c>
    </row>
    <row r="110" spans="1:11" x14ac:dyDescent="0.3">
      <c r="A110" s="14">
        <v>13</v>
      </c>
      <c r="B110" s="14" t="s">
        <v>7</v>
      </c>
      <c r="C110" s="14" t="s">
        <v>526</v>
      </c>
      <c r="D110" s="14" t="s">
        <v>13</v>
      </c>
      <c r="E110" s="14" t="s">
        <v>8</v>
      </c>
      <c r="F110" s="14" t="s">
        <v>9</v>
      </c>
      <c r="G110" s="14" t="s">
        <v>10</v>
      </c>
      <c r="H110" s="17">
        <v>2024</v>
      </c>
      <c r="I110" s="17" t="s">
        <v>50</v>
      </c>
      <c r="J110" s="17">
        <v>5</v>
      </c>
      <c r="K110" s="18">
        <v>45433</v>
      </c>
    </row>
    <row r="111" spans="1:11" x14ac:dyDescent="0.3">
      <c r="A111" s="14">
        <v>14</v>
      </c>
      <c r="B111" s="14" t="s">
        <v>7</v>
      </c>
      <c r="C111" s="14" t="s">
        <v>527</v>
      </c>
      <c r="D111" s="14" t="s">
        <v>13</v>
      </c>
      <c r="E111" s="14" t="s">
        <v>18</v>
      </c>
      <c r="F111" s="14" t="s">
        <v>9</v>
      </c>
      <c r="G111" s="14" t="s">
        <v>15</v>
      </c>
      <c r="H111" s="17">
        <v>2024</v>
      </c>
      <c r="I111" s="17" t="s">
        <v>50</v>
      </c>
      <c r="J111" s="17">
        <v>5</v>
      </c>
      <c r="K111" s="18">
        <v>45433</v>
      </c>
    </row>
    <row r="112" spans="1:11" x14ac:dyDescent="0.3">
      <c r="A112" s="14">
        <v>15</v>
      </c>
      <c r="B112" s="14" t="s">
        <v>13</v>
      </c>
      <c r="C112" s="14" t="s">
        <v>528</v>
      </c>
      <c r="D112" s="14" t="s">
        <v>13</v>
      </c>
      <c r="E112" s="14" t="s">
        <v>18</v>
      </c>
      <c r="F112" s="14" t="s">
        <v>16</v>
      </c>
      <c r="G112" s="14" t="s">
        <v>15</v>
      </c>
      <c r="H112" s="17">
        <v>2024</v>
      </c>
      <c r="I112" s="17" t="s">
        <v>50</v>
      </c>
      <c r="J112" s="17">
        <v>5</v>
      </c>
      <c r="K112" s="18">
        <v>45433</v>
      </c>
    </row>
    <row r="113" spans="1:11" x14ac:dyDescent="0.3">
      <c r="A113" s="14">
        <v>16</v>
      </c>
      <c r="B113" s="14" t="s">
        <v>13</v>
      </c>
      <c r="C113" s="14" t="s">
        <v>529</v>
      </c>
      <c r="D113" s="14" t="s">
        <v>13</v>
      </c>
      <c r="E113" s="14" t="s">
        <v>14</v>
      </c>
      <c r="F113" s="14" t="s">
        <v>9</v>
      </c>
      <c r="G113" s="14" t="s">
        <v>15</v>
      </c>
      <c r="H113" s="17">
        <v>2024</v>
      </c>
      <c r="I113" s="17" t="s">
        <v>50</v>
      </c>
      <c r="J113" s="17">
        <v>5</v>
      </c>
      <c r="K113" s="18">
        <v>45433</v>
      </c>
    </row>
    <row r="114" spans="1:11" x14ac:dyDescent="0.3">
      <c r="A114" s="14">
        <v>17</v>
      </c>
      <c r="B114" s="14" t="s">
        <v>12</v>
      </c>
      <c r="C114" s="14" t="s">
        <v>530</v>
      </c>
      <c r="D114" s="14" t="s">
        <v>13</v>
      </c>
      <c r="E114" s="14" t="s">
        <v>14</v>
      </c>
      <c r="F114" s="14" t="s">
        <v>16</v>
      </c>
      <c r="G114" s="14" t="s">
        <v>15</v>
      </c>
      <c r="H114" s="17">
        <v>2024</v>
      </c>
      <c r="I114" s="17" t="s">
        <v>50</v>
      </c>
      <c r="J114" s="17">
        <v>5</v>
      </c>
      <c r="K114" s="18">
        <v>45433</v>
      </c>
    </row>
    <row r="115" spans="1:11" x14ac:dyDescent="0.3">
      <c r="A115" s="14">
        <v>18</v>
      </c>
      <c r="B115" s="14" t="s">
        <v>12</v>
      </c>
      <c r="C115" s="14" t="s">
        <v>531</v>
      </c>
      <c r="D115" s="14" t="s">
        <v>13</v>
      </c>
      <c r="E115" s="14" t="s">
        <v>11</v>
      </c>
      <c r="F115" s="14" t="s">
        <v>16</v>
      </c>
      <c r="G115" s="14" t="s">
        <v>10</v>
      </c>
      <c r="H115" s="17">
        <v>2024</v>
      </c>
      <c r="I115" s="17" t="s">
        <v>50</v>
      </c>
      <c r="J115" s="17">
        <v>5</v>
      </c>
      <c r="K115" s="18">
        <v>45433</v>
      </c>
    </row>
    <row r="116" spans="1:11" x14ac:dyDescent="0.3">
      <c r="A116" s="14">
        <v>19</v>
      </c>
      <c r="B116" s="14" t="s">
        <v>17</v>
      </c>
      <c r="C116" s="14" t="s">
        <v>532</v>
      </c>
      <c r="D116" s="14" t="s">
        <v>13</v>
      </c>
      <c r="E116" s="14" t="s">
        <v>11</v>
      </c>
      <c r="F116" s="14" t="s">
        <v>9</v>
      </c>
      <c r="G116" s="14" t="s">
        <v>10</v>
      </c>
      <c r="H116" s="17">
        <v>2024</v>
      </c>
      <c r="I116" s="17" t="s">
        <v>50</v>
      </c>
      <c r="J116" s="17">
        <v>5</v>
      </c>
      <c r="K116" s="18">
        <v>45433</v>
      </c>
    </row>
    <row r="117" spans="1:11" x14ac:dyDescent="0.3">
      <c r="A117" s="14">
        <v>20</v>
      </c>
      <c r="B117" s="14" t="s">
        <v>17</v>
      </c>
      <c r="C117" s="14" t="s">
        <v>533</v>
      </c>
      <c r="D117" s="14" t="s">
        <v>13</v>
      </c>
      <c r="E117" s="14" t="s">
        <v>8</v>
      </c>
      <c r="F117" s="14" t="s">
        <v>12</v>
      </c>
      <c r="G117" s="14" t="s">
        <v>10</v>
      </c>
      <c r="H117" s="17">
        <v>2024</v>
      </c>
      <c r="I117" s="17" t="s">
        <v>50</v>
      </c>
      <c r="J117" s="17">
        <v>5</v>
      </c>
      <c r="K117" s="18">
        <v>45433</v>
      </c>
    </row>
    <row r="118" spans="1:11" x14ac:dyDescent="0.3">
      <c r="A118" s="14">
        <v>21</v>
      </c>
      <c r="B118" s="14" t="s">
        <v>19</v>
      </c>
      <c r="C118" s="14" t="s">
        <v>534</v>
      </c>
      <c r="D118" s="14" t="s">
        <v>13</v>
      </c>
      <c r="E118" s="14" t="s">
        <v>14</v>
      </c>
      <c r="F118" s="14" t="s">
        <v>12</v>
      </c>
      <c r="G118" s="14" t="s">
        <v>15</v>
      </c>
      <c r="H118" s="17">
        <v>2024</v>
      </c>
      <c r="I118" s="17" t="s">
        <v>50</v>
      </c>
      <c r="J118" s="17">
        <v>5</v>
      </c>
      <c r="K118" s="18">
        <v>45433</v>
      </c>
    </row>
    <row r="119" spans="1:11" x14ac:dyDescent="0.3">
      <c r="A119" s="14">
        <v>22</v>
      </c>
      <c r="B119" s="14" t="s">
        <v>19</v>
      </c>
      <c r="C119" s="14" t="s">
        <v>535</v>
      </c>
      <c r="D119" s="14" t="s">
        <v>13</v>
      </c>
      <c r="E119" s="14" t="s">
        <v>11</v>
      </c>
      <c r="F119" s="14" t="s">
        <v>12</v>
      </c>
      <c r="G119" s="14" t="s">
        <v>10</v>
      </c>
      <c r="H119" s="17">
        <v>2024</v>
      </c>
      <c r="I119" s="17" t="s">
        <v>50</v>
      </c>
      <c r="J119" s="17">
        <v>5</v>
      </c>
      <c r="K119" s="18">
        <v>45433</v>
      </c>
    </row>
    <row r="120" spans="1:11" x14ac:dyDescent="0.3">
      <c r="A120" s="14">
        <v>23</v>
      </c>
      <c r="B120" s="14" t="s">
        <v>20</v>
      </c>
      <c r="C120" s="14" t="s">
        <v>536</v>
      </c>
      <c r="D120" s="14" t="s">
        <v>13</v>
      </c>
      <c r="E120" s="14" t="s">
        <v>8</v>
      </c>
      <c r="F120" s="14" t="s">
        <v>16</v>
      </c>
      <c r="G120" s="14" t="s">
        <v>10</v>
      </c>
      <c r="H120" s="17">
        <v>2024</v>
      </c>
      <c r="I120" s="17" t="s">
        <v>50</v>
      </c>
      <c r="J120" s="17">
        <v>5</v>
      </c>
      <c r="K120" s="18">
        <v>45433</v>
      </c>
    </row>
    <row r="121" spans="1:11" x14ac:dyDescent="0.3">
      <c r="A121" s="15">
        <v>24</v>
      </c>
      <c r="B121" s="15" t="s">
        <v>20</v>
      </c>
      <c r="C121" s="15" t="s">
        <v>537</v>
      </c>
      <c r="D121" s="15" t="s">
        <v>13</v>
      </c>
      <c r="E121" s="15" t="s">
        <v>18</v>
      </c>
      <c r="F121" s="14" t="s">
        <v>12</v>
      </c>
      <c r="G121" s="14" t="s">
        <v>15</v>
      </c>
      <c r="H121" s="17">
        <v>2024</v>
      </c>
      <c r="I121" s="17" t="s">
        <v>50</v>
      </c>
      <c r="J121" s="17">
        <v>5</v>
      </c>
      <c r="K121" s="18">
        <v>45433</v>
      </c>
    </row>
    <row r="122" spans="1:11" x14ac:dyDescent="0.3">
      <c r="A122" s="14">
        <v>25</v>
      </c>
      <c r="B122" s="14" t="s">
        <v>7</v>
      </c>
      <c r="C122" s="14" t="s">
        <v>526</v>
      </c>
      <c r="D122" s="14" t="s">
        <v>12</v>
      </c>
      <c r="E122" s="14" t="s">
        <v>11</v>
      </c>
      <c r="F122" s="14" t="s">
        <v>16</v>
      </c>
      <c r="G122" s="14" t="s">
        <v>10</v>
      </c>
      <c r="H122" s="17">
        <v>2024</v>
      </c>
      <c r="I122" s="17" t="s">
        <v>50</v>
      </c>
      <c r="J122" s="17">
        <v>5</v>
      </c>
      <c r="K122" s="18">
        <v>45433</v>
      </c>
    </row>
    <row r="123" spans="1:11" x14ac:dyDescent="0.3">
      <c r="A123" s="14">
        <v>26</v>
      </c>
      <c r="B123" s="14" t="s">
        <v>7</v>
      </c>
      <c r="C123" s="14" t="s">
        <v>527</v>
      </c>
      <c r="D123" s="14" t="s">
        <v>12</v>
      </c>
      <c r="E123" s="14" t="s">
        <v>18</v>
      </c>
      <c r="F123" s="14" t="s">
        <v>9</v>
      </c>
      <c r="G123" s="14" t="s">
        <v>15</v>
      </c>
      <c r="H123" s="17">
        <v>2024</v>
      </c>
      <c r="I123" s="17" t="s">
        <v>50</v>
      </c>
      <c r="J123" s="17">
        <v>5</v>
      </c>
      <c r="K123" s="18">
        <v>45433</v>
      </c>
    </row>
    <row r="124" spans="1:11" x14ac:dyDescent="0.3">
      <c r="A124" s="14">
        <v>27</v>
      </c>
      <c r="B124" s="14" t="s">
        <v>13</v>
      </c>
      <c r="C124" s="14" t="s">
        <v>528</v>
      </c>
      <c r="D124" s="14" t="s">
        <v>12</v>
      </c>
      <c r="E124" s="14" t="s">
        <v>14</v>
      </c>
      <c r="F124" s="14" t="s">
        <v>12</v>
      </c>
      <c r="G124" s="14" t="s">
        <v>15</v>
      </c>
      <c r="H124" s="17">
        <v>2024</v>
      </c>
      <c r="I124" s="17" t="s">
        <v>50</v>
      </c>
      <c r="J124" s="17">
        <v>5</v>
      </c>
      <c r="K124" s="18">
        <v>45433</v>
      </c>
    </row>
    <row r="125" spans="1:11" x14ac:dyDescent="0.3">
      <c r="A125" s="14">
        <v>28</v>
      </c>
      <c r="B125" s="14" t="s">
        <v>13</v>
      </c>
      <c r="C125" s="14" t="s">
        <v>529</v>
      </c>
      <c r="D125" s="14" t="s">
        <v>12</v>
      </c>
      <c r="E125" s="14" t="s">
        <v>14</v>
      </c>
      <c r="F125" s="14" t="s">
        <v>9</v>
      </c>
      <c r="G125" s="14" t="s">
        <v>15</v>
      </c>
      <c r="H125" s="17">
        <v>2024</v>
      </c>
      <c r="I125" s="17" t="s">
        <v>50</v>
      </c>
      <c r="J125" s="17">
        <v>5</v>
      </c>
      <c r="K125" s="18">
        <v>45433</v>
      </c>
    </row>
    <row r="126" spans="1:11" x14ac:dyDescent="0.3">
      <c r="A126" s="14">
        <v>29</v>
      </c>
      <c r="B126" s="14" t="s">
        <v>12</v>
      </c>
      <c r="C126" s="14" t="s">
        <v>530</v>
      </c>
      <c r="D126" s="14" t="s">
        <v>12</v>
      </c>
      <c r="E126" s="14" t="s">
        <v>11</v>
      </c>
      <c r="F126" s="14" t="s">
        <v>9</v>
      </c>
      <c r="G126" s="14" t="s">
        <v>10</v>
      </c>
      <c r="H126" s="17">
        <v>2024</v>
      </c>
      <c r="I126" s="17" t="s">
        <v>50</v>
      </c>
      <c r="J126" s="17">
        <v>5</v>
      </c>
      <c r="K126" s="18">
        <v>45433</v>
      </c>
    </row>
    <row r="127" spans="1:11" x14ac:dyDescent="0.3">
      <c r="A127" s="14">
        <v>30</v>
      </c>
      <c r="B127" s="14" t="s">
        <v>12</v>
      </c>
      <c r="C127" s="14" t="s">
        <v>531</v>
      </c>
      <c r="D127" s="14" t="s">
        <v>12</v>
      </c>
      <c r="E127" s="14" t="s">
        <v>8</v>
      </c>
      <c r="F127" s="14" t="s">
        <v>16</v>
      </c>
      <c r="G127" s="14" t="s">
        <v>10</v>
      </c>
      <c r="H127" s="17">
        <v>2024</v>
      </c>
      <c r="I127" s="17" t="s">
        <v>50</v>
      </c>
      <c r="J127" s="17">
        <v>5</v>
      </c>
      <c r="K127" s="18">
        <v>45433</v>
      </c>
    </row>
    <row r="128" spans="1:11" x14ac:dyDescent="0.3">
      <c r="A128" s="14">
        <v>31</v>
      </c>
      <c r="B128" s="14" t="s">
        <v>17</v>
      </c>
      <c r="C128" s="14" t="s">
        <v>532</v>
      </c>
      <c r="D128" s="14" t="s">
        <v>12</v>
      </c>
      <c r="E128" s="14" t="s">
        <v>11</v>
      </c>
      <c r="F128" s="14" t="s">
        <v>12</v>
      </c>
      <c r="G128" s="14" t="s">
        <v>10</v>
      </c>
      <c r="H128" s="17">
        <v>2024</v>
      </c>
      <c r="I128" s="17" t="s">
        <v>50</v>
      </c>
      <c r="J128" s="17">
        <v>5</v>
      </c>
      <c r="K128" s="18">
        <v>45433</v>
      </c>
    </row>
    <row r="129" spans="1:11" x14ac:dyDescent="0.3">
      <c r="A129" s="14">
        <v>32</v>
      </c>
      <c r="B129" s="14" t="s">
        <v>17</v>
      </c>
      <c r="C129" s="14" t="s">
        <v>533</v>
      </c>
      <c r="D129" s="14" t="s">
        <v>12</v>
      </c>
      <c r="E129" s="14" t="s">
        <v>8</v>
      </c>
      <c r="F129" s="14" t="s">
        <v>12</v>
      </c>
      <c r="G129" s="14" t="s">
        <v>10</v>
      </c>
      <c r="H129" s="17">
        <v>2024</v>
      </c>
      <c r="I129" s="17" t="s">
        <v>50</v>
      </c>
      <c r="J129" s="17">
        <v>5</v>
      </c>
      <c r="K129" s="18">
        <v>45433</v>
      </c>
    </row>
    <row r="130" spans="1:11" x14ac:dyDescent="0.3">
      <c r="A130" s="14">
        <v>33</v>
      </c>
      <c r="B130" s="14" t="s">
        <v>19</v>
      </c>
      <c r="C130" s="14" t="s">
        <v>534</v>
      </c>
      <c r="D130" s="14" t="s">
        <v>12</v>
      </c>
      <c r="E130" s="14" t="s">
        <v>8</v>
      </c>
      <c r="F130" s="14" t="s">
        <v>9</v>
      </c>
      <c r="G130" s="14" t="s">
        <v>10</v>
      </c>
      <c r="H130" s="17">
        <v>2024</v>
      </c>
      <c r="I130" s="17" t="s">
        <v>50</v>
      </c>
      <c r="J130" s="17">
        <v>5</v>
      </c>
      <c r="K130" s="18">
        <v>45433</v>
      </c>
    </row>
    <row r="131" spans="1:11" x14ac:dyDescent="0.3">
      <c r="A131" s="14">
        <v>34</v>
      </c>
      <c r="B131" s="14" t="s">
        <v>19</v>
      </c>
      <c r="C131" s="14" t="s">
        <v>535</v>
      </c>
      <c r="D131" s="14" t="s">
        <v>12</v>
      </c>
      <c r="E131" s="14" t="s">
        <v>14</v>
      </c>
      <c r="F131" s="14" t="s">
        <v>16</v>
      </c>
      <c r="G131" s="14" t="s">
        <v>15</v>
      </c>
      <c r="H131" s="17">
        <v>2024</v>
      </c>
      <c r="I131" s="17" t="s">
        <v>50</v>
      </c>
      <c r="J131" s="17">
        <v>5</v>
      </c>
      <c r="K131" s="18">
        <v>45433</v>
      </c>
    </row>
    <row r="132" spans="1:11" x14ac:dyDescent="0.3">
      <c r="A132" s="16">
        <v>35</v>
      </c>
      <c r="B132" s="14" t="s">
        <v>20</v>
      </c>
      <c r="C132" s="14" t="s">
        <v>536</v>
      </c>
      <c r="D132" s="16" t="s">
        <v>12</v>
      </c>
      <c r="E132" s="16" t="s">
        <v>18</v>
      </c>
      <c r="F132" s="14" t="s">
        <v>16</v>
      </c>
      <c r="G132" s="14" t="s">
        <v>15</v>
      </c>
      <c r="H132" s="17">
        <v>2024</v>
      </c>
      <c r="I132" s="17" t="s">
        <v>50</v>
      </c>
      <c r="J132" s="17">
        <v>5</v>
      </c>
      <c r="K132" s="18">
        <v>45433</v>
      </c>
    </row>
    <row r="133" spans="1:11" x14ac:dyDescent="0.3">
      <c r="A133" s="15">
        <v>36</v>
      </c>
      <c r="B133" s="15" t="s">
        <v>20</v>
      </c>
      <c r="C133" s="15" t="s">
        <v>537</v>
      </c>
      <c r="D133" s="15" t="s">
        <v>12</v>
      </c>
      <c r="E133" s="15" t="s">
        <v>18</v>
      </c>
      <c r="F133" s="14" t="s">
        <v>12</v>
      </c>
      <c r="G133" s="14" t="s">
        <v>15</v>
      </c>
      <c r="H133" s="17">
        <v>2024</v>
      </c>
      <c r="I133" s="17" t="s">
        <v>50</v>
      </c>
      <c r="J133" s="17">
        <v>5</v>
      </c>
      <c r="K133" s="18">
        <v>45433</v>
      </c>
    </row>
    <row r="134" spans="1:11" x14ac:dyDescent="0.3">
      <c r="A134" s="14">
        <v>37</v>
      </c>
      <c r="B134" s="14" t="s">
        <v>7</v>
      </c>
      <c r="C134" s="14" t="s">
        <v>526</v>
      </c>
      <c r="D134" s="14" t="s">
        <v>17</v>
      </c>
      <c r="E134" s="14" t="s">
        <v>14</v>
      </c>
      <c r="F134" s="14" t="s">
        <v>16</v>
      </c>
      <c r="G134" s="14" t="s">
        <v>15</v>
      </c>
      <c r="H134" s="17">
        <v>2024</v>
      </c>
      <c r="I134" s="17" t="s">
        <v>50</v>
      </c>
      <c r="J134" s="17">
        <v>5</v>
      </c>
      <c r="K134" s="18">
        <v>45433</v>
      </c>
    </row>
    <row r="135" spans="1:11" x14ac:dyDescent="0.3">
      <c r="A135" s="14">
        <v>38</v>
      </c>
      <c r="B135" s="14" t="s">
        <v>7</v>
      </c>
      <c r="C135" s="14" t="s">
        <v>527</v>
      </c>
      <c r="D135" s="14" t="s">
        <v>17</v>
      </c>
      <c r="E135" s="14" t="s">
        <v>8</v>
      </c>
      <c r="F135" s="14" t="s">
        <v>12</v>
      </c>
      <c r="G135" s="14" t="s">
        <v>10</v>
      </c>
      <c r="H135" s="17">
        <v>2024</v>
      </c>
      <c r="I135" s="17" t="s">
        <v>50</v>
      </c>
      <c r="J135" s="17">
        <v>5</v>
      </c>
      <c r="K135" s="18">
        <v>45433</v>
      </c>
    </row>
    <row r="136" spans="1:11" x14ac:dyDescent="0.3">
      <c r="A136" s="14">
        <v>39</v>
      </c>
      <c r="B136" s="14" t="s">
        <v>13</v>
      </c>
      <c r="C136" s="14" t="s">
        <v>528</v>
      </c>
      <c r="D136" s="14" t="s">
        <v>17</v>
      </c>
      <c r="E136" s="14" t="s">
        <v>8</v>
      </c>
      <c r="F136" s="14" t="s">
        <v>9</v>
      </c>
      <c r="G136" s="14" t="s">
        <v>10</v>
      </c>
      <c r="H136" s="17">
        <v>2024</v>
      </c>
      <c r="I136" s="17" t="s">
        <v>50</v>
      </c>
      <c r="J136" s="17">
        <v>5</v>
      </c>
      <c r="K136" s="18">
        <v>45433</v>
      </c>
    </row>
    <row r="137" spans="1:11" x14ac:dyDescent="0.3">
      <c r="A137" s="14">
        <v>40</v>
      </c>
      <c r="B137" s="14" t="s">
        <v>13</v>
      </c>
      <c r="C137" s="14" t="s">
        <v>529</v>
      </c>
      <c r="D137" s="14" t="s">
        <v>17</v>
      </c>
      <c r="E137" s="14" t="s">
        <v>11</v>
      </c>
      <c r="F137" s="14" t="s">
        <v>12</v>
      </c>
      <c r="G137" s="14" t="s">
        <v>10</v>
      </c>
      <c r="H137" s="17">
        <v>2024</v>
      </c>
      <c r="I137" s="17" t="s">
        <v>50</v>
      </c>
      <c r="J137" s="17">
        <v>5</v>
      </c>
      <c r="K137" s="18">
        <v>45433</v>
      </c>
    </row>
    <row r="138" spans="1:11" x14ac:dyDescent="0.3">
      <c r="A138" s="14">
        <v>41</v>
      </c>
      <c r="B138" s="14" t="s">
        <v>12</v>
      </c>
      <c r="C138" s="14" t="s">
        <v>530</v>
      </c>
      <c r="D138" s="14" t="s">
        <v>17</v>
      </c>
      <c r="E138" s="14" t="s">
        <v>18</v>
      </c>
      <c r="F138" s="14" t="s">
        <v>16</v>
      </c>
      <c r="G138" s="14" t="s">
        <v>15</v>
      </c>
      <c r="H138" s="17">
        <v>2024</v>
      </c>
      <c r="I138" s="17" t="s">
        <v>50</v>
      </c>
      <c r="J138" s="17">
        <v>5</v>
      </c>
      <c r="K138" s="18">
        <v>45433</v>
      </c>
    </row>
    <row r="139" spans="1:11" x14ac:dyDescent="0.3">
      <c r="A139" s="14">
        <v>42</v>
      </c>
      <c r="B139" s="14" t="s">
        <v>12</v>
      </c>
      <c r="C139" s="14" t="s">
        <v>531</v>
      </c>
      <c r="D139" s="14" t="s">
        <v>17</v>
      </c>
      <c r="E139" s="14" t="s">
        <v>14</v>
      </c>
      <c r="F139" s="14" t="s">
        <v>9</v>
      </c>
      <c r="G139" s="14" t="s">
        <v>15</v>
      </c>
      <c r="H139" s="17">
        <v>2024</v>
      </c>
      <c r="I139" s="17" t="s">
        <v>50</v>
      </c>
      <c r="J139" s="17">
        <v>5</v>
      </c>
      <c r="K139" s="18">
        <v>45433</v>
      </c>
    </row>
    <row r="140" spans="1:11" x14ac:dyDescent="0.3">
      <c r="A140" s="14">
        <v>43</v>
      </c>
      <c r="B140" s="14" t="s">
        <v>17</v>
      </c>
      <c r="C140" s="14" t="s">
        <v>532</v>
      </c>
      <c r="D140" s="14" t="s">
        <v>17</v>
      </c>
      <c r="E140" s="14" t="s">
        <v>18</v>
      </c>
      <c r="F140" s="14" t="s">
        <v>12</v>
      </c>
      <c r="G140" s="14" t="s">
        <v>15</v>
      </c>
      <c r="H140" s="17">
        <v>2024</v>
      </c>
      <c r="I140" s="17" t="s">
        <v>50</v>
      </c>
      <c r="J140" s="17">
        <v>5</v>
      </c>
      <c r="K140" s="18">
        <v>45433</v>
      </c>
    </row>
    <row r="141" spans="1:11" x14ac:dyDescent="0.3">
      <c r="A141" s="14">
        <v>44</v>
      </c>
      <c r="B141" s="14" t="s">
        <v>17</v>
      </c>
      <c r="C141" s="14" t="s">
        <v>533</v>
      </c>
      <c r="D141" s="14" t="s">
        <v>17</v>
      </c>
      <c r="E141" s="14" t="s">
        <v>11</v>
      </c>
      <c r="F141" s="14" t="s">
        <v>9</v>
      </c>
      <c r="G141" s="14" t="s">
        <v>10</v>
      </c>
      <c r="H141" s="17">
        <v>2024</v>
      </c>
      <c r="I141" s="17" t="s">
        <v>50</v>
      </c>
      <c r="J141" s="17">
        <v>5</v>
      </c>
      <c r="K141" s="18">
        <v>45433</v>
      </c>
    </row>
    <row r="142" spans="1:11" x14ac:dyDescent="0.3">
      <c r="A142" s="14">
        <v>45</v>
      </c>
      <c r="B142" s="14" t="s">
        <v>19</v>
      </c>
      <c r="C142" s="14" t="s">
        <v>534</v>
      </c>
      <c r="D142" s="14" t="s">
        <v>17</v>
      </c>
      <c r="E142" s="14" t="s">
        <v>14</v>
      </c>
      <c r="F142" s="14" t="s">
        <v>12</v>
      </c>
      <c r="G142" s="14" t="s">
        <v>15</v>
      </c>
      <c r="H142" s="17">
        <v>2024</v>
      </c>
      <c r="I142" s="17" t="s">
        <v>50</v>
      </c>
      <c r="J142" s="17">
        <v>5</v>
      </c>
      <c r="K142" s="18">
        <v>45433</v>
      </c>
    </row>
    <row r="143" spans="1:11" x14ac:dyDescent="0.3">
      <c r="A143" s="14">
        <v>46</v>
      </c>
      <c r="B143" s="14" t="s">
        <v>19</v>
      </c>
      <c r="C143" s="14" t="s">
        <v>535</v>
      </c>
      <c r="D143" s="14" t="s">
        <v>17</v>
      </c>
      <c r="E143" s="14" t="s">
        <v>8</v>
      </c>
      <c r="F143" s="14" t="s">
        <v>16</v>
      </c>
      <c r="G143" s="14" t="s">
        <v>10</v>
      </c>
      <c r="H143" s="17">
        <v>2024</v>
      </c>
      <c r="I143" s="17" t="s">
        <v>50</v>
      </c>
      <c r="J143" s="17">
        <v>5</v>
      </c>
      <c r="K143" s="18">
        <v>45433</v>
      </c>
    </row>
    <row r="144" spans="1:11" x14ac:dyDescent="0.3">
      <c r="A144" s="16">
        <v>47</v>
      </c>
      <c r="B144" s="14" t="s">
        <v>20</v>
      </c>
      <c r="C144" s="14" t="s">
        <v>536</v>
      </c>
      <c r="D144" s="16" t="s">
        <v>17</v>
      </c>
      <c r="E144" s="16" t="s">
        <v>18</v>
      </c>
      <c r="F144" s="14" t="s">
        <v>9</v>
      </c>
      <c r="G144" s="14" t="s">
        <v>15</v>
      </c>
      <c r="H144" s="17">
        <v>2024</v>
      </c>
      <c r="I144" s="17" t="s">
        <v>50</v>
      </c>
      <c r="J144" s="17">
        <v>5</v>
      </c>
      <c r="K144" s="18">
        <v>45433</v>
      </c>
    </row>
    <row r="145" spans="1:15" x14ac:dyDescent="0.3">
      <c r="A145" s="15">
        <v>48</v>
      </c>
      <c r="B145" s="15" t="s">
        <v>20</v>
      </c>
      <c r="C145" s="15" t="s">
        <v>537</v>
      </c>
      <c r="D145" s="15" t="s">
        <v>17</v>
      </c>
      <c r="E145" s="15" t="s">
        <v>11</v>
      </c>
      <c r="F145" s="14" t="s">
        <v>16</v>
      </c>
      <c r="G145" s="14" t="s">
        <v>10</v>
      </c>
      <c r="H145" s="17">
        <v>2024</v>
      </c>
      <c r="I145" s="17" t="s">
        <v>50</v>
      </c>
      <c r="J145" s="17">
        <v>5</v>
      </c>
      <c r="K145" s="18">
        <v>45433</v>
      </c>
    </row>
    <row r="146" spans="1:15" x14ac:dyDescent="0.3">
      <c r="A146" s="14">
        <v>1</v>
      </c>
      <c r="B146" s="14" t="s">
        <v>7</v>
      </c>
      <c r="C146" s="14" t="s">
        <v>526</v>
      </c>
      <c r="D146" s="14" t="s">
        <v>7</v>
      </c>
      <c r="E146" s="14" t="s">
        <v>8</v>
      </c>
      <c r="F146" s="14" t="s">
        <v>9</v>
      </c>
      <c r="G146" s="14" t="s">
        <v>10</v>
      </c>
      <c r="H146" s="17">
        <v>2024</v>
      </c>
      <c r="I146" s="14" t="s">
        <v>52</v>
      </c>
      <c r="J146" s="14">
        <v>10</v>
      </c>
      <c r="O146" s="217">
        <f>AVERAGEIF(Data_Worms_plag!$A$2:$A$97,Data_Worms!$A146,Data_Worms_plag!$L$2:$L$97)</f>
        <v>168.75</v>
      </c>
    </row>
    <row r="147" spans="1:15" x14ac:dyDescent="0.3">
      <c r="A147" s="14">
        <v>2</v>
      </c>
      <c r="B147" s="14" t="s">
        <v>7</v>
      </c>
      <c r="C147" s="14" t="s">
        <v>527</v>
      </c>
      <c r="D147" s="14" t="s">
        <v>7</v>
      </c>
      <c r="E147" s="14" t="s">
        <v>11</v>
      </c>
      <c r="F147" s="14" t="s">
        <v>12</v>
      </c>
      <c r="G147" s="14" t="s">
        <v>10</v>
      </c>
      <c r="H147" s="17">
        <v>2024</v>
      </c>
      <c r="I147" s="14" t="s">
        <v>52</v>
      </c>
      <c r="J147" s="14">
        <v>10</v>
      </c>
      <c r="O147" s="217">
        <f>AVERAGEIF(Data_Worms_plag!$A$2:$A$97,Data_Worms!$A147,Data_Worms_plag!$L$2:$L$97)</f>
        <v>231.5</v>
      </c>
    </row>
    <row r="148" spans="1:15" x14ac:dyDescent="0.3">
      <c r="A148" s="14">
        <v>3</v>
      </c>
      <c r="B148" s="14" t="s">
        <v>13</v>
      </c>
      <c r="C148" s="14" t="s">
        <v>528</v>
      </c>
      <c r="D148" s="14" t="s">
        <v>7</v>
      </c>
      <c r="E148" s="14" t="s">
        <v>14</v>
      </c>
      <c r="F148" s="14" t="s">
        <v>9</v>
      </c>
      <c r="G148" s="14" t="s">
        <v>15</v>
      </c>
      <c r="H148" s="17">
        <v>2024</v>
      </c>
      <c r="I148" s="14" t="s">
        <v>52</v>
      </c>
      <c r="J148" s="14">
        <v>10</v>
      </c>
      <c r="O148" s="217">
        <f>AVERAGEIF(Data_Worms_plag!$A$2:$A$97,Data_Worms!$A148,Data_Worms_plag!$L$2:$L$97)</f>
        <v>154.75</v>
      </c>
    </row>
    <row r="149" spans="1:15" x14ac:dyDescent="0.3">
      <c r="A149" s="14">
        <v>4</v>
      </c>
      <c r="B149" s="14" t="s">
        <v>13</v>
      </c>
      <c r="C149" s="14" t="s">
        <v>529</v>
      </c>
      <c r="D149" s="14" t="s">
        <v>7</v>
      </c>
      <c r="E149" s="14" t="s">
        <v>14</v>
      </c>
      <c r="F149" s="14" t="s">
        <v>16</v>
      </c>
      <c r="G149" s="14" t="s">
        <v>15</v>
      </c>
      <c r="H149" s="17">
        <v>2024</v>
      </c>
      <c r="I149" s="14" t="s">
        <v>52</v>
      </c>
      <c r="J149" s="14">
        <v>10</v>
      </c>
      <c r="O149" s="217">
        <f>AVERAGEIF(Data_Worms_plag!$A$2:$A$97,Data_Worms!$A149,Data_Worms_plag!$L$2:$L$97)</f>
        <v>243.25</v>
      </c>
    </row>
    <row r="150" spans="1:15" x14ac:dyDescent="0.3">
      <c r="A150" s="14">
        <v>5</v>
      </c>
      <c r="B150" s="14" t="s">
        <v>12</v>
      </c>
      <c r="C150" s="14" t="s">
        <v>530</v>
      </c>
      <c r="D150" s="14" t="s">
        <v>7</v>
      </c>
      <c r="E150" s="14" t="s">
        <v>11</v>
      </c>
      <c r="F150" s="14" t="s">
        <v>9</v>
      </c>
      <c r="G150" s="14" t="s">
        <v>10</v>
      </c>
      <c r="H150" s="17">
        <v>2024</v>
      </c>
      <c r="I150" s="14" t="s">
        <v>52</v>
      </c>
      <c r="J150" s="14">
        <v>10</v>
      </c>
      <c r="O150" s="217">
        <f>AVERAGEIF(Data_Worms_plag!$A$2:$A$97,Data_Worms!$A150,Data_Worms_plag!$L$2:$L$97)</f>
        <v>130.375</v>
      </c>
    </row>
    <row r="151" spans="1:15" x14ac:dyDescent="0.3">
      <c r="A151" s="14">
        <v>6</v>
      </c>
      <c r="B151" s="14" t="s">
        <v>12</v>
      </c>
      <c r="C151" s="14" t="s">
        <v>531</v>
      </c>
      <c r="D151" s="14" t="s">
        <v>7</v>
      </c>
      <c r="E151" s="14" t="s">
        <v>14</v>
      </c>
      <c r="F151" s="14" t="s">
        <v>12</v>
      </c>
      <c r="G151" s="14" t="s">
        <v>15</v>
      </c>
      <c r="H151" s="17">
        <v>2024</v>
      </c>
      <c r="I151" s="14" t="s">
        <v>52</v>
      </c>
      <c r="J151" s="14">
        <v>10</v>
      </c>
      <c r="O151" s="217">
        <f>AVERAGEIF(Data_Worms_plag!$A$2:$A$97,Data_Worms!$A151,Data_Worms_plag!$L$2:$L$97)</f>
        <v>231.625</v>
      </c>
    </row>
    <row r="152" spans="1:15" x14ac:dyDescent="0.3">
      <c r="A152" s="14">
        <v>7</v>
      </c>
      <c r="B152" s="14" t="s">
        <v>17</v>
      </c>
      <c r="C152" s="14" t="s">
        <v>532</v>
      </c>
      <c r="D152" s="14" t="s">
        <v>7</v>
      </c>
      <c r="E152" s="14" t="s">
        <v>18</v>
      </c>
      <c r="F152" s="14" t="s">
        <v>12</v>
      </c>
      <c r="G152" s="14" t="s">
        <v>15</v>
      </c>
      <c r="H152" s="17">
        <v>2024</v>
      </c>
      <c r="I152" s="14" t="s">
        <v>52</v>
      </c>
      <c r="J152" s="14">
        <v>10</v>
      </c>
      <c r="O152" s="217">
        <f>AVERAGEIF(Data_Worms_plag!$A$2:$A$97,Data_Worms!$A152,Data_Worms_plag!$L$2:$L$97)</f>
        <v>215.5</v>
      </c>
    </row>
    <row r="153" spans="1:15" x14ac:dyDescent="0.3">
      <c r="A153" s="14">
        <v>8</v>
      </c>
      <c r="B153" s="14" t="s">
        <v>17</v>
      </c>
      <c r="C153" s="14" t="s">
        <v>533</v>
      </c>
      <c r="D153" s="14" t="s">
        <v>7</v>
      </c>
      <c r="E153" s="14" t="s">
        <v>18</v>
      </c>
      <c r="F153" s="14" t="s">
        <v>9</v>
      </c>
      <c r="G153" s="14" t="s">
        <v>15</v>
      </c>
      <c r="H153" s="17">
        <v>2024</v>
      </c>
      <c r="I153" s="14" t="s">
        <v>52</v>
      </c>
      <c r="J153" s="14">
        <v>10</v>
      </c>
      <c r="O153" s="217">
        <f>AVERAGEIF(Data_Worms_plag!$A$2:$A$97,Data_Worms!$A153,Data_Worms_plag!$L$2:$L$97)</f>
        <v>191.75</v>
      </c>
    </row>
    <row r="154" spans="1:15" x14ac:dyDescent="0.3">
      <c r="A154" s="14">
        <v>9</v>
      </c>
      <c r="B154" s="14" t="s">
        <v>19</v>
      </c>
      <c r="C154" s="14" t="s">
        <v>534</v>
      </c>
      <c r="D154" s="14" t="s">
        <v>7</v>
      </c>
      <c r="E154" s="14" t="s">
        <v>8</v>
      </c>
      <c r="F154" s="14" t="s">
        <v>12</v>
      </c>
      <c r="G154" s="14" t="s">
        <v>10</v>
      </c>
      <c r="H154" s="17">
        <v>2024</v>
      </c>
      <c r="I154" s="14" t="s">
        <v>52</v>
      </c>
      <c r="J154" s="14">
        <v>10</v>
      </c>
      <c r="O154" s="217">
        <f>AVERAGEIF(Data_Worms_plag!$A$2:$A$97,Data_Worms!$A154,Data_Worms_plag!$L$2:$L$97)</f>
        <v>106.375</v>
      </c>
    </row>
    <row r="155" spans="1:15" x14ac:dyDescent="0.3">
      <c r="A155" s="14">
        <v>10</v>
      </c>
      <c r="B155" s="14" t="s">
        <v>19</v>
      </c>
      <c r="C155" s="14" t="s">
        <v>535</v>
      </c>
      <c r="D155" s="14" t="s">
        <v>7</v>
      </c>
      <c r="E155" s="14" t="s">
        <v>11</v>
      </c>
      <c r="F155" s="14" t="s">
        <v>16</v>
      </c>
      <c r="G155" s="14" t="s">
        <v>10</v>
      </c>
      <c r="H155" s="17">
        <v>2024</v>
      </c>
      <c r="I155" s="14" t="s">
        <v>52</v>
      </c>
      <c r="J155" s="14">
        <v>10</v>
      </c>
      <c r="O155" s="217">
        <f>AVERAGEIF(Data_Worms_plag!$A$2:$A$97,Data_Worms!$A155,Data_Worms_plag!$L$2:$L$97)</f>
        <v>115.375</v>
      </c>
    </row>
    <row r="156" spans="1:15" x14ac:dyDescent="0.3">
      <c r="A156" s="14">
        <v>11</v>
      </c>
      <c r="B156" s="14" t="s">
        <v>20</v>
      </c>
      <c r="C156" s="14" t="s">
        <v>536</v>
      </c>
      <c r="D156" s="14" t="s">
        <v>7</v>
      </c>
      <c r="E156" s="14" t="s">
        <v>8</v>
      </c>
      <c r="F156" s="14" t="s">
        <v>16</v>
      </c>
      <c r="G156" s="14" t="s">
        <v>10</v>
      </c>
      <c r="H156" s="17">
        <v>2024</v>
      </c>
      <c r="I156" s="14" t="s">
        <v>52</v>
      </c>
      <c r="J156" s="14">
        <v>10</v>
      </c>
      <c r="O156" s="217">
        <f>AVERAGEIF(Data_Worms_plag!$A$2:$A$97,Data_Worms!$A156,Data_Worms_plag!$L$2:$L$97)</f>
        <v>125.25</v>
      </c>
    </row>
    <row r="157" spans="1:15" x14ac:dyDescent="0.3">
      <c r="A157" s="15">
        <v>12</v>
      </c>
      <c r="B157" s="15" t="s">
        <v>20</v>
      </c>
      <c r="C157" s="15" t="s">
        <v>537</v>
      </c>
      <c r="D157" s="15" t="s">
        <v>7</v>
      </c>
      <c r="E157" s="15" t="s">
        <v>18</v>
      </c>
      <c r="F157" s="14" t="s">
        <v>16</v>
      </c>
      <c r="G157" s="14" t="s">
        <v>15</v>
      </c>
      <c r="H157" s="17">
        <v>2024</v>
      </c>
      <c r="I157" s="14" t="s">
        <v>52</v>
      </c>
      <c r="J157" s="14">
        <v>10</v>
      </c>
      <c r="O157" s="217">
        <f>AVERAGEIF(Data_Worms_plag!$A$2:$A$97,Data_Worms!$A157,Data_Worms_plag!$L$2:$L$97)</f>
        <v>191</v>
      </c>
    </row>
    <row r="158" spans="1:15" x14ac:dyDescent="0.3">
      <c r="A158" s="14">
        <v>13</v>
      </c>
      <c r="B158" s="14" t="s">
        <v>7</v>
      </c>
      <c r="C158" s="14" t="s">
        <v>526</v>
      </c>
      <c r="D158" s="14" t="s">
        <v>13</v>
      </c>
      <c r="E158" s="14" t="s">
        <v>8</v>
      </c>
      <c r="F158" s="14" t="s">
        <v>9</v>
      </c>
      <c r="G158" s="14" t="s">
        <v>10</v>
      </c>
      <c r="H158" s="17">
        <v>2024</v>
      </c>
      <c r="I158" s="14" t="s">
        <v>52</v>
      </c>
      <c r="J158" s="14">
        <v>10</v>
      </c>
      <c r="O158" s="217">
        <f>AVERAGEIF(Data_Worms_plag!$A$2:$A$97,Data_Worms!$A158,Data_Worms_plag!$L$2:$L$97)</f>
        <v>122.75</v>
      </c>
    </row>
    <row r="159" spans="1:15" x14ac:dyDescent="0.3">
      <c r="A159" s="14">
        <v>14</v>
      </c>
      <c r="B159" s="14" t="s">
        <v>7</v>
      </c>
      <c r="C159" s="14" t="s">
        <v>527</v>
      </c>
      <c r="D159" s="14" t="s">
        <v>13</v>
      </c>
      <c r="E159" s="14" t="s">
        <v>18</v>
      </c>
      <c r="F159" s="14" t="s">
        <v>9</v>
      </c>
      <c r="G159" s="14" t="s">
        <v>15</v>
      </c>
      <c r="H159" s="17">
        <v>2024</v>
      </c>
      <c r="I159" s="14" t="s">
        <v>52</v>
      </c>
      <c r="J159" s="14">
        <v>10</v>
      </c>
      <c r="O159" s="217">
        <f>AVERAGEIF(Data_Worms_plag!$A$2:$A$97,Data_Worms!$A159,Data_Worms_plag!$L$2:$L$97)</f>
        <v>161.125</v>
      </c>
    </row>
    <row r="160" spans="1:15" x14ac:dyDescent="0.3">
      <c r="A160" s="14">
        <v>15</v>
      </c>
      <c r="B160" s="14" t="s">
        <v>13</v>
      </c>
      <c r="C160" s="14" t="s">
        <v>528</v>
      </c>
      <c r="D160" s="14" t="s">
        <v>13</v>
      </c>
      <c r="E160" s="14" t="s">
        <v>18</v>
      </c>
      <c r="F160" s="14" t="s">
        <v>16</v>
      </c>
      <c r="G160" s="14" t="s">
        <v>15</v>
      </c>
      <c r="H160" s="17">
        <v>2024</v>
      </c>
      <c r="I160" s="14" t="s">
        <v>52</v>
      </c>
      <c r="J160" s="14">
        <v>10</v>
      </c>
      <c r="O160" s="217">
        <f>AVERAGEIF(Data_Worms_plag!$A$2:$A$97,Data_Worms!$A160,Data_Worms_plag!$L$2:$L$97)</f>
        <v>171</v>
      </c>
    </row>
    <row r="161" spans="1:15" x14ac:dyDescent="0.3">
      <c r="A161" s="14">
        <v>16</v>
      </c>
      <c r="B161" s="14" t="s">
        <v>13</v>
      </c>
      <c r="C161" s="14" t="s">
        <v>529</v>
      </c>
      <c r="D161" s="14" t="s">
        <v>13</v>
      </c>
      <c r="E161" s="14" t="s">
        <v>14</v>
      </c>
      <c r="F161" s="14" t="s">
        <v>9</v>
      </c>
      <c r="G161" s="14" t="s">
        <v>15</v>
      </c>
      <c r="H161" s="17">
        <v>2024</v>
      </c>
      <c r="I161" s="14" t="s">
        <v>52</v>
      </c>
      <c r="J161" s="14">
        <v>10</v>
      </c>
      <c r="O161" s="217">
        <f>AVERAGEIF(Data_Worms_plag!$A$2:$A$97,Data_Worms!$A161,Data_Worms_plag!$L$2:$L$97)</f>
        <v>150.75</v>
      </c>
    </row>
    <row r="162" spans="1:15" x14ac:dyDescent="0.3">
      <c r="A162" s="14">
        <v>17</v>
      </c>
      <c r="B162" s="14" t="s">
        <v>12</v>
      </c>
      <c r="C162" s="14" t="s">
        <v>530</v>
      </c>
      <c r="D162" s="14" t="s">
        <v>13</v>
      </c>
      <c r="E162" s="14" t="s">
        <v>14</v>
      </c>
      <c r="F162" s="14" t="s">
        <v>16</v>
      </c>
      <c r="G162" s="14" t="s">
        <v>15</v>
      </c>
      <c r="H162" s="17">
        <v>2024</v>
      </c>
      <c r="I162" s="14" t="s">
        <v>52</v>
      </c>
      <c r="J162" s="14">
        <v>10</v>
      </c>
      <c r="O162" s="217">
        <f>AVERAGEIF(Data_Worms_plag!$A$2:$A$97,Data_Worms!$A162,Data_Worms_plag!$L$2:$L$97)</f>
        <v>199.75</v>
      </c>
    </row>
    <row r="163" spans="1:15" x14ac:dyDescent="0.3">
      <c r="A163" s="14">
        <v>18</v>
      </c>
      <c r="B163" s="14" t="s">
        <v>12</v>
      </c>
      <c r="C163" s="14" t="s">
        <v>531</v>
      </c>
      <c r="D163" s="14" t="s">
        <v>13</v>
      </c>
      <c r="E163" s="14" t="s">
        <v>11</v>
      </c>
      <c r="F163" s="14" t="s">
        <v>16</v>
      </c>
      <c r="G163" s="14" t="s">
        <v>10</v>
      </c>
      <c r="H163" s="17">
        <v>2024</v>
      </c>
      <c r="I163" s="14" t="s">
        <v>52</v>
      </c>
      <c r="J163" s="14">
        <v>10</v>
      </c>
      <c r="O163" s="217">
        <f>AVERAGEIF(Data_Worms_plag!$A$2:$A$97,Data_Worms!$A163,Data_Worms_plag!$L$2:$L$97)</f>
        <v>131.75</v>
      </c>
    </row>
    <row r="164" spans="1:15" x14ac:dyDescent="0.3">
      <c r="A164" s="14">
        <v>19</v>
      </c>
      <c r="B164" s="14" t="s">
        <v>17</v>
      </c>
      <c r="C164" s="14" t="s">
        <v>532</v>
      </c>
      <c r="D164" s="14" t="s">
        <v>13</v>
      </c>
      <c r="E164" s="14" t="s">
        <v>11</v>
      </c>
      <c r="F164" s="14" t="s">
        <v>9</v>
      </c>
      <c r="G164" s="14" t="s">
        <v>10</v>
      </c>
      <c r="H164" s="17">
        <v>2024</v>
      </c>
      <c r="I164" s="14" t="s">
        <v>52</v>
      </c>
      <c r="J164" s="14">
        <v>10</v>
      </c>
      <c r="O164" s="217">
        <f>AVERAGEIF(Data_Worms_plag!$A$2:$A$97,Data_Worms!$A164,Data_Worms_plag!$L$2:$L$97)</f>
        <v>229.375</v>
      </c>
    </row>
    <row r="165" spans="1:15" x14ac:dyDescent="0.3">
      <c r="A165" s="14">
        <v>20</v>
      </c>
      <c r="B165" s="14" t="s">
        <v>17</v>
      </c>
      <c r="C165" s="14" t="s">
        <v>533</v>
      </c>
      <c r="D165" s="14" t="s">
        <v>13</v>
      </c>
      <c r="E165" s="14" t="s">
        <v>8</v>
      </c>
      <c r="F165" s="14" t="s">
        <v>12</v>
      </c>
      <c r="G165" s="14" t="s">
        <v>10</v>
      </c>
      <c r="H165" s="17">
        <v>2024</v>
      </c>
      <c r="I165" s="14" t="s">
        <v>52</v>
      </c>
      <c r="J165" s="14">
        <v>10</v>
      </c>
      <c r="O165" s="217">
        <f>AVERAGEIF(Data_Worms_plag!$A$2:$A$97,Data_Worms!$A165,Data_Worms_plag!$L$2:$L$97)</f>
        <v>130.875</v>
      </c>
    </row>
    <row r="166" spans="1:15" x14ac:dyDescent="0.3">
      <c r="A166" s="14">
        <v>21</v>
      </c>
      <c r="B166" s="14" t="s">
        <v>19</v>
      </c>
      <c r="C166" s="14" t="s">
        <v>534</v>
      </c>
      <c r="D166" s="14" t="s">
        <v>13</v>
      </c>
      <c r="E166" s="14" t="s">
        <v>14</v>
      </c>
      <c r="F166" s="14" t="s">
        <v>12</v>
      </c>
      <c r="G166" s="14" t="s">
        <v>15</v>
      </c>
      <c r="H166" s="17">
        <v>2024</v>
      </c>
      <c r="I166" s="14" t="s">
        <v>52</v>
      </c>
      <c r="J166" s="14">
        <v>10</v>
      </c>
      <c r="O166" s="217">
        <f>AVERAGEIF(Data_Worms_plag!$A$2:$A$97,Data_Worms!$A166,Data_Worms_plag!$L$2:$L$97)</f>
        <v>139.75</v>
      </c>
    </row>
    <row r="167" spans="1:15" x14ac:dyDescent="0.3">
      <c r="A167" s="14">
        <v>22</v>
      </c>
      <c r="B167" s="14" t="s">
        <v>19</v>
      </c>
      <c r="C167" s="14" t="s">
        <v>535</v>
      </c>
      <c r="D167" s="14" t="s">
        <v>13</v>
      </c>
      <c r="E167" s="14" t="s">
        <v>11</v>
      </c>
      <c r="F167" s="14" t="s">
        <v>12</v>
      </c>
      <c r="G167" s="14" t="s">
        <v>10</v>
      </c>
      <c r="H167" s="17">
        <v>2024</v>
      </c>
      <c r="I167" s="14" t="s">
        <v>52</v>
      </c>
      <c r="J167" s="14">
        <v>10</v>
      </c>
      <c r="O167" s="217">
        <f>AVERAGEIF(Data_Worms_plag!$A$2:$A$97,Data_Worms!$A167,Data_Worms_plag!$L$2:$L$97)</f>
        <v>141.125</v>
      </c>
    </row>
    <row r="168" spans="1:15" x14ac:dyDescent="0.3">
      <c r="A168" s="14">
        <v>23</v>
      </c>
      <c r="B168" s="14" t="s">
        <v>20</v>
      </c>
      <c r="C168" s="14" t="s">
        <v>536</v>
      </c>
      <c r="D168" s="14" t="s">
        <v>13</v>
      </c>
      <c r="E168" s="14" t="s">
        <v>8</v>
      </c>
      <c r="F168" s="14" t="s">
        <v>16</v>
      </c>
      <c r="G168" s="14" t="s">
        <v>10</v>
      </c>
      <c r="H168" s="17">
        <v>2024</v>
      </c>
      <c r="I168" s="14" t="s">
        <v>52</v>
      </c>
      <c r="J168" s="14">
        <v>10</v>
      </c>
      <c r="O168" s="217">
        <f>AVERAGEIF(Data_Worms_plag!$A$2:$A$97,Data_Worms!$A168,Data_Worms_plag!$L$2:$L$97)</f>
        <v>161.375</v>
      </c>
    </row>
    <row r="169" spans="1:15" x14ac:dyDescent="0.3">
      <c r="A169" s="15">
        <v>24</v>
      </c>
      <c r="B169" s="15" t="s">
        <v>20</v>
      </c>
      <c r="C169" s="15" t="s">
        <v>537</v>
      </c>
      <c r="D169" s="15" t="s">
        <v>13</v>
      </c>
      <c r="E169" s="15" t="s">
        <v>18</v>
      </c>
      <c r="F169" s="14" t="s">
        <v>12</v>
      </c>
      <c r="G169" s="14" t="s">
        <v>15</v>
      </c>
      <c r="H169" s="17">
        <v>2024</v>
      </c>
      <c r="I169" s="14" t="s">
        <v>52</v>
      </c>
      <c r="J169" s="14">
        <v>10</v>
      </c>
      <c r="O169" s="217">
        <f>AVERAGEIF(Data_Worms_plag!$A$2:$A$97,Data_Worms!$A169,Data_Worms_plag!$L$2:$L$97)</f>
        <v>186.5</v>
      </c>
    </row>
    <row r="170" spans="1:15" x14ac:dyDescent="0.3">
      <c r="A170" s="14">
        <v>25</v>
      </c>
      <c r="B170" s="14" t="s">
        <v>7</v>
      </c>
      <c r="C170" s="14" t="s">
        <v>526</v>
      </c>
      <c r="D170" s="14" t="s">
        <v>12</v>
      </c>
      <c r="E170" s="14" t="s">
        <v>11</v>
      </c>
      <c r="F170" s="14" t="s">
        <v>16</v>
      </c>
      <c r="G170" s="14" t="s">
        <v>10</v>
      </c>
      <c r="H170" s="17">
        <v>2024</v>
      </c>
      <c r="I170" s="14" t="s">
        <v>52</v>
      </c>
      <c r="J170" s="14">
        <v>10</v>
      </c>
      <c r="O170" s="217">
        <f>AVERAGEIF(Data_Worms_plag!$A$2:$A$97,Data_Worms!$A170,Data_Worms_plag!$L$2:$L$97)</f>
        <v>226.75</v>
      </c>
    </row>
    <row r="171" spans="1:15" x14ac:dyDescent="0.3">
      <c r="A171" s="14">
        <v>26</v>
      </c>
      <c r="B171" s="14" t="s">
        <v>7</v>
      </c>
      <c r="C171" s="14" t="s">
        <v>527</v>
      </c>
      <c r="D171" s="14" t="s">
        <v>12</v>
      </c>
      <c r="E171" s="14" t="s">
        <v>18</v>
      </c>
      <c r="F171" s="14" t="s">
        <v>9</v>
      </c>
      <c r="G171" s="14" t="s">
        <v>15</v>
      </c>
      <c r="H171" s="17">
        <v>2024</v>
      </c>
      <c r="I171" s="14" t="s">
        <v>52</v>
      </c>
      <c r="J171" s="14">
        <v>10</v>
      </c>
      <c r="O171" s="217">
        <f>AVERAGEIF(Data_Worms_plag!$A$2:$A$97,Data_Worms!$A171,Data_Worms_plag!$L$2:$L$97)</f>
        <v>175.75</v>
      </c>
    </row>
    <row r="172" spans="1:15" x14ac:dyDescent="0.3">
      <c r="A172" s="14">
        <v>27</v>
      </c>
      <c r="B172" s="14" t="s">
        <v>13</v>
      </c>
      <c r="C172" s="14" t="s">
        <v>528</v>
      </c>
      <c r="D172" s="14" t="s">
        <v>12</v>
      </c>
      <c r="E172" s="14" t="s">
        <v>14</v>
      </c>
      <c r="F172" s="14" t="s">
        <v>12</v>
      </c>
      <c r="G172" s="14" t="s">
        <v>15</v>
      </c>
      <c r="H172" s="17">
        <v>2024</v>
      </c>
      <c r="I172" s="14" t="s">
        <v>52</v>
      </c>
      <c r="J172" s="14">
        <v>10</v>
      </c>
      <c r="O172" s="217">
        <f>AVERAGEIF(Data_Worms_plag!$A$2:$A$97,Data_Worms!$A172,Data_Worms_plag!$L$2:$L$97)</f>
        <v>173</v>
      </c>
    </row>
    <row r="173" spans="1:15" x14ac:dyDescent="0.3">
      <c r="A173" s="14">
        <v>28</v>
      </c>
      <c r="B173" s="14" t="s">
        <v>13</v>
      </c>
      <c r="C173" s="14" t="s">
        <v>529</v>
      </c>
      <c r="D173" s="14" t="s">
        <v>12</v>
      </c>
      <c r="E173" s="14" t="s">
        <v>14</v>
      </c>
      <c r="F173" s="14" t="s">
        <v>9</v>
      </c>
      <c r="G173" s="14" t="s">
        <v>15</v>
      </c>
      <c r="H173" s="17">
        <v>2024</v>
      </c>
      <c r="I173" s="14" t="s">
        <v>52</v>
      </c>
      <c r="J173" s="14">
        <v>10</v>
      </c>
      <c r="O173" s="217">
        <f>AVERAGEIF(Data_Worms_plag!$A$2:$A$97,Data_Worms!$A173,Data_Worms_plag!$L$2:$L$97)</f>
        <v>128.625</v>
      </c>
    </row>
    <row r="174" spans="1:15" x14ac:dyDescent="0.3">
      <c r="A174" s="14">
        <v>29</v>
      </c>
      <c r="B174" s="14" t="s">
        <v>12</v>
      </c>
      <c r="C174" s="14" t="s">
        <v>530</v>
      </c>
      <c r="D174" s="14" t="s">
        <v>12</v>
      </c>
      <c r="E174" s="14" t="s">
        <v>11</v>
      </c>
      <c r="F174" s="14" t="s">
        <v>9</v>
      </c>
      <c r="G174" s="14" t="s">
        <v>10</v>
      </c>
      <c r="H174" s="17">
        <v>2024</v>
      </c>
      <c r="I174" s="14" t="s">
        <v>52</v>
      </c>
      <c r="J174" s="14">
        <v>10</v>
      </c>
      <c r="O174" s="217">
        <f>AVERAGEIF(Data_Worms_plag!$A$2:$A$97,Data_Worms!$A174,Data_Worms_plag!$L$2:$L$97)</f>
        <v>141.5</v>
      </c>
    </row>
    <row r="175" spans="1:15" x14ac:dyDescent="0.3">
      <c r="A175" s="14">
        <v>30</v>
      </c>
      <c r="B175" s="14" t="s">
        <v>12</v>
      </c>
      <c r="C175" s="14" t="s">
        <v>531</v>
      </c>
      <c r="D175" s="14" t="s">
        <v>12</v>
      </c>
      <c r="E175" s="14" t="s">
        <v>8</v>
      </c>
      <c r="F175" s="14" t="s">
        <v>16</v>
      </c>
      <c r="G175" s="14" t="s">
        <v>10</v>
      </c>
      <c r="H175" s="17">
        <v>2024</v>
      </c>
      <c r="I175" s="14" t="s">
        <v>52</v>
      </c>
      <c r="J175" s="14">
        <v>10</v>
      </c>
      <c r="O175" s="217">
        <f>AVERAGEIF(Data_Worms_plag!$A$2:$A$97,Data_Worms!$A175,Data_Worms_plag!$L$2:$L$97)</f>
        <v>189</v>
      </c>
    </row>
    <row r="176" spans="1:15" x14ac:dyDescent="0.3">
      <c r="A176" s="14">
        <v>31</v>
      </c>
      <c r="B176" s="14" t="s">
        <v>17</v>
      </c>
      <c r="C176" s="14" t="s">
        <v>532</v>
      </c>
      <c r="D176" s="14" t="s">
        <v>12</v>
      </c>
      <c r="E176" s="14" t="s">
        <v>11</v>
      </c>
      <c r="F176" s="14" t="s">
        <v>12</v>
      </c>
      <c r="G176" s="14" t="s">
        <v>10</v>
      </c>
      <c r="H176" s="17">
        <v>2024</v>
      </c>
      <c r="I176" s="14" t="s">
        <v>52</v>
      </c>
      <c r="J176" s="14">
        <v>10</v>
      </c>
      <c r="O176" s="217">
        <f>AVERAGEIF(Data_Worms_plag!$A$2:$A$97,Data_Worms!$A176,Data_Worms_plag!$L$2:$L$97)</f>
        <v>118.25</v>
      </c>
    </row>
    <row r="177" spans="1:15" x14ac:dyDescent="0.3">
      <c r="A177" s="14">
        <v>32</v>
      </c>
      <c r="B177" s="14" t="s">
        <v>17</v>
      </c>
      <c r="C177" s="14" t="s">
        <v>533</v>
      </c>
      <c r="D177" s="14" t="s">
        <v>12</v>
      </c>
      <c r="E177" s="14" t="s">
        <v>8</v>
      </c>
      <c r="F177" s="14" t="s">
        <v>12</v>
      </c>
      <c r="G177" s="14" t="s">
        <v>10</v>
      </c>
      <c r="H177" s="17">
        <v>2024</v>
      </c>
      <c r="I177" s="14" t="s">
        <v>52</v>
      </c>
      <c r="J177" s="14">
        <v>10</v>
      </c>
      <c r="O177" s="217">
        <f>AVERAGEIF(Data_Worms_plag!$A$2:$A$97,Data_Worms!$A177,Data_Worms_plag!$L$2:$L$97)</f>
        <v>117.375</v>
      </c>
    </row>
    <row r="178" spans="1:15" x14ac:dyDescent="0.3">
      <c r="A178" s="14">
        <v>33</v>
      </c>
      <c r="B178" s="14" t="s">
        <v>19</v>
      </c>
      <c r="C178" s="14" t="s">
        <v>534</v>
      </c>
      <c r="D178" s="14" t="s">
        <v>12</v>
      </c>
      <c r="E178" s="14" t="s">
        <v>8</v>
      </c>
      <c r="F178" s="14" t="s">
        <v>9</v>
      </c>
      <c r="G178" s="14" t="s">
        <v>10</v>
      </c>
      <c r="H178" s="17">
        <v>2024</v>
      </c>
      <c r="I178" s="14" t="s">
        <v>52</v>
      </c>
      <c r="J178" s="14">
        <v>10</v>
      </c>
      <c r="O178" s="217">
        <f>AVERAGEIF(Data_Worms_plag!$A$2:$A$97,Data_Worms!$A178,Data_Worms_plag!$L$2:$L$97)</f>
        <v>179.5</v>
      </c>
    </row>
    <row r="179" spans="1:15" x14ac:dyDescent="0.3">
      <c r="A179" s="14">
        <v>34</v>
      </c>
      <c r="B179" s="14" t="s">
        <v>19</v>
      </c>
      <c r="C179" s="14" t="s">
        <v>535</v>
      </c>
      <c r="D179" s="14" t="s">
        <v>12</v>
      </c>
      <c r="E179" s="14" t="s">
        <v>14</v>
      </c>
      <c r="F179" s="14" t="s">
        <v>16</v>
      </c>
      <c r="G179" s="14" t="s">
        <v>15</v>
      </c>
      <c r="H179" s="17">
        <v>2024</v>
      </c>
      <c r="I179" s="14" t="s">
        <v>52</v>
      </c>
      <c r="J179" s="14">
        <v>10</v>
      </c>
      <c r="O179" s="217">
        <f>AVERAGEIF(Data_Worms_plag!$A$2:$A$97,Data_Worms!$A179,Data_Worms_plag!$L$2:$L$97)</f>
        <v>99.375</v>
      </c>
    </row>
    <row r="180" spans="1:15" x14ac:dyDescent="0.3">
      <c r="A180" s="16">
        <v>35</v>
      </c>
      <c r="B180" s="14" t="s">
        <v>20</v>
      </c>
      <c r="C180" s="14" t="s">
        <v>536</v>
      </c>
      <c r="D180" s="16" t="s">
        <v>12</v>
      </c>
      <c r="E180" s="16" t="s">
        <v>18</v>
      </c>
      <c r="F180" s="14" t="s">
        <v>16</v>
      </c>
      <c r="G180" s="14" t="s">
        <v>15</v>
      </c>
      <c r="H180" s="17">
        <v>2024</v>
      </c>
      <c r="I180" s="14" t="s">
        <v>52</v>
      </c>
      <c r="J180" s="14">
        <v>10</v>
      </c>
      <c r="O180" s="217">
        <f>AVERAGEIF(Data_Worms_plag!$A$2:$A$97,Data_Worms!$A180,Data_Worms_plag!$L$2:$L$97)</f>
        <v>156.25</v>
      </c>
    </row>
    <row r="181" spans="1:15" x14ac:dyDescent="0.3">
      <c r="A181" s="15">
        <v>36</v>
      </c>
      <c r="B181" s="15" t="s">
        <v>20</v>
      </c>
      <c r="C181" s="15" t="s">
        <v>537</v>
      </c>
      <c r="D181" s="15" t="s">
        <v>12</v>
      </c>
      <c r="E181" s="15" t="s">
        <v>18</v>
      </c>
      <c r="F181" s="14" t="s">
        <v>12</v>
      </c>
      <c r="G181" s="14" t="s">
        <v>15</v>
      </c>
      <c r="H181" s="17">
        <v>2024</v>
      </c>
      <c r="I181" s="14" t="s">
        <v>52</v>
      </c>
      <c r="J181" s="14">
        <v>10</v>
      </c>
      <c r="O181" s="217">
        <f>AVERAGEIF(Data_Worms_plag!$A$2:$A$97,Data_Worms!$A181,Data_Worms_plag!$L$2:$L$97)</f>
        <v>177.125</v>
      </c>
    </row>
    <row r="182" spans="1:15" x14ac:dyDescent="0.3">
      <c r="A182" s="14">
        <v>37</v>
      </c>
      <c r="B182" s="14" t="s">
        <v>7</v>
      </c>
      <c r="C182" s="14" t="s">
        <v>526</v>
      </c>
      <c r="D182" s="14" t="s">
        <v>17</v>
      </c>
      <c r="E182" s="14" t="s">
        <v>14</v>
      </c>
      <c r="F182" s="14" t="s">
        <v>16</v>
      </c>
      <c r="G182" s="14" t="s">
        <v>15</v>
      </c>
      <c r="H182" s="17">
        <v>2024</v>
      </c>
      <c r="I182" s="14" t="s">
        <v>52</v>
      </c>
      <c r="J182" s="14">
        <v>10</v>
      </c>
      <c r="O182" s="217">
        <f>AVERAGEIF(Data_Worms_plag!$A$2:$A$97,Data_Worms!$A182,Data_Worms_plag!$L$2:$L$97)</f>
        <v>125.125</v>
      </c>
    </row>
    <row r="183" spans="1:15" x14ac:dyDescent="0.3">
      <c r="A183" s="14">
        <v>38</v>
      </c>
      <c r="B183" s="14" t="s">
        <v>7</v>
      </c>
      <c r="C183" s="14" t="s">
        <v>527</v>
      </c>
      <c r="D183" s="14" t="s">
        <v>17</v>
      </c>
      <c r="E183" s="14" t="s">
        <v>8</v>
      </c>
      <c r="F183" s="14" t="s">
        <v>12</v>
      </c>
      <c r="G183" s="14" t="s">
        <v>10</v>
      </c>
      <c r="H183" s="17">
        <v>2024</v>
      </c>
      <c r="I183" s="14" t="s">
        <v>52</v>
      </c>
      <c r="J183" s="14">
        <v>10</v>
      </c>
      <c r="O183" s="217">
        <f>AVERAGEIF(Data_Worms_plag!$A$2:$A$97,Data_Worms!$A183,Data_Worms_plag!$L$2:$L$97)</f>
        <v>136.875</v>
      </c>
    </row>
    <row r="184" spans="1:15" x14ac:dyDescent="0.3">
      <c r="A184" s="14">
        <v>39</v>
      </c>
      <c r="B184" s="14" t="s">
        <v>13</v>
      </c>
      <c r="C184" s="14" t="s">
        <v>528</v>
      </c>
      <c r="D184" s="14" t="s">
        <v>17</v>
      </c>
      <c r="E184" s="14" t="s">
        <v>8</v>
      </c>
      <c r="F184" s="14" t="s">
        <v>9</v>
      </c>
      <c r="G184" s="14" t="s">
        <v>10</v>
      </c>
      <c r="H184" s="17">
        <v>2024</v>
      </c>
      <c r="I184" s="14" t="s">
        <v>52</v>
      </c>
      <c r="J184" s="14">
        <v>10</v>
      </c>
      <c r="O184" s="217">
        <f>AVERAGEIF(Data_Worms_plag!$A$2:$A$97,Data_Worms!$A184,Data_Worms_plag!$L$2:$L$97)</f>
        <v>305.125</v>
      </c>
    </row>
    <row r="185" spans="1:15" x14ac:dyDescent="0.3">
      <c r="A185" s="14">
        <v>40</v>
      </c>
      <c r="B185" s="14" t="s">
        <v>13</v>
      </c>
      <c r="C185" s="14" t="s">
        <v>529</v>
      </c>
      <c r="D185" s="14" t="s">
        <v>17</v>
      </c>
      <c r="E185" s="14" t="s">
        <v>11</v>
      </c>
      <c r="F185" s="14" t="s">
        <v>12</v>
      </c>
      <c r="G185" s="14" t="s">
        <v>10</v>
      </c>
      <c r="H185" s="17">
        <v>2024</v>
      </c>
      <c r="I185" s="14" t="s">
        <v>52</v>
      </c>
      <c r="J185" s="14">
        <v>10</v>
      </c>
      <c r="O185" s="217">
        <f>AVERAGEIF(Data_Worms_plag!$A$2:$A$97,Data_Worms!$A185,Data_Worms_plag!$L$2:$L$97)</f>
        <v>163.375</v>
      </c>
    </row>
    <row r="186" spans="1:15" x14ac:dyDescent="0.3">
      <c r="A186" s="14">
        <v>41</v>
      </c>
      <c r="B186" s="14" t="s">
        <v>12</v>
      </c>
      <c r="C186" s="14" t="s">
        <v>530</v>
      </c>
      <c r="D186" s="14" t="s">
        <v>17</v>
      </c>
      <c r="E186" s="14" t="s">
        <v>18</v>
      </c>
      <c r="F186" s="14" t="s">
        <v>16</v>
      </c>
      <c r="G186" s="14" t="s">
        <v>15</v>
      </c>
      <c r="H186" s="17">
        <v>2024</v>
      </c>
      <c r="I186" s="14" t="s">
        <v>52</v>
      </c>
      <c r="J186" s="14">
        <v>10</v>
      </c>
      <c r="O186" s="217">
        <f>AVERAGEIF(Data_Worms_plag!$A$2:$A$97,Data_Worms!$A186,Data_Worms_plag!$L$2:$L$97)</f>
        <v>124.25</v>
      </c>
    </row>
    <row r="187" spans="1:15" x14ac:dyDescent="0.3">
      <c r="A187" s="14">
        <v>42</v>
      </c>
      <c r="B187" s="14" t="s">
        <v>12</v>
      </c>
      <c r="C187" s="14" t="s">
        <v>531</v>
      </c>
      <c r="D187" s="14" t="s">
        <v>17</v>
      </c>
      <c r="E187" s="14" t="s">
        <v>14</v>
      </c>
      <c r="F187" s="14" t="s">
        <v>9</v>
      </c>
      <c r="G187" s="14" t="s">
        <v>15</v>
      </c>
      <c r="H187" s="17">
        <v>2024</v>
      </c>
      <c r="I187" s="14" t="s">
        <v>52</v>
      </c>
      <c r="J187" s="14">
        <v>10</v>
      </c>
      <c r="O187" s="217">
        <f>AVERAGEIF(Data_Worms_plag!$A$2:$A$97,Data_Worms!$A187,Data_Worms_plag!$L$2:$L$97)</f>
        <v>186.25</v>
      </c>
    </row>
    <row r="188" spans="1:15" x14ac:dyDescent="0.3">
      <c r="A188" s="14">
        <v>43</v>
      </c>
      <c r="B188" s="14" t="s">
        <v>17</v>
      </c>
      <c r="C188" s="14" t="s">
        <v>532</v>
      </c>
      <c r="D188" s="14" t="s">
        <v>17</v>
      </c>
      <c r="E188" s="14" t="s">
        <v>18</v>
      </c>
      <c r="F188" s="14" t="s">
        <v>12</v>
      </c>
      <c r="G188" s="14" t="s">
        <v>15</v>
      </c>
      <c r="H188" s="17">
        <v>2024</v>
      </c>
      <c r="I188" s="14" t="s">
        <v>52</v>
      </c>
      <c r="J188" s="14">
        <v>10</v>
      </c>
      <c r="O188" s="217">
        <f>AVERAGEIF(Data_Worms_plag!$A$2:$A$97,Data_Worms!$A188,Data_Worms_plag!$L$2:$L$97)</f>
        <v>158</v>
      </c>
    </row>
    <row r="189" spans="1:15" x14ac:dyDescent="0.3">
      <c r="A189" s="14">
        <v>44</v>
      </c>
      <c r="B189" s="14" t="s">
        <v>17</v>
      </c>
      <c r="C189" s="14" t="s">
        <v>533</v>
      </c>
      <c r="D189" s="14" t="s">
        <v>17</v>
      </c>
      <c r="E189" s="14" t="s">
        <v>11</v>
      </c>
      <c r="F189" s="14" t="s">
        <v>9</v>
      </c>
      <c r="G189" s="14" t="s">
        <v>10</v>
      </c>
      <c r="H189" s="17">
        <v>2024</v>
      </c>
      <c r="I189" s="14" t="s">
        <v>52</v>
      </c>
      <c r="J189" s="14">
        <v>10</v>
      </c>
      <c r="O189" s="217">
        <f>AVERAGEIF(Data_Worms_plag!$A$2:$A$97,Data_Worms!$A189,Data_Worms_plag!$L$2:$L$97)</f>
        <v>146.375</v>
      </c>
    </row>
    <row r="190" spans="1:15" x14ac:dyDescent="0.3">
      <c r="A190" s="14">
        <v>45</v>
      </c>
      <c r="B190" s="14" t="s">
        <v>19</v>
      </c>
      <c r="C190" s="14" t="s">
        <v>534</v>
      </c>
      <c r="D190" s="14" t="s">
        <v>17</v>
      </c>
      <c r="E190" s="14" t="s">
        <v>14</v>
      </c>
      <c r="F190" s="14" t="s">
        <v>12</v>
      </c>
      <c r="G190" s="14" t="s">
        <v>15</v>
      </c>
      <c r="H190" s="17">
        <v>2024</v>
      </c>
      <c r="I190" s="14" t="s">
        <v>52</v>
      </c>
      <c r="J190" s="14">
        <v>10</v>
      </c>
      <c r="O190" s="217">
        <f>AVERAGEIF(Data_Worms_plag!$A$2:$A$97,Data_Worms!$A190,Data_Worms_plag!$L$2:$L$97)</f>
        <v>181.625</v>
      </c>
    </row>
    <row r="191" spans="1:15" x14ac:dyDescent="0.3">
      <c r="A191" s="14">
        <v>46</v>
      </c>
      <c r="B191" s="14" t="s">
        <v>19</v>
      </c>
      <c r="C191" s="14" t="s">
        <v>535</v>
      </c>
      <c r="D191" s="14" t="s">
        <v>17</v>
      </c>
      <c r="E191" s="14" t="s">
        <v>8</v>
      </c>
      <c r="F191" s="14" t="s">
        <v>16</v>
      </c>
      <c r="G191" s="14" t="s">
        <v>10</v>
      </c>
      <c r="H191" s="17">
        <v>2024</v>
      </c>
      <c r="I191" s="14" t="s">
        <v>52</v>
      </c>
      <c r="J191" s="14">
        <v>10</v>
      </c>
      <c r="O191" s="217">
        <f>AVERAGEIF(Data_Worms_plag!$A$2:$A$97,Data_Worms!$A191,Data_Worms_plag!$L$2:$L$97)</f>
        <v>136.75</v>
      </c>
    </row>
    <row r="192" spans="1:15" x14ac:dyDescent="0.3">
      <c r="A192" s="16">
        <v>47</v>
      </c>
      <c r="B192" s="14" t="s">
        <v>20</v>
      </c>
      <c r="C192" s="14" t="s">
        <v>536</v>
      </c>
      <c r="D192" s="16" t="s">
        <v>17</v>
      </c>
      <c r="E192" s="16" t="s">
        <v>18</v>
      </c>
      <c r="F192" s="14" t="s">
        <v>9</v>
      </c>
      <c r="G192" s="14" t="s">
        <v>15</v>
      </c>
      <c r="H192" s="17">
        <v>2024</v>
      </c>
      <c r="I192" s="14" t="s">
        <v>52</v>
      </c>
      <c r="J192" s="14">
        <v>10</v>
      </c>
      <c r="O192" s="217">
        <f>AVERAGEIF(Data_Worms_plag!$A$2:$A$97,Data_Worms!$A192,Data_Worms_plag!$L$2:$L$97)</f>
        <v>143.625</v>
      </c>
    </row>
    <row r="193" spans="1:15" x14ac:dyDescent="0.3">
      <c r="A193" s="15">
        <v>48</v>
      </c>
      <c r="B193" s="15" t="s">
        <v>20</v>
      </c>
      <c r="C193" s="15" t="s">
        <v>537</v>
      </c>
      <c r="D193" s="15" t="s">
        <v>17</v>
      </c>
      <c r="E193" s="15" t="s">
        <v>11</v>
      </c>
      <c r="F193" s="14" t="s">
        <v>16</v>
      </c>
      <c r="G193" s="14" t="s">
        <v>10</v>
      </c>
      <c r="H193" s="17">
        <v>2024</v>
      </c>
      <c r="I193" s="14" t="s">
        <v>52</v>
      </c>
      <c r="J193" s="14">
        <v>10</v>
      </c>
      <c r="O193" s="217">
        <f>AVERAGEIF(Data_Worms_plag!$A$2:$A$97,Data_Worms!$A193,Data_Worms_plag!$L$2:$L$97)</f>
        <v>178.25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"/>
  <sheetViews>
    <sheetView workbookViewId="0">
      <pane xSplit="11" ySplit="1" topLeftCell="L78" activePane="bottomRight" state="frozen"/>
      <selection pane="topRight" activeCell="H1" sqref="H1"/>
      <selection pane="bottomLeft" activeCell="A2" sqref="A2"/>
      <selection pane="bottomRight" activeCell="D97" sqref="D97"/>
    </sheetView>
  </sheetViews>
  <sheetFormatPr defaultRowHeight="13" x14ac:dyDescent="0.3"/>
  <cols>
    <col min="1" max="1" width="6.08984375" style="14" bestFit="1" customWidth="1"/>
    <col min="2" max="2" width="6.1796875" style="14" bestFit="1" customWidth="1"/>
    <col min="3" max="3" width="6.453125" style="14" bestFit="1" customWidth="1"/>
    <col min="4" max="4" width="6.453125" style="14" customWidth="1"/>
    <col min="5" max="5" width="7.1796875" style="14" bestFit="1" customWidth="1"/>
    <col min="6" max="7" width="8.7265625" style="14"/>
    <col min="8" max="8" width="4.453125" style="14" bestFit="1" customWidth="1"/>
    <col min="9" max="9" width="5.81640625" style="14" bestFit="1" customWidth="1"/>
    <col min="10" max="10" width="6" style="14" bestFit="1" customWidth="1"/>
    <col min="11" max="11" width="8.26953125" style="14" bestFit="1" customWidth="1"/>
    <col min="12" max="12" width="11" style="14" customWidth="1"/>
    <col min="13" max="13" width="15.81640625" style="14" bestFit="1" customWidth="1"/>
    <col min="14" max="14" width="8.7265625" style="14"/>
    <col min="15" max="15" width="25.90625" style="14" customWidth="1"/>
    <col min="16" max="16" width="13.26953125" style="14" bestFit="1" customWidth="1"/>
    <col min="17" max="17" width="11.81640625" style="14" customWidth="1"/>
    <col min="18" max="18" width="11.81640625" style="14" bestFit="1" customWidth="1"/>
    <col min="19" max="16384" width="8.7265625" style="14"/>
  </cols>
  <sheetData>
    <row r="1" spans="1:19" ht="26" x14ac:dyDescent="0.3">
      <c r="A1" s="14" t="s">
        <v>1</v>
      </c>
      <c r="B1" s="14" t="s">
        <v>517</v>
      </c>
      <c r="C1" s="3" t="s">
        <v>2</v>
      </c>
      <c r="D1" s="3" t="s">
        <v>525</v>
      </c>
      <c r="E1" s="3" t="s">
        <v>3</v>
      </c>
      <c r="F1" s="3" t="s">
        <v>4</v>
      </c>
      <c r="G1" s="3" t="s">
        <v>5</v>
      </c>
      <c r="H1" s="3" t="s">
        <v>0</v>
      </c>
      <c r="I1" s="3" t="s">
        <v>21</v>
      </c>
      <c r="J1" s="3" t="s">
        <v>62</v>
      </c>
      <c r="K1" s="3" t="s">
        <v>22</v>
      </c>
      <c r="L1" s="63" t="s">
        <v>126</v>
      </c>
      <c r="M1" s="14" t="s">
        <v>518</v>
      </c>
    </row>
    <row r="2" spans="1:19" x14ac:dyDescent="0.3">
      <c r="A2" s="14">
        <v>1</v>
      </c>
      <c r="B2" s="14">
        <v>1</v>
      </c>
      <c r="C2" s="14" t="s">
        <v>7</v>
      </c>
      <c r="D2" s="14" t="s">
        <v>526</v>
      </c>
      <c r="E2" s="14" t="s">
        <v>7</v>
      </c>
      <c r="F2" s="14" t="s">
        <v>8</v>
      </c>
      <c r="G2" s="14" t="s">
        <v>9</v>
      </c>
      <c r="H2" s="14">
        <v>2024</v>
      </c>
      <c r="J2" s="14">
        <v>10</v>
      </c>
      <c r="L2" s="155">
        <v>135</v>
      </c>
    </row>
    <row r="3" spans="1:19" x14ac:dyDescent="0.3">
      <c r="A3" s="14">
        <v>1</v>
      </c>
      <c r="B3" s="14">
        <v>2</v>
      </c>
      <c r="C3" s="14" t="s">
        <v>7</v>
      </c>
      <c r="D3" s="14" t="s">
        <v>526</v>
      </c>
      <c r="E3" s="14" t="s">
        <v>7</v>
      </c>
      <c r="F3" s="14" t="s">
        <v>8</v>
      </c>
      <c r="G3" s="14" t="s">
        <v>9</v>
      </c>
      <c r="H3" s="14">
        <v>2024</v>
      </c>
      <c r="J3" s="14">
        <v>10</v>
      </c>
      <c r="L3" s="155">
        <v>202.5</v>
      </c>
    </row>
    <row r="4" spans="1:19" x14ac:dyDescent="0.3">
      <c r="A4" s="14">
        <v>2</v>
      </c>
      <c r="B4" s="14">
        <v>1</v>
      </c>
      <c r="C4" s="14" t="s">
        <v>7</v>
      </c>
      <c r="D4" s="14" t="s">
        <v>527</v>
      </c>
      <c r="E4" s="14" t="s">
        <v>7</v>
      </c>
      <c r="F4" s="14" t="s">
        <v>11</v>
      </c>
      <c r="G4" s="14" t="s">
        <v>12</v>
      </c>
      <c r="H4" s="14">
        <v>2024</v>
      </c>
      <c r="J4" s="14">
        <v>10</v>
      </c>
      <c r="L4" s="155">
        <v>231.74999999999997</v>
      </c>
    </row>
    <row r="5" spans="1:19" ht="14.5" x14ac:dyDescent="0.35">
      <c r="A5" s="14">
        <v>2</v>
      </c>
      <c r="B5" s="14">
        <v>2</v>
      </c>
      <c r="C5" s="14" t="s">
        <v>7</v>
      </c>
      <c r="D5" s="14" t="s">
        <v>527</v>
      </c>
      <c r="E5" s="14" t="s">
        <v>7</v>
      </c>
      <c r="F5" s="14" t="s">
        <v>11</v>
      </c>
      <c r="G5" s="14" t="s">
        <v>12</v>
      </c>
      <c r="H5" s="14">
        <v>2024</v>
      </c>
      <c r="J5" s="14">
        <v>10</v>
      </c>
      <c r="L5" s="155">
        <v>231.25</v>
      </c>
      <c r="O5" s="218" t="s">
        <v>523</v>
      </c>
      <c r="P5" s="218" t="s">
        <v>520</v>
      </c>
      <c r="Q5"/>
      <c r="R5"/>
    </row>
    <row r="6" spans="1:19" ht="14.5" x14ac:dyDescent="0.35">
      <c r="A6" s="14">
        <v>3</v>
      </c>
      <c r="B6" s="14">
        <v>1</v>
      </c>
      <c r="C6" s="14" t="s">
        <v>13</v>
      </c>
      <c r="D6" s="14" t="s">
        <v>528</v>
      </c>
      <c r="E6" s="14" t="s">
        <v>7</v>
      </c>
      <c r="F6" s="14" t="s">
        <v>14</v>
      </c>
      <c r="G6" s="14" t="s">
        <v>9</v>
      </c>
      <c r="H6" s="14">
        <v>2024</v>
      </c>
      <c r="J6" s="14">
        <v>10</v>
      </c>
      <c r="L6" s="155">
        <v>131.25</v>
      </c>
      <c r="O6" s="218" t="s">
        <v>522</v>
      </c>
      <c r="P6" s="1">
        <v>1</v>
      </c>
      <c r="Q6" s="1">
        <v>2</v>
      </c>
      <c r="R6" s="1" t="s">
        <v>521</v>
      </c>
      <c r="S6" s="14" t="s">
        <v>524</v>
      </c>
    </row>
    <row r="7" spans="1:19" ht="14.5" x14ac:dyDescent="0.35">
      <c r="A7" s="14">
        <v>3</v>
      </c>
      <c r="B7" s="14">
        <v>2</v>
      </c>
      <c r="C7" s="14" t="s">
        <v>13</v>
      </c>
      <c r="D7" s="14" t="s">
        <v>528</v>
      </c>
      <c r="E7" s="14" t="s">
        <v>7</v>
      </c>
      <c r="F7" s="14" t="s">
        <v>14</v>
      </c>
      <c r="G7" s="14" t="s">
        <v>9</v>
      </c>
      <c r="H7" s="14">
        <v>2024</v>
      </c>
      <c r="J7" s="14">
        <v>10</v>
      </c>
      <c r="L7" s="155">
        <v>178.25</v>
      </c>
      <c r="O7" s="128">
        <v>12</v>
      </c>
      <c r="P7" s="219">
        <v>191</v>
      </c>
      <c r="Q7" s="219">
        <v>0</v>
      </c>
      <c r="R7" s="219">
        <v>95.5</v>
      </c>
    </row>
    <row r="8" spans="1:19" ht="14.5" x14ac:dyDescent="0.35">
      <c r="A8" s="14">
        <v>4</v>
      </c>
      <c r="B8" s="14">
        <v>1</v>
      </c>
      <c r="C8" s="14" t="s">
        <v>13</v>
      </c>
      <c r="D8" s="14" t="s">
        <v>529</v>
      </c>
      <c r="E8" s="14" t="s">
        <v>7</v>
      </c>
      <c r="F8" s="14" t="s">
        <v>14</v>
      </c>
      <c r="G8" s="14" t="s">
        <v>16</v>
      </c>
      <c r="H8" s="14">
        <v>2024</v>
      </c>
      <c r="J8" s="14">
        <v>10</v>
      </c>
      <c r="L8" s="155">
        <v>252.99999999999997</v>
      </c>
      <c r="O8" s="128">
        <v>1</v>
      </c>
      <c r="P8" s="219">
        <v>135</v>
      </c>
      <c r="Q8" s="219">
        <v>202.5</v>
      </c>
      <c r="R8" s="219">
        <v>168.75</v>
      </c>
      <c r="S8" s="182">
        <f>_xlfn.STDEV.S(Q8:R8)/AVERAGE(Q8:R8)</f>
        <v>0.12856486930664501</v>
      </c>
    </row>
    <row r="9" spans="1:19" ht="14.5" x14ac:dyDescent="0.35">
      <c r="A9" s="14">
        <v>4</v>
      </c>
      <c r="B9" s="14">
        <v>2</v>
      </c>
      <c r="C9" s="14" t="s">
        <v>13</v>
      </c>
      <c r="D9" s="14" t="s">
        <v>529</v>
      </c>
      <c r="E9" s="14" t="s">
        <v>7</v>
      </c>
      <c r="F9" s="14" t="s">
        <v>14</v>
      </c>
      <c r="G9" s="14" t="s">
        <v>16</v>
      </c>
      <c r="H9" s="14">
        <v>2024</v>
      </c>
      <c r="J9" s="14">
        <v>10</v>
      </c>
      <c r="L9" s="155">
        <v>233.5</v>
      </c>
      <c r="O9" s="128">
        <v>2</v>
      </c>
      <c r="P9" s="219">
        <v>231.74999999999997</v>
      </c>
      <c r="Q9" s="219">
        <v>231.25</v>
      </c>
      <c r="R9" s="219">
        <v>231.5</v>
      </c>
      <c r="S9" s="182">
        <f t="shared" ref="S9:S55" si="0">_xlfn.STDEV.S(Q9:R9)/AVERAGE(Q9:R9)</f>
        <v>7.6402677599843067E-4</v>
      </c>
    </row>
    <row r="10" spans="1:19" ht="14.5" x14ac:dyDescent="0.35">
      <c r="A10" s="14">
        <v>5</v>
      </c>
      <c r="B10" s="14">
        <v>1</v>
      </c>
      <c r="C10" s="14" t="s">
        <v>12</v>
      </c>
      <c r="D10" s="14" t="s">
        <v>530</v>
      </c>
      <c r="E10" s="14" t="s">
        <v>7</v>
      </c>
      <c r="F10" s="14" t="s">
        <v>11</v>
      </c>
      <c r="G10" s="14" t="s">
        <v>9</v>
      </c>
      <c r="H10" s="14">
        <v>2024</v>
      </c>
      <c r="J10" s="14">
        <v>10</v>
      </c>
      <c r="L10" s="155">
        <v>133.25</v>
      </c>
      <c r="O10" s="128">
        <v>3</v>
      </c>
      <c r="P10" s="219">
        <v>131.25</v>
      </c>
      <c r="Q10" s="219">
        <v>178.25</v>
      </c>
      <c r="R10" s="219">
        <v>154.75</v>
      </c>
      <c r="S10" s="182">
        <f t="shared" si="0"/>
        <v>9.9801858005308511E-2</v>
      </c>
    </row>
    <row r="11" spans="1:19" ht="14.5" x14ac:dyDescent="0.35">
      <c r="A11" s="14">
        <v>5</v>
      </c>
      <c r="B11" s="14">
        <v>2</v>
      </c>
      <c r="C11" s="14" t="s">
        <v>12</v>
      </c>
      <c r="D11" s="14" t="s">
        <v>530</v>
      </c>
      <c r="E11" s="14" t="s">
        <v>7</v>
      </c>
      <c r="F11" s="14" t="s">
        <v>11</v>
      </c>
      <c r="G11" s="14" t="s">
        <v>9</v>
      </c>
      <c r="H11" s="14">
        <v>2024</v>
      </c>
      <c r="J11" s="14">
        <v>10</v>
      </c>
      <c r="L11" s="155">
        <v>127.49999999999999</v>
      </c>
      <c r="O11" s="128">
        <v>4</v>
      </c>
      <c r="P11" s="219">
        <v>252.99999999999997</v>
      </c>
      <c r="Q11" s="219">
        <v>233.5</v>
      </c>
      <c r="R11" s="219">
        <v>243.25</v>
      </c>
      <c r="S11" s="182">
        <f t="shared" si="0"/>
        <v>2.8922039293419351E-2</v>
      </c>
    </row>
    <row r="12" spans="1:19" ht="14.5" x14ac:dyDescent="0.35">
      <c r="A12" s="14">
        <v>6</v>
      </c>
      <c r="B12" s="14">
        <v>1</v>
      </c>
      <c r="C12" s="14" t="s">
        <v>12</v>
      </c>
      <c r="D12" s="14" t="s">
        <v>531</v>
      </c>
      <c r="E12" s="14" t="s">
        <v>7</v>
      </c>
      <c r="F12" s="14" t="s">
        <v>14</v>
      </c>
      <c r="G12" s="14" t="s">
        <v>12</v>
      </c>
      <c r="H12" s="14">
        <v>2024</v>
      </c>
      <c r="J12" s="14">
        <v>10</v>
      </c>
      <c r="L12" s="155">
        <v>309.25</v>
      </c>
      <c r="O12" s="128">
        <v>5</v>
      </c>
      <c r="P12" s="219">
        <v>133.25</v>
      </c>
      <c r="Q12" s="219">
        <v>127.49999999999999</v>
      </c>
      <c r="R12" s="219">
        <v>130.375</v>
      </c>
      <c r="S12" s="182">
        <f t="shared" si="0"/>
        <v>1.5766801713321062E-2</v>
      </c>
    </row>
    <row r="13" spans="1:19" ht="14.5" x14ac:dyDescent="0.35">
      <c r="A13" s="14">
        <v>6</v>
      </c>
      <c r="B13" s="14">
        <v>2</v>
      </c>
      <c r="C13" s="15" t="s">
        <v>12</v>
      </c>
      <c r="D13" s="15" t="s">
        <v>531</v>
      </c>
      <c r="E13" s="15" t="s">
        <v>7</v>
      </c>
      <c r="F13" s="15" t="s">
        <v>14</v>
      </c>
      <c r="G13" s="14" t="s">
        <v>12</v>
      </c>
      <c r="H13" s="14">
        <v>2024</v>
      </c>
      <c r="J13" s="14">
        <v>10</v>
      </c>
      <c r="L13" s="155">
        <v>154</v>
      </c>
      <c r="O13" s="128">
        <v>6</v>
      </c>
      <c r="P13" s="219">
        <v>309.25</v>
      </c>
      <c r="Q13" s="219">
        <v>154</v>
      </c>
      <c r="R13" s="219">
        <v>231.625</v>
      </c>
      <c r="S13" s="182">
        <f t="shared" si="0"/>
        <v>0.28467637673701524</v>
      </c>
    </row>
    <row r="14" spans="1:19" ht="14.5" x14ac:dyDescent="0.35">
      <c r="A14" s="14">
        <v>7</v>
      </c>
      <c r="B14" s="14">
        <v>1</v>
      </c>
      <c r="C14" s="14" t="s">
        <v>17</v>
      </c>
      <c r="D14" s="14" t="s">
        <v>532</v>
      </c>
      <c r="E14" s="14" t="s">
        <v>7</v>
      </c>
      <c r="F14" s="14" t="s">
        <v>18</v>
      </c>
      <c r="G14" s="14" t="s">
        <v>12</v>
      </c>
      <c r="H14" s="14">
        <v>2024</v>
      </c>
      <c r="J14" s="14">
        <v>10</v>
      </c>
      <c r="L14" s="155">
        <v>185.5</v>
      </c>
      <c r="O14" s="128">
        <v>7</v>
      </c>
      <c r="P14" s="219">
        <v>185.5</v>
      </c>
      <c r="Q14" s="219">
        <v>245.5</v>
      </c>
      <c r="R14" s="219">
        <v>215.5</v>
      </c>
      <c r="S14" s="182">
        <f t="shared" si="0"/>
        <v>9.203125134748992E-2</v>
      </c>
    </row>
    <row r="15" spans="1:19" ht="14.5" x14ac:dyDescent="0.35">
      <c r="A15" s="14">
        <v>7</v>
      </c>
      <c r="B15" s="14">
        <v>2</v>
      </c>
      <c r="C15" s="14" t="s">
        <v>17</v>
      </c>
      <c r="D15" s="14" t="s">
        <v>532</v>
      </c>
      <c r="E15" s="14" t="s">
        <v>7</v>
      </c>
      <c r="F15" s="14" t="s">
        <v>18</v>
      </c>
      <c r="G15" s="14" t="s">
        <v>12</v>
      </c>
      <c r="H15" s="14">
        <v>2024</v>
      </c>
      <c r="J15" s="14">
        <v>10</v>
      </c>
      <c r="L15" s="155">
        <v>245.5</v>
      </c>
      <c r="O15" s="128">
        <v>8</v>
      </c>
      <c r="P15" s="219">
        <v>217.24999999999997</v>
      </c>
      <c r="Q15" s="219">
        <v>166.25</v>
      </c>
      <c r="R15" s="219">
        <v>191.75</v>
      </c>
      <c r="S15" s="182">
        <f t="shared" si="0"/>
        <v>0.10073308893998302</v>
      </c>
    </row>
    <row r="16" spans="1:19" ht="14.5" x14ac:dyDescent="0.35">
      <c r="A16" s="14">
        <v>8</v>
      </c>
      <c r="B16" s="14">
        <v>1</v>
      </c>
      <c r="C16" s="14" t="s">
        <v>17</v>
      </c>
      <c r="D16" s="14" t="s">
        <v>533</v>
      </c>
      <c r="E16" s="14" t="s">
        <v>7</v>
      </c>
      <c r="F16" s="14" t="s">
        <v>18</v>
      </c>
      <c r="G16" s="14" t="s">
        <v>9</v>
      </c>
      <c r="H16" s="14">
        <v>2024</v>
      </c>
      <c r="J16" s="14">
        <v>10</v>
      </c>
      <c r="L16" s="155">
        <v>217.24999999999997</v>
      </c>
      <c r="O16" s="128">
        <v>9</v>
      </c>
      <c r="P16" s="219">
        <v>134.5</v>
      </c>
      <c r="Q16" s="219">
        <v>78.25</v>
      </c>
      <c r="R16" s="219">
        <v>106.375</v>
      </c>
      <c r="S16" s="182">
        <f t="shared" si="0"/>
        <v>0.21543537680023453</v>
      </c>
    </row>
    <row r="17" spans="1:19" ht="14.5" x14ac:dyDescent="0.35">
      <c r="A17" s="14">
        <v>8</v>
      </c>
      <c r="B17" s="14">
        <v>2</v>
      </c>
      <c r="C17" s="14" t="s">
        <v>17</v>
      </c>
      <c r="D17" s="14" t="s">
        <v>533</v>
      </c>
      <c r="E17" s="14" t="s">
        <v>7</v>
      </c>
      <c r="F17" s="14" t="s">
        <v>18</v>
      </c>
      <c r="G17" s="14" t="s">
        <v>9</v>
      </c>
      <c r="H17" s="14">
        <v>2024</v>
      </c>
      <c r="J17" s="14">
        <v>10</v>
      </c>
      <c r="L17" s="155">
        <v>166.25</v>
      </c>
      <c r="O17" s="128">
        <v>10</v>
      </c>
      <c r="P17" s="219">
        <v>135</v>
      </c>
      <c r="Q17" s="219">
        <v>95.75</v>
      </c>
      <c r="R17" s="219">
        <v>115.375</v>
      </c>
      <c r="S17" s="182">
        <f t="shared" si="0"/>
        <v>0.13145738856872463</v>
      </c>
    </row>
    <row r="18" spans="1:19" ht="14.5" x14ac:dyDescent="0.35">
      <c r="A18" s="14">
        <v>9</v>
      </c>
      <c r="B18" s="14">
        <v>1</v>
      </c>
      <c r="C18" s="14" t="s">
        <v>19</v>
      </c>
      <c r="D18" s="14" t="s">
        <v>534</v>
      </c>
      <c r="E18" s="14" t="s">
        <v>7</v>
      </c>
      <c r="F18" s="14" t="s">
        <v>8</v>
      </c>
      <c r="G18" s="14" t="s">
        <v>12</v>
      </c>
      <c r="H18" s="14">
        <v>2024</v>
      </c>
      <c r="J18" s="14">
        <v>10</v>
      </c>
      <c r="L18" s="155">
        <v>134.5</v>
      </c>
      <c r="O18" s="128">
        <v>11</v>
      </c>
      <c r="P18" s="219">
        <v>91</v>
      </c>
      <c r="Q18" s="219">
        <v>159.5</v>
      </c>
      <c r="R18" s="219">
        <v>125.25</v>
      </c>
      <c r="S18" s="182">
        <f t="shared" si="0"/>
        <v>0.17010294823978403</v>
      </c>
    </row>
    <row r="19" spans="1:19" ht="14.5" x14ac:dyDescent="0.35">
      <c r="A19" s="14">
        <v>9</v>
      </c>
      <c r="B19" s="14">
        <v>2</v>
      </c>
      <c r="C19" s="14" t="s">
        <v>19</v>
      </c>
      <c r="D19" s="14" t="s">
        <v>534</v>
      </c>
      <c r="E19" s="14" t="s">
        <v>7</v>
      </c>
      <c r="F19" s="14" t="s">
        <v>8</v>
      </c>
      <c r="G19" s="14" t="s">
        <v>12</v>
      </c>
      <c r="H19" s="14">
        <v>2024</v>
      </c>
      <c r="J19" s="14">
        <v>10</v>
      </c>
      <c r="L19" s="155">
        <v>78.25</v>
      </c>
      <c r="O19" s="128">
        <v>13</v>
      </c>
      <c r="P19" s="219">
        <v>129</v>
      </c>
      <c r="Q19" s="219">
        <v>116.5</v>
      </c>
      <c r="R19" s="219">
        <v>122.75</v>
      </c>
      <c r="S19" s="182">
        <f t="shared" si="0"/>
        <v>3.6943927961679598E-2</v>
      </c>
    </row>
    <row r="20" spans="1:19" ht="14.5" x14ac:dyDescent="0.35">
      <c r="A20" s="14">
        <v>10</v>
      </c>
      <c r="B20" s="14">
        <v>1</v>
      </c>
      <c r="C20" s="14" t="s">
        <v>19</v>
      </c>
      <c r="D20" s="14" t="s">
        <v>535</v>
      </c>
      <c r="E20" s="14" t="s">
        <v>7</v>
      </c>
      <c r="F20" s="14" t="s">
        <v>11</v>
      </c>
      <c r="G20" s="14" t="s">
        <v>16</v>
      </c>
      <c r="H20" s="14">
        <v>2024</v>
      </c>
      <c r="J20" s="14">
        <v>10</v>
      </c>
      <c r="L20" s="155">
        <v>135</v>
      </c>
      <c r="O20" s="128">
        <v>14</v>
      </c>
      <c r="P20" s="219">
        <v>194.75</v>
      </c>
      <c r="Q20" s="219">
        <v>127.49999999999999</v>
      </c>
      <c r="R20" s="219">
        <v>161.125</v>
      </c>
      <c r="S20" s="182">
        <f t="shared" si="0"/>
        <v>0.16475679873467414</v>
      </c>
    </row>
    <row r="21" spans="1:19" ht="14.5" x14ac:dyDescent="0.35">
      <c r="A21" s="14">
        <v>10</v>
      </c>
      <c r="B21" s="14">
        <v>2</v>
      </c>
      <c r="C21" s="14" t="s">
        <v>19</v>
      </c>
      <c r="D21" s="14" t="s">
        <v>535</v>
      </c>
      <c r="E21" s="14" t="s">
        <v>7</v>
      </c>
      <c r="F21" s="14" t="s">
        <v>11</v>
      </c>
      <c r="G21" s="14" t="s">
        <v>16</v>
      </c>
      <c r="H21" s="14">
        <v>2024</v>
      </c>
      <c r="J21" s="14">
        <v>10</v>
      </c>
      <c r="L21" s="155">
        <v>95.75</v>
      </c>
      <c r="O21" s="128">
        <v>15</v>
      </c>
      <c r="P21" s="219">
        <v>227.25</v>
      </c>
      <c r="Q21" s="219">
        <v>114.75</v>
      </c>
      <c r="R21" s="219">
        <v>171</v>
      </c>
      <c r="S21" s="182">
        <f t="shared" si="0"/>
        <v>0.27838849653013681</v>
      </c>
    </row>
    <row r="22" spans="1:19" ht="14.5" x14ac:dyDescent="0.35">
      <c r="A22" s="14">
        <v>11</v>
      </c>
      <c r="B22" s="14">
        <v>1</v>
      </c>
      <c r="C22" s="14" t="s">
        <v>20</v>
      </c>
      <c r="D22" s="14" t="s">
        <v>536</v>
      </c>
      <c r="E22" s="14" t="s">
        <v>7</v>
      </c>
      <c r="F22" s="14" t="s">
        <v>8</v>
      </c>
      <c r="G22" s="14" t="s">
        <v>16</v>
      </c>
      <c r="H22" s="14">
        <v>2024</v>
      </c>
      <c r="J22" s="14">
        <v>10</v>
      </c>
      <c r="L22" s="155">
        <v>91</v>
      </c>
      <c r="O22" s="128">
        <v>16</v>
      </c>
      <c r="P22" s="219">
        <v>114.99999999999999</v>
      </c>
      <c r="Q22" s="219">
        <v>186.5</v>
      </c>
      <c r="R22" s="219">
        <v>150.75</v>
      </c>
      <c r="S22" s="182">
        <f t="shared" si="0"/>
        <v>0.14991292766445707</v>
      </c>
    </row>
    <row r="23" spans="1:19" ht="14.5" x14ac:dyDescent="0.35">
      <c r="A23" s="14">
        <v>11</v>
      </c>
      <c r="B23" s="14">
        <v>2</v>
      </c>
      <c r="C23" s="14" t="s">
        <v>20</v>
      </c>
      <c r="D23" s="14" t="s">
        <v>536</v>
      </c>
      <c r="E23" s="14" t="s">
        <v>7</v>
      </c>
      <c r="F23" s="14" t="s">
        <v>8</v>
      </c>
      <c r="G23" s="14" t="s">
        <v>16</v>
      </c>
      <c r="H23" s="14">
        <v>2024</v>
      </c>
      <c r="J23" s="14">
        <v>10</v>
      </c>
      <c r="L23" s="155">
        <v>159.5</v>
      </c>
      <c r="O23" s="128">
        <v>17</v>
      </c>
      <c r="P23" s="219">
        <v>232.5</v>
      </c>
      <c r="Q23" s="219">
        <v>167</v>
      </c>
      <c r="R23" s="219">
        <v>199.75</v>
      </c>
      <c r="S23" s="182">
        <f t="shared" si="0"/>
        <v>0.12628628266590008</v>
      </c>
    </row>
    <row r="24" spans="1:19" ht="14.5" x14ac:dyDescent="0.35">
      <c r="A24" s="14">
        <v>12</v>
      </c>
      <c r="B24" s="14">
        <v>1</v>
      </c>
      <c r="C24" s="16" t="s">
        <v>20</v>
      </c>
      <c r="D24" s="16" t="s">
        <v>537</v>
      </c>
      <c r="E24" s="16" t="s">
        <v>7</v>
      </c>
      <c r="F24" s="16" t="s">
        <v>18</v>
      </c>
      <c r="G24" s="14" t="s">
        <v>16</v>
      </c>
      <c r="H24" s="14">
        <v>2024</v>
      </c>
      <c r="J24" s="14">
        <v>10</v>
      </c>
      <c r="L24" s="155">
        <v>191</v>
      </c>
      <c r="O24" s="128">
        <v>18</v>
      </c>
      <c r="P24" s="219">
        <v>136.75</v>
      </c>
      <c r="Q24" s="219">
        <v>126.75</v>
      </c>
      <c r="R24" s="219">
        <v>131.75</v>
      </c>
      <c r="S24" s="182">
        <f t="shared" si="0"/>
        <v>2.7354227512052128E-2</v>
      </c>
    </row>
    <row r="25" spans="1:19" ht="14.5" x14ac:dyDescent="0.35">
      <c r="A25" s="14">
        <v>12</v>
      </c>
      <c r="B25" s="14">
        <v>2</v>
      </c>
      <c r="C25" s="15" t="s">
        <v>20</v>
      </c>
      <c r="D25" s="15" t="s">
        <v>537</v>
      </c>
      <c r="E25" s="15" t="s">
        <v>7</v>
      </c>
      <c r="F25" s="15" t="s">
        <v>18</v>
      </c>
      <c r="G25" s="14" t="s">
        <v>16</v>
      </c>
      <c r="H25" s="14">
        <v>2024</v>
      </c>
      <c r="J25" s="14">
        <v>10</v>
      </c>
      <c r="L25" s="155"/>
      <c r="M25" s="14" t="s">
        <v>519</v>
      </c>
      <c r="O25" s="128">
        <v>19</v>
      </c>
      <c r="P25" s="219">
        <v>206.99999999999997</v>
      </c>
      <c r="Q25" s="219">
        <v>251.75</v>
      </c>
      <c r="R25" s="219">
        <v>229.375</v>
      </c>
      <c r="S25" s="182">
        <f t="shared" si="0"/>
        <v>6.5768830258452593E-2</v>
      </c>
    </row>
    <row r="26" spans="1:19" ht="14.5" x14ac:dyDescent="0.35">
      <c r="A26" s="14">
        <v>13</v>
      </c>
      <c r="B26" s="14">
        <v>1</v>
      </c>
      <c r="C26" s="14" t="s">
        <v>7</v>
      </c>
      <c r="D26" s="14" t="s">
        <v>526</v>
      </c>
      <c r="E26" s="14" t="s">
        <v>13</v>
      </c>
      <c r="F26" s="14" t="s">
        <v>8</v>
      </c>
      <c r="G26" s="14" t="s">
        <v>9</v>
      </c>
      <c r="H26" s="14">
        <v>2024</v>
      </c>
      <c r="J26" s="14">
        <v>10</v>
      </c>
      <c r="L26" s="155">
        <v>129</v>
      </c>
      <c r="O26" s="128">
        <v>20</v>
      </c>
      <c r="P26" s="219">
        <v>160.5</v>
      </c>
      <c r="Q26" s="219">
        <v>101.25</v>
      </c>
      <c r="R26" s="219">
        <v>130.875</v>
      </c>
      <c r="S26" s="182">
        <f t="shared" si="0"/>
        <v>0.1804892914821882</v>
      </c>
    </row>
    <row r="27" spans="1:19" ht="14.5" x14ac:dyDescent="0.35">
      <c r="A27" s="14">
        <v>13</v>
      </c>
      <c r="B27" s="14">
        <v>2</v>
      </c>
      <c r="C27" s="14" t="s">
        <v>7</v>
      </c>
      <c r="D27" s="14" t="s">
        <v>526</v>
      </c>
      <c r="E27" s="14" t="s">
        <v>13</v>
      </c>
      <c r="F27" s="14" t="s">
        <v>8</v>
      </c>
      <c r="G27" s="14" t="s">
        <v>9</v>
      </c>
      <c r="H27" s="14">
        <v>2024</v>
      </c>
      <c r="J27" s="14">
        <v>10</v>
      </c>
      <c r="L27" s="155">
        <v>116.5</v>
      </c>
      <c r="O27" s="128">
        <v>21</v>
      </c>
      <c r="P27" s="219">
        <v>146.25</v>
      </c>
      <c r="Q27" s="219">
        <v>133.25</v>
      </c>
      <c r="R27" s="219">
        <v>139.75</v>
      </c>
      <c r="S27" s="182">
        <f t="shared" si="0"/>
        <v>3.3671751485073689E-2</v>
      </c>
    </row>
    <row r="28" spans="1:19" ht="14.5" x14ac:dyDescent="0.35">
      <c r="A28" s="14">
        <v>14</v>
      </c>
      <c r="B28" s="14">
        <v>1</v>
      </c>
      <c r="C28" s="14" t="s">
        <v>7</v>
      </c>
      <c r="D28" s="14" t="s">
        <v>527</v>
      </c>
      <c r="E28" s="14" t="s">
        <v>13</v>
      </c>
      <c r="F28" s="14" t="s">
        <v>18</v>
      </c>
      <c r="G28" s="14" t="s">
        <v>9</v>
      </c>
      <c r="H28" s="14">
        <v>2024</v>
      </c>
      <c r="J28" s="14">
        <v>10</v>
      </c>
      <c r="L28" s="155">
        <v>194.75</v>
      </c>
      <c r="O28" s="128">
        <v>22</v>
      </c>
      <c r="P28" s="219">
        <v>132</v>
      </c>
      <c r="Q28" s="219">
        <v>150.25</v>
      </c>
      <c r="R28" s="219">
        <v>141.125</v>
      </c>
      <c r="S28" s="182">
        <f t="shared" si="0"/>
        <v>4.4288970421808641E-2</v>
      </c>
    </row>
    <row r="29" spans="1:19" ht="14.5" x14ac:dyDescent="0.35">
      <c r="A29" s="14">
        <v>14</v>
      </c>
      <c r="B29" s="14">
        <v>2</v>
      </c>
      <c r="C29" s="14" t="s">
        <v>7</v>
      </c>
      <c r="D29" s="14" t="s">
        <v>527</v>
      </c>
      <c r="E29" s="14" t="s">
        <v>13</v>
      </c>
      <c r="F29" s="14" t="s">
        <v>18</v>
      </c>
      <c r="G29" s="14" t="s">
        <v>9</v>
      </c>
      <c r="H29" s="14">
        <v>2024</v>
      </c>
      <c r="J29" s="14">
        <v>10</v>
      </c>
      <c r="L29" s="155">
        <v>127.49999999999999</v>
      </c>
      <c r="O29" s="128">
        <v>23</v>
      </c>
      <c r="P29" s="219">
        <v>117.5</v>
      </c>
      <c r="Q29" s="219">
        <v>205.25000000000003</v>
      </c>
      <c r="R29" s="219">
        <v>161.375</v>
      </c>
      <c r="S29" s="182">
        <f t="shared" si="0"/>
        <v>0.16924274135457215</v>
      </c>
    </row>
    <row r="30" spans="1:19" ht="14.5" x14ac:dyDescent="0.35">
      <c r="A30" s="14">
        <v>15</v>
      </c>
      <c r="B30" s="14">
        <v>1</v>
      </c>
      <c r="C30" s="14" t="s">
        <v>13</v>
      </c>
      <c r="D30" s="14" t="s">
        <v>528</v>
      </c>
      <c r="E30" s="14" t="s">
        <v>13</v>
      </c>
      <c r="F30" s="14" t="s">
        <v>18</v>
      </c>
      <c r="G30" s="14" t="s">
        <v>16</v>
      </c>
      <c r="H30" s="14">
        <v>2024</v>
      </c>
      <c r="J30" s="14">
        <v>10</v>
      </c>
      <c r="L30" s="155">
        <v>227.25</v>
      </c>
      <c r="O30" s="128">
        <v>24</v>
      </c>
      <c r="P30" s="219">
        <v>203.5</v>
      </c>
      <c r="Q30" s="219">
        <v>169.5</v>
      </c>
      <c r="R30" s="219">
        <v>186.5</v>
      </c>
      <c r="S30" s="182">
        <f t="shared" si="0"/>
        <v>6.7532670113321952E-2</v>
      </c>
    </row>
    <row r="31" spans="1:19" ht="14.5" x14ac:dyDescent="0.35">
      <c r="A31" s="14">
        <v>15</v>
      </c>
      <c r="B31" s="14">
        <v>2</v>
      </c>
      <c r="C31" s="14" t="s">
        <v>13</v>
      </c>
      <c r="D31" s="14" t="s">
        <v>528</v>
      </c>
      <c r="E31" s="14" t="s">
        <v>13</v>
      </c>
      <c r="F31" s="14" t="s">
        <v>18</v>
      </c>
      <c r="G31" s="14" t="s">
        <v>16</v>
      </c>
      <c r="H31" s="14">
        <v>2024</v>
      </c>
      <c r="J31" s="14">
        <v>10</v>
      </c>
      <c r="L31" s="155">
        <v>114.75</v>
      </c>
      <c r="O31" s="128">
        <v>25</v>
      </c>
      <c r="P31" s="219">
        <v>212.5</v>
      </c>
      <c r="Q31" s="219">
        <v>241</v>
      </c>
      <c r="R31" s="219">
        <v>226.75</v>
      </c>
      <c r="S31" s="182">
        <f t="shared" si="0"/>
        <v>4.3084004839800329E-2</v>
      </c>
    </row>
    <row r="32" spans="1:19" ht="14.5" x14ac:dyDescent="0.35">
      <c r="A32" s="14">
        <v>16</v>
      </c>
      <c r="B32" s="14">
        <v>1</v>
      </c>
      <c r="C32" s="14" t="s">
        <v>13</v>
      </c>
      <c r="D32" s="14" t="s">
        <v>529</v>
      </c>
      <c r="E32" s="14" t="s">
        <v>13</v>
      </c>
      <c r="F32" s="14" t="s">
        <v>14</v>
      </c>
      <c r="G32" s="14" t="s">
        <v>9</v>
      </c>
      <c r="H32" s="14">
        <v>2024</v>
      </c>
      <c r="J32" s="14">
        <v>10</v>
      </c>
      <c r="L32" s="155">
        <v>114.99999999999999</v>
      </c>
      <c r="O32" s="128">
        <v>26</v>
      </c>
      <c r="P32" s="219">
        <v>215</v>
      </c>
      <c r="Q32" s="219">
        <v>136.5</v>
      </c>
      <c r="R32" s="219">
        <v>175.75</v>
      </c>
      <c r="S32" s="182">
        <f t="shared" si="0"/>
        <v>0.17776743738396791</v>
      </c>
    </row>
    <row r="33" spans="1:19" ht="14.5" x14ac:dyDescent="0.35">
      <c r="A33" s="14">
        <v>16</v>
      </c>
      <c r="B33" s="14">
        <v>2</v>
      </c>
      <c r="C33" s="14" t="s">
        <v>13</v>
      </c>
      <c r="D33" s="14" t="s">
        <v>529</v>
      </c>
      <c r="E33" s="14" t="s">
        <v>13</v>
      </c>
      <c r="F33" s="14" t="s">
        <v>14</v>
      </c>
      <c r="G33" s="14" t="s">
        <v>9</v>
      </c>
      <c r="H33" s="14">
        <v>2024</v>
      </c>
      <c r="J33" s="14">
        <v>10</v>
      </c>
      <c r="L33" s="155">
        <v>186.5</v>
      </c>
      <c r="O33" s="128">
        <v>27</v>
      </c>
      <c r="P33" s="219">
        <v>167.5</v>
      </c>
      <c r="Q33" s="219">
        <v>178.5</v>
      </c>
      <c r="R33" s="219">
        <v>173</v>
      </c>
      <c r="S33" s="182">
        <f t="shared" si="0"/>
        <v>2.2128519468142312E-2</v>
      </c>
    </row>
    <row r="34" spans="1:19" ht="14.5" x14ac:dyDescent="0.35">
      <c r="A34" s="14">
        <v>17</v>
      </c>
      <c r="B34" s="14">
        <v>1</v>
      </c>
      <c r="C34" s="14" t="s">
        <v>12</v>
      </c>
      <c r="D34" s="14" t="s">
        <v>530</v>
      </c>
      <c r="E34" s="14" t="s">
        <v>13</v>
      </c>
      <c r="F34" s="14" t="s">
        <v>14</v>
      </c>
      <c r="G34" s="14" t="s">
        <v>16</v>
      </c>
      <c r="H34" s="14">
        <v>2024</v>
      </c>
      <c r="J34" s="14">
        <v>10</v>
      </c>
      <c r="L34" s="155">
        <v>232.5</v>
      </c>
      <c r="O34" s="128">
        <v>28</v>
      </c>
      <c r="P34" s="219">
        <v>130</v>
      </c>
      <c r="Q34" s="219">
        <v>127.25</v>
      </c>
      <c r="R34" s="219">
        <v>128.625</v>
      </c>
      <c r="S34" s="182">
        <f t="shared" si="0"/>
        <v>7.5995843605784295E-3</v>
      </c>
    </row>
    <row r="35" spans="1:19" ht="14.5" x14ac:dyDescent="0.35">
      <c r="A35" s="14">
        <v>17</v>
      </c>
      <c r="B35" s="14">
        <v>2</v>
      </c>
      <c r="C35" s="14" t="s">
        <v>12</v>
      </c>
      <c r="D35" s="14" t="s">
        <v>530</v>
      </c>
      <c r="E35" s="14" t="s">
        <v>13</v>
      </c>
      <c r="F35" s="14" t="s">
        <v>14</v>
      </c>
      <c r="G35" s="14" t="s">
        <v>16</v>
      </c>
      <c r="H35" s="14">
        <v>2024</v>
      </c>
      <c r="J35" s="14">
        <v>10</v>
      </c>
      <c r="L35" s="155">
        <v>167</v>
      </c>
      <c r="O35" s="128">
        <v>29</v>
      </c>
      <c r="P35" s="219">
        <v>113.99999999999999</v>
      </c>
      <c r="Q35" s="219">
        <v>169</v>
      </c>
      <c r="R35" s="219">
        <v>141.5</v>
      </c>
      <c r="S35" s="182">
        <f t="shared" si="0"/>
        <v>0.12525240890582967</v>
      </c>
    </row>
    <row r="36" spans="1:19" ht="14.5" x14ac:dyDescent="0.35">
      <c r="A36" s="14">
        <v>18</v>
      </c>
      <c r="B36" s="14">
        <v>1</v>
      </c>
      <c r="C36" s="14" t="s">
        <v>12</v>
      </c>
      <c r="D36" s="14" t="s">
        <v>531</v>
      </c>
      <c r="E36" s="14" t="s">
        <v>13</v>
      </c>
      <c r="F36" s="14" t="s">
        <v>11</v>
      </c>
      <c r="G36" s="14" t="s">
        <v>16</v>
      </c>
      <c r="H36" s="14">
        <v>2024</v>
      </c>
      <c r="J36" s="14">
        <v>10</v>
      </c>
      <c r="L36" s="155">
        <v>136.75</v>
      </c>
      <c r="O36" s="128">
        <v>30</v>
      </c>
      <c r="P36" s="219">
        <v>227</v>
      </c>
      <c r="Q36" s="219">
        <v>151</v>
      </c>
      <c r="R36" s="219">
        <v>189</v>
      </c>
      <c r="S36" s="182">
        <f t="shared" si="0"/>
        <v>0.15805916285346355</v>
      </c>
    </row>
    <row r="37" spans="1:19" ht="14.5" x14ac:dyDescent="0.35">
      <c r="A37" s="14">
        <v>18</v>
      </c>
      <c r="B37" s="14">
        <v>2</v>
      </c>
      <c r="C37" s="15" t="s">
        <v>12</v>
      </c>
      <c r="D37" s="15" t="s">
        <v>531</v>
      </c>
      <c r="E37" s="15" t="s">
        <v>13</v>
      </c>
      <c r="F37" s="15" t="s">
        <v>11</v>
      </c>
      <c r="G37" s="14" t="s">
        <v>16</v>
      </c>
      <c r="H37" s="14">
        <v>2024</v>
      </c>
      <c r="J37" s="14">
        <v>10</v>
      </c>
      <c r="L37" s="155">
        <v>126.75</v>
      </c>
      <c r="O37" s="128">
        <v>31</v>
      </c>
      <c r="P37" s="219">
        <v>54</v>
      </c>
      <c r="Q37" s="219">
        <v>182.5</v>
      </c>
      <c r="R37" s="219">
        <v>118.25</v>
      </c>
      <c r="S37" s="182">
        <f t="shared" si="0"/>
        <v>0.30212209935983825</v>
      </c>
    </row>
    <row r="38" spans="1:19" ht="14.5" x14ac:dyDescent="0.35">
      <c r="A38" s="14">
        <v>19</v>
      </c>
      <c r="B38" s="14">
        <v>1</v>
      </c>
      <c r="C38" s="14" t="s">
        <v>17</v>
      </c>
      <c r="D38" s="14" t="s">
        <v>532</v>
      </c>
      <c r="E38" s="14" t="s">
        <v>13</v>
      </c>
      <c r="F38" s="14" t="s">
        <v>11</v>
      </c>
      <c r="G38" s="14" t="s">
        <v>9</v>
      </c>
      <c r="H38" s="14">
        <v>2024</v>
      </c>
      <c r="J38" s="14">
        <v>10</v>
      </c>
      <c r="L38" s="155">
        <v>206.99999999999997</v>
      </c>
      <c r="O38" s="128">
        <v>32</v>
      </c>
      <c r="P38" s="219">
        <v>127.49999999999999</v>
      </c>
      <c r="Q38" s="219">
        <v>107.25</v>
      </c>
      <c r="R38" s="219">
        <v>117.375</v>
      </c>
      <c r="S38" s="182">
        <f t="shared" si="0"/>
        <v>6.3745853395782245E-2</v>
      </c>
    </row>
    <row r="39" spans="1:19" ht="14.5" x14ac:dyDescent="0.35">
      <c r="A39" s="14">
        <v>19</v>
      </c>
      <c r="B39" s="14">
        <v>2</v>
      </c>
      <c r="C39" s="14" t="s">
        <v>17</v>
      </c>
      <c r="D39" s="14" t="s">
        <v>532</v>
      </c>
      <c r="E39" s="14" t="s">
        <v>13</v>
      </c>
      <c r="F39" s="14" t="s">
        <v>11</v>
      </c>
      <c r="G39" s="14" t="s">
        <v>9</v>
      </c>
      <c r="H39" s="14">
        <v>2024</v>
      </c>
      <c r="J39" s="14">
        <v>10</v>
      </c>
      <c r="L39" s="155">
        <v>251.75</v>
      </c>
      <c r="O39" s="128">
        <v>33</v>
      </c>
      <c r="P39" s="219">
        <v>178.25</v>
      </c>
      <c r="Q39" s="219">
        <v>180.75</v>
      </c>
      <c r="R39" s="219">
        <v>179.5</v>
      </c>
      <c r="S39" s="182">
        <f t="shared" si="0"/>
        <v>4.9070560804062979E-3</v>
      </c>
    </row>
    <row r="40" spans="1:19" ht="14.5" x14ac:dyDescent="0.35">
      <c r="A40" s="14">
        <v>20</v>
      </c>
      <c r="B40" s="14">
        <v>1</v>
      </c>
      <c r="C40" s="14" t="s">
        <v>17</v>
      </c>
      <c r="D40" s="14" t="s">
        <v>533</v>
      </c>
      <c r="E40" s="14" t="s">
        <v>13</v>
      </c>
      <c r="F40" s="14" t="s">
        <v>8</v>
      </c>
      <c r="G40" s="14" t="s">
        <v>12</v>
      </c>
      <c r="H40" s="14">
        <v>2024</v>
      </c>
      <c r="J40" s="14">
        <v>10</v>
      </c>
      <c r="L40" s="155">
        <v>160.5</v>
      </c>
      <c r="O40" s="128">
        <v>34</v>
      </c>
      <c r="P40" s="219">
        <v>75.5</v>
      </c>
      <c r="Q40" s="219">
        <v>123.24999999999999</v>
      </c>
      <c r="R40" s="219">
        <v>99.375</v>
      </c>
      <c r="S40" s="182">
        <f t="shared" si="0"/>
        <v>0.15166467737970771</v>
      </c>
    </row>
    <row r="41" spans="1:19" ht="14.5" x14ac:dyDescent="0.35">
      <c r="A41" s="14">
        <v>20</v>
      </c>
      <c r="B41" s="14">
        <v>2</v>
      </c>
      <c r="C41" s="14" t="s">
        <v>17</v>
      </c>
      <c r="D41" s="14" t="s">
        <v>533</v>
      </c>
      <c r="E41" s="14" t="s">
        <v>13</v>
      </c>
      <c r="F41" s="14" t="s">
        <v>8</v>
      </c>
      <c r="G41" s="14" t="s">
        <v>12</v>
      </c>
      <c r="H41" s="14">
        <v>2024</v>
      </c>
      <c r="J41" s="14">
        <v>10</v>
      </c>
      <c r="L41" s="155">
        <v>101.25</v>
      </c>
      <c r="O41" s="128">
        <v>35</v>
      </c>
      <c r="P41" s="219">
        <v>195</v>
      </c>
      <c r="Q41" s="219">
        <v>117.5</v>
      </c>
      <c r="R41" s="219">
        <v>156.25</v>
      </c>
      <c r="S41" s="182">
        <f t="shared" si="0"/>
        <v>0.20018548143180798</v>
      </c>
    </row>
    <row r="42" spans="1:19" ht="14.5" x14ac:dyDescent="0.35">
      <c r="A42" s="14">
        <v>21</v>
      </c>
      <c r="B42" s="14">
        <v>1</v>
      </c>
      <c r="C42" s="14" t="s">
        <v>19</v>
      </c>
      <c r="D42" s="14" t="s">
        <v>534</v>
      </c>
      <c r="E42" s="14" t="s">
        <v>13</v>
      </c>
      <c r="F42" s="14" t="s">
        <v>14</v>
      </c>
      <c r="G42" s="14" t="s">
        <v>12</v>
      </c>
      <c r="H42" s="14">
        <v>2024</v>
      </c>
      <c r="J42" s="14">
        <v>10</v>
      </c>
      <c r="L42" s="155">
        <v>146.25</v>
      </c>
      <c r="O42" s="128">
        <v>36</v>
      </c>
      <c r="P42" s="219">
        <v>177.75</v>
      </c>
      <c r="Q42" s="219">
        <v>176.5</v>
      </c>
      <c r="R42" s="219">
        <v>177.125</v>
      </c>
      <c r="S42" s="182">
        <f t="shared" si="0"/>
        <v>2.499493747566446E-3</v>
      </c>
    </row>
    <row r="43" spans="1:19" ht="14.5" x14ac:dyDescent="0.35">
      <c r="A43" s="14">
        <v>21</v>
      </c>
      <c r="B43" s="14">
        <v>2</v>
      </c>
      <c r="C43" s="14" t="s">
        <v>19</v>
      </c>
      <c r="D43" s="14" t="s">
        <v>534</v>
      </c>
      <c r="E43" s="14" t="s">
        <v>13</v>
      </c>
      <c r="F43" s="14" t="s">
        <v>14</v>
      </c>
      <c r="G43" s="14" t="s">
        <v>12</v>
      </c>
      <c r="H43" s="14">
        <v>2024</v>
      </c>
      <c r="J43" s="14">
        <v>10</v>
      </c>
      <c r="L43" s="155">
        <v>133.25</v>
      </c>
      <c r="O43" s="128">
        <v>37</v>
      </c>
      <c r="P43" s="219">
        <v>137.5</v>
      </c>
      <c r="Q43" s="219">
        <v>112.74999999999999</v>
      </c>
      <c r="R43" s="219">
        <v>125.125</v>
      </c>
      <c r="S43" s="182">
        <f t="shared" si="0"/>
        <v>7.3571803822877868E-2</v>
      </c>
    </row>
    <row r="44" spans="1:19" ht="14.5" x14ac:dyDescent="0.35">
      <c r="A44" s="14">
        <v>22</v>
      </c>
      <c r="B44" s="14">
        <v>1</v>
      </c>
      <c r="C44" s="14" t="s">
        <v>19</v>
      </c>
      <c r="D44" s="14" t="s">
        <v>535</v>
      </c>
      <c r="E44" s="14" t="s">
        <v>13</v>
      </c>
      <c r="F44" s="14" t="s">
        <v>11</v>
      </c>
      <c r="G44" s="14" t="s">
        <v>12</v>
      </c>
      <c r="H44" s="14">
        <v>2024</v>
      </c>
      <c r="J44" s="14">
        <v>10</v>
      </c>
      <c r="L44" s="155">
        <v>132</v>
      </c>
      <c r="O44" s="128">
        <v>38</v>
      </c>
      <c r="P44" s="219">
        <v>166.5</v>
      </c>
      <c r="Q44" s="219">
        <v>107.25</v>
      </c>
      <c r="R44" s="219">
        <v>136.875</v>
      </c>
      <c r="S44" s="182">
        <f t="shared" si="0"/>
        <v>0.17161731402069816</v>
      </c>
    </row>
    <row r="45" spans="1:19" ht="14.5" x14ac:dyDescent="0.35">
      <c r="A45" s="14">
        <v>22</v>
      </c>
      <c r="B45" s="14">
        <v>2</v>
      </c>
      <c r="C45" s="14" t="s">
        <v>19</v>
      </c>
      <c r="D45" s="14" t="s">
        <v>535</v>
      </c>
      <c r="E45" s="14" t="s">
        <v>13</v>
      </c>
      <c r="F45" s="14" t="s">
        <v>11</v>
      </c>
      <c r="G45" s="14" t="s">
        <v>12</v>
      </c>
      <c r="H45" s="14">
        <v>2024</v>
      </c>
      <c r="J45" s="14">
        <v>10</v>
      </c>
      <c r="L45" s="155">
        <v>150.25</v>
      </c>
      <c r="O45" s="128">
        <v>39</v>
      </c>
      <c r="P45" s="219">
        <v>283</v>
      </c>
      <c r="Q45" s="219">
        <v>327.25</v>
      </c>
      <c r="R45" s="219">
        <v>305.125</v>
      </c>
      <c r="S45" s="182">
        <f t="shared" si="0"/>
        <v>4.9479304317066188E-2</v>
      </c>
    </row>
    <row r="46" spans="1:19" ht="14.5" x14ac:dyDescent="0.35">
      <c r="A46" s="14">
        <v>23</v>
      </c>
      <c r="B46" s="14">
        <v>1</v>
      </c>
      <c r="C46" s="14" t="s">
        <v>20</v>
      </c>
      <c r="D46" s="14" t="s">
        <v>536</v>
      </c>
      <c r="E46" s="14" t="s">
        <v>13</v>
      </c>
      <c r="F46" s="14" t="s">
        <v>8</v>
      </c>
      <c r="G46" s="14" t="s">
        <v>16</v>
      </c>
      <c r="H46" s="14">
        <v>2024</v>
      </c>
      <c r="J46" s="14">
        <v>10</v>
      </c>
      <c r="L46" s="155">
        <v>117.5</v>
      </c>
      <c r="O46" s="128">
        <v>40</v>
      </c>
      <c r="P46" s="219">
        <v>157</v>
      </c>
      <c r="Q46" s="219">
        <v>169.75</v>
      </c>
      <c r="R46" s="219">
        <v>163.375</v>
      </c>
      <c r="S46" s="182">
        <f t="shared" si="0"/>
        <v>2.7063749223650225E-2</v>
      </c>
    </row>
    <row r="47" spans="1:19" ht="14.5" x14ac:dyDescent="0.35">
      <c r="A47" s="14">
        <v>23</v>
      </c>
      <c r="B47" s="14">
        <v>2</v>
      </c>
      <c r="C47" s="14" t="s">
        <v>20</v>
      </c>
      <c r="D47" s="14" t="s">
        <v>536</v>
      </c>
      <c r="E47" s="14" t="s">
        <v>13</v>
      </c>
      <c r="F47" s="14" t="s">
        <v>8</v>
      </c>
      <c r="G47" s="14" t="s">
        <v>16</v>
      </c>
      <c r="H47" s="14">
        <v>2024</v>
      </c>
      <c r="J47" s="14">
        <v>10</v>
      </c>
      <c r="L47" s="155">
        <v>205.25000000000003</v>
      </c>
      <c r="O47" s="128">
        <v>41</v>
      </c>
      <c r="P47" s="219">
        <v>120</v>
      </c>
      <c r="Q47" s="219">
        <v>128.5</v>
      </c>
      <c r="R47" s="219">
        <v>124.25</v>
      </c>
      <c r="S47" s="182">
        <f t="shared" si="0"/>
        <v>2.3780050010230085E-2</v>
      </c>
    </row>
    <row r="48" spans="1:19" ht="14.5" x14ac:dyDescent="0.35">
      <c r="A48" s="14">
        <v>24</v>
      </c>
      <c r="B48" s="14">
        <v>1</v>
      </c>
      <c r="C48" s="16" t="s">
        <v>20</v>
      </c>
      <c r="D48" s="16" t="s">
        <v>537</v>
      </c>
      <c r="E48" s="16" t="s">
        <v>13</v>
      </c>
      <c r="F48" s="16" t="s">
        <v>18</v>
      </c>
      <c r="G48" s="14" t="s">
        <v>12</v>
      </c>
      <c r="H48" s="14">
        <v>2024</v>
      </c>
      <c r="J48" s="14">
        <v>10</v>
      </c>
      <c r="L48" s="155">
        <v>203.5</v>
      </c>
      <c r="O48" s="128">
        <v>42</v>
      </c>
      <c r="P48" s="219">
        <v>154.25</v>
      </c>
      <c r="Q48" s="219">
        <v>218.25</v>
      </c>
      <c r="R48" s="219">
        <v>186.25</v>
      </c>
      <c r="S48" s="182">
        <f t="shared" si="0"/>
        <v>0.11187845240034375</v>
      </c>
    </row>
    <row r="49" spans="1:19" ht="14.5" x14ac:dyDescent="0.35">
      <c r="A49" s="14">
        <v>24</v>
      </c>
      <c r="B49" s="14">
        <v>2</v>
      </c>
      <c r="C49" s="15" t="s">
        <v>20</v>
      </c>
      <c r="D49" s="15" t="s">
        <v>537</v>
      </c>
      <c r="E49" s="15" t="s">
        <v>13</v>
      </c>
      <c r="F49" s="15" t="s">
        <v>18</v>
      </c>
      <c r="G49" s="14" t="s">
        <v>12</v>
      </c>
      <c r="H49" s="14">
        <v>2024</v>
      </c>
      <c r="J49" s="14">
        <v>10</v>
      </c>
      <c r="L49" s="155">
        <v>169.5</v>
      </c>
      <c r="O49" s="128">
        <v>43</v>
      </c>
      <c r="P49" s="219">
        <v>160</v>
      </c>
      <c r="Q49" s="219">
        <v>156</v>
      </c>
      <c r="R49" s="219">
        <v>158</v>
      </c>
      <c r="S49" s="182">
        <f t="shared" si="0"/>
        <v>9.0077296966439187E-3</v>
      </c>
    </row>
    <row r="50" spans="1:19" ht="14.5" x14ac:dyDescent="0.35">
      <c r="A50" s="14">
        <v>25</v>
      </c>
      <c r="B50" s="14">
        <v>1</v>
      </c>
      <c r="C50" s="14" t="s">
        <v>7</v>
      </c>
      <c r="D50" s="14" t="s">
        <v>526</v>
      </c>
      <c r="E50" s="14" t="s">
        <v>12</v>
      </c>
      <c r="F50" s="14" t="s">
        <v>11</v>
      </c>
      <c r="G50" s="14" t="s">
        <v>16</v>
      </c>
      <c r="H50" s="14">
        <v>2024</v>
      </c>
      <c r="I50" s="17" t="s">
        <v>48</v>
      </c>
      <c r="J50" s="17">
        <v>4</v>
      </c>
      <c r="K50" s="18">
        <v>45411</v>
      </c>
      <c r="L50" s="155">
        <v>212.5</v>
      </c>
      <c r="O50" s="128">
        <v>44</v>
      </c>
      <c r="P50" s="219">
        <v>92.5</v>
      </c>
      <c r="Q50" s="219">
        <v>200.25</v>
      </c>
      <c r="R50" s="219">
        <v>146.375</v>
      </c>
      <c r="S50" s="182">
        <f t="shared" si="0"/>
        <v>0.21980744514345618</v>
      </c>
    </row>
    <row r="51" spans="1:19" ht="14.5" x14ac:dyDescent="0.35">
      <c r="A51" s="14">
        <v>25</v>
      </c>
      <c r="B51" s="14">
        <v>2</v>
      </c>
      <c r="C51" s="14" t="s">
        <v>7</v>
      </c>
      <c r="D51" s="14" t="s">
        <v>526</v>
      </c>
      <c r="E51" s="14" t="s">
        <v>12</v>
      </c>
      <c r="F51" s="14" t="s">
        <v>11</v>
      </c>
      <c r="G51" s="14" t="s">
        <v>16</v>
      </c>
      <c r="H51" s="14">
        <v>2024</v>
      </c>
      <c r="I51" s="17" t="s">
        <v>48</v>
      </c>
      <c r="J51" s="17">
        <v>4</v>
      </c>
      <c r="K51" s="18">
        <v>45411</v>
      </c>
      <c r="L51" s="155">
        <v>241</v>
      </c>
      <c r="O51" s="128">
        <v>45</v>
      </c>
      <c r="P51" s="219">
        <v>210.75</v>
      </c>
      <c r="Q51" s="219">
        <v>152.5</v>
      </c>
      <c r="R51" s="219">
        <v>181.625</v>
      </c>
      <c r="S51" s="182">
        <f t="shared" si="0"/>
        <v>0.12327413394423163</v>
      </c>
    </row>
    <row r="52" spans="1:19" ht="14.5" x14ac:dyDescent="0.35">
      <c r="A52" s="14">
        <v>26</v>
      </c>
      <c r="B52" s="14">
        <v>1</v>
      </c>
      <c r="C52" s="14" t="s">
        <v>7</v>
      </c>
      <c r="D52" s="14" t="s">
        <v>527</v>
      </c>
      <c r="E52" s="14" t="s">
        <v>12</v>
      </c>
      <c r="F52" s="14" t="s">
        <v>18</v>
      </c>
      <c r="G52" s="14" t="s">
        <v>9</v>
      </c>
      <c r="H52" s="14">
        <v>2024</v>
      </c>
      <c r="I52" s="17" t="s">
        <v>48</v>
      </c>
      <c r="J52" s="17">
        <v>4</v>
      </c>
      <c r="K52" s="18">
        <v>45411</v>
      </c>
      <c r="L52" s="155">
        <v>215</v>
      </c>
      <c r="O52" s="128">
        <v>46</v>
      </c>
      <c r="P52" s="219">
        <v>114.75</v>
      </c>
      <c r="Q52" s="219">
        <v>158.75</v>
      </c>
      <c r="R52" s="219">
        <v>136.75</v>
      </c>
      <c r="S52" s="182">
        <f t="shared" si="0"/>
        <v>0.10528831936449438</v>
      </c>
    </row>
    <row r="53" spans="1:19" ht="14.5" x14ac:dyDescent="0.35">
      <c r="A53" s="14">
        <v>26</v>
      </c>
      <c r="B53" s="14">
        <v>2</v>
      </c>
      <c r="C53" s="14" t="s">
        <v>7</v>
      </c>
      <c r="D53" s="14" t="s">
        <v>527</v>
      </c>
      <c r="E53" s="14" t="s">
        <v>12</v>
      </c>
      <c r="F53" s="14" t="s">
        <v>18</v>
      </c>
      <c r="G53" s="14" t="s">
        <v>9</v>
      </c>
      <c r="H53" s="14">
        <v>2024</v>
      </c>
      <c r="I53" s="17" t="s">
        <v>48</v>
      </c>
      <c r="J53" s="17">
        <v>4</v>
      </c>
      <c r="K53" s="18">
        <v>45411</v>
      </c>
      <c r="L53" s="155">
        <v>136.5</v>
      </c>
      <c r="O53" s="128">
        <v>47</v>
      </c>
      <c r="P53" s="219">
        <v>166</v>
      </c>
      <c r="Q53" s="219">
        <v>121.24999999999999</v>
      </c>
      <c r="R53" s="219">
        <v>143.625</v>
      </c>
      <c r="S53" s="182">
        <f t="shared" si="0"/>
        <v>0.11946400550485332</v>
      </c>
    </row>
    <row r="54" spans="1:19" ht="14.5" x14ac:dyDescent="0.35">
      <c r="A54" s="14">
        <v>27</v>
      </c>
      <c r="B54" s="14">
        <v>1</v>
      </c>
      <c r="C54" s="14" t="s">
        <v>13</v>
      </c>
      <c r="D54" s="14" t="s">
        <v>528</v>
      </c>
      <c r="E54" s="14" t="s">
        <v>12</v>
      </c>
      <c r="F54" s="14" t="s">
        <v>14</v>
      </c>
      <c r="G54" s="14" t="s">
        <v>12</v>
      </c>
      <c r="H54" s="14">
        <v>2024</v>
      </c>
      <c r="I54" s="17" t="s">
        <v>48</v>
      </c>
      <c r="J54" s="17">
        <v>4</v>
      </c>
      <c r="K54" s="18">
        <v>45411</v>
      </c>
      <c r="L54" s="155">
        <v>167.5</v>
      </c>
      <c r="O54" s="128">
        <v>48</v>
      </c>
      <c r="P54" s="219">
        <v>173.75</v>
      </c>
      <c r="Q54" s="219">
        <v>182.75</v>
      </c>
      <c r="R54" s="219">
        <v>178.25</v>
      </c>
      <c r="S54" s="182">
        <f t="shared" si="0"/>
        <v>1.762870091600811E-2</v>
      </c>
    </row>
    <row r="55" spans="1:19" ht="14.5" x14ac:dyDescent="0.35">
      <c r="A55" s="14">
        <v>27</v>
      </c>
      <c r="B55" s="14">
        <v>2</v>
      </c>
      <c r="C55" s="14" t="s">
        <v>13</v>
      </c>
      <c r="D55" s="14" t="s">
        <v>528</v>
      </c>
      <c r="E55" s="14" t="s">
        <v>12</v>
      </c>
      <c r="F55" s="14" t="s">
        <v>14</v>
      </c>
      <c r="G55" s="14" t="s">
        <v>12</v>
      </c>
      <c r="H55" s="14">
        <v>2024</v>
      </c>
      <c r="I55" s="17" t="s">
        <v>48</v>
      </c>
      <c r="J55" s="17">
        <v>4</v>
      </c>
      <c r="K55" s="18">
        <v>45411</v>
      </c>
      <c r="L55" s="155">
        <v>178.5</v>
      </c>
      <c r="O55" s="128" t="s">
        <v>521</v>
      </c>
      <c r="P55" s="219">
        <v>165.828125</v>
      </c>
      <c r="Q55" s="219">
        <v>159.34895833333334</v>
      </c>
      <c r="R55" s="219">
        <v>162.58854166666666</v>
      </c>
      <c r="S55" s="182">
        <f t="shared" si="0"/>
        <v>1.4230907199185594E-2</v>
      </c>
    </row>
    <row r="56" spans="1:19" x14ac:dyDescent="0.3">
      <c r="A56" s="14">
        <v>28</v>
      </c>
      <c r="B56" s="14">
        <v>1</v>
      </c>
      <c r="C56" s="14" t="s">
        <v>13</v>
      </c>
      <c r="D56" s="14" t="s">
        <v>529</v>
      </c>
      <c r="E56" s="14" t="s">
        <v>12</v>
      </c>
      <c r="F56" s="14" t="s">
        <v>14</v>
      </c>
      <c r="G56" s="14" t="s">
        <v>9</v>
      </c>
      <c r="H56" s="14">
        <v>2024</v>
      </c>
      <c r="I56" s="17" t="s">
        <v>48</v>
      </c>
      <c r="J56" s="17">
        <v>4</v>
      </c>
      <c r="K56" s="18">
        <v>45411</v>
      </c>
      <c r="L56" s="155">
        <v>130</v>
      </c>
    </row>
    <row r="57" spans="1:19" x14ac:dyDescent="0.3">
      <c r="A57" s="14">
        <v>28</v>
      </c>
      <c r="B57" s="14">
        <v>2</v>
      </c>
      <c r="C57" s="14" t="s">
        <v>13</v>
      </c>
      <c r="D57" s="14" t="s">
        <v>529</v>
      </c>
      <c r="E57" s="14" t="s">
        <v>12</v>
      </c>
      <c r="F57" s="14" t="s">
        <v>14</v>
      </c>
      <c r="G57" s="14" t="s">
        <v>9</v>
      </c>
      <c r="H57" s="14">
        <v>2024</v>
      </c>
      <c r="I57" s="17" t="s">
        <v>48</v>
      </c>
      <c r="J57" s="17">
        <v>4</v>
      </c>
      <c r="K57" s="18">
        <v>45411</v>
      </c>
      <c r="L57" s="155">
        <v>127.25</v>
      </c>
    </row>
    <row r="58" spans="1:19" x14ac:dyDescent="0.3">
      <c r="A58" s="14">
        <v>29</v>
      </c>
      <c r="B58" s="14">
        <v>1</v>
      </c>
      <c r="C58" s="14" t="s">
        <v>12</v>
      </c>
      <c r="D58" s="14" t="s">
        <v>530</v>
      </c>
      <c r="E58" s="14" t="s">
        <v>12</v>
      </c>
      <c r="F58" s="14" t="s">
        <v>11</v>
      </c>
      <c r="G58" s="14" t="s">
        <v>9</v>
      </c>
      <c r="H58" s="14">
        <v>2024</v>
      </c>
      <c r="I58" s="17" t="s">
        <v>48</v>
      </c>
      <c r="J58" s="17">
        <v>4</v>
      </c>
      <c r="K58" s="18">
        <v>45411</v>
      </c>
      <c r="L58" s="155">
        <v>113.99999999999999</v>
      </c>
    </row>
    <row r="59" spans="1:19" x14ac:dyDescent="0.3">
      <c r="A59" s="14">
        <v>29</v>
      </c>
      <c r="B59" s="14">
        <v>2</v>
      </c>
      <c r="C59" s="14" t="s">
        <v>12</v>
      </c>
      <c r="D59" s="14" t="s">
        <v>530</v>
      </c>
      <c r="E59" s="14" t="s">
        <v>12</v>
      </c>
      <c r="F59" s="14" t="s">
        <v>11</v>
      </c>
      <c r="G59" s="14" t="s">
        <v>9</v>
      </c>
      <c r="H59" s="14">
        <v>2024</v>
      </c>
      <c r="I59" s="17" t="s">
        <v>48</v>
      </c>
      <c r="J59" s="17">
        <v>4</v>
      </c>
      <c r="K59" s="18">
        <v>45411</v>
      </c>
      <c r="L59" s="155">
        <v>169</v>
      </c>
    </row>
    <row r="60" spans="1:19" x14ac:dyDescent="0.3">
      <c r="A60" s="14">
        <v>30</v>
      </c>
      <c r="B60" s="14">
        <v>1</v>
      </c>
      <c r="C60" s="14" t="s">
        <v>12</v>
      </c>
      <c r="D60" s="14" t="s">
        <v>531</v>
      </c>
      <c r="E60" s="14" t="s">
        <v>12</v>
      </c>
      <c r="F60" s="14" t="s">
        <v>8</v>
      </c>
      <c r="G60" s="14" t="s">
        <v>16</v>
      </c>
      <c r="H60" s="14">
        <v>2024</v>
      </c>
      <c r="I60" s="17" t="s">
        <v>48</v>
      </c>
      <c r="J60" s="17">
        <v>4</v>
      </c>
      <c r="K60" s="18">
        <v>45411</v>
      </c>
      <c r="L60" s="155">
        <v>227</v>
      </c>
    </row>
    <row r="61" spans="1:19" x14ac:dyDescent="0.3">
      <c r="A61" s="14">
        <v>30</v>
      </c>
      <c r="B61" s="14">
        <v>2</v>
      </c>
      <c r="C61" s="15" t="s">
        <v>12</v>
      </c>
      <c r="D61" s="15" t="s">
        <v>531</v>
      </c>
      <c r="E61" s="15" t="s">
        <v>12</v>
      </c>
      <c r="F61" s="15" t="s">
        <v>8</v>
      </c>
      <c r="G61" s="14" t="s">
        <v>16</v>
      </c>
      <c r="H61" s="14">
        <v>2024</v>
      </c>
      <c r="I61" s="17" t="s">
        <v>48</v>
      </c>
      <c r="J61" s="17">
        <v>4</v>
      </c>
      <c r="K61" s="18">
        <v>45411</v>
      </c>
      <c r="L61" s="155">
        <v>151</v>
      </c>
    </row>
    <row r="62" spans="1:19" x14ac:dyDescent="0.3">
      <c r="A62" s="14">
        <v>31</v>
      </c>
      <c r="B62" s="14">
        <v>1</v>
      </c>
      <c r="C62" s="14" t="s">
        <v>17</v>
      </c>
      <c r="D62" s="14" t="s">
        <v>532</v>
      </c>
      <c r="E62" s="14" t="s">
        <v>12</v>
      </c>
      <c r="F62" s="14" t="s">
        <v>11</v>
      </c>
      <c r="G62" s="14" t="s">
        <v>12</v>
      </c>
      <c r="H62" s="14">
        <v>2024</v>
      </c>
      <c r="I62" s="17" t="s">
        <v>48</v>
      </c>
      <c r="J62" s="17">
        <v>4</v>
      </c>
      <c r="K62" s="18">
        <v>45411</v>
      </c>
      <c r="L62" s="155">
        <v>54</v>
      </c>
    </row>
    <row r="63" spans="1:19" x14ac:dyDescent="0.3">
      <c r="A63" s="14">
        <v>31</v>
      </c>
      <c r="B63" s="14">
        <v>2</v>
      </c>
      <c r="C63" s="14" t="s">
        <v>17</v>
      </c>
      <c r="D63" s="14" t="s">
        <v>532</v>
      </c>
      <c r="E63" s="14" t="s">
        <v>12</v>
      </c>
      <c r="F63" s="14" t="s">
        <v>11</v>
      </c>
      <c r="G63" s="14" t="s">
        <v>12</v>
      </c>
      <c r="H63" s="14">
        <v>2024</v>
      </c>
      <c r="I63" s="17" t="s">
        <v>48</v>
      </c>
      <c r="J63" s="17">
        <v>4</v>
      </c>
      <c r="K63" s="18">
        <v>45411</v>
      </c>
      <c r="L63" s="155">
        <v>182.5</v>
      </c>
    </row>
    <row r="64" spans="1:19" x14ac:dyDescent="0.3">
      <c r="A64" s="14">
        <v>32</v>
      </c>
      <c r="B64" s="14">
        <v>1</v>
      </c>
      <c r="C64" s="14" t="s">
        <v>17</v>
      </c>
      <c r="D64" s="14" t="s">
        <v>533</v>
      </c>
      <c r="E64" s="14" t="s">
        <v>12</v>
      </c>
      <c r="F64" s="14" t="s">
        <v>8</v>
      </c>
      <c r="G64" s="14" t="s">
        <v>12</v>
      </c>
      <c r="H64" s="14">
        <v>2024</v>
      </c>
      <c r="I64" s="17" t="s">
        <v>48</v>
      </c>
      <c r="J64" s="17">
        <v>4</v>
      </c>
      <c r="K64" s="18">
        <v>45411</v>
      </c>
      <c r="L64" s="155">
        <v>127.49999999999999</v>
      </c>
    </row>
    <row r="65" spans="1:12" x14ac:dyDescent="0.3">
      <c r="A65" s="14">
        <v>32</v>
      </c>
      <c r="B65" s="14">
        <v>2</v>
      </c>
      <c r="C65" s="14" t="s">
        <v>17</v>
      </c>
      <c r="D65" s="14" t="s">
        <v>533</v>
      </c>
      <c r="E65" s="14" t="s">
        <v>12</v>
      </c>
      <c r="F65" s="14" t="s">
        <v>8</v>
      </c>
      <c r="G65" s="14" t="s">
        <v>12</v>
      </c>
      <c r="H65" s="14">
        <v>2024</v>
      </c>
      <c r="I65" s="17" t="s">
        <v>48</v>
      </c>
      <c r="J65" s="17">
        <v>4</v>
      </c>
      <c r="K65" s="18">
        <v>45411</v>
      </c>
      <c r="L65" s="155">
        <v>107.25</v>
      </c>
    </row>
    <row r="66" spans="1:12" x14ac:dyDescent="0.3">
      <c r="A66" s="14">
        <v>33</v>
      </c>
      <c r="B66" s="14">
        <v>1</v>
      </c>
      <c r="C66" s="14" t="s">
        <v>19</v>
      </c>
      <c r="D66" s="14" t="s">
        <v>534</v>
      </c>
      <c r="E66" s="14" t="s">
        <v>12</v>
      </c>
      <c r="F66" s="14" t="s">
        <v>8</v>
      </c>
      <c r="G66" s="14" t="s">
        <v>9</v>
      </c>
      <c r="H66" s="14">
        <v>2024</v>
      </c>
      <c r="I66" s="17" t="s">
        <v>48</v>
      </c>
      <c r="J66" s="17">
        <v>4</v>
      </c>
      <c r="K66" s="18">
        <v>45411</v>
      </c>
      <c r="L66" s="155">
        <v>178.25</v>
      </c>
    </row>
    <row r="67" spans="1:12" x14ac:dyDescent="0.3">
      <c r="A67" s="14">
        <v>33</v>
      </c>
      <c r="B67" s="14">
        <v>2</v>
      </c>
      <c r="C67" s="14" t="s">
        <v>19</v>
      </c>
      <c r="D67" s="14" t="s">
        <v>534</v>
      </c>
      <c r="E67" s="14" t="s">
        <v>12</v>
      </c>
      <c r="F67" s="14" t="s">
        <v>8</v>
      </c>
      <c r="G67" s="14" t="s">
        <v>9</v>
      </c>
      <c r="H67" s="14">
        <v>2024</v>
      </c>
      <c r="I67" s="17" t="s">
        <v>48</v>
      </c>
      <c r="J67" s="17">
        <v>4</v>
      </c>
      <c r="K67" s="18">
        <v>45411</v>
      </c>
      <c r="L67" s="155">
        <v>180.75</v>
      </c>
    </row>
    <row r="68" spans="1:12" x14ac:dyDescent="0.3">
      <c r="A68" s="14">
        <v>34</v>
      </c>
      <c r="B68" s="14">
        <v>1</v>
      </c>
      <c r="C68" s="14" t="s">
        <v>19</v>
      </c>
      <c r="D68" s="14" t="s">
        <v>535</v>
      </c>
      <c r="E68" s="14" t="s">
        <v>12</v>
      </c>
      <c r="F68" s="14" t="s">
        <v>14</v>
      </c>
      <c r="G68" s="14" t="s">
        <v>16</v>
      </c>
      <c r="H68" s="14">
        <v>2024</v>
      </c>
      <c r="I68" s="17" t="s">
        <v>48</v>
      </c>
      <c r="J68" s="17">
        <v>4</v>
      </c>
      <c r="K68" s="18">
        <v>45411</v>
      </c>
      <c r="L68" s="155">
        <v>75.5</v>
      </c>
    </row>
    <row r="69" spans="1:12" x14ac:dyDescent="0.3">
      <c r="A69" s="14">
        <v>34</v>
      </c>
      <c r="B69" s="14">
        <v>2</v>
      </c>
      <c r="C69" s="14" t="s">
        <v>19</v>
      </c>
      <c r="D69" s="14" t="s">
        <v>535</v>
      </c>
      <c r="E69" s="14" t="s">
        <v>12</v>
      </c>
      <c r="F69" s="14" t="s">
        <v>14</v>
      </c>
      <c r="G69" s="14" t="s">
        <v>16</v>
      </c>
      <c r="H69" s="14">
        <v>2024</v>
      </c>
      <c r="I69" s="17" t="s">
        <v>48</v>
      </c>
      <c r="J69" s="17">
        <v>4</v>
      </c>
      <c r="K69" s="18">
        <v>45411</v>
      </c>
      <c r="L69" s="155">
        <v>123.24999999999999</v>
      </c>
    </row>
    <row r="70" spans="1:12" x14ac:dyDescent="0.3">
      <c r="A70" s="14">
        <v>35</v>
      </c>
      <c r="B70" s="14">
        <v>1</v>
      </c>
      <c r="C70" s="14" t="s">
        <v>20</v>
      </c>
      <c r="D70" s="14" t="s">
        <v>536</v>
      </c>
      <c r="E70" s="16" t="s">
        <v>12</v>
      </c>
      <c r="F70" s="16" t="s">
        <v>18</v>
      </c>
      <c r="G70" s="14" t="s">
        <v>16</v>
      </c>
      <c r="H70" s="14">
        <v>2024</v>
      </c>
      <c r="I70" s="17" t="s">
        <v>48</v>
      </c>
      <c r="J70" s="17">
        <v>4</v>
      </c>
      <c r="K70" s="18">
        <v>45411</v>
      </c>
      <c r="L70" s="155">
        <v>195</v>
      </c>
    </row>
    <row r="71" spans="1:12" x14ac:dyDescent="0.3">
      <c r="A71" s="14">
        <v>35</v>
      </c>
      <c r="B71" s="14">
        <v>2</v>
      </c>
      <c r="C71" s="14" t="s">
        <v>20</v>
      </c>
      <c r="D71" s="14" t="s">
        <v>536</v>
      </c>
      <c r="E71" s="16" t="s">
        <v>12</v>
      </c>
      <c r="F71" s="16" t="s">
        <v>18</v>
      </c>
      <c r="G71" s="14" t="s">
        <v>16</v>
      </c>
      <c r="H71" s="14">
        <v>2024</v>
      </c>
      <c r="I71" s="17" t="s">
        <v>48</v>
      </c>
      <c r="J71" s="17">
        <v>4</v>
      </c>
      <c r="K71" s="18">
        <v>45411</v>
      </c>
      <c r="L71" s="155">
        <v>117.5</v>
      </c>
    </row>
    <row r="72" spans="1:12" x14ac:dyDescent="0.3">
      <c r="A72" s="14">
        <v>36</v>
      </c>
      <c r="B72" s="14">
        <v>1</v>
      </c>
      <c r="C72" s="16" t="s">
        <v>20</v>
      </c>
      <c r="D72" s="16" t="s">
        <v>537</v>
      </c>
      <c r="E72" s="16" t="s">
        <v>12</v>
      </c>
      <c r="F72" s="16" t="s">
        <v>18</v>
      </c>
      <c r="G72" s="14" t="s">
        <v>12</v>
      </c>
      <c r="H72" s="14">
        <v>2024</v>
      </c>
      <c r="I72" s="17" t="s">
        <v>48</v>
      </c>
      <c r="J72" s="17">
        <v>4</v>
      </c>
      <c r="K72" s="18">
        <v>45411</v>
      </c>
      <c r="L72" s="155">
        <v>177.75</v>
      </c>
    </row>
    <row r="73" spans="1:12" x14ac:dyDescent="0.3">
      <c r="A73" s="14">
        <v>36</v>
      </c>
      <c r="B73" s="14">
        <v>2</v>
      </c>
      <c r="C73" s="15" t="s">
        <v>20</v>
      </c>
      <c r="D73" s="15" t="s">
        <v>537</v>
      </c>
      <c r="E73" s="15" t="s">
        <v>12</v>
      </c>
      <c r="F73" s="15" t="s">
        <v>18</v>
      </c>
      <c r="G73" s="14" t="s">
        <v>12</v>
      </c>
      <c r="H73" s="14">
        <v>2024</v>
      </c>
      <c r="I73" s="17" t="s">
        <v>48</v>
      </c>
      <c r="J73" s="17">
        <v>4</v>
      </c>
      <c r="K73" s="18">
        <v>45411</v>
      </c>
      <c r="L73" s="155">
        <v>176.5</v>
      </c>
    </row>
    <row r="74" spans="1:12" x14ac:dyDescent="0.3">
      <c r="A74" s="14">
        <v>37</v>
      </c>
      <c r="B74" s="14">
        <v>1</v>
      </c>
      <c r="C74" s="14" t="s">
        <v>7</v>
      </c>
      <c r="D74" s="14" t="s">
        <v>526</v>
      </c>
      <c r="E74" s="14" t="s">
        <v>17</v>
      </c>
      <c r="F74" s="14" t="s">
        <v>14</v>
      </c>
      <c r="G74" s="14" t="s">
        <v>16</v>
      </c>
      <c r="H74" s="14">
        <v>2024</v>
      </c>
      <c r="I74" s="17" t="s">
        <v>48</v>
      </c>
      <c r="J74" s="17">
        <v>4</v>
      </c>
      <c r="K74" s="18">
        <v>45411</v>
      </c>
      <c r="L74" s="155">
        <v>137.5</v>
      </c>
    </row>
    <row r="75" spans="1:12" x14ac:dyDescent="0.3">
      <c r="A75" s="14">
        <v>37</v>
      </c>
      <c r="B75" s="14">
        <v>2</v>
      </c>
      <c r="C75" s="14" t="s">
        <v>7</v>
      </c>
      <c r="D75" s="14" t="s">
        <v>526</v>
      </c>
      <c r="E75" s="14" t="s">
        <v>17</v>
      </c>
      <c r="F75" s="14" t="s">
        <v>14</v>
      </c>
      <c r="G75" s="14" t="s">
        <v>16</v>
      </c>
      <c r="H75" s="14">
        <v>2024</v>
      </c>
      <c r="I75" s="17" t="s">
        <v>48</v>
      </c>
      <c r="J75" s="17">
        <v>4</v>
      </c>
      <c r="K75" s="18">
        <v>45411</v>
      </c>
      <c r="L75" s="155">
        <v>112.74999999999999</v>
      </c>
    </row>
    <row r="76" spans="1:12" x14ac:dyDescent="0.3">
      <c r="A76" s="14">
        <v>38</v>
      </c>
      <c r="B76" s="14">
        <v>1</v>
      </c>
      <c r="C76" s="14" t="s">
        <v>7</v>
      </c>
      <c r="D76" s="14" t="s">
        <v>527</v>
      </c>
      <c r="E76" s="14" t="s">
        <v>17</v>
      </c>
      <c r="F76" s="14" t="s">
        <v>8</v>
      </c>
      <c r="G76" s="14" t="s">
        <v>12</v>
      </c>
      <c r="H76" s="14">
        <v>2024</v>
      </c>
      <c r="I76" s="17"/>
      <c r="J76" s="17">
        <f>MONTH(K76)</f>
        <v>10</v>
      </c>
      <c r="K76" s="216">
        <v>45593</v>
      </c>
      <c r="L76" s="155">
        <v>166.5</v>
      </c>
    </row>
    <row r="77" spans="1:12" x14ac:dyDescent="0.3">
      <c r="A77" s="14">
        <v>38</v>
      </c>
      <c r="B77" s="14">
        <v>2</v>
      </c>
      <c r="C77" s="14" t="s">
        <v>7</v>
      </c>
      <c r="D77" s="14" t="s">
        <v>527</v>
      </c>
      <c r="E77" s="14" t="s">
        <v>17</v>
      </c>
      <c r="F77" s="14" t="s">
        <v>8</v>
      </c>
      <c r="G77" s="14" t="s">
        <v>12</v>
      </c>
      <c r="H77" s="14">
        <v>2024</v>
      </c>
      <c r="I77" s="17"/>
      <c r="J77" s="17">
        <f t="shared" ref="J77:J97" si="1">MONTH(K77)</f>
        <v>11</v>
      </c>
      <c r="K77" s="216">
        <v>45600</v>
      </c>
      <c r="L77" s="155">
        <v>107.25</v>
      </c>
    </row>
    <row r="78" spans="1:12" x14ac:dyDescent="0.3">
      <c r="A78" s="14">
        <v>39</v>
      </c>
      <c r="B78" s="14">
        <v>1</v>
      </c>
      <c r="C78" s="14" t="s">
        <v>13</v>
      </c>
      <c r="D78" s="14" t="s">
        <v>528</v>
      </c>
      <c r="E78" s="14" t="s">
        <v>17</v>
      </c>
      <c r="F78" s="14" t="s">
        <v>8</v>
      </c>
      <c r="G78" s="14" t="s">
        <v>9</v>
      </c>
      <c r="H78" s="14">
        <v>2024</v>
      </c>
      <c r="I78" s="17"/>
      <c r="J78" s="17">
        <f t="shared" si="1"/>
        <v>10</v>
      </c>
      <c r="K78" s="216">
        <v>45593</v>
      </c>
      <c r="L78" s="155">
        <v>283</v>
      </c>
    </row>
    <row r="79" spans="1:12" x14ac:dyDescent="0.3">
      <c r="A79" s="14">
        <v>39</v>
      </c>
      <c r="B79" s="14">
        <v>2</v>
      </c>
      <c r="C79" s="14" t="s">
        <v>13</v>
      </c>
      <c r="D79" s="14" t="s">
        <v>528</v>
      </c>
      <c r="E79" s="14" t="s">
        <v>17</v>
      </c>
      <c r="F79" s="14" t="s">
        <v>8</v>
      </c>
      <c r="G79" s="14" t="s">
        <v>9</v>
      </c>
      <c r="H79" s="14">
        <v>2024</v>
      </c>
      <c r="I79" s="17"/>
      <c r="J79" s="17">
        <f t="shared" si="1"/>
        <v>11</v>
      </c>
      <c r="K79" s="216">
        <v>45600</v>
      </c>
      <c r="L79" s="155">
        <v>327.25</v>
      </c>
    </row>
    <row r="80" spans="1:12" x14ac:dyDescent="0.3">
      <c r="A80" s="14">
        <v>40</v>
      </c>
      <c r="B80" s="14">
        <v>1</v>
      </c>
      <c r="C80" s="14" t="s">
        <v>13</v>
      </c>
      <c r="D80" s="14" t="s">
        <v>529</v>
      </c>
      <c r="E80" s="14" t="s">
        <v>17</v>
      </c>
      <c r="F80" s="14" t="s">
        <v>11</v>
      </c>
      <c r="G80" s="14" t="s">
        <v>12</v>
      </c>
      <c r="H80" s="14">
        <v>2024</v>
      </c>
      <c r="I80" s="17"/>
      <c r="J80" s="17">
        <f t="shared" si="1"/>
        <v>10</v>
      </c>
      <c r="K80" s="216">
        <v>45593</v>
      </c>
      <c r="L80" s="155">
        <v>157</v>
      </c>
    </row>
    <row r="81" spans="1:12" x14ac:dyDescent="0.3">
      <c r="A81" s="14">
        <v>40</v>
      </c>
      <c r="B81" s="14">
        <v>2</v>
      </c>
      <c r="C81" s="14" t="s">
        <v>13</v>
      </c>
      <c r="D81" s="14" t="s">
        <v>529</v>
      </c>
      <c r="E81" s="14" t="s">
        <v>17</v>
      </c>
      <c r="F81" s="14" t="s">
        <v>11</v>
      </c>
      <c r="G81" s="14" t="s">
        <v>12</v>
      </c>
      <c r="H81" s="14">
        <v>2024</v>
      </c>
      <c r="I81" s="17"/>
      <c r="J81" s="17">
        <f t="shared" si="1"/>
        <v>11</v>
      </c>
      <c r="K81" s="216">
        <v>45600</v>
      </c>
      <c r="L81" s="155">
        <v>169.75</v>
      </c>
    </row>
    <row r="82" spans="1:12" x14ac:dyDescent="0.3">
      <c r="A82" s="14">
        <v>41</v>
      </c>
      <c r="B82" s="14">
        <v>1</v>
      </c>
      <c r="C82" s="14" t="s">
        <v>12</v>
      </c>
      <c r="D82" s="14" t="s">
        <v>530</v>
      </c>
      <c r="E82" s="14" t="s">
        <v>17</v>
      </c>
      <c r="F82" s="14" t="s">
        <v>18</v>
      </c>
      <c r="G82" s="14" t="s">
        <v>16</v>
      </c>
      <c r="H82" s="14">
        <v>2024</v>
      </c>
      <c r="I82" s="17"/>
      <c r="J82" s="17">
        <f t="shared" si="1"/>
        <v>10</v>
      </c>
      <c r="K82" s="216">
        <v>45593</v>
      </c>
      <c r="L82" s="155">
        <v>120</v>
      </c>
    </row>
    <row r="83" spans="1:12" x14ac:dyDescent="0.3">
      <c r="A83" s="14">
        <v>41</v>
      </c>
      <c r="B83" s="14">
        <v>2</v>
      </c>
      <c r="C83" s="14" t="s">
        <v>12</v>
      </c>
      <c r="D83" s="14" t="s">
        <v>530</v>
      </c>
      <c r="E83" s="14" t="s">
        <v>17</v>
      </c>
      <c r="F83" s="14" t="s">
        <v>18</v>
      </c>
      <c r="G83" s="14" t="s">
        <v>16</v>
      </c>
      <c r="H83" s="14">
        <v>2024</v>
      </c>
      <c r="I83" s="17"/>
      <c r="J83" s="17">
        <f t="shared" si="1"/>
        <v>11</v>
      </c>
      <c r="K83" s="216">
        <v>45600</v>
      </c>
      <c r="L83" s="155">
        <v>128.5</v>
      </c>
    </row>
    <row r="84" spans="1:12" x14ac:dyDescent="0.3">
      <c r="A84" s="14">
        <v>42</v>
      </c>
      <c r="B84" s="14">
        <v>1</v>
      </c>
      <c r="C84" s="14" t="s">
        <v>12</v>
      </c>
      <c r="D84" s="14" t="s">
        <v>531</v>
      </c>
      <c r="E84" s="14" t="s">
        <v>17</v>
      </c>
      <c r="F84" s="14" t="s">
        <v>14</v>
      </c>
      <c r="G84" s="14" t="s">
        <v>9</v>
      </c>
      <c r="H84" s="14">
        <v>2024</v>
      </c>
      <c r="I84" s="17"/>
      <c r="J84" s="17">
        <f t="shared" si="1"/>
        <v>10</v>
      </c>
      <c r="K84" s="216">
        <v>45593</v>
      </c>
      <c r="L84" s="155">
        <v>154.25</v>
      </c>
    </row>
    <row r="85" spans="1:12" x14ac:dyDescent="0.3">
      <c r="A85" s="14">
        <v>42</v>
      </c>
      <c r="B85" s="14">
        <v>2</v>
      </c>
      <c r="C85" s="15" t="s">
        <v>12</v>
      </c>
      <c r="D85" s="15" t="s">
        <v>531</v>
      </c>
      <c r="E85" s="15" t="s">
        <v>17</v>
      </c>
      <c r="F85" s="15" t="s">
        <v>14</v>
      </c>
      <c r="G85" s="14" t="s">
        <v>9</v>
      </c>
      <c r="H85" s="14">
        <v>2024</v>
      </c>
      <c r="I85" s="17"/>
      <c r="J85" s="17">
        <f t="shared" si="1"/>
        <v>11</v>
      </c>
      <c r="K85" s="216">
        <v>45600</v>
      </c>
      <c r="L85" s="155">
        <v>218.25</v>
      </c>
    </row>
    <row r="86" spans="1:12" x14ac:dyDescent="0.3">
      <c r="A86" s="14">
        <v>43</v>
      </c>
      <c r="B86" s="14">
        <v>1</v>
      </c>
      <c r="C86" s="14" t="s">
        <v>17</v>
      </c>
      <c r="D86" s="14" t="s">
        <v>532</v>
      </c>
      <c r="E86" s="14" t="s">
        <v>17</v>
      </c>
      <c r="F86" s="14" t="s">
        <v>18</v>
      </c>
      <c r="G86" s="14" t="s">
        <v>12</v>
      </c>
      <c r="H86" s="14">
        <v>2024</v>
      </c>
      <c r="I86" s="17"/>
      <c r="J86" s="17">
        <f t="shared" si="1"/>
        <v>10</v>
      </c>
      <c r="K86" s="216">
        <v>45593</v>
      </c>
      <c r="L86" s="155">
        <v>160</v>
      </c>
    </row>
    <row r="87" spans="1:12" x14ac:dyDescent="0.3">
      <c r="A87" s="14">
        <v>43</v>
      </c>
      <c r="B87" s="14">
        <v>2</v>
      </c>
      <c r="C87" s="14" t="s">
        <v>17</v>
      </c>
      <c r="D87" s="14" t="s">
        <v>532</v>
      </c>
      <c r="E87" s="14" t="s">
        <v>17</v>
      </c>
      <c r="F87" s="14" t="s">
        <v>18</v>
      </c>
      <c r="G87" s="14" t="s">
        <v>12</v>
      </c>
      <c r="H87" s="14">
        <v>2024</v>
      </c>
      <c r="I87" s="17"/>
      <c r="J87" s="17">
        <f t="shared" si="1"/>
        <v>11</v>
      </c>
      <c r="K87" s="216">
        <v>45600</v>
      </c>
      <c r="L87" s="155">
        <v>156</v>
      </c>
    </row>
    <row r="88" spans="1:12" x14ac:dyDescent="0.3">
      <c r="A88" s="14">
        <v>44</v>
      </c>
      <c r="B88" s="14">
        <v>1</v>
      </c>
      <c r="C88" s="14" t="s">
        <v>17</v>
      </c>
      <c r="D88" s="14" t="s">
        <v>533</v>
      </c>
      <c r="E88" s="14" t="s">
        <v>17</v>
      </c>
      <c r="F88" s="14" t="s">
        <v>11</v>
      </c>
      <c r="G88" s="14" t="s">
        <v>9</v>
      </c>
      <c r="H88" s="14">
        <v>2024</v>
      </c>
      <c r="I88" s="17"/>
      <c r="J88" s="17">
        <f t="shared" si="1"/>
        <v>10</v>
      </c>
      <c r="K88" s="216">
        <v>45593</v>
      </c>
      <c r="L88" s="155">
        <v>92.5</v>
      </c>
    </row>
    <row r="89" spans="1:12" x14ac:dyDescent="0.3">
      <c r="A89" s="14">
        <v>44</v>
      </c>
      <c r="B89" s="14">
        <v>2</v>
      </c>
      <c r="C89" s="14" t="s">
        <v>17</v>
      </c>
      <c r="D89" s="14" t="s">
        <v>533</v>
      </c>
      <c r="E89" s="14" t="s">
        <v>17</v>
      </c>
      <c r="F89" s="14" t="s">
        <v>11</v>
      </c>
      <c r="G89" s="14" t="s">
        <v>9</v>
      </c>
      <c r="H89" s="14">
        <v>2024</v>
      </c>
      <c r="I89" s="17"/>
      <c r="J89" s="17">
        <f t="shared" si="1"/>
        <v>11</v>
      </c>
      <c r="K89" s="216">
        <v>45600</v>
      </c>
      <c r="L89" s="155">
        <v>200.25</v>
      </c>
    </row>
    <row r="90" spans="1:12" x14ac:dyDescent="0.3">
      <c r="A90" s="14">
        <v>45</v>
      </c>
      <c r="B90" s="14">
        <v>1</v>
      </c>
      <c r="C90" s="14" t="s">
        <v>19</v>
      </c>
      <c r="D90" s="14" t="s">
        <v>534</v>
      </c>
      <c r="E90" s="14" t="s">
        <v>17</v>
      </c>
      <c r="F90" s="14" t="s">
        <v>14</v>
      </c>
      <c r="G90" s="14" t="s">
        <v>12</v>
      </c>
      <c r="H90" s="14">
        <v>2024</v>
      </c>
      <c r="I90" s="17"/>
      <c r="J90" s="17">
        <f t="shared" si="1"/>
        <v>10</v>
      </c>
      <c r="K90" s="216">
        <v>45593</v>
      </c>
      <c r="L90" s="155">
        <v>210.75</v>
      </c>
    </row>
    <row r="91" spans="1:12" x14ac:dyDescent="0.3">
      <c r="A91" s="14">
        <v>45</v>
      </c>
      <c r="B91" s="14">
        <v>2</v>
      </c>
      <c r="C91" s="14" t="s">
        <v>19</v>
      </c>
      <c r="D91" s="14" t="s">
        <v>534</v>
      </c>
      <c r="E91" s="14" t="s">
        <v>17</v>
      </c>
      <c r="F91" s="14" t="s">
        <v>14</v>
      </c>
      <c r="G91" s="14" t="s">
        <v>12</v>
      </c>
      <c r="H91" s="14">
        <v>2024</v>
      </c>
      <c r="I91" s="17"/>
      <c r="J91" s="17">
        <f t="shared" si="1"/>
        <v>11</v>
      </c>
      <c r="K91" s="216">
        <v>45600</v>
      </c>
      <c r="L91" s="155">
        <v>152.5</v>
      </c>
    </row>
    <row r="92" spans="1:12" x14ac:dyDescent="0.3">
      <c r="A92" s="14">
        <v>46</v>
      </c>
      <c r="B92" s="14">
        <v>1</v>
      </c>
      <c r="C92" s="14" t="s">
        <v>19</v>
      </c>
      <c r="D92" s="14" t="s">
        <v>535</v>
      </c>
      <c r="E92" s="14" t="s">
        <v>17</v>
      </c>
      <c r="F92" s="14" t="s">
        <v>8</v>
      </c>
      <c r="G92" s="14" t="s">
        <v>16</v>
      </c>
      <c r="H92" s="14">
        <v>2024</v>
      </c>
      <c r="I92" s="17"/>
      <c r="J92" s="17">
        <f t="shared" si="1"/>
        <v>10</v>
      </c>
      <c r="K92" s="216">
        <v>45593</v>
      </c>
      <c r="L92" s="155">
        <v>114.75</v>
      </c>
    </row>
    <row r="93" spans="1:12" x14ac:dyDescent="0.3">
      <c r="A93" s="14">
        <v>46</v>
      </c>
      <c r="B93" s="14">
        <v>2</v>
      </c>
      <c r="C93" s="14" t="s">
        <v>19</v>
      </c>
      <c r="D93" s="14" t="s">
        <v>535</v>
      </c>
      <c r="E93" s="14" t="s">
        <v>17</v>
      </c>
      <c r="F93" s="14" t="s">
        <v>8</v>
      </c>
      <c r="G93" s="14" t="s">
        <v>16</v>
      </c>
      <c r="H93" s="14">
        <v>2024</v>
      </c>
      <c r="I93" s="17"/>
      <c r="J93" s="17">
        <f t="shared" si="1"/>
        <v>11</v>
      </c>
      <c r="K93" s="216">
        <v>45600</v>
      </c>
      <c r="L93" s="155">
        <v>158.75</v>
      </c>
    </row>
    <row r="94" spans="1:12" x14ac:dyDescent="0.3">
      <c r="A94" s="14">
        <v>47</v>
      </c>
      <c r="B94" s="14">
        <v>1</v>
      </c>
      <c r="C94" s="14" t="s">
        <v>20</v>
      </c>
      <c r="D94" s="14" t="s">
        <v>536</v>
      </c>
      <c r="E94" s="16" t="s">
        <v>17</v>
      </c>
      <c r="F94" s="16" t="s">
        <v>18</v>
      </c>
      <c r="G94" s="14" t="s">
        <v>9</v>
      </c>
      <c r="H94" s="14">
        <v>2024</v>
      </c>
      <c r="I94" s="17"/>
      <c r="J94" s="17">
        <f t="shared" si="1"/>
        <v>10</v>
      </c>
      <c r="K94" s="216">
        <v>45593</v>
      </c>
      <c r="L94" s="155">
        <v>166</v>
      </c>
    </row>
    <row r="95" spans="1:12" x14ac:dyDescent="0.3">
      <c r="A95" s="14">
        <v>47</v>
      </c>
      <c r="B95" s="14">
        <v>2</v>
      </c>
      <c r="C95" s="14" t="s">
        <v>20</v>
      </c>
      <c r="D95" s="14" t="s">
        <v>536</v>
      </c>
      <c r="E95" s="16" t="s">
        <v>17</v>
      </c>
      <c r="F95" s="16" t="s">
        <v>18</v>
      </c>
      <c r="G95" s="14" t="s">
        <v>9</v>
      </c>
      <c r="H95" s="14">
        <v>2024</v>
      </c>
      <c r="I95" s="17"/>
      <c r="J95" s="17">
        <f t="shared" si="1"/>
        <v>11</v>
      </c>
      <c r="K95" s="216">
        <v>45600</v>
      </c>
      <c r="L95" s="155">
        <v>121.24999999999999</v>
      </c>
    </row>
    <row r="96" spans="1:12" x14ac:dyDescent="0.3">
      <c r="A96" s="14">
        <v>48</v>
      </c>
      <c r="B96" s="14">
        <v>1</v>
      </c>
      <c r="C96" s="16" t="s">
        <v>20</v>
      </c>
      <c r="D96" s="16" t="s">
        <v>537</v>
      </c>
      <c r="E96" s="16" t="s">
        <v>17</v>
      </c>
      <c r="F96" s="16" t="s">
        <v>11</v>
      </c>
      <c r="G96" s="14" t="s">
        <v>16</v>
      </c>
      <c r="H96" s="14">
        <v>2024</v>
      </c>
      <c r="I96" s="17"/>
      <c r="J96" s="17">
        <f t="shared" si="1"/>
        <v>10</v>
      </c>
      <c r="K96" s="216">
        <v>45593</v>
      </c>
      <c r="L96" s="155">
        <v>173.75</v>
      </c>
    </row>
    <row r="97" spans="1:12" x14ac:dyDescent="0.3">
      <c r="A97" s="14">
        <v>48</v>
      </c>
      <c r="B97" s="14">
        <v>2</v>
      </c>
      <c r="C97" s="15" t="s">
        <v>20</v>
      </c>
      <c r="D97" s="15" t="s">
        <v>537</v>
      </c>
      <c r="E97" s="15" t="s">
        <v>17</v>
      </c>
      <c r="F97" s="15" t="s">
        <v>11</v>
      </c>
      <c r="G97" s="14" t="s">
        <v>16</v>
      </c>
      <c r="H97" s="14">
        <v>2024</v>
      </c>
      <c r="I97" s="17"/>
      <c r="J97" s="17">
        <f t="shared" si="1"/>
        <v>11</v>
      </c>
      <c r="K97" s="216">
        <v>45600</v>
      </c>
      <c r="L97" s="155">
        <v>182.75</v>
      </c>
    </row>
    <row r="98" spans="1:12" x14ac:dyDescent="0.3">
      <c r="H98" s="17"/>
      <c r="I98" s="17"/>
      <c r="J98" s="17"/>
      <c r="K98" s="18"/>
    </row>
    <row r="99" spans="1:12" x14ac:dyDescent="0.3">
      <c r="H99" s="17"/>
      <c r="I99" s="17"/>
      <c r="J99" s="17"/>
      <c r="K99" s="18"/>
    </row>
    <row r="100" spans="1:12" x14ac:dyDescent="0.3">
      <c r="H100" s="17"/>
      <c r="I100" s="17"/>
      <c r="J100" s="17"/>
      <c r="K100" s="18"/>
    </row>
    <row r="101" spans="1:12" x14ac:dyDescent="0.3">
      <c r="H101" s="17"/>
      <c r="I101" s="17"/>
      <c r="J101" s="17"/>
      <c r="K101" s="18"/>
    </row>
    <row r="102" spans="1:12" x14ac:dyDescent="0.3">
      <c r="H102" s="17"/>
      <c r="I102" s="17"/>
      <c r="J102" s="17"/>
      <c r="K102" s="18"/>
    </row>
    <row r="103" spans="1:12" x14ac:dyDescent="0.3">
      <c r="H103" s="17"/>
      <c r="I103" s="17"/>
      <c r="J103" s="17"/>
      <c r="K103" s="18"/>
    </row>
    <row r="104" spans="1:12" x14ac:dyDescent="0.3">
      <c r="H104" s="17"/>
      <c r="I104" s="17"/>
      <c r="J104" s="17"/>
      <c r="K104" s="18"/>
    </row>
    <row r="105" spans="1:12" x14ac:dyDescent="0.3">
      <c r="H105" s="17"/>
      <c r="I105" s="17"/>
      <c r="J105" s="17"/>
      <c r="K105" s="18"/>
    </row>
    <row r="106" spans="1:12" x14ac:dyDescent="0.3">
      <c r="H106" s="17"/>
      <c r="I106" s="17"/>
      <c r="J106" s="17"/>
      <c r="K106" s="18"/>
    </row>
    <row r="107" spans="1:12" x14ac:dyDescent="0.3">
      <c r="H107" s="17"/>
      <c r="I107" s="17"/>
      <c r="J107" s="17"/>
      <c r="K107" s="18"/>
    </row>
    <row r="108" spans="1:12" x14ac:dyDescent="0.3">
      <c r="H108" s="17"/>
      <c r="I108" s="17"/>
      <c r="J108" s="17"/>
      <c r="K108" s="18"/>
    </row>
    <row r="109" spans="1:12" x14ac:dyDescent="0.3">
      <c r="H109" s="17"/>
      <c r="I109" s="17"/>
      <c r="J109" s="17"/>
      <c r="K109" s="18"/>
    </row>
    <row r="110" spans="1:12" x14ac:dyDescent="0.3">
      <c r="H110" s="17"/>
      <c r="I110" s="17"/>
      <c r="J110" s="17"/>
      <c r="K110" s="18"/>
    </row>
    <row r="111" spans="1:12" x14ac:dyDescent="0.3">
      <c r="H111" s="17"/>
      <c r="I111" s="17"/>
      <c r="J111" s="17"/>
      <c r="K111" s="18"/>
    </row>
    <row r="112" spans="1:12" x14ac:dyDescent="0.3">
      <c r="H112" s="17"/>
      <c r="I112" s="17"/>
      <c r="J112" s="17"/>
      <c r="K112" s="18"/>
    </row>
    <row r="113" spans="8:11" x14ac:dyDescent="0.3">
      <c r="H113" s="17"/>
      <c r="I113" s="17"/>
      <c r="J113" s="17"/>
      <c r="K113" s="18"/>
    </row>
    <row r="114" spans="8:11" x14ac:dyDescent="0.3">
      <c r="H114" s="17"/>
      <c r="I114" s="17"/>
      <c r="J114" s="17"/>
      <c r="K114" s="18"/>
    </row>
    <row r="115" spans="8:11" x14ac:dyDescent="0.3">
      <c r="H115" s="17"/>
      <c r="I115" s="17"/>
      <c r="J115" s="17"/>
      <c r="K115" s="18"/>
    </row>
    <row r="116" spans="8:11" x14ac:dyDescent="0.3">
      <c r="H116" s="17"/>
      <c r="I116" s="17"/>
      <c r="J116" s="17"/>
      <c r="K116" s="18"/>
    </row>
    <row r="117" spans="8:11" x14ac:dyDescent="0.3">
      <c r="H117" s="17"/>
      <c r="I117" s="17"/>
      <c r="J117" s="17"/>
      <c r="K117" s="18"/>
    </row>
    <row r="118" spans="8:11" x14ac:dyDescent="0.3">
      <c r="H118" s="17"/>
      <c r="I118" s="17"/>
      <c r="J118" s="17"/>
      <c r="K118" s="18"/>
    </row>
    <row r="119" spans="8:11" x14ac:dyDescent="0.3">
      <c r="H119" s="17"/>
      <c r="I119" s="17"/>
      <c r="J119" s="17"/>
      <c r="K119" s="18"/>
    </row>
    <row r="120" spans="8:11" x14ac:dyDescent="0.3">
      <c r="H120" s="17"/>
      <c r="I120" s="17"/>
      <c r="J120" s="17"/>
      <c r="K120" s="18"/>
    </row>
    <row r="121" spans="8:11" x14ac:dyDescent="0.3">
      <c r="H121" s="17"/>
      <c r="I121" s="17"/>
      <c r="J121" s="17"/>
      <c r="K121" s="18"/>
    </row>
    <row r="122" spans="8:11" x14ac:dyDescent="0.3">
      <c r="H122" s="17"/>
      <c r="I122" s="17"/>
      <c r="J122" s="17"/>
      <c r="K122" s="18"/>
    </row>
    <row r="123" spans="8:11" x14ac:dyDescent="0.3">
      <c r="H123" s="17"/>
      <c r="I123" s="17"/>
      <c r="J123" s="17"/>
      <c r="K123" s="18"/>
    </row>
    <row r="124" spans="8:11" x14ac:dyDescent="0.3">
      <c r="H124" s="17"/>
      <c r="I124" s="17"/>
      <c r="J124" s="17"/>
      <c r="K124" s="18"/>
    </row>
    <row r="125" spans="8:11" x14ac:dyDescent="0.3">
      <c r="H125" s="17"/>
      <c r="I125" s="17"/>
      <c r="J125" s="17"/>
      <c r="K125" s="18"/>
    </row>
    <row r="126" spans="8:11" x14ac:dyDescent="0.3">
      <c r="H126" s="17"/>
      <c r="I126" s="17"/>
      <c r="J126" s="17"/>
      <c r="K126" s="18"/>
    </row>
    <row r="127" spans="8:11" x14ac:dyDescent="0.3">
      <c r="H127" s="17"/>
      <c r="I127" s="17"/>
      <c r="J127" s="17"/>
      <c r="K127" s="18"/>
    </row>
    <row r="128" spans="8:11" x14ac:dyDescent="0.3">
      <c r="H128" s="17"/>
      <c r="I128" s="17"/>
      <c r="J128" s="17"/>
      <c r="K128" s="18"/>
    </row>
    <row r="129" spans="8:11" x14ac:dyDescent="0.3">
      <c r="H129" s="17"/>
      <c r="I129" s="17"/>
      <c r="J129" s="17"/>
      <c r="K129" s="18"/>
    </row>
    <row r="130" spans="8:11" x14ac:dyDescent="0.3">
      <c r="H130" s="17"/>
      <c r="I130" s="17"/>
      <c r="J130" s="17"/>
      <c r="K130" s="18"/>
    </row>
    <row r="131" spans="8:11" x14ac:dyDescent="0.3">
      <c r="H131" s="17"/>
      <c r="I131" s="17"/>
      <c r="J131" s="17"/>
      <c r="K131" s="18"/>
    </row>
    <row r="132" spans="8:11" x14ac:dyDescent="0.3">
      <c r="H132" s="17"/>
      <c r="I132" s="17"/>
      <c r="J132" s="17"/>
      <c r="K132" s="18"/>
    </row>
    <row r="133" spans="8:11" x14ac:dyDescent="0.3">
      <c r="H133" s="17"/>
      <c r="I133" s="17"/>
      <c r="J133" s="17"/>
      <c r="K133" s="18"/>
    </row>
    <row r="134" spans="8:11" x14ac:dyDescent="0.3">
      <c r="H134" s="17"/>
      <c r="I134" s="17"/>
      <c r="J134" s="17"/>
      <c r="K134" s="18"/>
    </row>
    <row r="135" spans="8:11" x14ac:dyDescent="0.3">
      <c r="H135" s="17"/>
      <c r="I135" s="17"/>
      <c r="J135" s="17"/>
      <c r="K135" s="18"/>
    </row>
    <row r="136" spans="8:11" x14ac:dyDescent="0.3">
      <c r="H136" s="17"/>
      <c r="I136" s="17"/>
      <c r="J136" s="17"/>
      <c r="K136" s="18"/>
    </row>
    <row r="137" spans="8:11" x14ac:dyDescent="0.3">
      <c r="H137" s="17"/>
      <c r="I137" s="17"/>
      <c r="J137" s="17"/>
      <c r="K137" s="18"/>
    </row>
    <row r="138" spans="8:11" x14ac:dyDescent="0.3">
      <c r="H138" s="17"/>
      <c r="I138" s="17"/>
      <c r="J138" s="17"/>
      <c r="K138" s="18"/>
    </row>
    <row r="139" spans="8:11" x14ac:dyDescent="0.3">
      <c r="H139" s="17"/>
      <c r="I139" s="17"/>
      <c r="J139" s="17"/>
      <c r="K139" s="18"/>
    </row>
    <row r="140" spans="8:11" x14ac:dyDescent="0.3">
      <c r="H140" s="17"/>
      <c r="I140" s="17"/>
      <c r="J140" s="17"/>
      <c r="K140" s="18"/>
    </row>
    <row r="141" spans="8:11" x14ac:dyDescent="0.3">
      <c r="H141" s="17"/>
      <c r="I141" s="17"/>
      <c r="J141" s="17"/>
      <c r="K141" s="18"/>
    </row>
    <row r="142" spans="8:11" x14ac:dyDescent="0.3">
      <c r="H142" s="17"/>
      <c r="I142" s="17"/>
      <c r="J142" s="17"/>
      <c r="K142" s="18"/>
    </row>
    <row r="143" spans="8:11" x14ac:dyDescent="0.3">
      <c r="H143" s="17"/>
      <c r="I143" s="17"/>
      <c r="J143" s="17"/>
      <c r="K143" s="18"/>
    </row>
    <row r="144" spans="8:11" x14ac:dyDescent="0.3">
      <c r="H144" s="17"/>
      <c r="I144" s="17"/>
      <c r="J144" s="17"/>
      <c r="K144" s="18"/>
    </row>
    <row r="145" spans="8:11" x14ac:dyDescent="0.3">
      <c r="H145" s="17"/>
      <c r="I145" s="17"/>
      <c r="J145" s="17"/>
      <c r="K145" s="18"/>
    </row>
    <row r="146" spans="8:11" x14ac:dyDescent="0.3">
      <c r="H146" s="17"/>
      <c r="J146" s="17"/>
    </row>
    <row r="147" spans="8:11" x14ac:dyDescent="0.3">
      <c r="H147" s="17"/>
      <c r="J147" s="17"/>
    </row>
    <row r="148" spans="8:11" x14ac:dyDescent="0.3">
      <c r="H148" s="17"/>
      <c r="J148" s="17"/>
    </row>
    <row r="149" spans="8:11" x14ac:dyDescent="0.3">
      <c r="H149" s="17"/>
      <c r="J149" s="17"/>
    </row>
    <row r="150" spans="8:11" x14ac:dyDescent="0.3">
      <c r="H150" s="17"/>
      <c r="J150" s="17"/>
    </row>
    <row r="151" spans="8:11" x14ac:dyDescent="0.3">
      <c r="H151" s="17"/>
      <c r="J151" s="17"/>
    </row>
    <row r="152" spans="8:11" x14ac:dyDescent="0.3">
      <c r="H152" s="17"/>
      <c r="J152" s="17"/>
    </row>
    <row r="153" spans="8:11" x14ac:dyDescent="0.3">
      <c r="H153" s="17"/>
      <c r="J153" s="17"/>
    </row>
    <row r="154" spans="8:11" x14ac:dyDescent="0.3">
      <c r="H154" s="17"/>
      <c r="J154" s="17"/>
    </row>
    <row r="155" spans="8:11" x14ac:dyDescent="0.3">
      <c r="H155" s="17"/>
      <c r="J155" s="17"/>
    </row>
    <row r="156" spans="8:11" x14ac:dyDescent="0.3">
      <c r="H156" s="17"/>
      <c r="J156" s="17"/>
    </row>
    <row r="157" spans="8:11" x14ac:dyDescent="0.3">
      <c r="H157" s="17"/>
      <c r="J157" s="17"/>
    </row>
    <row r="158" spans="8:11" x14ac:dyDescent="0.3">
      <c r="H158" s="17"/>
      <c r="J158" s="17"/>
    </row>
    <row r="159" spans="8:11" x14ac:dyDescent="0.3">
      <c r="H159" s="17"/>
      <c r="J159" s="17"/>
    </row>
    <row r="160" spans="8:11" x14ac:dyDescent="0.3">
      <c r="H160" s="17"/>
      <c r="J160" s="17"/>
    </row>
    <row r="161" spans="8:10" x14ac:dyDescent="0.3">
      <c r="H161" s="17"/>
      <c r="J161" s="17"/>
    </row>
    <row r="162" spans="8:10" x14ac:dyDescent="0.3">
      <c r="H162" s="17"/>
      <c r="J162" s="17"/>
    </row>
    <row r="163" spans="8:10" x14ac:dyDescent="0.3">
      <c r="H163" s="17"/>
      <c r="J163" s="17"/>
    </row>
    <row r="164" spans="8:10" x14ac:dyDescent="0.3">
      <c r="H164" s="17"/>
      <c r="J164" s="17"/>
    </row>
    <row r="165" spans="8:10" x14ac:dyDescent="0.3">
      <c r="H165" s="17"/>
      <c r="J165" s="17"/>
    </row>
    <row r="166" spans="8:10" x14ac:dyDescent="0.3">
      <c r="H166" s="17"/>
      <c r="J166" s="17"/>
    </row>
    <row r="167" spans="8:10" x14ac:dyDescent="0.3">
      <c r="H167" s="17"/>
      <c r="J167" s="17"/>
    </row>
    <row r="168" spans="8:10" x14ac:dyDescent="0.3">
      <c r="H168" s="17"/>
      <c r="J168" s="17"/>
    </row>
    <row r="169" spans="8:10" x14ac:dyDescent="0.3">
      <c r="H169" s="17"/>
      <c r="J169" s="17"/>
    </row>
    <row r="170" spans="8:10" x14ac:dyDescent="0.3">
      <c r="H170" s="17"/>
      <c r="J170" s="17"/>
    </row>
    <row r="171" spans="8:10" x14ac:dyDescent="0.3">
      <c r="H171" s="17"/>
      <c r="J171" s="17"/>
    </row>
    <row r="172" spans="8:10" x14ac:dyDescent="0.3">
      <c r="H172" s="17"/>
      <c r="J172" s="17"/>
    </row>
    <row r="173" spans="8:10" x14ac:dyDescent="0.3">
      <c r="H173" s="17"/>
      <c r="J173" s="17"/>
    </row>
    <row r="174" spans="8:10" x14ac:dyDescent="0.3">
      <c r="H174" s="17"/>
      <c r="J174" s="17"/>
    </row>
    <row r="175" spans="8:10" x14ac:dyDescent="0.3">
      <c r="H175" s="17"/>
      <c r="J175" s="17"/>
    </row>
    <row r="176" spans="8:10" x14ac:dyDescent="0.3">
      <c r="H176" s="17"/>
      <c r="J176" s="17"/>
    </row>
    <row r="177" spans="8:10" x14ac:dyDescent="0.3">
      <c r="H177" s="17"/>
      <c r="J177" s="17"/>
    </row>
    <row r="178" spans="8:10" x14ac:dyDescent="0.3">
      <c r="H178" s="17"/>
      <c r="J178" s="17"/>
    </row>
    <row r="179" spans="8:10" x14ac:dyDescent="0.3">
      <c r="H179" s="17"/>
      <c r="J179" s="17"/>
    </row>
    <row r="180" spans="8:10" x14ac:dyDescent="0.3">
      <c r="H180" s="17"/>
      <c r="J180" s="17"/>
    </row>
    <row r="181" spans="8:10" x14ac:dyDescent="0.3">
      <c r="H181" s="17"/>
      <c r="J181" s="17"/>
    </row>
    <row r="182" spans="8:10" x14ac:dyDescent="0.3">
      <c r="H182" s="17"/>
      <c r="J182" s="17"/>
    </row>
    <row r="183" spans="8:10" x14ac:dyDescent="0.3">
      <c r="H183" s="17"/>
      <c r="J183" s="17"/>
    </row>
    <row r="184" spans="8:10" x14ac:dyDescent="0.3">
      <c r="H184" s="17"/>
      <c r="J184" s="17"/>
    </row>
    <row r="185" spans="8:10" x14ac:dyDescent="0.3">
      <c r="H185" s="17"/>
      <c r="J185" s="17"/>
    </row>
    <row r="186" spans="8:10" x14ac:dyDescent="0.3">
      <c r="H186" s="17"/>
      <c r="J186" s="17"/>
    </row>
    <row r="187" spans="8:10" x14ac:dyDescent="0.3">
      <c r="H187" s="17"/>
      <c r="J187" s="17"/>
    </row>
    <row r="188" spans="8:10" x14ac:dyDescent="0.3">
      <c r="H188" s="17"/>
      <c r="J188" s="17"/>
    </row>
    <row r="189" spans="8:10" x14ac:dyDescent="0.3">
      <c r="H189" s="17"/>
      <c r="J189" s="17"/>
    </row>
    <row r="190" spans="8:10" x14ac:dyDescent="0.3">
      <c r="H190" s="17"/>
      <c r="J190" s="17"/>
    </row>
    <row r="191" spans="8:10" x14ac:dyDescent="0.3">
      <c r="H191" s="17"/>
      <c r="J191" s="17"/>
    </row>
    <row r="192" spans="8:10" x14ac:dyDescent="0.3">
      <c r="H192" s="17"/>
      <c r="J192" s="17"/>
    </row>
    <row r="193" spans="8:10" x14ac:dyDescent="0.3">
      <c r="H193" s="17"/>
      <c r="J193" s="17"/>
    </row>
  </sheetData>
  <autoFilter ref="A1:G193"/>
  <sortState ref="A2:I97">
    <sortCondition ref="A2:A97"/>
  </sortState>
  <conditionalFormatting sqref="S8:S5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441"/>
  <sheetViews>
    <sheetView zoomScale="85" zoomScaleNormal="85" workbookViewId="0">
      <pane xSplit="12" ySplit="1" topLeftCell="M29" activePane="bottomRight" state="frozen"/>
      <selection pane="topRight" activeCell="M1" sqref="M1"/>
      <selection pane="bottomLeft" activeCell="A2" sqref="A2"/>
      <selection pane="bottomRight" activeCell="C43" sqref="C43"/>
    </sheetView>
  </sheetViews>
  <sheetFormatPr defaultRowHeight="14.5" x14ac:dyDescent="0.35"/>
  <cols>
    <col min="1" max="2" width="8.7265625" style="185"/>
    <col min="3" max="3" width="4.1796875" style="185" bestFit="1" customWidth="1"/>
    <col min="4" max="4" width="4.90625" style="185" customWidth="1"/>
    <col min="5" max="5" width="4.81640625" style="185" bestFit="1" customWidth="1"/>
    <col min="6" max="6" width="6.81640625" style="185" bestFit="1" customWidth="1"/>
    <col min="7" max="10" width="8.81640625" style="185"/>
    <col min="11" max="11" width="10" style="185" customWidth="1"/>
    <col min="12" max="12" width="9.7265625" style="186" bestFit="1" customWidth="1"/>
    <col min="13" max="13" width="9.36328125" style="186" bestFit="1" customWidth="1"/>
    <col min="14" max="14" width="9.36328125" style="186" customWidth="1"/>
    <col min="15" max="15" width="9.36328125" style="185" bestFit="1" customWidth="1"/>
    <col min="16" max="18" width="8.81640625" style="185"/>
    <col min="19" max="43" width="9.81640625" style="187" customWidth="1"/>
    <col min="44" max="44" width="8.81640625" style="185"/>
  </cols>
  <sheetData>
    <row r="1" spans="1:44" ht="39.5" x14ac:dyDescent="0.35">
      <c r="A1" s="150" t="str">
        <f t="shared" ref="A1:A304" si="0">CONCATENATE(K1,"_",C1)</f>
        <v>Cut_Plot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50" t="s">
        <v>333</v>
      </c>
      <c r="I1" s="150" t="s">
        <v>334</v>
      </c>
      <c r="J1" s="3" t="s">
        <v>6</v>
      </c>
      <c r="K1" s="3" t="s">
        <v>335</v>
      </c>
      <c r="L1" s="3" t="s">
        <v>336</v>
      </c>
      <c r="M1" s="151" t="s">
        <v>337</v>
      </c>
      <c r="N1" s="151" t="s">
        <v>338</v>
      </c>
      <c r="O1" s="151" t="s">
        <v>339</v>
      </c>
      <c r="P1" s="151" t="s">
        <v>340</v>
      </c>
      <c r="Q1" s="151" t="s">
        <v>341</v>
      </c>
      <c r="R1" s="3" t="s">
        <v>342</v>
      </c>
      <c r="S1" s="152" t="s">
        <v>343</v>
      </c>
      <c r="T1" s="152" t="s">
        <v>344</v>
      </c>
      <c r="U1" s="152" t="s">
        <v>345</v>
      </c>
      <c r="V1" s="152" t="s">
        <v>346</v>
      </c>
      <c r="W1" s="152" t="s">
        <v>347</v>
      </c>
      <c r="X1" s="152" t="s">
        <v>348</v>
      </c>
      <c r="Y1" s="152" t="s">
        <v>349</v>
      </c>
      <c r="Z1" s="152" t="s">
        <v>350</v>
      </c>
      <c r="AA1" s="152" t="s">
        <v>351</v>
      </c>
      <c r="AB1" s="152" t="s">
        <v>352</v>
      </c>
      <c r="AC1" s="152" t="s">
        <v>353</v>
      </c>
      <c r="AD1" s="152" t="s">
        <v>354</v>
      </c>
      <c r="AE1" s="152" t="s">
        <v>355</v>
      </c>
      <c r="AF1" s="152" t="s">
        <v>356</v>
      </c>
      <c r="AG1" s="152" t="s">
        <v>357</v>
      </c>
      <c r="AH1" s="152" t="s">
        <v>358</v>
      </c>
      <c r="AI1" s="152" t="s">
        <v>359</v>
      </c>
      <c r="AJ1" s="152" t="s">
        <v>360</v>
      </c>
      <c r="AK1" s="152" t="s">
        <v>361</v>
      </c>
      <c r="AL1" s="152" t="s">
        <v>362</v>
      </c>
      <c r="AM1" s="152" t="s">
        <v>363</v>
      </c>
      <c r="AN1" s="152" t="s">
        <v>364</v>
      </c>
      <c r="AO1" s="152" t="s">
        <v>365</v>
      </c>
      <c r="AP1" s="152" t="s">
        <v>366</v>
      </c>
      <c r="AQ1" s="152" t="s">
        <v>367</v>
      </c>
      <c r="AR1" s="65" t="s">
        <v>368</v>
      </c>
    </row>
    <row r="2" spans="1:44" s="109" customFormat="1" x14ac:dyDescent="0.35">
      <c r="A2" s="153" t="str">
        <f t="shared" ref="A2:A241" si="1">CONCATENATE(K2,"_",C2)</f>
        <v>Cut1_1</v>
      </c>
      <c r="B2" s="14">
        <v>2018</v>
      </c>
      <c r="C2" s="14">
        <v>1</v>
      </c>
      <c r="D2" s="14" t="s">
        <v>7</v>
      </c>
      <c r="E2" s="14" t="s">
        <v>7</v>
      </c>
      <c r="F2" s="14" t="s">
        <v>8</v>
      </c>
      <c r="G2" s="14" t="s">
        <v>9</v>
      </c>
      <c r="H2" s="153" t="str">
        <f t="shared" ref="H2:H65" si="2">F2&amp;G2</f>
        <v>B3BPW</v>
      </c>
      <c r="I2" s="153" t="str">
        <f t="shared" ref="I2:I65" si="3">CONCATENATE(F2,"_",B2)</f>
        <v>B3_2018</v>
      </c>
      <c r="J2" s="14" t="s">
        <v>10</v>
      </c>
      <c r="K2" s="14" t="s">
        <v>369</v>
      </c>
      <c r="L2" s="199">
        <v>43237</v>
      </c>
      <c r="M2" s="200">
        <v>22.390463917525775</v>
      </c>
      <c r="N2" s="165">
        <v>3881.0137457044675</v>
      </c>
      <c r="O2" s="165">
        <v>3881.0137457044675</v>
      </c>
      <c r="P2" s="200"/>
      <c r="Q2" s="200"/>
      <c r="R2" s="66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201"/>
      <c r="AF2" s="201"/>
      <c r="AG2" s="20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66"/>
    </row>
    <row r="3" spans="1:44" s="109" customFormat="1" x14ac:dyDescent="0.35">
      <c r="A3" s="153" t="str">
        <f t="shared" si="1"/>
        <v>Cut1_2</v>
      </c>
      <c r="B3" s="14">
        <v>2018</v>
      </c>
      <c r="C3" s="14">
        <v>2</v>
      </c>
      <c r="D3" s="14" t="s">
        <v>7</v>
      </c>
      <c r="E3" s="14" t="s">
        <v>7</v>
      </c>
      <c r="F3" s="14" t="s">
        <v>11</v>
      </c>
      <c r="G3" s="14" t="s">
        <v>12</v>
      </c>
      <c r="H3" s="14" t="str">
        <f t="shared" si="2"/>
        <v>B4C</v>
      </c>
      <c r="I3" s="14" t="str">
        <f t="shared" si="3"/>
        <v>B4_2018</v>
      </c>
      <c r="J3" s="14" t="s">
        <v>10</v>
      </c>
      <c r="K3" s="14" t="s">
        <v>369</v>
      </c>
      <c r="L3" s="199">
        <v>43237</v>
      </c>
      <c r="M3" s="200">
        <v>24.382991376746954</v>
      </c>
      <c r="N3" s="165">
        <v>3251.0655168995941</v>
      </c>
      <c r="O3" s="165">
        <v>3251.0655168995941</v>
      </c>
      <c r="P3" s="200"/>
      <c r="Q3" s="200"/>
      <c r="R3" s="66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201"/>
      <c r="AF3" s="201"/>
      <c r="AG3" s="20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66"/>
    </row>
    <row r="4" spans="1:44" s="109" customFormat="1" x14ac:dyDescent="0.35">
      <c r="A4" s="153" t="str">
        <f t="shared" si="1"/>
        <v>Cut1_3</v>
      </c>
      <c r="B4" s="14">
        <v>2018</v>
      </c>
      <c r="C4" s="14">
        <v>3</v>
      </c>
      <c r="D4" s="14" t="s">
        <v>13</v>
      </c>
      <c r="E4" s="14" t="s">
        <v>7</v>
      </c>
      <c r="F4" s="14" t="s">
        <v>14</v>
      </c>
      <c r="G4" s="14" t="s">
        <v>9</v>
      </c>
      <c r="H4" s="14" t="str">
        <f t="shared" si="2"/>
        <v>B1BPW</v>
      </c>
      <c r="I4" s="14" t="str">
        <f t="shared" si="3"/>
        <v>B1_2018</v>
      </c>
      <c r="J4" s="14" t="s">
        <v>15</v>
      </c>
      <c r="K4" s="14" t="s">
        <v>369</v>
      </c>
      <c r="L4" s="199">
        <v>43263</v>
      </c>
      <c r="M4" s="200">
        <v>37.172774869109979</v>
      </c>
      <c r="N4" s="165">
        <v>6839.7905759162359</v>
      </c>
      <c r="O4" s="165">
        <v>6839.7905759162359</v>
      </c>
      <c r="P4" s="200"/>
      <c r="Q4" s="200"/>
      <c r="R4" s="66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201"/>
      <c r="AF4" s="201"/>
      <c r="AG4" s="20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66"/>
    </row>
    <row r="5" spans="1:44" s="109" customFormat="1" x14ac:dyDescent="0.35">
      <c r="A5" s="153" t="str">
        <f t="shared" si="1"/>
        <v>Cut1_4</v>
      </c>
      <c r="B5" s="14">
        <v>2018</v>
      </c>
      <c r="C5" s="14">
        <v>4</v>
      </c>
      <c r="D5" s="14" t="s">
        <v>13</v>
      </c>
      <c r="E5" s="14" t="s">
        <v>7</v>
      </c>
      <c r="F5" s="14" t="s">
        <v>14</v>
      </c>
      <c r="G5" s="14" t="s">
        <v>16</v>
      </c>
      <c r="H5" s="14" t="str">
        <f t="shared" si="2"/>
        <v>B1BFW</v>
      </c>
      <c r="I5" s="14" t="str">
        <f t="shared" si="3"/>
        <v>B1_2018</v>
      </c>
      <c r="J5" s="14" t="s">
        <v>15</v>
      </c>
      <c r="K5" s="14" t="s">
        <v>369</v>
      </c>
      <c r="L5" s="199">
        <v>43263</v>
      </c>
      <c r="M5" s="200">
        <v>26.590572817586132</v>
      </c>
      <c r="N5" s="165">
        <v>7658.0849714648066</v>
      </c>
      <c r="O5" s="165">
        <v>7658.0849714648066</v>
      </c>
      <c r="P5" s="200"/>
      <c r="Q5" s="200"/>
      <c r="R5" s="66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201"/>
      <c r="AF5" s="201"/>
      <c r="AG5" s="20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66"/>
    </row>
    <row r="6" spans="1:44" s="109" customFormat="1" x14ac:dyDescent="0.35">
      <c r="A6" s="153" t="str">
        <f t="shared" si="1"/>
        <v>Cut1_5</v>
      </c>
      <c r="B6" s="14">
        <v>2018</v>
      </c>
      <c r="C6" s="14">
        <v>5</v>
      </c>
      <c r="D6" s="14" t="s">
        <v>12</v>
      </c>
      <c r="E6" s="14" t="s">
        <v>7</v>
      </c>
      <c r="F6" s="14" t="s">
        <v>11</v>
      </c>
      <c r="G6" s="14" t="s">
        <v>9</v>
      </c>
      <c r="H6" s="14" t="str">
        <f t="shared" si="2"/>
        <v>B4BPW</v>
      </c>
      <c r="I6" s="14" t="str">
        <f t="shared" si="3"/>
        <v>B4_2018</v>
      </c>
      <c r="J6" s="14" t="s">
        <v>10</v>
      </c>
      <c r="K6" s="14" t="s">
        <v>369</v>
      </c>
      <c r="L6" s="199">
        <v>43237</v>
      </c>
      <c r="M6" s="200">
        <v>22.710733778047299</v>
      </c>
      <c r="N6" s="165">
        <v>4209.0559935314332</v>
      </c>
      <c r="O6" s="165">
        <v>4209.0559935314332</v>
      </c>
      <c r="P6" s="200"/>
      <c r="Q6" s="200"/>
      <c r="R6" s="66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201"/>
      <c r="AF6" s="201"/>
      <c r="AG6" s="20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66"/>
    </row>
    <row r="7" spans="1:44" s="109" customFormat="1" x14ac:dyDescent="0.35">
      <c r="A7" s="153" t="str">
        <f t="shared" si="1"/>
        <v>Cut1_6</v>
      </c>
      <c r="B7" s="14">
        <v>2018</v>
      </c>
      <c r="C7" s="14">
        <v>6</v>
      </c>
      <c r="D7" s="14" t="s">
        <v>12</v>
      </c>
      <c r="E7" s="14" t="s">
        <v>7</v>
      </c>
      <c r="F7" s="14" t="s">
        <v>14</v>
      </c>
      <c r="G7" s="14" t="s">
        <v>12</v>
      </c>
      <c r="H7" s="14" t="str">
        <f t="shared" si="2"/>
        <v>B1C</v>
      </c>
      <c r="I7" s="14" t="str">
        <f t="shared" si="3"/>
        <v>B1_2018</v>
      </c>
      <c r="J7" s="14" t="s">
        <v>15</v>
      </c>
      <c r="K7" s="14" t="s">
        <v>369</v>
      </c>
      <c r="L7" s="199">
        <v>43263</v>
      </c>
      <c r="M7" s="200">
        <v>29.490616621983925</v>
      </c>
      <c r="N7" s="165">
        <v>8768.5433422698879</v>
      </c>
      <c r="O7" s="165">
        <v>8768.5433422698879</v>
      </c>
      <c r="P7" s="200"/>
      <c r="Q7" s="200"/>
      <c r="R7" s="66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201"/>
      <c r="AF7" s="201"/>
      <c r="AG7" s="20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66"/>
    </row>
    <row r="8" spans="1:44" s="109" customFormat="1" x14ac:dyDescent="0.35">
      <c r="A8" s="153" t="str">
        <f t="shared" si="1"/>
        <v>Cut1_7</v>
      </c>
      <c r="B8" s="14">
        <v>2018</v>
      </c>
      <c r="C8" s="14">
        <v>7</v>
      </c>
      <c r="D8" s="14" t="s">
        <v>17</v>
      </c>
      <c r="E8" s="14" t="s">
        <v>7</v>
      </c>
      <c r="F8" s="14" t="s">
        <v>18</v>
      </c>
      <c r="G8" s="14" t="s">
        <v>12</v>
      </c>
      <c r="H8" s="14" t="str">
        <f t="shared" si="2"/>
        <v>B2C</v>
      </c>
      <c r="I8" s="14" t="str">
        <f t="shared" si="3"/>
        <v>B2_2018</v>
      </c>
      <c r="J8" s="14" t="s">
        <v>15</v>
      </c>
      <c r="K8" s="14" t="s">
        <v>369</v>
      </c>
      <c r="L8" s="199">
        <v>43263</v>
      </c>
      <c r="M8" s="200">
        <v>28.745136186770434</v>
      </c>
      <c r="N8" s="165">
        <v>8738.5214007782106</v>
      </c>
      <c r="O8" s="165">
        <v>8738.5214007782106</v>
      </c>
      <c r="P8" s="200"/>
      <c r="Q8" s="200"/>
      <c r="R8" s="66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201"/>
      <c r="AF8" s="201"/>
      <c r="AG8" s="20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66"/>
    </row>
    <row r="9" spans="1:44" s="109" customFormat="1" x14ac:dyDescent="0.35">
      <c r="A9" s="153" t="str">
        <f t="shared" si="1"/>
        <v>Cut1_8</v>
      </c>
      <c r="B9" s="14">
        <v>2018</v>
      </c>
      <c r="C9" s="14">
        <v>8</v>
      </c>
      <c r="D9" s="14" t="s">
        <v>17</v>
      </c>
      <c r="E9" s="14" t="s">
        <v>7</v>
      </c>
      <c r="F9" s="14" t="s">
        <v>18</v>
      </c>
      <c r="G9" s="14" t="s">
        <v>9</v>
      </c>
      <c r="H9" s="14" t="str">
        <f t="shared" si="2"/>
        <v>B2BPW</v>
      </c>
      <c r="I9" s="14" t="str">
        <f t="shared" si="3"/>
        <v>B2_2018</v>
      </c>
      <c r="J9" s="14" t="s">
        <v>15</v>
      </c>
      <c r="K9" s="14" t="s">
        <v>369</v>
      </c>
      <c r="L9" s="199">
        <v>43263</v>
      </c>
      <c r="M9" s="200">
        <v>34.128999492127953</v>
      </c>
      <c r="N9" s="165">
        <v>7280.8532249872969</v>
      </c>
      <c r="O9" s="165">
        <v>7280.8532249872969</v>
      </c>
      <c r="P9" s="200"/>
      <c r="Q9" s="200"/>
      <c r="R9" s="66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201"/>
      <c r="AF9" s="201"/>
      <c r="AG9" s="20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66"/>
    </row>
    <row r="10" spans="1:44" s="109" customFormat="1" x14ac:dyDescent="0.35">
      <c r="A10" s="153" t="str">
        <f t="shared" si="1"/>
        <v>Cut1_9</v>
      </c>
      <c r="B10" s="14">
        <v>2018</v>
      </c>
      <c r="C10" s="14">
        <v>9</v>
      </c>
      <c r="D10" s="14" t="s">
        <v>19</v>
      </c>
      <c r="E10" s="14" t="s">
        <v>7</v>
      </c>
      <c r="F10" s="14" t="s">
        <v>8</v>
      </c>
      <c r="G10" s="14" t="s">
        <v>12</v>
      </c>
      <c r="H10" s="14" t="str">
        <f t="shared" si="2"/>
        <v>B3C</v>
      </c>
      <c r="I10" s="14" t="str">
        <f t="shared" si="3"/>
        <v>B3_2018</v>
      </c>
      <c r="J10" s="14" t="s">
        <v>10</v>
      </c>
      <c r="K10" s="14" t="s">
        <v>369</v>
      </c>
      <c r="L10" s="199">
        <v>43237</v>
      </c>
      <c r="M10" s="200">
        <v>23.345775364777761</v>
      </c>
      <c r="N10" s="165">
        <v>3486.302454473479</v>
      </c>
      <c r="O10" s="165">
        <v>3486.302454473479</v>
      </c>
      <c r="P10" s="200"/>
      <c r="Q10" s="200"/>
      <c r="R10" s="66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201"/>
      <c r="AF10" s="201"/>
      <c r="AG10" s="20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66"/>
    </row>
    <row r="11" spans="1:44" s="109" customFormat="1" x14ac:dyDescent="0.35">
      <c r="A11" s="153" t="str">
        <f t="shared" si="1"/>
        <v>Cut1_10</v>
      </c>
      <c r="B11" s="14">
        <v>2018</v>
      </c>
      <c r="C11" s="14">
        <v>10</v>
      </c>
      <c r="D11" s="14" t="s">
        <v>19</v>
      </c>
      <c r="E11" s="14" t="s">
        <v>7</v>
      </c>
      <c r="F11" s="14" t="s">
        <v>11</v>
      </c>
      <c r="G11" s="14" t="s">
        <v>16</v>
      </c>
      <c r="H11" s="14" t="str">
        <f t="shared" si="2"/>
        <v>B4BFW</v>
      </c>
      <c r="I11" s="14" t="str">
        <f t="shared" si="3"/>
        <v>B4_2018</v>
      </c>
      <c r="J11" s="14" t="s">
        <v>10</v>
      </c>
      <c r="K11" s="14" t="s">
        <v>369</v>
      </c>
      <c r="L11" s="199">
        <v>43237</v>
      </c>
      <c r="M11" s="200">
        <v>23.235393448159428</v>
      </c>
      <c r="N11" s="165">
        <v>2540.4030169987641</v>
      </c>
      <c r="O11" s="165">
        <v>2540.4030169987641</v>
      </c>
      <c r="P11" s="200"/>
      <c r="Q11" s="200"/>
      <c r="R11" s="66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201"/>
      <c r="AF11" s="201"/>
      <c r="AG11" s="20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66"/>
    </row>
    <row r="12" spans="1:44" s="109" customFormat="1" x14ac:dyDescent="0.35">
      <c r="A12" s="153" t="str">
        <f t="shared" si="1"/>
        <v>Cut1_11</v>
      </c>
      <c r="B12" s="14">
        <v>2018</v>
      </c>
      <c r="C12" s="14">
        <v>11</v>
      </c>
      <c r="D12" s="14" t="s">
        <v>20</v>
      </c>
      <c r="E12" s="14" t="s">
        <v>7</v>
      </c>
      <c r="F12" s="14" t="s">
        <v>8</v>
      </c>
      <c r="G12" s="14" t="s">
        <v>16</v>
      </c>
      <c r="H12" s="14" t="str">
        <f t="shared" si="2"/>
        <v>B3BFW</v>
      </c>
      <c r="I12" s="14" t="str">
        <f t="shared" si="3"/>
        <v>B3_2018</v>
      </c>
      <c r="J12" s="14" t="s">
        <v>10</v>
      </c>
      <c r="K12" s="14" t="s">
        <v>369</v>
      </c>
      <c r="L12" s="199">
        <v>43237</v>
      </c>
      <c r="M12" s="200">
        <v>22.7862068965517</v>
      </c>
      <c r="N12" s="165">
        <v>2460.9103448275837</v>
      </c>
      <c r="O12" s="165">
        <v>2460.9103448275837</v>
      </c>
      <c r="P12" s="200"/>
      <c r="Q12" s="200"/>
      <c r="R12" s="66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201"/>
      <c r="AF12" s="201"/>
      <c r="AG12" s="20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66"/>
    </row>
    <row r="13" spans="1:44" s="109" customFormat="1" x14ac:dyDescent="0.35">
      <c r="A13" s="153" t="str">
        <f t="shared" si="1"/>
        <v>Cut1_12</v>
      </c>
      <c r="B13" s="14">
        <v>2018</v>
      </c>
      <c r="C13" s="15">
        <v>12</v>
      </c>
      <c r="D13" s="15" t="s">
        <v>20</v>
      </c>
      <c r="E13" s="15" t="s">
        <v>7</v>
      </c>
      <c r="F13" s="15" t="s">
        <v>18</v>
      </c>
      <c r="G13" s="14" t="s">
        <v>16</v>
      </c>
      <c r="H13" s="14" t="str">
        <f t="shared" si="2"/>
        <v>B2BFW</v>
      </c>
      <c r="I13" s="14" t="str">
        <f t="shared" si="3"/>
        <v>B2_2018</v>
      </c>
      <c r="J13" s="14" t="s">
        <v>15</v>
      </c>
      <c r="K13" s="14" t="s">
        <v>369</v>
      </c>
      <c r="L13" s="199">
        <v>43263</v>
      </c>
      <c r="M13" s="200">
        <v>23.301770275833686</v>
      </c>
      <c r="N13" s="165">
        <v>5374.9416769589689</v>
      </c>
      <c r="O13" s="165">
        <v>5374.9416769589689</v>
      </c>
      <c r="P13" s="200"/>
      <c r="Q13" s="200"/>
      <c r="R13" s="66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201"/>
      <c r="AF13" s="201"/>
      <c r="AG13" s="20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66"/>
    </row>
    <row r="14" spans="1:44" s="109" customFormat="1" x14ac:dyDescent="0.35">
      <c r="A14" s="153" t="str">
        <f t="shared" si="1"/>
        <v>Cut1_13</v>
      </c>
      <c r="B14" s="14">
        <v>2018</v>
      </c>
      <c r="C14" s="14">
        <v>13</v>
      </c>
      <c r="D14" s="14" t="s">
        <v>7</v>
      </c>
      <c r="E14" s="14" t="s">
        <v>13</v>
      </c>
      <c r="F14" s="14" t="s">
        <v>8</v>
      </c>
      <c r="G14" s="14" t="s">
        <v>9</v>
      </c>
      <c r="H14" s="14" t="str">
        <f t="shared" si="2"/>
        <v>B3BPW</v>
      </c>
      <c r="I14" s="14" t="str">
        <f t="shared" si="3"/>
        <v>B3_2018</v>
      </c>
      <c r="J14" s="14" t="s">
        <v>10</v>
      </c>
      <c r="K14" s="14" t="s">
        <v>369</v>
      </c>
      <c r="L14" s="199">
        <v>43237</v>
      </c>
      <c r="M14" s="200">
        <v>22.096420745069398</v>
      </c>
      <c r="N14" s="165">
        <v>3771.1224738251772</v>
      </c>
      <c r="O14" s="165">
        <v>3771.1224738251772</v>
      </c>
      <c r="P14" s="200"/>
      <c r="Q14" s="200"/>
      <c r="R14" s="66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201"/>
      <c r="AF14" s="201"/>
      <c r="AG14" s="20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66"/>
    </row>
    <row r="15" spans="1:44" s="109" customFormat="1" x14ac:dyDescent="0.35">
      <c r="A15" s="153" t="str">
        <f t="shared" si="1"/>
        <v>Cut1_14</v>
      </c>
      <c r="B15" s="14">
        <v>2018</v>
      </c>
      <c r="C15" s="14">
        <v>14</v>
      </c>
      <c r="D15" s="14" t="s">
        <v>7</v>
      </c>
      <c r="E15" s="14" t="s">
        <v>13</v>
      </c>
      <c r="F15" s="14" t="s">
        <v>18</v>
      </c>
      <c r="G15" s="14" t="s">
        <v>9</v>
      </c>
      <c r="H15" s="14" t="str">
        <f t="shared" si="2"/>
        <v>B2BPW</v>
      </c>
      <c r="I15" s="14" t="str">
        <f t="shared" si="3"/>
        <v>B2_2018</v>
      </c>
      <c r="J15" s="14" t="s">
        <v>15</v>
      </c>
      <c r="K15" s="14" t="s">
        <v>369</v>
      </c>
      <c r="L15" s="199">
        <v>43263</v>
      </c>
      <c r="M15" s="200">
        <v>32.194705380017083</v>
      </c>
      <c r="N15" s="165">
        <v>6911.1300882436672</v>
      </c>
      <c r="O15" s="165">
        <v>6911.1300882436672</v>
      </c>
      <c r="P15" s="200"/>
      <c r="Q15" s="200"/>
      <c r="R15" s="66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201"/>
      <c r="AF15" s="201"/>
      <c r="AG15" s="20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66"/>
    </row>
    <row r="16" spans="1:44" s="109" customFormat="1" x14ac:dyDescent="0.35">
      <c r="A16" s="153" t="str">
        <f t="shared" si="1"/>
        <v>Cut1_15</v>
      </c>
      <c r="B16" s="14">
        <v>2018</v>
      </c>
      <c r="C16" s="14">
        <v>15</v>
      </c>
      <c r="D16" s="14" t="s">
        <v>13</v>
      </c>
      <c r="E16" s="14" t="s">
        <v>13</v>
      </c>
      <c r="F16" s="14" t="s">
        <v>18</v>
      </c>
      <c r="G16" s="14" t="s">
        <v>16</v>
      </c>
      <c r="H16" s="14" t="str">
        <f t="shared" si="2"/>
        <v>B2BFW</v>
      </c>
      <c r="I16" s="14" t="str">
        <f t="shared" si="3"/>
        <v>B2_2018</v>
      </c>
      <c r="J16" s="14" t="s">
        <v>15</v>
      </c>
      <c r="K16" s="14" t="s">
        <v>369</v>
      </c>
      <c r="L16" s="199">
        <v>43263</v>
      </c>
      <c r="M16" s="200">
        <v>25.758261656858302</v>
      </c>
      <c r="N16" s="165">
        <v>7761.8228459333022</v>
      </c>
      <c r="O16" s="165">
        <v>7761.8228459333022</v>
      </c>
      <c r="P16" s="200"/>
      <c r="Q16" s="200"/>
      <c r="R16" s="66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201"/>
      <c r="AF16" s="201"/>
      <c r="AG16" s="20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66"/>
    </row>
    <row r="17" spans="1:44" s="109" customFormat="1" x14ac:dyDescent="0.35">
      <c r="A17" s="153" t="str">
        <f t="shared" si="1"/>
        <v>Cut1_16</v>
      </c>
      <c r="B17" s="14">
        <v>2018</v>
      </c>
      <c r="C17" s="14">
        <v>16</v>
      </c>
      <c r="D17" s="14" t="s">
        <v>13</v>
      </c>
      <c r="E17" s="14" t="s">
        <v>13</v>
      </c>
      <c r="F17" s="14" t="s">
        <v>14</v>
      </c>
      <c r="G17" s="14" t="s">
        <v>9</v>
      </c>
      <c r="H17" s="14" t="str">
        <f t="shared" si="2"/>
        <v>B1BPW</v>
      </c>
      <c r="I17" s="14" t="str">
        <f t="shared" si="3"/>
        <v>B1_2018</v>
      </c>
      <c r="J17" s="14" t="s">
        <v>15</v>
      </c>
      <c r="K17" s="14" t="s">
        <v>369</v>
      </c>
      <c r="L17" s="199">
        <v>43263</v>
      </c>
      <c r="M17" s="200">
        <v>31.441543700340524</v>
      </c>
      <c r="N17" s="165">
        <v>7252.5160802118789</v>
      </c>
      <c r="O17" s="165">
        <v>7252.5160802118789</v>
      </c>
      <c r="P17" s="200"/>
      <c r="Q17" s="200"/>
      <c r="R17" s="66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201"/>
      <c r="AF17" s="201"/>
      <c r="AG17" s="20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66"/>
    </row>
    <row r="18" spans="1:44" s="109" customFormat="1" x14ac:dyDescent="0.35">
      <c r="A18" s="153" t="str">
        <f t="shared" si="1"/>
        <v>Cut1_17</v>
      </c>
      <c r="B18" s="14">
        <v>2018</v>
      </c>
      <c r="C18" s="14">
        <v>17</v>
      </c>
      <c r="D18" s="14" t="s">
        <v>12</v>
      </c>
      <c r="E18" s="14" t="s">
        <v>13</v>
      </c>
      <c r="F18" s="14" t="s">
        <v>14</v>
      </c>
      <c r="G18" s="14" t="s">
        <v>16</v>
      </c>
      <c r="H18" s="14" t="str">
        <f t="shared" si="2"/>
        <v>B1BFW</v>
      </c>
      <c r="I18" s="14" t="str">
        <f t="shared" si="3"/>
        <v>B1_2018</v>
      </c>
      <c r="J18" s="14" t="s">
        <v>15</v>
      </c>
      <c r="K18" s="14" t="s">
        <v>369</v>
      </c>
      <c r="L18" s="199">
        <v>43263</v>
      </c>
      <c r="M18" s="200">
        <v>24.019851116625301</v>
      </c>
      <c r="N18" s="165">
        <v>7590.2729528535947</v>
      </c>
      <c r="O18" s="165">
        <v>7590.2729528535947</v>
      </c>
      <c r="P18" s="200"/>
      <c r="Q18" s="200"/>
      <c r="R18" s="66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201"/>
      <c r="AF18" s="201"/>
      <c r="AG18" s="20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66"/>
    </row>
    <row r="19" spans="1:44" s="109" customFormat="1" x14ac:dyDescent="0.35">
      <c r="A19" s="153" t="str">
        <f t="shared" si="1"/>
        <v>Cut1_18</v>
      </c>
      <c r="B19" s="14">
        <v>2018</v>
      </c>
      <c r="C19" s="14">
        <v>18</v>
      </c>
      <c r="D19" s="14" t="s">
        <v>12</v>
      </c>
      <c r="E19" s="14" t="s">
        <v>13</v>
      </c>
      <c r="F19" s="14" t="s">
        <v>11</v>
      </c>
      <c r="G19" s="14" t="s">
        <v>16</v>
      </c>
      <c r="H19" s="14" t="str">
        <f t="shared" si="2"/>
        <v>B4BFW</v>
      </c>
      <c r="I19" s="14" t="str">
        <f t="shared" si="3"/>
        <v>B4_2018</v>
      </c>
      <c r="J19" s="14" t="s">
        <v>10</v>
      </c>
      <c r="K19" s="14" t="s">
        <v>369</v>
      </c>
      <c r="L19" s="199">
        <v>43237</v>
      </c>
      <c r="M19" s="200">
        <v>21.720944129070819</v>
      </c>
      <c r="N19" s="165">
        <v>5010.2977791056683</v>
      </c>
      <c r="O19" s="165">
        <v>5010.2977791056683</v>
      </c>
      <c r="P19" s="200"/>
      <c r="Q19" s="200"/>
      <c r="R19" s="66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201"/>
      <c r="AF19" s="201"/>
      <c r="AG19" s="20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66"/>
    </row>
    <row r="20" spans="1:44" s="109" customFormat="1" x14ac:dyDescent="0.35">
      <c r="A20" s="153" t="str">
        <f t="shared" si="1"/>
        <v>Cut1_19</v>
      </c>
      <c r="B20" s="14">
        <v>2018</v>
      </c>
      <c r="C20" s="14">
        <v>19</v>
      </c>
      <c r="D20" s="14" t="s">
        <v>17</v>
      </c>
      <c r="E20" s="14" t="s">
        <v>13</v>
      </c>
      <c r="F20" s="14" t="s">
        <v>11</v>
      </c>
      <c r="G20" s="14" t="s">
        <v>9</v>
      </c>
      <c r="H20" s="14" t="str">
        <f t="shared" si="2"/>
        <v>B4BPW</v>
      </c>
      <c r="I20" s="14" t="str">
        <f t="shared" si="3"/>
        <v>B4_2018</v>
      </c>
      <c r="J20" s="14" t="s">
        <v>10</v>
      </c>
      <c r="K20" s="14" t="s">
        <v>369</v>
      </c>
      <c r="L20" s="199">
        <v>43237</v>
      </c>
      <c r="M20" s="200">
        <v>19.860627177700344</v>
      </c>
      <c r="N20" s="165">
        <v>3707.317073170731</v>
      </c>
      <c r="O20" s="165">
        <v>3707.317073170731</v>
      </c>
      <c r="P20" s="200"/>
      <c r="Q20" s="200"/>
      <c r="R20" s="66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201"/>
      <c r="AF20" s="201"/>
      <c r="AG20" s="20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66"/>
    </row>
    <row r="21" spans="1:44" s="109" customFormat="1" x14ac:dyDescent="0.35">
      <c r="A21" s="153" t="str">
        <f t="shared" si="1"/>
        <v>Cut1_20</v>
      </c>
      <c r="B21" s="14">
        <v>2018</v>
      </c>
      <c r="C21" s="14">
        <v>20</v>
      </c>
      <c r="D21" s="14" t="s">
        <v>17</v>
      </c>
      <c r="E21" s="14" t="s">
        <v>13</v>
      </c>
      <c r="F21" s="14" t="s">
        <v>8</v>
      </c>
      <c r="G21" s="14" t="s">
        <v>12</v>
      </c>
      <c r="H21" s="14" t="str">
        <f t="shared" si="2"/>
        <v>B3C</v>
      </c>
      <c r="I21" s="14" t="str">
        <f t="shared" si="3"/>
        <v>B3_2018</v>
      </c>
      <c r="J21" s="14" t="s">
        <v>10</v>
      </c>
      <c r="K21" s="14" t="s">
        <v>369</v>
      </c>
      <c r="L21" s="199">
        <v>43237</v>
      </c>
      <c r="M21" s="200">
        <v>22.171671216257206</v>
      </c>
      <c r="N21" s="165">
        <v>4936.8921241532707</v>
      </c>
      <c r="O21" s="165">
        <v>4936.8921241532707</v>
      </c>
      <c r="P21" s="200"/>
      <c r="Q21" s="200"/>
      <c r="R21" s="66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201"/>
      <c r="AF21" s="201"/>
      <c r="AG21" s="20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66"/>
    </row>
    <row r="22" spans="1:44" s="109" customFormat="1" x14ac:dyDescent="0.35">
      <c r="A22" s="153" t="str">
        <f t="shared" si="1"/>
        <v>Cut1_21</v>
      </c>
      <c r="B22" s="14">
        <v>2018</v>
      </c>
      <c r="C22" s="14">
        <v>21</v>
      </c>
      <c r="D22" s="14" t="s">
        <v>19</v>
      </c>
      <c r="E22" s="14" t="s">
        <v>13</v>
      </c>
      <c r="F22" s="14" t="s">
        <v>14</v>
      </c>
      <c r="G22" s="14" t="s">
        <v>12</v>
      </c>
      <c r="H22" s="14" t="str">
        <f t="shared" si="2"/>
        <v>B1C</v>
      </c>
      <c r="I22" s="14" t="str">
        <f t="shared" si="3"/>
        <v>B1_2018</v>
      </c>
      <c r="J22" s="14" t="s">
        <v>15</v>
      </c>
      <c r="K22" s="14" t="s">
        <v>369</v>
      </c>
      <c r="L22" s="199">
        <v>43263</v>
      </c>
      <c r="M22" s="200">
        <v>28.916666666666661</v>
      </c>
      <c r="N22" s="165">
        <v>8983.4444444444416</v>
      </c>
      <c r="O22" s="165">
        <v>8983.4444444444416</v>
      </c>
      <c r="P22" s="200"/>
      <c r="Q22" s="200"/>
      <c r="R22" s="66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201"/>
      <c r="AF22" s="201"/>
      <c r="AG22" s="20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66"/>
    </row>
    <row r="23" spans="1:44" s="109" customFormat="1" x14ac:dyDescent="0.35">
      <c r="A23" s="153" t="str">
        <f t="shared" si="1"/>
        <v>Cut1_22</v>
      </c>
      <c r="B23" s="14">
        <v>2018</v>
      </c>
      <c r="C23" s="14">
        <v>22</v>
      </c>
      <c r="D23" s="14" t="s">
        <v>19</v>
      </c>
      <c r="E23" s="14" t="s">
        <v>13</v>
      </c>
      <c r="F23" s="14" t="s">
        <v>11</v>
      </c>
      <c r="G23" s="14" t="s">
        <v>12</v>
      </c>
      <c r="H23" s="14" t="str">
        <f t="shared" si="2"/>
        <v>B4C</v>
      </c>
      <c r="I23" s="14" t="str">
        <f t="shared" si="3"/>
        <v>B4_2018</v>
      </c>
      <c r="J23" s="14" t="s">
        <v>10</v>
      </c>
      <c r="K23" s="14" t="s">
        <v>369</v>
      </c>
      <c r="L23" s="199">
        <v>43237</v>
      </c>
      <c r="M23" s="200">
        <v>23.101265822784789</v>
      </c>
      <c r="N23" s="165">
        <v>3480.5907172995753</v>
      </c>
      <c r="O23" s="165">
        <v>3480.5907172995753</v>
      </c>
      <c r="P23" s="200"/>
      <c r="Q23" s="200"/>
      <c r="R23" s="66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201"/>
      <c r="AF23" s="201"/>
      <c r="AG23" s="20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66"/>
    </row>
    <row r="24" spans="1:44" s="109" customFormat="1" x14ac:dyDescent="0.35">
      <c r="A24" s="153" t="str">
        <f t="shared" si="1"/>
        <v>Cut1_23</v>
      </c>
      <c r="B24" s="14">
        <v>2018</v>
      </c>
      <c r="C24" s="14">
        <v>23</v>
      </c>
      <c r="D24" s="14" t="s">
        <v>20</v>
      </c>
      <c r="E24" s="14" t="s">
        <v>13</v>
      </c>
      <c r="F24" s="14" t="s">
        <v>8</v>
      </c>
      <c r="G24" s="14" t="s">
        <v>16</v>
      </c>
      <c r="H24" s="14" t="str">
        <f t="shared" si="2"/>
        <v>B3BFW</v>
      </c>
      <c r="I24" s="14" t="str">
        <f t="shared" si="3"/>
        <v>B3_2018</v>
      </c>
      <c r="J24" s="14" t="s">
        <v>10</v>
      </c>
      <c r="K24" s="14" t="s">
        <v>369</v>
      </c>
      <c r="L24" s="199">
        <v>43237</v>
      </c>
      <c r="M24" s="200">
        <v>22.924683892248485</v>
      </c>
      <c r="N24" s="165">
        <v>2659.2633315008238</v>
      </c>
      <c r="O24" s="165">
        <v>2659.2633315008238</v>
      </c>
      <c r="P24" s="200"/>
      <c r="Q24" s="200"/>
      <c r="R24" s="66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201"/>
      <c r="AF24" s="201"/>
      <c r="AG24" s="20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66"/>
    </row>
    <row r="25" spans="1:44" s="109" customFormat="1" x14ac:dyDescent="0.35">
      <c r="A25" s="153" t="str">
        <f t="shared" si="1"/>
        <v>Cut1_24</v>
      </c>
      <c r="B25" s="14">
        <v>2018</v>
      </c>
      <c r="C25" s="15">
        <v>24</v>
      </c>
      <c r="D25" s="15" t="s">
        <v>20</v>
      </c>
      <c r="E25" s="15" t="s">
        <v>13</v>
      </c>
      <c r="F25" s="15" t="s">
        <v>18</v>
      </c>
      <c r="G25" s="14" t="s">
        <v>12</v>
      </c>
      <c r="H25" s="14" t="str">
        <f t="shared" si="2"/>
        <v>B2C</v>
      </c>
      <c r="I25" s="14" t="str">
        <f t="shared" si="3"/>
        <v>B2_2018</v>
      </c>
      <c r="J25" s="14" t="s">
        <v>15</v>
      </c>
      <c r="K25" s="14" t="s">
        <v>369</v>
      </c>
      <c r="L25" s="199">
        <v>43263</v>
      </c>
      <c r="M25" s="200">
        <v>27.56827048114436</v>
      </c>
      <c r="N25" s="165">
        <v>7425.0541829215481</v>
      </c>
      <c r="O25" s="165">
        <v>7425.0541829215481</v>
      </c>
      <c r="P25" s="200"/>
      <c r="Q25" s="200"/>
      <c r="R25" s="66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201"/>
      <c r="AF25" s="201"/>
      <c r="AG25" s="20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66"/>
    </row>
    <row r="26" spans="1:44" s="109" customFormat="1" x14ac:dyDescent="0.35">
      <c r="A26" s="153" t="str">
        <f t="shared" si="1"/>
        <v>Cut1_25</v>
      </c>
      <c r="B26" s="14">
        <v>2018</v>
      </c>
      <c r="C26" s="14">
        <v>25</v>
      </c>
      <c r="D26" s="14" t="s">
        <v>7</v>
      </c>
      <c r="E26" s="14" t="s">
        <v>12</v>
      </c>
      <c r="F26" s="14" t="s">
        <v>11</v>
      </c>
      <c r="G26" s="14" t="s">
        <v>16</v>
      </c>
      <c r="H26" s="14" t="str">
        <f t="shared" si="2"/>
        <v>B4BFW</v>
      </c>
      <c r="I26" s="14" t="str">
        <f t="shared" si="3"/>
        <v>B4_2018</v>
      </c>
      <c r="J26" s="14" t="s">
        <v>10</v>
      </c>
      <c r="K26" s="14" t="s">
        <v>369</v>
      </c>
      <c r="L26" s="199">
        <v>43237</v>
      </c>
      <c r="M26" s="200">
        <v>21.184320266889085</v>
      </c>
      <c r="N26" s="165">
        <v>3276.5082012788453</v>
      </c>
      <c r="O26" s="165">
        <v>3276.5082012788453</v>
      </c>
      <c r="P26" s="200"/>
      <c r="Q26" s="200"/>
      <c r="R26" s="66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201"/>
      <c r="AF26" s="201"/>
      <c r="AG26" s="20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66"/>
    </row>
    <row r="27" spans="1:44" s="109" customFormat="1" x14ac:dyDescent="0.35">
      <c r="A27" s="153" t="str">
        <f t="shared" si="1"/>
        <v>Cut1_26</v>
      </c>
      <c r="B27" s="14">
        <v>2018</v>
      </c>
      <c r="C27" s="14">
        <v>26</v>
      </c>
      <c r="D27" s="14" t="s">
        <v>7</v>
      </c>
      <c r="E27" s="14" t="s">
        <v>12</v>
      </c>
      <c r="F27" s="14" t="s">
        <v>18</v>
      </c>
      <c r="G27" s="14" t="s">
        <v>9</v>
      </c>
      <c r="H27" s="14" t="str">
        <f t="shared" si="2"/>
        <v>B2BPW</v>
      </c>
      <c r="I27" s="14" t="str">
        <f t="shared" si="3"/>
        <v>B2_2018</v>
      </c>
      <c r="J27" s="14" t="s">
        <v>15</v>
      </c>
      <c r="K27" s="14" t="s">
        <v>369</v>
      </c>
      <c r="L27" s="199">
        <v>43263</v>
      </c>
      <c r="M27" s="200">
        <v>32.288401253918472</v>
      </c>
      <c r="N27" s="165">
        <v>6931.2434691744993</v>
      </c>
      <c r="O27" s="165">
        <v>6931.2434691744993</v>
      </c>
      <c r="P27" s="200"/>
      <c r="Q27" s="200"/>
      <c r="R27" s="66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201"/>
      <c r="AF27" s="201"/>
      <c r="AG27" s="20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66"/>
    </row>
    <row r="28" spans="1:44" s="109" customFormat="1" x14ac:dyDescent="0.35">
      <c r="A28" s="153" t="str">
        <f t="shared" si="1"/>
        <v>Cut1_27</v>
      </c>
      <c r="B28" s="14">
        <v>2018</v>
      </c>
      <c r="C28" s="14">
        <v>27</v>
      </c>
      <c r="D28" s="14" t="s">
        <v>13</v>
      </c>
      <c r="E28" s="14" t="s">
        <v>12</v>
      </c>
      <c r="F28" s="14" t="s">
        <v>14</v>
      </c>
      <c r="G28" s="14" t="s">
        <v>12</v>
      </c>
      <c r="H28" s="14" t="str">
        <f t="shared" si="2"/>
        <v>B1C</v>
      </c>
      <c r="I28" s="14" t="str">
        <f t="shared" si="3"/>
        <v>B1_2018</v>
      </c>
      <c r="J28" s="14" t="s">
        <v>15</v>
      </c>
      <c r="K28" s="14" t="s">
        <v>369</v>
      </c>
      <c r="L28" s="199">
        <v>43263</v>
      </c>
      <c r="M28" s="200">
        <v>29.543094496365512</v>
      </c>
      <c r="N28" s="165">
        <v>7681.2045690550331</v>
      </c>
      <c r="O28" s="165">
        <v>7681.2045690550331</v>
      </c>
      <c r="P28" s="200"/>
      <c r="Q28" s="200"/>
      <c r="R28" s="66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201"/>
      <c r="AF28" s="201"/>
      <c r="AG28" s="20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66"/>
    </row>
    <row r="29" spans="1:44" s="109" customFormat="1" x14ac:dyDescent="0.35">
      <c r="A29" s="153" t="str">
        <f t="shared" si="1"/>
        <v>Cut1_28</v>
      </c>
      <c r="B29" s="14">
        <v>2018</v>
      </c>
      <c r="C29" s="14">
        <v>28</v>
      </c>
      <c r="D29" s="14" t="s">
        <v>13</v>
      </c>
      <c r="E29" s="14" t="s">
        <v>12</v>
      </c>
      <c r="F29" s="14" t="s">
        <v>14</v>
      </c>
      <c r="G29" s="14" t="s">
        <v>9</v>
      </c>
      <c r="H29" s="14" t="str">
        <f t="shared" si="2"/>
        <v>B1BPW</v>
      </c>
      <c r="I29" s="14" t="str">
        <f t="shared" si="3"/>
        <v>B1_2018</v>
      </c>
      <c r="J29" s="14" t="s">
        <v>15</v>
      </c>
      <c r="K29" s="14" t="s">
        <v>369</v>
      </c>
      <c r="L29" s="199">
        <v>43263</v>
      </c>
      <c r="M29" s="200">
        <v>32.626353790613692</v>
      </c>
      <c r="N29" s="165">
        <v>7786.8231046931332</v>
      </c>
      <c r="O29" s="165">
        <v>7786.8231046931332</v>
      </c>
      <c r="P29" s="200"/>
      <c r="Q29" s="200"/>
      <c r="R29" s="66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201"/>
      <c r="AF29" s="201"/>
      <c r="AG29" s="20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66"/>
    </row>
    <row r="30" spans="1:44" s="109" customFormat="1" x14ac:dyDescent="0.35">
      <c r="A30" s="153" t="str">
        <f t="shared" si="1"/>
        <v>Cut1_29</v>
      </c>
      <c r="B30" s="14">
        <v>2018</v>
      </c>
      <c r="C30" s="14">
        <v>29</v>
      </c>
      <c r="D30" s="14" t="s">
        <v>12</v>
      </c>
      <c r="E30" s="14" t="s">
        <v>12</v>
      </c>
      <c r="F30" s="14" t="s">
        <v>11</v>
      </c>
      <c r="G30" s="14" t="s">
        <v>9</v>
      </c>
      <c r="H30" s="14" t="str">
        <f t="shared" si="2"/>
        <v>B4BPW</v>
      </c>
      <c r="I30" s="14" t="str">
        <f t="shared" si="3"/>
        <v>B4_2018</v>
      </c>
      <c r="J30" s="14" t="s">
        <v>10</v>
      </c>
      <c r="K30" s="14" t="s">
        <v>369</v>
      </c>
      <c r="L30" s="199">
        <v>43237</v>
      </c>
      <c r="M30" s="200">
        <v>21.495327102803714</v>
      </c>
      <c r="N30" s="165">
        <v>4184.4236760124559</v>
      </c>
      <c r="O30" s="165">
        <v>4184.4236760124559</v>
      </c>
      <c r="P30" s="200"/>
      <c r="Q30" s="200"/>
      <c r="R30" s="66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201"/>
      <c r="AF30" s="201"/>
      <c r="AG30" s="20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66"/>
    </row>
    <row r="31" spans="1:44" s="109" customFormat="1" x14ac:dyDescent="0.35">
      <c r="A31" s="153" t="str">
        <f t="shared" si="1"/>
        <v>Cut1_30</v>
      </c>
      <c r="B31" s="14">
        <v>2018</v>
      </c>
      <c r="C31" s="14">
        <v>30</v>
      </c>
      <c r="D31" s="14" t="s">
        <v>12</v>
      </c>
      <c r="E31" s="14" t="s">
        <v>12</v>
      </c>
      <c r="F31" s="14" t="s">
        <v>8</v>
      </c>
      <c r="G31" s="14" t="s">
        <v>16</v>
      </c>
      <c r="H31" s="14" t="str">
        <f t="shared" si="2"/>
        <v>B3BFW</v>
      </c>
      <c r="I31" s="14" t="str">
        <f t="shared" si="3"/>
        <v>B3_2018</v>
      </c>
      <c r="J31" s="14" t="s">
        <v>10</v>
      </c>
      <c r="K31" s="14" t="s">
        <v>369</v>
      </c>
      <c r="L31" s="199">
        <v>43237</v>
      </c>
      <c r="M31" s="200">
        <v>19.774681292617856</v>
      </c>
      <c r="N31" s="165">
        <v>5009.5859274631903</v>
      </c>
      <c r="O31" s="165">
        <v>5009.5859274631903</v>
      </c>
      <c r="P31" s="200"/>
      <c r="Q31" s="200"/>
      <c r="R31" s="66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201"/>
      <c r="AF31" s="201"/>
      <c r="AG31" s="20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66"/>
    </row>
    <row r="32" spans="1:44" s="109" customFormat="1" x14ac:dyDescent="0.35">
      <c r="A32" s="153" t="str">
        <f t="shared" si="1"/>
        <v>Cut1_31</v>
      </c>
      <c r="B32" s="14">
        <v>2018</v>
      </c>
      <c r="C32" s="14">
        <v>31</v>
      </c>
      <c r="D32" s="14" t="s">
        <v>17</v>
      </c>
      <c r="E32" s="14" t="s">
        <v>12</v>
      </c>
      <c r="F32" s="14" t="s">
        <v>11</v>
      </c>
      <c r="G32" s="14" t="s">
        <v>12</v>
      </c>
      <c r="H32" s="14" t="str">
        <f t="shared" si="2"/>
        <v>B4C</v>
      </c>
      <c r="I32" s="14" t="str">
        <f t="shared" si="3"/>
        <v>B4_2018</v>
      </c>
      <c r="J32" s="14" t="s">
        <v>10</v>
      </c>
      <c r="K32" s="14" t="s">
        <v>369</v>
      </c>
      <c r="L32" s="199">
        <v>43237</v>
      </c>
      <c r="M32" s="200">
        <v>19.119974675530226</v>
      </c>
      <c r="N32" s="165">
        <v>5583.0326052548253</v>
      </c>
      <c r="O32" s="165">
        <v>5583.0326052548253</v>
      </c>
      <c r="P32" s="200"/>
      <c r="Q32" s="200"/>
      <c r="R32" s="66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201"/>
      <c r="AF32" s="201"/>
      <c r="AG32" s="20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66"/>
    </row>
    <row r="33" spans="1:44" s="109" customFormat="1" x14ac:dyDescent="0.35">
      <c r="A33" s="153" t="str">
        <f t="shared" si="1"/>
        <v>Cut1_32</v>
      </c>
      <c r="B33" s="14">
        <v>2018</v>
      </c>
      <c r="C33" s="14">
        <v>32</v>
      </c>
      <c r="D33" s="14" t="s">
        <v>17</v>
      </c>
      <c r="E33" s="14" t="s">
        <v>12</v>
      </c>
      <c r="F33" s="14" t="s">
        <v>8</v>
      </c>
      <c r="G33" s="14" t="s">
        <v>12</v>
      </c>
      <c r="H33" s="14" t="str">
        <f t="shared" si="2"/>
        <v>B3C</v>
      </c>
      <c r="I33" s="14" t="str">
        <f t="shared" si="3"/>
        <v>B3_2018</v>
      </c>
      <c r="J33" s="14" t="s">
        <v>10</v>
      </c>
      <c r="K33" s="14" t="s">
        <v>369</v>
      </c>
      <c r="L33" s="199">
        <v>43237</v>
      </c>
      <c r="M33" s="200">
        <v>22.170457659632774</v>
      </c>
      <c r="N33" s="165">
        <v>6059.925093632959</v>
      </c>
      <c r="O33" s="165">
        <v>6059.925093632959</v>
      </c>
      <c r="P33" s="200"/>
      <c r="Q33" s="200"/>
      <c r="R33" s="66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201"/>
      <c r="AF33" s="201"/>
      <c r="AG33" s="20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66"/>
    </row>
    <row r="34" spans="1:44" s="109" customFormat="1" x14ac:dyDescent="0.35">
      <c r="A34" s="153" t="str">
        <f t="shared" si="1"/>
        <v>Cut1_33</v>
      </c>
      <c r="B34" s="14">
        <v>2018</v>
      </c>
      <c r="C34" s="14">
        <v>33</v>
      </c>
      <c r="D34" s="14" t="s">
        <v>19</v>
      </c>
      <c r="E34" s="14" t="s">
        <v>12</v>
      </c>
      <c r="F34" s="14" t="s">
        <v>8</v>
      </c>
      <c r="G34" s="14" t="s">
        <v>9</v>
      </c>
      <c r="H34" s="14" t="str">
        <f t="shared" si="2"/>
        <v>B3BPW</v>
      </c>
      <c r="I34" s="14" t="str">
        <f t="shared" si="3"/>
        <v>B3_2018</v>
      </c>
      <c r="J34" s="14" t="s">
        <v>10</v>
      </c>
      <c r="K34" s="14" t="s">
        <v>369</v>
      </c>
      <c r="L34" s="199">
        <v>43237</v>
      </c>
      <c r="M34" s="200">
        <v>17.602618987660534</v>
      </c>
      <c r="N34" s="165">
        <v>3262.352052379752</v>
      </c>
      <c r="O34" s="165">
        <v>3262.352052379752</v>
      </c>
      <c r="P34" s="200"/>
      <c r="Q34" s="200"/>
      <c r="R34" s="66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201"/>
      <c r="AF34" s="201"/>
      <c r="AG34" s="20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66"/>
    </row>
    <row r="35" spans="1:44" s="109" customFormat="1" x14ac:dyDescent="0.35">
      <c r="A35" s="153" t="str">
        <f t="shared" si="1"/>
        <v>Cut1_34</v>
      </c>
      <c r="B35" s="14">
        <v>2018</v>
      </c>
      <c r="C35" s="14">
        <v>34</v>
      </c>
      <c r="D35" s="14" t="s">
        <v>19</v>
      </c>
      <c r="E35" s="14" t="s">
        <v>12</v>
      </c>
      <c r="F35" s="14" t="s">
        <v>14</v>
      </c>
      <c r="G35" s="14" t="s">
        <v>16</v>
      </c>
      <c r="H35" s="14" t="str">
        <f t="shared" si="2"/>
        <v>B1BFW</v>
      </c>
      <c r="I35" s="14" t="str">
        <f t="shared" si="3"/>
        <v>B1_2018</v>
      </c>
      <c r="J35" s="14" t="s">
        <v>15</v>
      </c>
      <c r="K35" s="14" t="s">
        <v>369</v>
      </c>
      <c r="L35" s="199">
        <v>43263</v>
      </c>
      <c r="M35" s="200">
        <v>24.365482233502537</v>
      </c>
      <c r="N35" s="165">
        <v>7731.9796954314716</v>
      </c>
      <c r="O35" s="165">
        <v>7731.9796954314716</v>
      </c>
      <c r="P35" s="200"/>
      <c r="Q35" s="200"/>
      <c r="R35" s="66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201"/>
      <c r="AF35" s="201"/>
      <c r="AG35" s="20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66"/>
    </row>
    <row r="36" spans="1:44" s="109" customFormat="1" x14ac:dyDescent="0.35">
      <c r="A36" s="153" t="str">
        <f t="shared" si="1"/>
        <v>Cut1_35</v>
      </c>
      <c r="B36" s="14">
        <v>2018</v>
      </c>
      <c r="C36" s="16">
        <v>35</v>
      </c>
      <c r="D36" s="14" t="s">
        <v>20</v>
      </c>
      <c r="E36" s="16" t="s">
        <v>12</v>
      </c>
      <c r="F36" s="16" t="s">
        <v>18</v>
      </c>
      <c r="G36" s="14" t="s">
        <v>16</v>
      </c>
      <c r="H36" s="14" t="str">
        <f t="shared" si="2"/>
        <v>B2BFW</v>
      </c>
      <c r="I36" s="14" t="str">
        <f t="shared" si="3"/>
        <v>B2_2018</v>
      </c>
      <c r="J36" s="14" t="s">
        <v>15</v>
      </c>
      <c r="K36" s="14" t="s">
        <v>369</v>
      </c>
      <c r="L36" s="199">
        <v>43263</v>
      </c>
      <c r="M36" s="200">
        <v>25.046589638464383</v>
      </c>
      <c r="N36" s="165">
        <v>7714.3496086470304</v>
      </c>
      <c r="O36" s="165">
        <v>7714.3496086470304</v>
      </c>
      <c r="P36" s="200"/>
      <c r="Q36" s="200"/>
      <c r="R36" s="66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201"/>
      <c r="AF36" s="201"/>
      <c r="AG36" s="20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66"/>
    </row>
    <row r="37" spans="1:44" s="109" customFormat="1" x14ac:dyDescent="0.35">
      <c r="A37" s="153" t="str">
        <f t="shared" si="1"/>
        <v>Cut1_36</v>
      </c>
      <c r="B37" s="14">
        <v>2018</v>
      </c>
      <c r="C37" s="15">
        <v>36</v>
      </c>
      <c r="D37" s="15" t="s">
        <v>20</v>
      </c>
      <c r="E37" s="15" t="s">
        <v>12</v>
      </c>
      <c r="F37" s="15" t="s">
        <v>18</v>
      </c>
      <c r="G37" s="14" t="s">
        <v>12</v>
      </c>
      <c r="H37" s="14" t="str">
        <f t="shared" si="2"/>
        <v>B2C</v>
      </c>
      <c r="I37" s="14" t="str">
        <f t="shared" si="3"/>
        <v>B2_2018</v>
      </c>
      <c r="J37" s="14" t="s">
        <v>15</v>
      </c>
      <c r="K37" s="14" t="s">
        <v>369</v>
      </c>
      <c r="L37" s="199">
        <v>43263</v>
      </c>
      <c r="M37" s="200">
        <v>26.658108686350008</v>
      </c>
      <c r="N37" s="165">
        <v>9312.5659677649364</v>
      </c>
      <c r="O37" s="165">
        <v>9312.5659677649364</v>
      </c>
      <c r="P37" s="200"/>
      <c r="Q37" s="200"/>
      <c r="R37" s="66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201"/>
      <c r="AF37" s="201"/>
      <c r="AG37" s="20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66"/>
    </row>
    <row r="38" spans="1:44" s="109" customFormat="1" x14ac:dyDescent="0.35">
      <c r="A38" s="153" t="str">
        <f t="shared" si="1"/>
        <v>Cut1_37</v>
      </c>
      <c r="B38" s="14">
        <v>2018</v>
      </c>
      <c r="C38" s="14">
        <v>37</v>
      </c>
      <c r="D38" s="14" t="s">
        <v>7</v>
      </c>
      <c r="E38" s="14" t="s">
        <v>17</v>
      </c>
      <c r="F38" s="14" t="s">
        <v>14</v>
      </c>
      <c r="G38" s="14" t="s">
        <v>16</v>
      </c>
      <c r="H38" s="14" t="str">
        <f t="shared" si="2"/>
        <v>B1BFW</v>
      </c>
      <c r="I38" s="14" t="str">
        <f t="shared" si="3"/>
        <v>B1_2018</v>
      </c>
      <c r="J38" s="14" t="s">
        <v>15</v>
      </c>
      <c r="K38" s="14" t="s">
        <v>369</v>
      </c>
      <c r="L38" s="199">
        <v>43263</v>
      </c>
      <c r="M38" s="200">
        <v>26.397403534078634</v>
      </c>
      <c r="N38" s="165">
        <v>7848.8279841327148</v>
      </c>
      <c r="O38" s="165">
        <v>7848.8279841327148</v>
      </c>
      <c r="P38" s="200"/>
      <c r="Q38" s="200"/>
      <c r="R38" s="66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201"/>
      <c r="AF38" s="201"/>
      <c r="AG38" s="20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66"/>
    </row>
    <row r="39" spans="1:44" s="109" customFormat="1" x14ac:dyDescent="0.35">
      <c r="A39" s="153" t="str">
        <f t="shared" si="1"/>
        <v>Cut1_38</v>
      </c>
      <c r="B39" s="14">
        <v>2018</v>
      </c>
      <c r="C39" s="14">
        <v>38</v>
      </c>
      <c r="D39" s="14" t="s">
        <v>7</v>
      </c>
      <c r="E39" s="14" t="s">
        <v>17</v>
      </c>
      <c r="F39" s="14" t="s">
        <v>8</v>
      </c>
      <c r="G39" s="14" t="s">
        <v>12</v>
      </c>
      <c r="H39" s="14" t="str">
        <f t="shared" si="2"/>
        <v>B3C</v>
      </c>
      <c r="I39" s="14" t="str">
        <f t="shared" si="3"/>
        <v>B3_2018</v>
      </c>
      <c r="J39" s="14" t="s">
        <v>10</v>
      </c>
      <c r="K39" s="14" t="s">
        <v>369</v>
      </c>
      <c r="L39" s="199">
        <v>43237</v>
      </c>
      <c r="M39" s="200">
        <v>23.659236371661891</v>
      </c>
      <c r="N39" s="165">
        <v>3343.8387405282133</v>
      </c>
      <c r="O39" s="165">
        <v>3343.8387405282133</v>
      </c>
      <c r="P39" s="200"/>
      <c r="Q39" s="200"/>
      <c r="R39" s="66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201"/>
      <c r="AF39" s="201"/>
      <c r="AG39" s="20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66"/>
    </row>
    <row r="40" spans="1:44" s="109" customFormat="1" x14ac:dyDescent="0.35">
      <c r="A40" s="153" t="str">
        <f t="shared" si="1"/>
        <v>Cut1_39</v>
      </c>
      <c r="B40" s="14">
        <v>2018</v>
      </c>
      <c r="C40" s="14">
        <v>39</v>
      </c>
      <c r="D40" s="14" t="s">
        <v>13</v>
      </c>
      <c r="E40" s="14" t="s">
        <v>17</v>
      </c>
      <c r="F40" s="14" t="s">
        <v>8</v>
      </c>
      <c r="G40" s="14" t="s">
        <v>9</v>
      </c>
      <c r="H40" s="14" t="str">
        <f t="shared" si="2"/>
        <v>B3BPW</v>
      </c>
      <c r="I40" s="14" t="str">
        <f t="shared" si="3"/>
        <v>B3_2018</v>
      </c>
      <c r="J40" s="14" t="s">
        <v>10</v>
      </c>
      <c r="K40" s="14" t="s">
        <v>369</v>
      </c>
      <c r="L40" s="199">
        <v>43237</v>
      </c>
      <c r="M40" s="200">
        <v>22.809537489227228</v>
      </c>
      <c r="N40" s="165">
        <v>4014.4785981039922</v>
      </c>
      <c r="O40" s="165">
        <v>4014.4785981039922</v>
      </c>
      <c r="P40" s="200"/>
      <c r="Q40" s="200"/>
      <c r="R40" s="66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201"/>
      <c r="AF40" s="201"/>
      <c r="AG40" s="20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66"/>
    </row>
    <row r="41" spans="1:44" s="109" customFormat="1" x14ac:dyDescent="0.35">
      <c r="A41" s="153" t="str">
        <f t="shared" si="1"/>
        <v>Cut1_40</v>
      </c>
      <c r="B41" s="14">
        <v>2018</v>
      </c>
      <c r="C41" s="14">
        <v>40</v>
      </c>
      <c r="D41" s="14" t="s">
        <v>13</v>
      </c>
      <c r="E41" s="14" t="s">
        <v>17</v>
      </c>
      <c r="F41" s="14" t="s">
        <v>11</v>
      </c>
      <c r="G41" s="14" t="s">
        <v>12</v>
      </c>
      <c r="H41" s="14" t="str">
        <f t="shared" si="2"/>
        <v>B4C</v>
      </c>
      <c r="I41" s="14" t="str">
        <f t="shared" si="3"/>
        <v>B4_2018</v>
      </c>
      <c r="J41" s="14" t="s">
        <v>10</v>
      </c>
      <c r="K41" s="14" t="s">
        <v>369</v>
      </c>
      <c r="L41" s="199">
        <v>43237</v>
      </c>
      <c r="M41" s="200">
        <v>24.086223055295232</v>
      </c>
      <c r="N41" s="165">
        <v>4207.0602936582336</v>
      </c>
      <c r="O41" s="165">
        <v>4207.0602936582336</v>
      </c>
      <c r="P41" s="200"/>
      <c r="Q41" s="200"/>
      <c r="R41" s="66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201"/>
      <c r="AF41" s="201"/>
      <c r="AG41" s="20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66"/>
    </row>
    <row r="42" spans="1:44" s="109" customFormat="1" x14ac:dyDescent="0.35">
      <c r="A42" s="153" t="str">
        <f t="shared" si="1"/>
        <v>Cut1_41</v>
      </c>
      <c r="B42" s="14">
        <v>2018</v>
      </c>
      <c r="C42" s="14">
        <v>41</v>
      </c>
      <c r="D42" s="14" t="s">
        <v>12</v>
      </c>
      <c r="E42" s="14" t="s">
        <v>17</v>
      </c>
      <c r="F42" s="14" t="s">
        <v>18</v>
      </c>
      <c r="G42" s="14" t="s">
        <v>16</v>
      </c>
      <c r="H42" s="14" t="str">
        <f t="shared" si="2"/>
        <v>B2BFW</v>
      </c>
      <c r="I42" s="14" t="str">
        <f t="shared" si="3"/>
        <v>B2_2018</v>
      </c>
      <c r="J42" s="14" t="s">
        <v>15</v>
      </c>
      <c r="K42" s="14" t="s">
        <v>369</v>
      </c>
      <c r="L42" s="199">
        <v>43263</v>
      </c>
      <c r="M42" s="200">
        <v>27.320323655402177</v>
      </c>
      <c r="N42" s="165">
        <v>7941.1074091702312</v>
      </c>
      <c r="O42" s="165">
        <v>7941.1074091702312</v>
      </c>
      <c r="P42" s="200"/>
      <c r="Q42" s="200"/>
      <c r="R42" s="66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1"/>
      <c r="AF42" s="201"/>
      <c r="AG42" s="20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66"/>
    </row>
    <row r="43" spans="1:44" s="109" customFormat="1" x14ac:dyDescent="0.35">
      <c r="A43" s="153" t="str">
        <f t="shared" si="1"/>
        <v>Cut1_42</v>
      </c>
      <c r="B43" s="14">
        <v>2018</v>
      </c>
      <c r="C43" s="14">
        <v>42</v>
      </c>
      <c r="D43" s="14" t="s">
        <v>12</v>
      </c>
      <c r="E43" s="14" t="s">
        <v>17</v>
      </c>
      <c r="F43" s="14" t="s">
        <v>14</v>
      </c>
      <c r="G43" s="14" t="s">
        <v>9</v>
      </c>
      <c r="H43" s="14" t="str">
        <f t="shared" si="2"/>
        <v>B1BPW</v>
      </c>
      <c r="I43" s="14" t="str">
        <f t="shared" si="3"/>
        <v>B1_2018</v>
      </c>
      <c r="J43" s="14" t="s">
        <v>15</v>
      </c>
      <c r="K43" s="14" t="s">
        <v>369</v>
      </c>
      <c r="L43" s="199">
        <v>43263</v>
      </c>
      <c r="M43" s="200">
        <v>36.635514018691559</v>
      </c>
      <c r="N43" s="165">
        <v>8548.2866043613631</v>
      </c>
      <c r="O43" s="165">
        <v>8548.2866043613631</v>
      </c>
      <c r="P43" s="200"/>
      <c r="Q43" s="200"/>
      <c r="R43" s="66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201"/>
      <c r="AF43" s="201"/>
      <c r="AG43" s="20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66"/>
    </row>
    <row r="44" spans="1:44" s="109" customFormat="1" x14ac:dyDescent="0.35">
      <c r="A44" s="153" t="str">
        <f t="shared" si="1"/>
        <v>Cut1_43</v>
      </c>
      <c r="B44" s="14">
        <v>2018</v>
      </c>
      <c r="C44" s="14">
        <v>43</v>
      </c>
      <c r="D44" s="14" t="s">
        <v>17</v>
      </c>
      <c r="E44" s="14" t="s">
        <v>17</v>
      </c>
      <c r="F44" s="14" t="s">
        <v>18</v>
      </c>
      <c r="G44" s="14" t="s">
        <v>12</v>
      </c>
      <c r="H44" s="14" t="str">
        <f t="shared" si="2"/>
        <v>B2C</v>
      </c>
      <c r="I44" s="14" t="str">
        <f t="shared" si="3"/>
        <v>B2_2018</v>
      </c>
      <c r="J44" s="14" t="s">
        <v>15</v>
      </c>
      <c r="K44" s="14" t="s">
        <v>369</v>
      </c>
      <c r="L44" s="199">
        <v>43263</v>
      </c>
      <c r="M44" s="200">
        <v>28.559870550161815</v>
      </c>
      <c r="N44" s="165">
        <v>8263.3225458468169</v>
      </c>
      <c r="O44" s="165">
        <v>8263.3225458468169</v>
      </c>
      <c r="P44" s="200"/>
      <c r="Q44" s="200"/>
      <c r="R44" s="66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201"/>
      <c r="AF44" s="201"/>
      <c r="AG44" s="20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66"/>
    </row>
    <row r="45" spans="1:44" s="109" customFormat="1" x14ac:dyDescent="0.35">
      <c r="A45" s="153" t="str">
        <f t="shared" si="1"/>
        <v>Cut1_44</v>
      </c>
      <c r="B45" s="14">
        <v>2018</v>
      </c>
      <c r="C45" s="14">
        <v>44</v>
      </c>
      <c r="D45" s="14" t="s">
        <v>17</v>
      </c>
      <c r="E45" s="14" t="s">
        <v>17</v>
      </c>
      <c r="F45" s="14" t="s">
        <v>11</v>
      </c>
      <c r="G45" s="14" t="s">
        <v>9</v>
      </c>
      <c r="H45" s="14" t="str">
        <f t="shared" si="2"/>
        <v>B4BPW</v>
      </c>
      <c r="I45" s="14" t="str">
        <f t="shared" si="3"/>
        <v>B4_2018</v>
      </c>
      <c r="J45" s="14" t="s">
        <v>10</v>
      </c>
      <c r="K45" s="14" t="s">
        <v>369</v>
      </c>
      <c r="L45" s="199">
        <v>43237</v>
      </c>
      <c r="M45" s="200">
        <v>22.289921299822282</v>
      </c>
      <c r="N45" s="165">
        <v>4487.7041550308868</v>
      </c>
      <c r="O45" s="165">
        <v>4487.7041550308868</v>
      </c>
      <c r="P45" s="200"/>
      <c r="Q45" s="200"/>
      <c r="R45" s="66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201"/>
      <c r="AF45" s="201"/>
      <c r="AG45" s="20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66"/>
    </row>
    <row r="46" spans="1:44" s="109" customFormat="1" x14ac:dyDescent="0.35">
      <c r="A46" s="153" t="str">
        <f t="shared" si="1"/>
        <v>Cut1_45</v>
      </c>
      <c r="B46" s="14">
        <v>2018</v>
      </c>
      <c r="C46" s="14">
        <v>45</v>
      </c>
      <c r="D46" s="14" t="s">
        <v>19</v>
      </c>
      <c r="E46" s="14" t="s">
        <v>17</v>
      </c>
      <c r="F46" s="14" t="s">
        <v>14</v>
      </c>
      <c r="G46" s="14" t="s">
        <v>12</v>
      </c>
      <c r="H46" s="14" t="str">
        <f t="shared" si="2"/>
        <v>B1C</v>
      </c>
      <c r="I46" s="14" t="str">
        <f t="shared" si="3"/>
        <v>B1_2018</v>
      </c>
      <c r="J46" s="14" t="s">
        <v>15</v>
      </c>
      <c r="K46" s="14" t="s">
        <v>369</v>
      </c>
      <c r="L46" s="199">
        <v>43263</v>
      </c>
      <c r="M46" s="200">
        <v>27.539404553415057</v>
      </c>
      <c r="N46" s="165">
        <v>8996.2054874489186</v>
      </c>
      <c r="O46" s="165">
        <v>8996.2054874489186</v>
      </c>
      <c r="P46" s="200"/>
      <c r="Q46" s="200"/>
      <c r="R46" s="66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201"/>
      <c r="AF46" s="201"/>
      <c r="AG46" s="20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66"/>
    </row>
    <row r="47" spans="1:44" s="109" customFormat="1" x14ac:dyDescent="0.35">
      <c r="A47" s="153" t="str">
        <f t="shared" si="1"/>
        <v>Cut1_46</v>
      </c>
      <c r="B47" s="14">
        <v>2018</v>
      </c>
      <c r="C47" s="14">
        <v>46</v>
      </c>
      <c r="D47" s="14" t="s">
        <v>19</v>
      </c>
      <c r="E47" s="14" t="s">
        <v>17</v>
      </c>
      <c r="F47" s="14" t="s">
        <v>8</v>
      </c>
      <c r="G47" s="14" t="s">
        <v>16</v>
      </c>
      <c r="H47" s="14" t="str">
        <f t="shared" si="2"/>
        <v>B3BFW</v>
      </c>
      <c r="I47" s="14" t="str">
        <f t="shared" si="3"/>
        <v>B3_2018</v>
      </c>
      <c r="J47" s="14" t="s">
        <v>10</v>
      </c>
      <c r="K47" s="14" t="s">
        <v>369</v>
      </c>
      <c r="L47" s="199">
        <v>43237</v>
      </c>
      <c r="M47" s="200">
        <v>21.581592171383235</v>
      </c>
      <c r="N47" s="165">
        <v>3539.3811161068506</v>
      </c>
      <c r="O47" s="165">
        <v>3539.3811161068506</v>
      </c>
      <c r="P47" s="200"/>
      <c r="Q47" s="200"/>
      <c r="R47" s="66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201"/>
      <c r="AF47" s="201"/>
      <c r="AG47" s="20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66"/>
    </row>
    <row r="48" spans="1:44" s="109" customFormat="1" x14ac:dyDescent="0.35">
      <c r="A48" s="153" t="str">
        <f t="shared" si="1"/>
        <v>Cut1_47</v>
      </c>
      <c r="B48" s="14">
        <v>2018</v>
      </c>
      <c r="C48" s="16">
        <v>47</v>
      </c>
      <c r="D48" s="14" t="s">
        <v>20</v>
      </c>
      <c r="E48" s="16" t="s">
        <v>17</v>
      </c>
      <c r="F48" s="16" t="s">
        <v>18</v>
      </c>
      <c r="G48" s="14" t="s">
        <v>9</v>
      </c>
      <c r="H48" s="14" t="str">
        <f t="shared" si="2"/>
        <v>B2BPW</v>
      </c>
      <c r="I48" s="14" t="str">
        <f t="shared" si="3"/>
        <v>B2_2018</v>
      </c>
      <c r="J48" s="14" t="s">
        <v>15</v>
      </c>
      <c r="K48" s="14" t="s">
        <v>369</v>
      </c>
      <c r="L48" s="199">
        <v>43263</v>
      </c>
      <c r="M48" s="200">
        <v>33.064516129032299</v>
      </c>
      <c r="N48" s="165">
        <v>5775.268817204309</v>
      </c>
      <c r="O48" s="165">
        <v>5775.268817204309</v>
      </c>
      <c r="P48" s="200"/>
      <c r="Q48" s="200"/>
      <c r="R48" s="66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201"/>
      <c r="AF48" s="201"/>
      <c r="AG48" s="20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66"/>
    </row>
    <row r="49" spans="1:44" s="109" customFormat="1" x14ac:dyDescent="0.35">
      <c r="A49" s="153" t="str">
        <f t="shared" si="1"/>
        <v>Cut1_48</v>
      </c>
      <c r="B49" s="14">
        <v>2018</v>
      </c>
      <c r="C49" s="15">
        <v>48</v>
      </c>
      <c r="D49" s="15" t="s">
        <v>20</v>
      </c>
      <c r="E49" s="15" t="s">
        <v>17</v>
      </c>
      <c r="F49" s="15" t="s">
        <v>11</v>
      </c>
      <c r="G49" s="14" t="s">
        <v>16</v>
      </c>
      <c r="H49" s="14" t="str">
        <f t="shared" si="2"/>
        <v>B4BFW</v>
      </c>
      <c r="I49" s="14" t="str">
        <f t="shared" si="3"/>
        <v>B4_2018</v>
      </c>
      <c r="J49" s="14" t="s">
        <v>10</v>
      </c>
      <c r="K49" s="14" t="s">
        <v>369</v>
      </c>
      <c r="L49" s="199">
        <v>43237</v>
      </c>
      <c r="M49" s="200">
        <v>22.049062049062044</v>
      </c>
      <c r="N49" s="165">
        <v>2469.4949494949492</v>
      </c>
      <c r="O49" s="165">
        <v>2469.4949494949492</v>
      </c>
      <c r="P49" s="200"/>
      <c r="Q49" s="200"/>
      <c r="R49" s="66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201"/>
      <c r="AF49" s="201"/>
      <c r="AG49" s="20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66"/>
    </row>
    <row r="50" spans="1:44" s="109" customFormat="1" x14ac:dyDescent="0.35">
      <c r="A50" s="153" t="str">
        <f t="shared" si="1"/>
        <v>Cut2_1</v>
      </c>
      <c r="B50" s="14">
        <v>2018</v>
      </c>
      <c r="C50" s="14">
        <v>1</v>
      </c>
      <c r="D50" s="14" t="s">
        <v>7</v>
      </c>
      <c r="E50" s="14" t="s">
        <v>7</v>
      </c>
      <c r="F50" s="14" t="s">
        <v>8</v>
      </c>
      <c r="G50" s="14" t="s">
        <v>9</v>
      </c>
      <c r="H50" s="14" t="str">
        <f t="shared" si="2"/>
        <v>B3BPW</v>
      </c>
      <c r="I50" s="14" t="str">
        <f t="shared" si="3"/>
        <v>B3_2018</v>
      </c>
      <c r="J50" s="14" t="s">
        <v>10</v>
      </c>
      <c r="K50" s="14" t="s">
        <v>371</v>
      </c>
      <c r="L50" s="199">
        <v>43276</v>
      </c>
      <c r="M50" s="200">
        <v>25.826972010178114</v>
      </c>
      <c r="N50" s="165">
        <v>2135.0296861747242</v>
      </c>
      <c r="O50" s="165">
        <v>2135.0296861747242</v>
      </c>
      <c r="P50" s="200"/>
      <c r="Q50" s="200"/>
      <c r="R50" s="66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201"/>
      <c r="AF50" s="201"/>
      <c r="AG50" s="20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66"/>
    </row>
    <row r="51" spans="1:44" s="109" customFormat="1" x14ac:dyDescent="0.35">
      <c r="A51" s="153" t="str">
        <f t="shared" si="1"/>
        <v>Cut2_2</v>
      </c>
      <c r="B51" s="14">
        <v>2018</v>
      </c>
      <c r="C51" s="14">
        <v>2</v>
      </c>
      <c r="D51" s="14" t="s">
        <v>7</v>
      </c>
      <c r="E51" s="14" t="s">
        <v>7</v>
      </c>
      <c r="F51" s="14" t="s">
        <v>11</v>
      </c>
      <c r="G51" s="14" t="s">
        <v>12</v>
      </c>
      <c r="H51" s="14" t="str">
        <f t="shared" si="2"/>
        <v>B4C</v>
      </c>
      <c r="I51" s="14" t="str">
        <f t="shared" si="3"/>
        <v>B4_2018</v>
      </c>
      <c r="J51" s="14" t="s">
        <v>10</v>
      </c>
      <c r="K51" s="14" t="s">
        <v>371</v>
      </c>
      <c r="L51" s="199">
        <v>43276</v>
      </c>
      <c r="M51" s="200">
        <v>23.610512710038755</v>
      </c>
      <c r="N51" s="165">
        <v>3305.4717794054254</v>
      </c>
      <c r="O51" s="165">
        <v>3305.4717794054254</v>
      </c>
      <c r="P51" s="200"/>
      <c r="Q51" s="200"/>
      <c r="R51" s="66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201"/>
      <c r="AF51" s="201"/>
      <c r="AG51" s="20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66"/>
    </row>
    <row r="52" spans="1:44" s="109" customFormat="1" x14ac:dyDescent="0.35">
      <c r="A52" s="153" t="str">
        <f t="shared" si="1"/>
        <v>Cut2_3</v>
      </c>
      <c r="B52" s="14">
        <v>2018</v>
      </c>
      <c r="C52" s="14">
        <v>3</v>
      </c>
      <c r="D52" s="14" t="s">
        <v>13</v>
      </c>
      <c r="E52" s="14" t="s">
        <v>7</v>
      </c>
      <c r="F52" s="14" t="s">
        <v>14</v>
      </c>
      <c r="G52" s="14" t="s">
        <v>9</v>
      </c>
      <c r="H52" s="14" t="str">
        <f t="shared" si="2"/>
        <v>B1BPW</v>
      </c>
      <c r="I52" s="14" t="str">
        <f t="shared" si="3"/>
        <v>B1_2018</v>
      </c>
      <c r="J52" s="14" t="s">
        <v>15</v>
      </c>
      <c r="K52" s="14" t="s">
        <v>371</v>
      </c>
      <c r="L52" s="199"/>
      <c r="M52" s="200"/>
      <c r="N52" s="165"/>
      <c r="O52" s="165">
        <v>0</v>
      </c>
      <c r="P52" s="200"/>
      <c r="Q52" s="200"/>
      <c r="R52" s="66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201"/>
      <c r="AF52" s="201"/>
      <c r="AG52" s="20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66"/>
    </row>
    <row r="53" spans="1:44" s="109" customFormat="1" x14ac:dyDescent="0.35">
      <c r="A53" s="153" t="str">
        <f t="shared" si="1"/>
        <v>Cut2_4</v>
      </c>
      <c r="B53" s="14">
        <v>2018</v>
      </c>
      <c r="C53" s="14">
        <v>4</v>
      </c>
      <c r="D53" s="14" t="s">
        <v>13</v>
      </c>
      <c r="E53" s="14" t="s">
        <v>7</v>
      </c>
      <c r="F53" s="14" t="s">
        <v>14</v>
      </c>
      <c r="G53" s="14" t="s">
        <v>16</v>
      </c>
      <c r="H53" s="14" t="str">
        <f t="shared" si="2"/>
        <v>B1BFW</v>
      </c>
      <c r="I53" s="14" t="str">
        <f t="shared" si="3"/>
        <v>B1_2018</v>
      </c>
      <c r="J53" s="14" t="s">
        <v>15</v>
      </c>
      <c r="K53" s="14" t="s">
        <v>371</v>
      </c>
      <c r="L53" s="199"/>
      <c r="M53" s="200"/>
      <c r="N53" s="165"/>
      <c r="O53" s="165">
        <v>0</v>
      </c>
      <c r="P53" s="200"/>
      <c r="Q53" s="200"/>
      <c r="R53" s="66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201"/>
      <c r="AF53" s="201"/>
      <c r="AG53" s="20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66"/>
    </row>
    <row r="54" spans="1:44" s="109" customFormat="1" x14ac:dyDescent="0.35">
      <c r="A54" s="153" t="str">
        <f t="shared" si="1"/>
        <v>Cut2_5</v>
      </c>
      <c r="B54" s="14">
        <v>2018</v>
      </c>
      <c r="C54" s="14">
        <v>5</v>
      </c>
      <c r="D54" s="14" t="s">
        <v>12</v>
      </c>
      <c r="E54" s="14" t="s">
        <v>7</v>
      </c>
      <c r="F54" s="14" t="s">
        <v>11</v>
      </c>
      <c r="G54" s="14" t="s">
        <v>9</v>
      </c>
      <c r="H54" s="14" t="str">
        <f t="shared" si="2"/>
        <v>B4BPW</v>
      </c>
      <c r="I54" s="14" t="str">
        <f t="shared" si="3"/>
        <v>B4_2018</v>
      </c>
      <c r="J54" s="14" t="s">
        <v>10</v>
      </c>
      <c r="K54" s="14" t="s">
        <v>371</v>
      </c>
      <c r="L54" s="199">
        <v>43276</v>
      </c>
      <c r="M54" s="200">
        <v>24.542794440380362</v>
      </c>
      <c r="N54" s="165">
        <v>2028.8710070714433</v>
      </c>
      <c r="O54" s="165">
        <v>2028.8710070714433</v>
      </c>
      <c r="P54" s="200"/>
      <c r="Q54" s="200"/>
      <c r="R54" s="66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201"/>
      <c r="AF54" s="201"/>
      <c r="AG54" s="20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66"/>
    </row>
    <row r="55" spans="1:44" s="109" customFormat="1" x14ac:dyDescent="0.35">
      <c r="A55" s="153" t="str">
        <f t="shared" si="1"/>
        <v>Cut2_6</v>
      </c>
      <c r="B55" s="14">
        <v>2018</v>
      </c>
      <c r="C55" s="14">
        <v>6</v>
      </c>
      <c r="D55" s="14" t="s">
        <v>12</v>
      </c>
      <c r="E55" s="14" t="s">
        <v>7</v>
      </c>
      <c r="F55" s="14" t="s">
        <v>14</v>
      </c>
      <c r="G55" s="14" t="s">
        <v>12</v>
      </c>
      <c r="H55" s="14" t="str">
        <f t="shared" si="2"/>
        <v>B1C</v>
      </c>
      <c r="I55" s="14" t="str">
        <f t="shared" si="3"/>
        <v>B1_2018</v>
      </c>
      <c r="J55" s="14" t="s">
        <v>15</v>
      </c>
      <c r="K55" s="14" t="s">
        <v>371</v>
      </c>
      <c r="L55" s="199"/>
      <c r="M55" s="200"/>
      <c r="N55" s="165"/>
      <c r="O55" s="165">
        <v>0</v>
      </c>
      <c r="P55" s="200"/>
      <c r="Q55" s="200"/>
      <c r="R55" s="66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201"/>
      <c r="AF55" s="201"/>
      <c r="AG55" s="20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66"/>
    </row>
    <row r="56" spans="1:44" s="109" customFormat="1" x14ac:dyDescent="0.35">
      <c r="A56" s="153" t="str">
        <f t="shared" si="1"/>
        <v>Cut2_7</v>
      </c>
      <c r="B56" s="14">
        <v>2018</v>
      </c>
      <c r="C56" s="14">
        <v>7</v>
      </c>
      <c r="D56" s="14" t="s">
        <v>17</v>
      </c>
      <c r="E56" s="14" t="s">
        <v>7</v>
      </c>
      <c r="F56" s="14" t="s">
        <v>18</v>
      </c>
      <c r="G56" s="14" t="s">
        <v>12</v>
      </c>
      <c r="H56" s="14" t="str">
        <f t="shared" si="2"/>
        <v>B2C</v>
      </c>
      <c r="I56" s="14" t="str">
        <f t="shared" si="3"/>
        <v>B2_2018</v>
      </c>
      <c r="J56" s="14" t="s">
        <v>15</v>
      </c>
      <c r="K56" s="14" t="s">
        <v>371</v>
      </c>
      <c r="L56" s="199"/>
      <c r="M56" s="200"/>
      <c r="N56" s="165"/>
      <c r="O56" s="165">
        <v>0</v>
      </c>
      <c r="P56" s="200"/>
      <c r="Q56" s="200"/>
      <c r="R56" s="66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201"/>
      <c r="AF56" s="201"/>
      <c r="AG56" s="20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66"/>
    </row>
    <row r="57" spans="1:44" s="109" customFormat="1" x14ac:dyDescent="0.35">
      <c r="A57" s="153" t="str">
        <f t="shared" si="1"/>
        <v>Cut2_8</v>
      </c>
      <c r="B57" s="14">
        <v>2018</v>
      </c>
      <c r="C57" s="14">
        <v>8</v>
      </c>
      <c r="D57" s="14" t="s">
        <v>17</v>
      </c>
      <c r="E57" s="14" t="s">
        <v>7</v>
      </c>
      <c r="F57" s="14" t="s">
        <v>18</v>
      </c>
      <c r="G57" s="14" t="s">
        <v>9</v>
      </c>
      <c r="H57" s="14" t="str">
        <f t="shared" si="2"/>
        <v>B2BPW</v>
      </c>
      <c r="I57" s="14" t="str">
        <f t="shared" si="3"/>
        <v>B2_2018</v>
      </c>
      <c r="J57" s="14" t="s">
        <v>15</v>
      </c>
      <c r="K57" s="14" t="s">
        <v>371</v>
      </c>
      <c r="L57" s="199"/>
      <c r="M57" s="200"/>
      <c r="N57" s="165"/>
      <c r="O57" s="165">
        <v>0</v>
      </c>
      <c r="P57" s="200"/>
      <c r="Q57" s="200"/>
      <c r="R57" s="66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201"/>
      <c r="AF57" s="201"/>
      <c r="AG57" s="20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66"/>
    </row>
    <row r="58" spans="1:44" s="109" customFormat="1" x14ac:dyDescent="0.35">
      <c r="A58" s="153" t="str">
        <f t="shared" si="1"/>
        <v>Cut2_9</v>
      </c>
      <c r="B58" s="14">
        <v>2018</v>
      </c>
      <c r="C58" s="14">
        <v>9</v>
      </c>
      <c r="D58" s="14" t="s">
        <v>19</v>
      </c>
      <c r="E58" s="14" t="s">
        <v>7</v>
      </c>
      <c r="F58" s="14" t="s">
        <v>8</v>
      </c>
      <c r="G58" s="14" t="s">
        <v>12</v>
      </c>
      <c r="H58" s="14" t="str">
        <f t="shared" si="2"/>
        <v>B3C</v>
      </c>
      <c r="I58" s="14" t="str">
        <f t="shared" si="3"/>
        <v>B3_2018</v>
      </c>
      <c r="J58" s="14" t="s">
        <v>10</v>
      </c>
      <c r="K58" s="14" t="s">
        <v>371</v>
      </c>
      <c r="L58" s="199">
        <v>43276</v>
      </c>
      <c r="M58" s="200">
        <v>22.648335745296642</v>
      </c>
      <c r="N58" s="165">
        <v>3080.173661360343</v>
      </c>
      <c r="O58" s="165">
        <v>3080.173661360343</v>
      </c>
      <c r="P58" s="200"/>
      <c r="Q58" s="200"/>
      <c r="R58" s="66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201"/>
      <c r="AF58" s="201"/>
      <c r="AG58" s="20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66"/>
    </row>
    <row r="59" spans="1:44" s="109" customFormat="1" x14ac:dyDescent="0.35">
      <c r="A59" s="153" t="str">
        <f t="shared" si="1"/>
        <v>Cut2_10</v>
      </c>
      <c r="B59" s="14">
        <v>2018</v>
      </c>
      <c r="C59" s="14">
        <v>10</v>
      </c>
      <c r="D59" s="14" t="s">
        <v>19</v>
      </c>
      <c r="E59" s="14" t="s">
        <v>7</v>
      </c>
      <c r="F59" s="14" t="s">
        <v>11</v>
      </c>
      <c r="G59" s="14" t="s">
        <v>16</v>
      </c>
      <c r="H59" s="14" t="str">
        <f t="shared" si="2"/>
        <v>B4BFW</v>
      </c>
      <c r="I59" s="14" t="str">
        <f t="shared" si="3"/>
        <v>B4_2018</v>
      </c>
      <c r="J59" s="14" t="s">
        <v>10</v>
      </c>
      <c r="K59" s="14" t="s">
        <v>371</v>
      </c>
      <c r="L59" s="199">
        <v>43276</v>
      </c>
      <c r="M59" s="200">
        <v>20.440944881889759</v>
      </c>
      <c r="N59" s="165">
        <v>4251.71653543307</v>
      </c>
      <c r="O59" s="165">
        <v>4251.71653543307</v>
      </c>
      <c r="P59" s="200"/>
      <c r="Q59" s="200"/>
      <c r="R59" s="66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201"/>
      <c r="AF59" s="201"/>
      <c r="AG59" s="20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66"/>
    </row>
    <row r="60" spans="1:44" s="109" customFormat="1" x14ac:dyDescent="0.35">
      <c r="A60" s="153" t="str">
        <f t="shared" si="1"/>
        <v>Cut2_11</v>
      </c>
      <c r="B60" s="14">
        <v>2018</v>
      </c>
      <c r="C60" s="14">
        <v>11</v>
      </c>
      <c r="D60" s="14" t="s">
        <v>20</v>
      </c>
      <c r="E60" s="14" t="s">
        <v>7</v>
      </c>
      <c r="F60" s="14" t="s">
        <v>8</v>
      </c>
      <c r="G60" s="14" t="s">
        <v>16</v>
      </c>
      <c r="H60" s="14" t="str">
        <f t="shared" si="2"/>
        <v>B3BFW</v>
      </c>
      <c r="I60" s="14" t="str">
        <f t="shared" si="3"/>
        <v>B3_2018</v>
      </c>
      <c r="J60" s="14" t="s">
        <v>10</v>
      </c>
      <c r="K60" s="14" t="s">
        <v>371</v>
      </c>
      <c r="L60" s="199">
        <v>43276</v>
      </c>
      <c r="M60" s="200">
        <v>21.521739130434774</v>
      </c>
      <c r="N60" s="165">
        <v>3787.8260869565202</v>
      </c>
      <c r="O60" s="165">
        <v>3787.8260869565202</v>
      </c>
      <c r="P60" s="200"/>
      <c r="Q60" s="200"/>
      <c r="R60" s="66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201"/>
      <c r="AF60" s="201"/>
      <c r="AG60" s="20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66"/>
    </row>
    <row r="61" spans="1:44" s="109" customFormat="1" x14ac:dyDescent="0.35">
      <c r="A61" s="153" t="str">
        <f t="shared" si="1"/>
        <v>Cut2_12</v>
      </c>
      <c r="B61" s="14">
        <v>2018</v>
      </c>
      <c r="C61" s="15">
        <v>12</v>
      </c>
      <c r="D61" s="15" t="s">
        <v>20</v>
      </c>
      <c r="E61" s="15" t="s">
        <v>7</v>
      </c>
      <c r="F61" s="15" t="s">
        <v>18</v>
      </c>
      <c r="G61" s="14" t="s">
        <v>16</v>
      </c>
      <c r="H61" s="14" t="str">
        <f t="shared" si="2"/>
        <v>B2BFW</v>
      </c>
      <c r="I61" s="14" t="str">
        <f t="shared" si="3"/>
        <v>B2_2018</v>
      </c>
      <c r="J61" s="14" t="s">
        <v>15</v>
      </c>
      <c r="K61" s="14" t="s">
        <v>371</v>
      </c>
      <c r="L61" s="199"/>
      <c r="M61" s="200"/>
      <c r="N61" s="165"/>
      <c r="O61" s="165">
        <v>0</v>
      </c>
      <c r="P61" s="200"/>
      <c r="Q61" s="200"/>
      <c r="R61" s="66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201"/>
      <c r="AF61" s="201"/>
      <c r="AG61" s="20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66"/>
    </row>
    <row r="62" spans="1:44" s="109" customFormat="1" x14ac:dyDescent="0.35">
      <c r="A62" s="153" t="str">
        <f t="shared" si="1"/>
        <v>Cut2_13</v>
      </c>
      <c r="B62" s="14">
        <v>2018</v>
      </c>
      <c r="C62" s="14">
        <v>13</v>
      </c>
      <c r="D62" s="14" t="s">
        <v>7</v>
      </c>
      <c r="E62" s="14" t="s">
        <v>13</v>
      </c>
      <c r="F62" s="14" t="s">
        <v>8</v>
      </c>
      <c r="G62" s="14" t="s">
        <v>9</v>
      </c>
      <c r="H62" s="14" t="str">
        <f t="shared" si="2"/>
        <v>B3BPW</v>
      </c>
      <c r="I62" s="14" t="str">
        <f t="shared" si="3"/>
        <v>B3_2018</v>
      </c>
      <c r="J62" s="14" t="s">
        <v>10</v>
      </c>
      <c r="K62" s="14" t="s">
        <v>371</v>
      </c>
      <c r="L62" s="199">
        <v>43276</v>
      </c>
      <c r="M62" s="200">
        <v>26.343434343434314</v>
      </c>
      <c r="N62" s="165">
        <v>1826.4781144781125</v>
      </c>
      <c r="O62" s="165">
        <v>1826.4781144781125</v>
      </c>
      <c r="P62" s="200"/>
      <c r="Q62" s="200"/>
      <c r="R62" s="66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201"/>
      <c r="AF62" s="201"/>
      <c r="AG62" s="20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66"/>
    </row>
    <row r="63" spans="1:44" s="109" customFormat="1" x14ac:dyDescent="0.35">
      <c r="A63" s="153" t="str">
        <f t="shared" si="1"/>
        <v>Cut2_14</v>
      </c>
      <c r="B63" s="14">
        <v>2018</v>
      </c>
      <c r="C63" s="14">
        <v>14</v>
      </c>
      <c r="D63" s="14" t="s">
        <v>7</v>
      </c>
      <c r="E63" s="14" t="s">
        <v>13</v>
      </c>
      <c r="F63" s="14" t="s">
        <v>18</v>
      </c>
      <c r="G63" s="14" t="s">
        <v>9</v>
      </c>
      <c r="H63" s="14" t="str">
        <f t="shared" si="2"/>
        <v>B2BPW</v>
      </c>
      <c r="I63" s="14" t="str">
        <f t="shared" si="3"/>
        <v>B2_2018</v>
      </c>
      <c r="J63" s="14" t="s">
        <v>15</v>
      </c>
      <c r="K63" s="14" t="s">
        <v>371</v>
      </c>
      <c r="L63" s="199"/>
      <c r="M63" s="200"/>
      <c r="N63" s="165"/>
      <c r="O63" s="165">
        <v>0</v>
      </c>
      <c r="P63" s="200"/>
      <c r="Q63" s="200"/>
      <c r="R63" s="66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201"/>
      <c r="AF63" s="201"/>
      <c r="AG63" s="20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66"/>
    </row>
    <row r="64" spans="1:44" s="109" customFormat="1" x14ac:dyDescent="0.35">
      <c r="A64" s="153" t="str">
        <f t="shared" si="1"/>
        <v>Cut2_15</v>
      </c>
      <c r="B64" s="14">
        <v>2018</v>
      </c>
      <c r="C64" s="14">
        <v>15</v>
      </c>
      <c r="D64" s="14" t="s">
        <v>13</v>
      </c>
      <c r="E64" s="14" t="s">
        <v>13</v>
      </c>
      <c r="F64" s="14" t="s">
        <v>18</v>
      </c>
      <c r="G64" s="14" t="s">
        <v>16</v>
      </c>
      <c r="H64" s="14" t="str">
        <f t="shared" si="2"/>
        <v>B2BFW</v>
      </c>
      <c r="I64" s="14" t="str">
        <f t="shared" si="3"/>
        <v>B2_2018</v>
      </c>
      <c r="J64" s="14" t="s">
        <v>15</v>
      </c>
      <c r="K64" s="14" t="s">
        <v>371</v>
      </c>
      <c r="L64" s="199"/>
      <c r="M64" s="200"/>
      <c r="N64" s="165"/>
      <c r="O64" s="165">
        <v>0</v>
      </c>
      <c r="P64" s="200"/>
      <c r="Q64" s="200"/>
      <c r="R64" s="66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201"/>
      <c r="AF64" s="201"/>
      <c r="AG64" s="20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66"/>
    </row>
    <row r="65" spans="1:44" s="109" customFormat="1" x14ac:dyDescent="0.35">
      <c r="A65" s="153" t="str">
        <f t="shared" si="1"/>
        <v>Cut2_16</v>
      </c>
      <c r="B65" s="14">
        <v>2018</v>
      </c>
      <c r="C65" s="14">
        <v>16</v>
      </c>
      <c r="D65" s="14" t="s">
        <v>13</v>
      </c>
      <c r="E65" s="14" t="s">
        <v>13</v>
      </c>
      <c r="F65" s="14" t="s">
        <v>14</v>
      </c>
      <c r="G65" s="14" t="s">
        <v>9</v>
      </c>
      <c r="H65" s="14" t="str">
        <f t="shared" si="2"/>
        <v>B1BPW</v>
      </c>
      <c r="I65" s="14" t="str">
        <f t="shared" si="3"/>
        <v>B1_2018</v>
      </c>
      <c r="J65" s="14" t="s">
        <v>15</v>
      </c>
      <c r="K65" s="14" t="s">
        <v>371</v>
      </c>
      <c r="L65" s="199"/>
      <c r="M65" s="200"/>
      <c r="N65" s="165"/>
      <c r="O65" s="165">
        <v>0</v>
      </c>
      <c r="P65" s="200"/>
      <c r="Q65" s="200"/>
      <c r="R65" s="66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201"/>
      <c r="AF65" s="201"/>
      <c r="AG65" s="20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66"/>
    </row>
    <row r="66" spans="1:44" s="109" customFormat="1" x14ac:dyDescent="0.35">
      <c r="A66" s="153" t="str">
        <f t="shared" si="1"/>
        <v>Cut2_17</v>
      </c>
      <c r="B66" s="14">
        <v>2018</v>
      </c>
      <c r="C66" s="14">
        <v>17</v>
      </c>
      <c r="D66" s="14" t="s">
        <v>12</v>
      </c>
      <c r="E66" s="14" t="s">
        <v>13</v>
      </c>
      <c r="F66" s="14" t="s">
        <v>14</v>
      </c>
      <c r="G66" s="14" t="s">
        <v>16</v>
      </c>
      <c r="H66" s="14" t="str">
        <f t="shared" ref="H66:H129" si="4">F66&amp;G66</f>
        <v>B1BFW</v>
      </c>
      <c r="I66" s="14" t="str">
        <f t="shared" ref="I66:I129" si="5">CONCATENATE(F66,"_",B66)</f>
        <v>B1_2018</v>
      </c>
      <c r="J66" s="14" t="s">
        <v>15</v>
      </c>
      <c r="K66" s="14" t="s">
        <v>371</v>
      </c>
      <c r="L66" s="199"/>
      <c r="M66" s="200"/>
      <c r="N66" s="165"/>
      <c r="O66" s="165">
        <v>0</v>
      </c>
      <c r="P66" s="200"/>
      <c r="Q66" s="200"/>
      <c r="R66" s="66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201"/>
      <c r="AF66" s="201"/>
      <c r="AG66" s="20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66"/>
    </row>
    <row r="67" spans="1:44" s="109" customFormat="1" x14ac:dyDescent="0.35">
      <c r="A67" s="153" t="str">
        <f t="shared" si="1"/>
        <v>Cut2_18</v>
      </c>
      <c r="B67" s="14">
        <v>2018</v>
      </c>
      <c r="C67" s="14">
        <v>18</v>
      </c>
      <c r="D67" s="14" t="s">
        <v>12</v>
      </c>
      <c r="E67" s="14" t="s">
        <v>13</v>
      </c>
      <c r="F67" s="14" t="s">
        <v>11</v>
      </c>
      <c r="G67" s="14" t="s">
        <v>16</v>
      </c>
      <c r="H67" s="14" t="str">
        <f t="shared" si="4"/>
        <v>B4BFW</v>
      </c>
      <c r="I67" s="14" t="str">
        <f t="shared" si="5"/>
        <v>B4_2018</v>
      </c>
      <c r="J67" s="14" t="s">
        <v>10</v>
      </c>
      <c r="K67" s="14" t="s">
        <v>371</v>
      </c>
      <c r="L67" s="199">
        <v>43276</v>
      </c>
      <c r="M67" s="200">
        <v>20.200712204596954</v>
      </c>
      <c r="N67" s="165">
        <v>3716.9310456458393</v>
      </c>
      <c r="O67" s="165">
        <v>3716.9310456458393</v>
      </c>
      <c r="P67" s="200"/>
      <c r="Q67" s="200"/>
      <c r="R67" s="66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201"/>
      <c r="AF67" s="201"/>
      <c r="AG67" s="20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66"/>
    </row>
    <row r="68" spans="1:44" s="109" customFormat="1" x14ac:dyDescent="0.35">
      <c r="A68" s="153" t="str">
        <f t="shared" si="1"/>
        <v>Cut2_19</v>
      </c>
      <c r="B68" s="14">
        <v>2018</v>
      </c>
      <c r="C68" s="14">
        <v>19</v>
      </c>
      <c r="D68" s="14" t="s">
        <v>17</v>
      </c>
      <c r="E68" s="14" t="s">
        <v>13</v>
      </c>
      <c r="F68" s="14" t="s">
        <v>11</v>
      </c>
      <c r="G68" s="14" t="s">
        <v>9</v>
      </c>
      <c r="H68" s="14" t="str">
        <f t="shared" si="4"/>
        <v>B4BPW</v>
      </c>
      <c r="I68" s="14" t="str">
        <f t="shared" si="5"/>
        <v>B4_2018</v>
      </c>
      <c r="J68" s="14" t="s">
        <v>10</v>
      </c>
      <c r="K68" s="14" t="s">
        <v>371</v>
      </c>
      <c r="L68" s="199">
        <v>43276</v>
      </c>
      <c r="M68" s="200">
        <v>25.076053889613227</v>
      </c>
      <c r="N68" s="165">
        <v>2039.5190496885427</v>
      </c>
      <c r="O68" s="165">
        <v>2039.5190496885427</v>
      </c>
      <c r="P68" s="200"/>
      <c r="Q68" s="200"/>
      <c r="R68" s="66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201"/>
      <c r="AF68" s="201"/>
      <c r="AG68" s="20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66"/>
    </row>
    <row r="69" spans="1:44" s="109" customFormat="1" x14ac:dyDescent="0.35">
      <c r="A69" s="153" t="str">
        <f t="shared" si="1"/>
        <v>Cut2_20</v>
      </c>
      <c r="B69" s="14">
        <v>2018</v>
      </c>
      <c r="C69" s="14">
        <v>20</v>
      </c>
      <c r="D69" s="14" t="s">
        <v>17</v>
      </c>
      <c r="E69" s="14" t="s">
        <v>13</v>
      </c>
      <c r="F69" s="14" t="s">
        <v>8</v>
      </c>
      <c r="G69" s="14" t="s">
        <v>12</v>
      </c>
      <c r="H69" s="14" t="str">
        <f t="shared" si="4"/>
        <v>B3C</v>
      </c>
      <c r="I69" s="14" t="str">
        <f t="shared" si="5"/>
        <v>B3_2018</v>
      </c>
      <c r="J69" s="14" t="s">
        <v>10</v>
      </c>
      <c r="K69" s="14" t="s">
        <v>371</v>
      </c>
      <c r="L69" s="199">
        <v>43276</v>
      </c>
      <c r="M69" s="200">
        <v>21.916842847075383</v>
      </c>
      <c r="N69" s="165">
        <v>2454.6863988724431</v>
      </c>
      <c r="O69" s="165">
        <v>2454.6863988724431</v>
      </c>
      <c r="P69" s="200"/>
      <c r="Q69" s="200"/>
      <c r="R69" s="66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201"/>
      <c r="AF69" s="201"/>
      <c r="AG69" s="20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66"/>
    </row>
    <row r="70" spans="1:44" s="109" customFormat="1" x14ac:dyDescent="0.35">
      <c r="A70" s="153" t="str">
        <f t="shared" si="1"/>
        <v>Cut2_21</v>
      </c>
      <c r="B70" s="14">
        <v>2018</v>
      </c>
      <c r="C70" s="14">
        <v>21</v>
      </c>
      <c r="D70" s="14" t="s">
        <v>19</v>
      </c>
      <c r="E70" s="14" t="s">
        <v>13</v>
      </c>
      <c r="F70" s="14" t="s">
        <v>14</v>
      </c>
      <c r="G70" s="14" t="s">
        <v>12</v>
      </c>
      <c r="H70" s="14" t="str">
        <f t="shared" si="4"/>
        <v>B1C</v>
      </c>
      <c r="I70" s="14" t="str">
        <f t="shared" si="5"/>
        <v>B1_2018</v>
      </c>
      <c r="J70" s="14" t="s">
        <v>15</v>
      </c>
      <c r="K70" s="14" t="s">
        <v>371</v>
      </c>
      <c r="L70" s="199"/>
      <c r="M70" s="200"/>
      <c r="N70" s="165"/>
      <c r="O70" s="165">
        <v>0</v>
      </c>
      <c r="P70" s="200"/>
      <c r="Q70" s="200"/>
      <c r="R70" s="66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201"/>
      <c r="AF70" s="201"/>
      <c r="AG70" s="20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66"/>
    </row>
    <row r="71" spans="1:44" s="109" customFormat="1" x14ac:dyDescent="0.35">
      <c r="A71" s="153" t="str">
        <f t="shared" si="1"/>
        <v>Cut2_22</v>
      </c>
      <c r="B71" s="14">
        <v>2018</v>
      </c>
      <c r="C71" s="14">
        <v>22</v>
      </c>
      <c r="D71" s="14" t="s">
        <v>19</v>
      </c>
      <c r="E71" s="14" t="s">
        <v>13</v>
      </c>
      <c r="F71" s="14" t="s">
        <v>11</v>
      </c>
      <c r="G71" s="14" t="s">
        <v>12</v>
      </c>
      <c r="H71" s="14" t="str">
        <f t="shared" si="4"/>
        <v>B4C</v>
      </c>
      <c r="I71" s="14" t="str">
        <f t="shared" si="5"/>
        <v>B4_2018</v>
      </c>
      <c r="J71" s="14" t="s">
        <v>10</v>
      </c>
      <c r="K71" s="14" t="s">
        <v>371</v>
      </c>
      <c r="L71" s="199">
        <v>43276</v>
      </c>
      <c r="M71" s="200">
        <v>21.676514032496286</v>
      </c>
      <c r="N71" s="165">
        <v>4104.0866568192969</v>
      </c>
      <c r="O71" s="165">
        <v>4104.0866568192969</v>
      </c>
      <c r="P71" s="200"/>
      <c r="Q71" s="200"/>
      <c r="R71" s="66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201"/>
      <c r="AF71" s="201"/>
      <c r="AG71" s="20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66"/>
    </row>
    <row r="72" spans="1:44" s="109" customFormat="1" x14ac:dyDescent="0.35">
      <c r="A72" s="153" t="str">
        <f t="shared" si="1"/>
        <v>Cut2_23</v>
      </c>
      <c r="B72" s="14">
        <v>2018</v>
      </c>
      <c r="C72" s="14">
        <v>23</v>
      </c>
      <c r="D72" s="14" t="s">
        <v>20</v>
      </c>
      <c r="E72" s="14" t="s">
        <v>13</v>
      </c>
      <c r="F72" s="14" t="s">
        <v>8</v>
      </c>
      <c r="G72" s="14" t="s">
        <v>16</v>
      </c>
      <c r="H72" s="14" t="str">
        <f t="shared" si="4"/>
        <v>B3BFW</v>
      </c>
      <c r="I72" s="14" t="str">
        <f t="shared" si="5"/>
        <v>B3_2018</v>
      </c>
      <c r="J72" s="14" t="s">
        <v>10</v>
      </c>
      <c r="K72" s="14" t="s">
        <v>371</v>
      </c>
      <c r="L72" s="199">
        <v>43276</v>
      </c>
      <c r="M72" s="200">
        <v>22.763864042933811</v>
      </c>
      <c r="N72" s="165">
        <v>3854.6809779367918</v>
      </c>
      <c r="O72" s="165">
        <v>3854.6809779367918</v>
      </c>
      <c r="P72" s="200"/>
      <c r="Q72" s="200"/>
      <c r="R72" s="66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201"/>
      <c r="AF72" s="201"/>
      <c r="AG72" s="20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66"/>
    </row>
    <row r="73" spans="1:44" s="109" customFormat="1" x14ac:dyDescent="0.35">
      <c r="A73" s="153" t="str">
        <f t="shared" si="1"/>
        <v>Cut2_24</v>
      </c>
      <c r="B73" s="14">
        <v>2018</v>
      </c>
      <c r="C73" s="15">
        <v>24</v>
      </c>
      <c r="D73" s="15" t="s">
        <v>20</v>
      </c>
      <c r="E73" s="15" t="s">
        <v>13</v>
      </c>
      <c r="F73" s="15" t="s">
        <v>18</v>
      </c>
      <c r="G73" s="14" t="s">
        <v>12</v>
      </c>
      <c r="H73" s="14" t="str">
        <f t="shared" si="4"/>
        <v>B2C</v>
      </c>
      <c r="I73" s="14" t="str">
        <f t="shared" si="5"/>
        <v>B2_2018</v>
      </c>
      <c r="J73" s="14" t="s">
        <v>15</v>
      </c>
      <c r="K73" s="14" t="s">
        <v>371</v>
      </c>
      <c r="L73" s="199"/>
      <c r="M73" s="200"/>
      <c r="N73" s="165"/>
      <c r="O73" s="165">
        <v>0</v>
      </c>
      <c r="P73" s="200"/>
      <c r="Q73" s="200"/>
      <c r="R73" s="66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201"/>
      <c r="AF73" s="201"/>
      <c r="AG73" s="20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66"/>
    </row>
    <row r="74" spans="1:44" s="109" customFormat="1" x14ac:dyDescent="0.35">
      <c r="A74" s="153" t="str">
        <f t="shared" si="1"/>
        <v>Cut2_25</v>
      </c>
      <c r="B74" s="14">
        <v>2018</v>
      </c>
      <c r="C74" s="14">
        <v>25</v>
      </c>
      <c r="D74" s="14" t="s">
        <v>7</v>
      </c>
      <c r="E74" s="14" t="s">
        <v>12</v>
      </c>
      <c r="F74" s="14" t="s">
        <v>11</v>
      </c>
      <c r="G74" s="14" t="s">
        <v>16</v>
      </c>
      <c r="H74" s="14" t="str">
        <f t="shared" si="4"/>
        <v>B4BFW</v>
      </c>
      <c r="I74" s="14" t="str">
        <f t="shared" si="5"/>
        <v>B4_2018</v>
      </c>
      <c r="J74" s="14" t="s">
        <v>10</v>
      </c>
      <c r="K74" s="14" t="s">
        <v>371</v>
      </c>
      <c r="L74" s="199">
        <v>43276</v>
      </c>
      <c r="M74" s="200">
        <v>21.71590194846009</v>
      </c>
      <c r="N74" s="165">
        <v>3329.7716320972136</v>
      </c>
      <c r="O74" s="165">
        <v>3329.7716320972136</v>
      </c>
      <c r="P74" s="200"/>
      <c r="Q74" s="200"/>
      <c r="R74" s="66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201"/>
      <c r="AF74" s="201"/>
      <c r="AG74" s="20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66"/>
    </row>
    <row r="75" spans="1:44" s="109" customFormat="1" x14ac:dyDescent="0.35">
      <c r="A75" s="153" t="str">
        <f t="shared" si="1"/>
        <v>Cut2_26</v>
      </c>
      <c r="B75" s="14">
        <v>2018</v>
      </c>
      <c r="C75" s="14">
        <v>26</v>
      </c>
      <c r="D75" s="14" t="s">
        <v>7</v>
      </c>
      <c r="E75" s="14" t="s">
        <v>12</v>
      </c>
      <c r="F75" s="14" t="s">
        <v>18</v>
      </c>
      <c r="G75" s="14" t="s">
        <v>9</v>
      </c>
      <c r="H75" s="14" t="str">
        <f t="shared" si="4"/>
        <v>B2BPW</v>
      </c>
      <c r="I75" s="14" t="str">
        <f t="shared" si="5"/>
        <v>B2_2018</v>
      </c>
      <c r="J75" s="14" t="s">
        <v>15</v>
      </c>
      <c r="K75" s="14" t="s">
        <v>371</v>
      </c>
      <c r="L75" s="199"/>
      <c r="M75" s="200"/>
      <c r="N75" s="165"/>
      <c r="O75" s="165">
        <v>0</v>
      </c>
      <c r="P75" s="200"/>
      <c r="Q75" s="200"/>
      <c r="R75" s="66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203"/>
      <c r="AE75" s="201"/>
      <c r="AF75" s="201"/>
      <c r="AG75" s="20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66"/>
    </row>
    <row r="76" spans="1:44" s="109" customFormat="1" x14ac:dyDescent="0.35">
      <c r="A76" s="153" t="str">
        <f t="shared" si="1"/>
        <v>Cut2_27</v>
      </c>
      <c r="B76" s="14">
        <v>2018</v>
      </c>
      <c r="C76" s="14">
        <v>27</v>
      </c>
      <c r="D76" s="14" t="s">
        <v>13</v>
      </c>
      <c r="E76" s="14" t="s">
        <v>12</v>
      </c>
      <c r="F76" s="14" t="s">
        <v>14</v>
      </c>
      <c r="G76" s="14" t="s">
        <v>12</v>
      </c>
      <c r="H76" s="14" t="str">
        <f t="shared" si="4"/>
        <v>B1C</v>
      </c>
      <c r="I76" s="14" t="str">
        <f t="shared" si="5"/>
        <v>B1_2018</v>
      </c>
      <c r="J76" s="14" t="s">
        <v>15</v>
      </c>
      <c r="K76" s="14" t="s">
        <v>371</v>
      </c>
      <c r="L76" s="199"/>
      <c r="M76" s="200"/>
      <c r="N76" s="165"/>
      <c r="O76" s="165">
        <v>0</v>
      </c>
      <c r="P76" s="200"/>
      <c r="Q76" s="200"/>
      <c r="R76" s="66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201"/>
      <c r="AF76" s="201"/>
      <c r="AG76" s="20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66"/>
    </row>
    <row r="77" spans="1:44" s="109" customFormat="1" x14ac:dyDescent="0.35">
      <c r="A77" s="153" t="str">
        <f t="shared" si="1"/>
        <v>Cut2_28</v>
      </c>
      <c r="B77" s="14">
        <v>2018</v>
      </c>
      <c r="C77" s="14">
        <v>28</v>
      </c>
      <c r="D77" s="14" t="s">
        <v>13</v>
      </c>
      <c r="E77" s="14" t="s">
        <v>12</v>
      </c>
      <c r="F77" s="14" t="s">
        <v>14</v>
      </c>
      <c r="G77" s="14" t="s">
        <v>9</v>
      </c>
      <c r="H77" s="14" t="str">
        <f t="shared" si="4"/>
        <v>B1BPW</v>
      </c>
      <c r="I77" s="14" t="str">
        <f t="shared" si="5"/>
        <v>B1_2018</v>
      </c>
      <c r="J77" s="14" t="s">
        <v>15</v>
      </c>
      <c r="K77" s="14" t="s">
        <v>371</v>
      </c>
      <c r="L77" s="199"/>
      <c r="M77" s="200"/>
      <c r="N77" s="165"/>
      <c r="O77" s="165">
        <v>0</v>
      </c>
      <c r="P77" s="200"/>
      <c r="Q77" s="200"/>
      <c r="R77" s="66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201"/>
      <c r="AF77" s="201"/>
      <c r="AG77" s="20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66"/>
    </row>
    <row r="78" spans="1:44" s="109" customFormat="1" x14ac:dyDescent="0.35">
      <c r="A78" s="153" t="str">
        <f t="shared" si="1"/>
        <v>Cut2_29</v>
      </c>
      <c r="B78" s="14">
        <v>2018</v>
      </c>
      <c r="C78" s="14">
        <v>29</v>
      </c>
      <c r="D78" s="14" t="s">
        <v>12</v>
      </c>
      <c r="E78" s="14" t="s">
        <v>12</v>
      </c>
      <c r="F78" s="14" t="s">
        <v>11</v>
      </c>
      <c r="G78" s="14" t="s">
        <v>9</v>
      </c>
      <c r="H78" s="14" t="str">
        <f t="shared" si="4"/>
        <v>B4BPW</v>
      </c>
      <c r="I78" s="14" t="str">
        <f t="shared" si="5"/>
        <v>B4_2018</v>
      </c>
      <c r="J78" s="14" t="s">
        <v>10</v>
      </c>
      <c r="K78" s="14" t="s">
        <v>371</v>
      </c>
      <c r="L78" s="199">
        <v>43276</v>
      </c>
      <c r="M78" s="200">
        <v>23.444544634806125</v>
      </c>
      <c r="N78" s="165">
        <v>2344.454463480613</v>
      </c>
      <c r="O78" s="165">
        <v>2344.454463480613</v>
      </c>
      <c r="P78" s="200"/>
      <c r="Q78" s="200"/>
      <c r="R78" s="66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201"/>
      <c r="AF78" s="201"/>
      <c r="AG78" s="20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66"/>
    </row>
    <row r="79" spans="1:44" s="109" customFormat="1" x14ac:dyDescent="0.35">
      <c r="A79" s="153" t="str">
        <f t="shared" si="1"/>
        <v>Cut2_30</v>
      </c>
      <c r="B79" s="14">
        <v>2018</v>
      </c>
      <c r="C79" s="14">
        <v>30</v>
      </c>
      <c r="D79" s="14" t="s">
        <v>12</v>
      </c>
      <c r="E79" s="14" t="s">
        <v>12</v>
      </c>
      <c r="F79" s="14" t="s">
        <v>8</v>
      </c>
      <c r="G79" s="14" t="s">
        <v>16</v>
      </c>
      <c r="H79" s="14" t="str">
        <f t="shared" si="4"/>
        <v>B3BFW</v>
      </c>
      <c r="I79" s="14" t="str">
        <f t="shared" si="5"/>
        <v>B3_2018</v>
      </c>
      <c r="J79" s="14" t="s">
        <v>10</v>
      </c>
      <c r="K79" s="14" t="s">
        <v>371</v>
      </c>
      <c r="L79" s="199">
        <v>43276</v>
      </c>
      <c r="M79" s="200">
        <v>20.631067961165048</v>
      </c>
      <c r="N79" s="165">
        <v>3300.9708737864075</v>
      </c>
      <c r="O79" s="165">
        <v>3300.9708737864075</v>
      </c>
      <c r="P79" s="200"/>
      <c r="Q79" s="200"/>
      <c r="R79" s="66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201"/>
      <c r="AF79" s="201"/>
      <c r="AG79" s="20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66"/>
    </row>
    <row r="80" spans="1:44" s="109" customFormat="1" x14ac:dyDescent="0.35">
      <c r="A80" s="153" t="str">
        <f t="shared" si="1"/>
        <v>Cut2_31</v>
      </c>
      <c r="B80" s="14">
        <v>2018</v>
      </c>
      <c r="C80" s="14">
        <v>31</v>
      </c>
      <c r="D80" s="14" t="s">
        <v>17</v>
      </c>
      <c r="E80" s="14" t="s">
        <v>12</v>
      </c>
      <c r="F80" s="14" t="s">
        <v>11</v>
      </c>
      <c r="G80" s="14" t="s">
        <v>12</v>
      </c>
      <c r="H80" s="14" t="str">
        <f t="shared" si="4"/>
        <v>B4C</v>
      </c>
      <c r="I80" s="14" t="str">
        <f t="shared" si="5"/>
        <v>B4_2018</v>
      </c>
      <c r="J80" s="14" t="s">
        <v>10</v>
      </c>
      <c r="K80" s="14" t="s">
        <v>371</v>
      </c>
      <c r="L80" s="199">
        <v>43276</v>
      </c>
      <c r="M80" s="200">
        <v>19.719229513548804</v>
      </c>
      <c r="N80" s="165">
        <v>3207.6613342039386</v>
      </c>
      <c r="O80" s="165">
        <v>3207.6613342039386</v>
      </c>
      <c r="P80" s="200"/>
      <c r="Q80" s="200"/>
      <c r="R80" s="66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201"/>
      <c r="AF80" s="201"/>
      <c r="AG80" s="20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66"/>
    </row>
    <row r="81" spans="1:44" s="109" customFormat="1" x14ac:dyDescent="0.35">
      <c r="A81" s="153" t="str">
        <f t="shared" si="1"/>
        <v>Cut2_32</v>
      </c>
      <c r="B81" s="14">
        <v>2018</v>
      </c>
      <c r="C81" s="14">
        <v>32</v>
      </c>
      <c r="D81" s="14" t="s">
        <v>17</v>
      </c>
      <c r="E81" s="14" t="s">
        <v>12</v>
      </c>
      <c r="F81" s="14" t="s">
        <v>8</v>
      </c>
      <c r="G81" s="14" t="s">
        <v>12</v>
      </c>
      <c r="H81" s="14" t="str">
        <f t="shared" si="4"/>
        <v>B3C</v>
      </c>
      <c r="I81" s="14" t="str">
        <f t="shared" si="5"/>
        <v>B3_2018</v>
      </c>
      <c r="J81" s="14" t="s">
        <v>10</v>
      </c>
      <c r="K81" s="14" t="s">
        <v>371</v>
      </c>
      <c r="L81" s="199">
        <v>43276</v>
      </c>
      <c r="M81" s="200">
        <v>19.867109634551518</v>
      </c>
      <c r="N81" s="165">
        <v>3231.7165005537131</v>
      </c>
      <c r="O81" s="165">
        <v>3231.7165005537131</v>
      </c>
      <c r="P81" s="200"/>
      <c r="Q81" s="200"/>
      <c r="R81" s="66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201"/>
      <c r="AF81" s="201"/>
      <c r="AG81" s="20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66"/>
    </row>
    <row r="82" spans="1:44" s="109" customFormat="1" x14ac:dyDescent="0.35">
      <c r="A82" s="153" t="str">
        <f t="shared" si="1"/>
        <v>Cut2_33</v>
      </c>
      <c r="B82" s="14">
        <v>2018</v>
      </c>
      <c r="C82" s="14">
        <v>33</v>
      </c>
      <c r="D82" s="14" t="s">
        <v>19</v>
      </c>
      <c r="E82" s="14" t="s">
        <v>12</v>
      </c>
      <c r="F82" s="14" t="s">
        <v>8</v>
      </c>
      <c r="G82" s="14" t="s">
        <v>9</v>
      </c>
      <c r="H82" s="14" t="str">
        <f t="shared" si="4"/>
        <v>B3BPW</v>
      </c>
      <c r="I82" s="14" t="str">
        <f t="shared" si="5"/>
        <v>B3_2018</v>
      </c>
      <c r="J82" s="14" t="s">
        <v>10</v>
      </c>
      <c r="K82" s="14" t="s">
        <v>371</v>
      </c>
      <c r="L82" s="199">
        <v>43276</v>
      </c>
      <c r="M82" s="200">
        <v>23.81703470031545</v>
      </c>
      <c r="N82" s="165">
        <v>2095.8990536277593</v>
      </c>
      <c r="O82" s="165">
        <v>2095.8990536277593</v>
      </c>
      <c r="P82" s="200"/>
      <c r="Q82" s="200"/>
      <c r="R82" s="66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201"/>
      <c r="AF82" s="201"/>
      <c r="AG82" s="20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66"/>
    </row>
    <row r="83" spans="1:44" s="109" customFormat="1" x14ac:dyDescent="0.35">
      <c r="A83" s="153" t="str">
        <f t="shared" si="1"/>
        <v>Cut2_34</v>
      </c>
      <c r="B83" s="14">
        <v>2018</v>
      </c>
      <c r="C83" s="14">
        <v>34</v>
      </c>
      <c r="D83" s="14" t="s">
        <v>19</v>
      </c>
      <c r="E83" s="14" t="s">
        <v>12</v>
      </c>
      <c r="F83" s="14" t="s">
        <v>14</v>
      </c>
      <c r="G83" s="14" t="s">
        <v>16</v>
      </c>
      <c r="H83" s="14" t="str">
        <f t="shared" si="4"/>
        <v>B1BFW</v>
      </c>
      <c r="I83" s="14" t="str">
        <f t="shared" si="5"/>
        <v>B1_2018</v>
      </c>
      <c r="J83" s="14" t="s">
        <v>15</v>
      </c>
      <c r="K83" s="14" t="s">
        <v>371</v>
      </c>
      <c r="L83" s="199"/>
      <c r="M83" s="200"/>
      <c r="N83" s="165"/>
      <c r="O83" s="165">
        <v>0</v>
      </c>
      <c r="P83" s="200"/>
      <c r="Q83" s="200"/>
      <c r="R83" s="66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201"/>
      <c r="AF83" s="201"/>
      <c r="AG83" s="20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66"/>
    </row>
    <row r="84" spans="1:44" s="109" customFormat="1" x14ac:dyDescent="0.35">
      <c r="A84" s="153" t="str">
        <f t="shared" si="1"/>
        <v>Cut2_35</v>
      </c>
      <c r="B84" s="14">
        <v>2018</v>
      </c>
      <c r="C84" s="16">
        <v>35</v>
      </c>
      <c r="D84" s="14" t="s">
        <v>20</v>
      </c>
      <c r="E84" s="16" t="s">
        <v>12</v>
      </c>
      <c r="F84" s="16" t="s">
        <v>18</v>
      </c>
      <c r="G84" s="14" t="s">
        <v>16</v>
      </c>
      <c r="H84" s="14" t="str">
        <f t="shared" si="4"/>
        <v>B2BFW</v>
      </c>
      <c r="I84" s="14" t="str">
        <f t="shared" si="5"/>
        <v>B2_2018</v>
      </c>
      <c r="J84" s="14" t="s">
        <v>15</v>
      </c>
      <c r="K84" s="14" t="s">
        <v>371</v>
      </c>
      <c r="L84" s="199"/>
      <c r="M84" s="200"/>
      <c r="N84" s="165"/>
      <c r="O84" s="165">
        <v>0</v>
      </c>
      <c r="P84" s="200"/>
      <c r="Q84" s="200"/>
      <c r="R84" s="66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201"/>
      <c r="AF84" s="201"/>
      <c r="AG84" s="20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66"/>
    </row>
    <row r="85" spans="1:44" s="109" customFormat="1" x14ac:dyDescent="0.35">
      <c r="A85" s="153" t="str">
        <f t="shared" si="1"/>
        <v>Cut2_36</v>
      </c>
      <c r="B85" s="14">
        <v>2018</v>
      </c>
      <c r="C85" s="15">
        <v>36</v>
      </c>
      <c r="D85" s="15" t="s">
        <v>20</v>
      </c>
      <c r="E85" s="15" t="s">
        <v>12</v>
      </c>
      <c r="F85" s="15" t="s">
        <v>18</v>
      </c>
      <c r="G85" s="14" t="s">
        <v>12</v>
      </c>
      <c r="H85" s="14" t="str">
        <f t="shared" si="4"/>
        <v>B2C</v>
      </c>
      <c r="I85" s="14" t="str">
        <f t="shared" si="5"/>
        <v>B2_2018</v>
      </c>
      <c r="J85" s="14" t="s">
        <v>15</v>
      </c>
      <c r="K85" s="14" t="s">
        <v>371</v>
      </c>
      <c r="L85" s="199"/>
      <c r="M85" s="200"/>
      <c r="N85" s="165"/>
      <c r="O85" s="165">
        <v>0</v>
      </c>
      <c r="P85" s="200"/>
      <c r="Q85" s="200"/>
      <c r="R85" s="66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201"/>
      <c r="AF85" s="201"/>
      <c r="AG85" s="20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66"/>
    </row>
    <row r="86" spans="1:44" s="109" customFormat="1" x14ac:dyDescent="0.35">
      <c r="A86" s="153" t="str">
        <f t="shared" si="1"/>
        <v>Cut2_37</v>
      </c>
      <c r="B86" s="14">
        <v>2018</v>
      </c>
      <c r="C86" s="14">
        <v>37</v>
      </c>
      <c r="D86" s="14" t="s">
        <v>7</v>
      </c>
      <c r="E86" s="14" t="s">
        <v>17</v>
      </c>
      <c r="F86" s="14" t="s">
        <v>14</v>
      </c>
      <c r="G86" s="14" t="s">
        <v>16</v>
      </c>
      <c r="H86" s="14" t="str">
        <f t="shared" si="4"/>
        <v>B1BFW</v>
      </c>
      <c r="I86" s="14" t="str">
        <f t="shared" si="5"/>
        <v>B1_2018</v>
      </c>
      <c r="J86" s="14" t="s">
        <v>15</v>
      </c>
      <c r="K86" s="14" t="s">
        <v>371</v>
      </c>
      <c r="L86" s="199"/>
      <c r="M86" s="200"/>
      <c r="N86" s="165"/>
      <c r="O86" s="165">
        <v>0</v>
      </c>
      <c r="P86" s="200"/>
      <c r="Q86" s="200"/>
      <c r="R86" s="66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201"/>
      <c r="AF86" s="201"/>
      <c r="AG86" s="20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66"/>
    </row>
    <row r="87" spans="1:44" s="109" customFormat="1" x14ac:dyDescent="0.35">
      <c r="A87" s="153" t="str">
        <f t="shared" si="1"/>
        <v>Cut2_38</v>
      </c>
      <c r="B87" s="14">
        <v>2018</v>
      </c>
      <c r="C87" s="14">
        <v>38</v>
      </c>
      <c r="D87" s="14" t="s">
        <v>7</v>
      </c>
      <c r="E87" s="14" t="s">
        <v>17</v>
      </c>
      <c r="F87" s="14" t="s">
        <v>8</v>
      </c>
      <c r="G87" s="14" t="s">
        <v>12</v>
      </c>
      <c r="H87" s="14" t="str">
        <f t="shared" si="4"/>
        <v>B3C</v>
      </c>
      <c r="I87" s="14" t="str">
        <f t="shared" si="5"/>
        <v>B3_2018</v>
      </c>
      <c r="J87" s="14" t="s">
        <v>10</v>
      </c>
      <c r="K87" s="14" t="s">
        <v>371</v>
      </c>
      <c r="L87" s="199">
        <v>43276</v>
      </c>
      <c r="M87" s="200">
        <v>24.174724908302771</v>
      </c>
      <c r="N87" s="165">
        <v>2546.404357007892</v>
      </c>
      <c r="O87" s="165">
        <v>2546.404357007892</v>
      </c>
      <c r="P87" s="200"/>
      <c r="Q87" s="200"/>
      <c r="R87" s="66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201"/>
      <c r="AF87" s="201"/>
      <c r="AG87" s="20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66"/>
    </row>
    <row r="88" spans="1:44" s="109" customFormat="1" x14ac:dyDescent="0.35">
      <c r="A88" s="153" t="str">
        <f t="shared" si="1"/>
        <v>Cut2_39</v>
      </c>
      <c r="B88" s="14">
        <v>2018</v>
      </c>
      <c r="C88" s="14">
        <v>39</v>
      </c>
      <c r="D88" s="14" t="s">
        <v>13</v>
      </c>
      <c r="E88" s="14" t="s">
        <v>17</v>
      </c>
      <c r="F88" s="14" t="s">
        <v>8</v>
      </c>
      <c r="G88" s="14" t="s">
        <v>9</v>
      </c>
      <c r="H88" s="14" t="str">
        <f t="shared" si="4"/>
        <v>B3BPW</v>
      </c>
      <c r="I88" s="14" t="str">
        <f t="shared" si="5"/>
        <v>B3_2018</v>
      </c>
      <c r="J88" s="14" t="s">
        <v>10</v>
      </c>
      <c r="K88" s="14" t="s">
        <v>371</v>
      </c>
      <c r="L88" s="199">
        <v>43276</v>
      </c>
      <c r="M88" s="200">
        <v>26.426307448494473</v>
      </c>
      <c r="N88" s="165">
        <v>2713.100898045433</v>
      </c>
      <c r="O88" s="165">
        <v>2713.100898045433</v>
      </c>
      <c r="P88" s="200"/>
      <c r="Q88" s="200"/>
      <c r="R88" s="66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201"/>
      <c r="AF88" s="201"/>
      <c r="AG88" s="20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66"/>
    </row>
    <row r="89" spans="1:44" s="109" customFormat="1" x14ac:dyDescent="0.35">
      <c r="A89" s="153" t="str">
        <f t="shared" si="1"/>
        <v>Cut2_40</v>
      </c>
      <c r="B89" s="14">
        <v>2018</v>
      </c>
      <c r="C89" s="14">
        <v>40</v>
      </c>
      <c r="D89" s="14" t="s">
        <v>13</v>
      </c>
      <c r="E89" s="14" t="s">
        <v>17</v>
      </c>
      <c r="F89" s="14" t="s">
        <v>11</v>
      </c>
      <c r="G89" s="14" t="s">
        <v>12</v>
      </c>
      <c r="H89" s="14" t="str">
        <f t="shared" si="4"/>
        <v>B4C</v>
      </c>
      <c r="I89" s="14" t="str">
        <f t="shared" si="5"/>
        <v>B4_2018</v>
      </c>
      <c r="J89" s="14" t="s">
        <v>10</v>
      </c>
      <c r="K89" s="14" t="s">
        <v>371</v>
      </c>
      <c r="L89" s="199">
        <v>43276</v>
      </c>
      <c r="M89" s="200">
        <v>25.115562403698011</v>
      </c>
      <c r="N89" s="165">
        <v>2980.3800719054975</v>
      </c>
      <c r="O89" s="165">
        <v>2980.3800719054975</v>
      </c>
      <c r="P89" s="200"/>
      <c r="Q89" s="200"/>
      <c r="R89" s="66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201"/>
      <c r="AF89" s="201"/>
      <c r="AG89" s="20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66"/>
    </row>
    <row r="90" spans="1:44" s="109" customFormat="1" x14ac:dyDescent="0.35">
      <c r="A90" s="153" t="str">
        <f t="shared" si="1"/>
        <v>Cut2_41</v>
      </c>
      <c r="B90" s="14">
        <v>2018</v>
      </c>
      <c r="C90" s="14">
        <v>41</v>
      </c>
      <c r="D90" s="14" t="s">
        <v>12</v>
      </c>
      <c r="E90" s="14" t="s">
        <v>17</v>
      </c>
      <c r="F90" s="14" t="s">
        <v>18</v>
      </c>
      <c r="G90" s="14" t="s">
        <v>16</v>
      </c>
      <c r="H90" s="14" t="str">
        <f t="shared" si="4"/>
        <v>B2BFW</v>
      </c>
      <c r="I90" s="14" t="str">
        <f t="shared" si="5"/>
        <v>B2_2018</v>
      </c>
      <c r="J90" s="14" t="s">
        <v>15</v>
      </c>
      <c r="K90" s="14" t="s">
        <v>371</v>
      </c>
      <c r="L90" s="199"/>
      <c r="M90" s="200"/>
      <c r="N90" s="165"/>
      <c r="O90" s="165">
        <v>0</v>
      </c>
      <c r="P90" s="200"/>
      <c r="Q90" s="200"/>
      <c r="R90" s="66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201"/>
      <c r="AF90" s="201"/>
      <c r="AG90" s="20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66"/>
    </row>
    <row r="91" spans="1:44" s="109" customFormat="1" x14ac:dyDescent="0.35">
      <c r="A91" s="153" t="str">
        <f t="shared" si="1"/>
        <v>Cut2_42</v>
      </c>
      <c r="B91" s="14">
        <v>2018</v>
      </c>
      <c r="C91" s="14">
        <v>42</v>
      </c>
      <c r="D91" s="14" t="s">
        <v>12</v>
      </c>
      <c r="E91" s="14" t="s">
        <v>17</v>
      </c>
      <c r="F91" s="14" t="s">
        <v>14</v>
      </c>
      <c r="G91" s="14" t="s">
        <v>9</v>
      </c>
      <c r="H91" s="14" t="str">
        <f t="shared" si="4"/>
        <v>B1BPW</v>
      </c>
      <c r="I91" s="14" t="str">
        <f t="shared" si="5"/>
        <v>B1_2018</v>
      </c>
      <c r="J91" s="14" t="s">
        <v>15</v>
      </c>
      <c r="K91" s="14" t="s">
        <v>371</v>
      </c>
      <c r="L91" s="199"/>
      <c r="M91" s="200"/>
      <c r="N91" s="165"/>
      <c r="O91" s="165">
        <v>0</v>
      </c>
      <c r="P91" s="200"/>
      <c r="Q91" s="200"/>
      <c r="R91" s="66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201"/>
      <c r="AF91" s="201"/>
      <c r="AG91" s="20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66"/>
    </row>
    <row r="92" spans="1:44" s="109" customFormat="1" x14ac:dyDescent="0.35">
      <c r="A92" s="153" t="str">
        <f t="shared" si="1"/>
        <v>Cut2_43</v>
      </c>
      <c r="B92" s="14">
        <v>2018</v>
      </c>
      <c r="C92" s="14">
        <v>43</v>
      </c>
      <c r="D92" s="14" t="s">
        <v>17</v>
      </c>
      <c r="E92" s="14" t="s">
        <v>17</v>
      </c>
      <c r="F92" s="14" t="s">
        <v>18</v>
      </c>
      <c r="G92" s="14" t="s">
        <v>12</v>
      </c>
      <c r="H92" s="14" t="str">
        <f t="shared" si="4"/>
        <v>B2C</v>
      </c>
      <c r="I92" s="14" t="str">
        <f t="shared" si="5"/>
        <v>B2_2018</v>
      </c>
      <c r="J92" s="14" t="s">
        <v>15</v>
      </c>
      <c r="K92" s="14" t="s">
        <v>371</v>
      </c>
      <c r="L92" s="199"/>
      <c r="M92" s="200"/>
      <c r="N92" s="165"/>
      <c r="O92" s="165">
        <v>0</v>
      </c>
      <c r="P92" s="200"/>
      <c r="Q92" s="200"/>
      <c r="R92" s="66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201"/>
      <c r="AF92" s="201"/>
      <c r="AG92" s="20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66"/>
    </row>
    <row r="93" spans="1:44" s="109" customFormat="1" x14ac:dyDescent="0.35">
      <c r="A93" s="153" t="str">
        <f t="shared" si="1"/>
        <v>Cut2_44</v>
      </c>
      <c r="B93" s="14">
        <v>2018</v>
      </c>
      <c r="C93" s="14">
        <v>44</v>
      </c>
      <c r="D93" s="14" t="s">
        <v>17</v>
      </c>
      <c r="E93" s="14" t="s">
        <v>17</v>
      </c>
      <c r="F93" s="14" t="s">
        <v>11</v>
      </c>
      <c r="G93" s="14" t="s">
        <v>9</v>
      </c>
      <c r="H93" s="14" t="str">
        <f t="shared" si="4"/>
        <v>B4BPW</v>
      </c>
      <c r="I93" s="14" t="str">
        <f t="shared" si="5"/>
        <v>B4_2018</v>
      </c>
      <c r="J93" s="14" t="s">
        <v>10</v>
      </c>
      <c r="K93" s="14" t="s">
        <v>371</v>
      </c>
      <c r="L93" s="199">
        <v>43276</v>
      </c>
      <c r="M93" s="200">
        <v>24.884080370942812</v>
      </c>
      <c r="N93" s="165">
        <v>2355.6929417825859</v>
      </c>
      <c r="O93" s="165">
        <v>2355.6929417825859</v>
      </c>
      <c r="P93" s="200"/>
      <c r="Q93" s="200"/>
      <c r="R93" s="66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201"/>
      <c r="AF93" s="201"/>
      <c r="AG93" s="20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66"/>
    </row>
    <row r="94" spans="1:44" s="109" customFormat="1" x14ac:dyDescent="0.35">
      <c r="A94" s="153" t="str">
        <f t="shared" si="1"/>
        <v>Cut2_45</v>
      </c>
      <c r="B94" s="14">
        <v>2018</v>
      </c>
      <c r="C94" s="14">
        <v>45</v>
      </c>
      <c r="D94" s="14" t="s">
        <v>19</v>
      </c>
      <c r="E94" s="14" t="s">
        <v>17</v>
      </c>
      <c r="F94" s="14" t="s">
        <v>14</v>
      </c>
      <c r="G94" s="14" t="s">
        <v>12</v>
      </c>
      <c r="H94" s="14" t="str">
        <f t="shared" si="4"/>
        <v>B1C</v>
      </c>
      <c r="I94" s="14" t="str">
        <f t="shared" si="5"/>
        <v>B1_2018</v>
      </c>
      <c r="J94" s="14" t="s">
        <v>15</v>
      </c>
      <c r="K94" s="14" t="s">
        <v>371</v>
      </c>
      <c r="L94" s="199"/>
      <c r="M94" s="200"/>
      <c r="N94" s="165"/>
      <c r="O94" s="165">
        <v>0</v>
      </c>
      <c r="P94" s="200"/>
      <c r="Q94" s="200"/>
      <c r="R94" s="66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201"/>
      <c r="AF94" s="201"/>
      <c r="AG94" s="20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66"/>
    </row>
    <row r="95" spans="1:44" s="109" customFormat="1" x14ac:dyDescent="0.35">
      <c r="A95" s="153" t="str">
        <f t="shared" si="1"/>
        <v>Cut2_46</v>
      </c>
      <c r="B95" s="14">
        <v>2018</v>
      </c>
      <c r="C95" s="14">
        <v>46</v>
      </c>
      <c r="D95" s="14" t="s">
        <v>19</v>
      </c>
      <c r="E95" s="14" t="s">
        <v>17</v>
      </c>
      <c r="F95" s="14" t="s">
        <v>8</v>
      </c>
      <c r="G95" s="14" t="s">
        <v>16</v>
      </c>
      <c r="H95" s="14" t="str">
        <f t="shared" si="4"/>
        <v>B3BFW</v>
      </c>
      <c r="I95" s="14" t="str">
        <f t="shared" si="5"/>
        <v>B3_2018</v>
      </c>
      <c r="J95" s="14" t="s">
        <v>10</v>
      </c>
      <c r="K95" s="14" t="s">
        <v>371</v>
      </c>
      <c r="L95" s="199">
        <v>43276</v>
      </c>
      <c r="M95" s="200">
        <v>22.27800439284594</v>
      </c>
      <c r="N95" s="165">
        <v>3297.1446501411988</v>
      </c>
      <c r="O95" s="165">
        <v>3297.1446501411988</v>
      </c>
      <c r="P95" s="200"/>
      <c r="Q95" s="200"/>
      <c r="R95" s="66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201"/>
      <c r="AF95" s="201"/>
      <c r="AG95" s="20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66"/>
    </row>
    <row r="96" spans="1:44" s="109" customFormat="1" x14ac:dyDescent="0.35">
      <c r="A96" s="153" t="str">
        <f t="shared" si="1"/>
        <v>Cut2_47</v>
      </c>
      <c r="B96" s="14">
        <v>2018</v>
      </c>
      <c r="C96" s="16">
        <v>47</v>
      </c>
      <c r="D96" s="14" t="s">
        <v>20</v>
      </c>
      <c r="E96" s="16" t="s">
        <v>17</v>
      </c>
      <c r="F96" s="16" t="s">
        <v>18</v>
      </c>
      <c r="G96" s="14" t="s">
        <v>9</v>
      </c>
      <c r="H96" s="14" t="str">
        <f t="shared" si="4"/>
        <v>B2BPW</v>
      </c>
      <c r="I96" s="14" t="str">
        <f t="shared" si="5"/>
        <v>B2_2018</v>
      </c>
      <c r="J96" s="14" t="s">
        <v>15</v>
      </c>
      <c r="K96" s="14" t="s">
        <v>371</v>
      </c>
      <c r="L96" s="199"/>
      <c r="M96" s="200"/>
      <c r="N96" s="165"/>
      <c r="O96" s="165">
        <v>0</v>
      </c>
      <c r="P96" s="200"/>
      <c r="Q96" s="200"/>
      <c r="R96" s="66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201"/>
      <c r="AF96" s="201"/>
      <c r="AG96" s="20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66"/>
    </row>
    <row r="97" spans="1:44" s="109" customFormat="1" x14ac:dyDescent="0.35">
      <c r="A97" s="153" t="str">
        <f t="shared" si="1"/>
        <v>Cut2_48</v>
      </c>
      <c r="B97" s="14">
        <v>2018</v>
      </c>
      <c r="C97" s="15">
        <v>48</v>
      </c>
      <c r="D97" s="15" t="s">
        <v>20</v>
      </c>
      <c r="E97" s="15" t="s">
        <v>17</v>
      </c>
      <c r="F97" s="15" t="s">
        <v>11</v>
      </c>
      <c r="G97" s="14" t="s">
        <v>16</v>
      </c>
      <c r="H97" s="14" t="str">
        <f t="shared" si="4"/>
        <v>B4BFW</v>
      </c>
      <c r="I97" s="14" t="str">
        <f t="shared" si="5"/>
        <v>B4_2018</v>
      </c>
      <c r="J97" s="14" t="s">
        <v>10</v>
      </c>
      <c r="K97" s="14" t="s">
        <v>371</v>
      </c>
      <c r="L97" s="199">
        <v>43276</v>
      </c>
      <c r="M97" s="200">
        <v>22.43107769423559</v>
      </c>
      <c r="N97" s="165">
        <v>3559.0643274853801</v>
      </c>
      <c r="O97" s="165">
        <v>3559.0643274853801</v>
      </c>
      <c r="P97" s="200"/>
      <c r="Q97" s="200"/>
      <c r="R97" s="66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201"/>
      <c r="AF97" s="201"/>
      <c r="AG97" s="20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66"/>
    </row>
    <row r="98" spans="1:44" s="109" customFormat="1" x14ac:dyDescent="0.35">
      <c r="A98" s="153" t="str">
        <f t="shared" si="1"/>
        <v>Cut3_1</v>
      </c>
      <c r="B98" s="14">
        <v>2018</v>
      </c>
      <c r="C98" s="14">
        <v>1</v>
      </c>
      <c r="D98" s="14" t="s">
        <v>7</v>
      </c>
      <c r="E98" s="14" t="s">
        <v>7</v>
      </c>
      <c r="F98" s="14" t="s">
        <v>8</v>
      </c>
      <c r="G98" s="14" t="s">
        <v>9</v>
      </c>
      <c r="H98" s="14" t="str">
        <f t="shared" si="4"/>
        <v>B3BPW</v>
      </c>
      <c r="I98" s="14" t="str">
        <f t="shared" si="5"/>
        <v>B3_2018</v>
      </c>
      <c r="J98" s="14" t="s">
        <v>10</v>
      </c>
      <c r="K98" s="14" t="s">
        <v>372</v>
      </c>
      <c r="L98" s="199">
        <v>43347</v>
      </c>
      <c r="M98" s="200">
        <v>21.117950754567147</v>
      </c>
      <c r="N98" s="165">
        <v>2787.5694996028633</v>
      </c>
      <c r="O98" s="165">
        <v>2787.5694996028633</v>
      </c>
      <c r="P98" s="200"/>
      <c r="Q98" s="200"/>
      <c r="R98" s="66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201"/>
      <c r="AF98" s="201"/>
      <c r="AG98" s="20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66"/>
    </row>
    <row r="99" spans="1:44" s="109" customFormat="1" x14ac:dyDescent="0.35">
      <c r="A99" s="153" t="str">
        <f t="shared" si="1"/>
        <v>Cut3_2</v>
      </c>
      <c r="B99" s="14">
        <v>2018</v>
      </c>
      <c r="C99" s="14">
        <v>2</v>
      </c>
      <c r="D99" s="14" t="s">
        <v>7</v>
      </c>
      <c r="E99" s="14" t="s">
        <v>7</v>
      </c>
      <c r="F99" s="14" t="s">
        <v>11</v>
      </c>
      <c r="G99" s="14" t="s">
        <v>12</v>
      </c>
      <c r="H99" s="14" t="str">
        <f t="shared" si="4"/>
        <v>B4C</v>
      </c>
      <c r="I99" s="14" t="str">
        <f t="shared" si="5"/>
        <v>B4_2018</v>
      </c>
      <c r="J99" s="14" t="s">
        <v>10</v>
      </c>
      <c r="K99" s="14" t="s">
        <v>372</v>
      </c>
      <c r="L99" s="199">
        <v>43347</v>
      </c>
      <c r="M99" s="200">
        <v>22.228085218653113</v>
      </c>
      <c r="N99" s="165">
        <v>2341.3583096981283</v>
      </c>
      <c r="O99" s="165">
        <v>2341.3583096981283</v>
      </c>
      <c r="P99" s="200"/>
      <c r="Q99" s="200"/>
      <c r="R99" s="66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201"/>
      <c r="AF99" s="201"/>
      <c r="AG99" s="20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66"/>
    </row>
    <row r="100" spans="1:44" s="109" customFormat="1" x14ac:dyDescent="0.35">
      <c r="A100" s="153" t="str">
        <f t="shared" si="1"/>
        <v>Cut3_3</v>
      </c>
      <c r="B100" s="14">
        <v>2018</v>
      </c>
      <c r="C100" s="14">
        <v>3</v>
      </c>
      <c r="D100" s="14" t="s">
        <v>13</v>
      </c>
      <c r="E100" s="14" t="s">
        <v>7</v>
      </c>
      <c r="F100" s="14" t="s">
        <v>14</v>
      </c>
      <c r="G100" s="14" t="s">
        <v>9</v>
      </c>
      <c r="H100" s="14" t="str">
        <f t="shared" si="4"/>
        <v>B1BPW</v>
      </c>
      <c r="I100" s="14" t="str">
        <f t="shared" si="5"/>
        <v>B1_2018</v>
      </c>
      <c r="J100" s="14" t="s">
        <v>15</v>
      </c>
      <c r="K100" s="14" t="s">
        <v>372</v>
      </c>
      <c r="L100" s="199">
        <v>43347</v>
      </c>
      <c r="M100" s="200">
        <v>21.544483715273842</v>
      </c>
      <c r="N100" s="165">
        <v>2068.2704366662888</v>
      </c>
      <c r="O100" s="165">
        <v>2068.2704366662888</v>
      </c>
      <c r="P100" s="200"/>
      <c r="Q100" s="200"/>
      <c r="R100" s="66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201"/>
      <c r="AF100" s="201"/>
      <c r="AG100" s="20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66"/>
    </row>
    <row r="101" spans="1:44" s="109" customFormat="1" x14ac:dyDescent="0.35">
      <c r="A101" s="153" t="str">
        <f t="shared" si="1"/>
        <v>Cut3_4</v>
      </c>
      <c r="B101" s="14">
        <v>2018</v>
      </c>
      <c r="C101" s="14">
        <v>4</v>
      </c>
      <c r="D101" s="14" t="s">
        <v>13</v>
      </c>
      <c r="E101" s="14" t="s">
        <v>7</v>
      </c>
      <c r="F101" s="14" t="s">
        <v>14</v>
      </c>
      <c r="G101" s="14" t="s">
        <v>16</v>
      </c>
      <c r="H101" s="14" t="str">
        <f t="shared" si="4"/>
        <v>B1BFW</v>
      </c>
      <c r="I101" s="14" t="str">
        <f t="shared" si="5"/>
        <v>B1_2018</v>
      </c>
      <c r="J101" s="14" t="s">
        <v>15</v>
      </c>
      <c r="K101" s="14" t="s">
        <v>372</v>
      </c>
      <c r="L101" s="199">
        <v>43347</v>
      </c>
      <c r="M101" s="200">
        <v>23.530744825502325</v>
      </c>
      <c r="N101" s="165">
        <v>2572.6947675882539</v>
      </c>
      <c r="O101" s="165">
        <v>2572.6947675882539</v>
      </c>
      <c r="P101" s="200"/>
      <c r="Q101" s="200"/>
      <c r="R101" s="66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201"/>
      <c r="AF101" s="201"/>
      <c r="AG101" s="20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66"/>
    </row>
    <row r="102" spans="1:44" s="109" customFormat="1" x14ac:dyDescent="0.35">
      <c r="A102" s="153" t="str">
        <f t="shared" si="1"/>
        <v>Cut3_5</v>
      </c>
      <c r="B102" s="14">
        <v>2018</v>
      </c>
      <c r="C102" s="14">
        <v>5</v>
      </c>
      <c r="D102" s="14" t="s">
        <v>12</v>
      </c>
      <c r="E102" s="14" t="s">
        <v>7</v>
      </c>
      <c r="F102" s="14" t="s">
        <v>11</v>
      </c>
      <c r="G102" s="14" t="s">
        <v>9</v>
      </c>
      <c r="H102" s="14" t="str">
        <f t="shared" si="4"/>
        <v>B4BPW</v>
      </c>
      <c r="I102" s="14" t="str">
        <f t="shared" si="5"/>
        <v>B4_2018</v>
      </c>
      <c r="J102" s="14" t="s">
        <v>10</v>
      </c>
      <c r="K102" s="14" t="s">
        <v>372</v>
      </c>
      <c r="L102" s="199">
        <v>43347</v>
      </c>
      <c r="M102" s="200">
        <v>21.389217646818782</v>
      </c>
      <c r="N102" s="165">
        <v>3336.7179529037298</v>
      </c>
      <c r="O102" s="165">
        <v>3336.7179529037298</v>
      </c>
      <c r="P102" s="200"/>
      <c r="Q102" s="200"/>
      <c r="R102" s="66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201"/>
      <c r="AF102" s="201"/>
      <c r="AG102" s="20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66"/>
    </row>
    <row r="103" spans="1:44" s="109" customFormat="1" x14ac:dyDescent="0.35">
      <c r="A103" s="153" t="str">
        <f t="shared" si="1"/>
        <v>Cut3_6</v>
      </c>
      <c r="B103" s="14">
        <v>2018</v>
      </c>
      <c r="C103" s="14">
        <v>6</v>
      </c>
      <c r="D103" s="14" t="s">
        <v>12</v>
      </c>
      <c r="E103" s="14" t="s">
        <v>7</v>
      </c>
      <c r="F103" s="14" t="s">
        <v>14</v>
      </c>
      <c r="G103" s="14" t="s">
        <v>12</v>
      </c>
      <c r="H103" s="14" t="str">
        <f t="shared" si="4"/>
        <v>B1C</v>
      </c>
      <c r="I103" s="14" t="str">
        <f t="shared" si="5"/>
        <v>B1_2018</v>
      </c>
      <c r="J103" s="14" t="s">
        <v>15</v>
      </c>
      <c r="K103" s="14" t="s">
        <v>372</v>
      </c>
      <c r="L103" s="199">
        <v>43347</v>
      </c>
      <c r="M103" s="200">
        <v>24.562734605862151</v>
      </c>
      <c r="N103" s="165">
        <v>2161.5206453158694</v>
      </c>
      <c r="O103" s="165">
        <v>2161.5206453158694</v>
      </c>
      <c r="P103" s="200"/>
      <c r="Q103" s="200"/>
      <c r="R103" s="66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201"/>
      <c r="AF103" s="201"/>
      <c r="AG103" s="20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66"/>
    </row>
    <row r="104" spans="1:44" s="109" customFormat="1" x14ac:dyDescent="0.35">
      <c r="A104" s="153" t="str">
        <f t="shared" si="1"/>
        <v>Cut3_7</v>
      </c>
      <c r="B104" s="14">
        <v>2018</v>
      </c>
      <c r="C104" s="14">
        <v>7</v>
      </c>
      <c r="D104" s="14" t="s">
        <v>17</v>
      </c>
      <c r="E104" s="14" t="s">
        <v>7</v>
      </c>
      <c r="F104" s="14" t="s">
        <v>18</v>
      </c>
      <c r="G104" s="14" t="s">
        <v>12</v>
      </c>
      <c r="H104" s="14" t="str">
        <f t="shared" si="4"/>
        <v>B2C</v>
      </c>
      <c r="I104" s="14" t="str">
        <f t="shared" si="5"/>
        <v>B2_2018</v>
      </c>
      <c r="J104" s="14" t="s">
        <v>15</v>
      </c>
      <c r="K104" s="14" t="s">
        <v>372</v>
      </c>
      <c r="L104" s="199">
        <v>43347</v>
      </c>
      <c r="M104" s="200">
        <v>22.417034878255173</v>
      </c>
      <c r="N104" s="165">
        <v>2361.2610071762115</v>
      </c>
      <c r="O104" s="165">
        <v>2361.2610071762115</v>
      </c>
      <c r="P104" s="200"/>
      <c r="Q104" s="200"/>
      <c r="R104" s="66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201"/>
      <c r="AF104" s="201"/>
      <c r="AG104" s="20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66"/>
    </row>
    <row r="105" spans="1:44" s="109" customFormat="1" x14ac:dyDescent="0.35">
      <c r="A105" s="153" t="str">
        <f t="shared" si="1"/>
        <v>Cut3_8</v>
      </c>
      <c r="B105" s="14">
        <v>2018</v>
      </c>
      <c r="C105" s="14">
        <v>8</v>
      </c>
      <c r="D105" s="14" t="s">
        <v>17</v>
      </c>
      <c r="E105" s="14" t="s">
        <v>7</v>
      </c>
      <c r="F105" s="14" t="s">
        <v>18</v>
      </c>
      <c r="G105" s="14" t="s">
        <v>9</v>
      </c>
      <c r="H105" s="14" t="str">
        <f t="shared" si="4"/>
        <v>B2BPW</v>
      </c>
      <c r="I105" s="14" t="str">
        <f t="shared" si="5"/>
        <v>B2_2018</v>
      </c>
      <c r="J105" s="14" t="s">
        <v>15</v>
      </c>
      <c r="K105" s="14" t="s">
        <v>372</v>
      </c>
      <c r="L105" s="199">
        <v>43347</v>
      </c>
      <c r="M105" s="200">
        <v>18.180990945902927</v>
      </c>
      <c r="N105" s="165">
        <v>3321.0610127849345</v>
      </c>
      <c r="O105" s="165">
        <v>3321.0610127849345</v>
      </c>
      <c r="P105" s="200"/>
      <c r="Q105" s="200"/>
      <c r="R105" s="66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201"/>
      <c r="AF105" s="201"/>
      <c r="AG105" s="20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66"/>
    </row>
    <row r="106" spans="1:44" s="109" customFormat="1" x14ac:dyDescent="0.35">
      <c r="A106" s="153" t="str">
        <f t="shared" si="1"/>
        <v>Cut3_9</v>
      </c>
      <c r="B106" s="14">
        <v>2018</v>
      </c>
      <c r="C106" s="14">
        <v>9</v>
      </c>
      <c r="D106" s="14" t="s">
        <v>19</v>
      </c>
      <c r="E106" s="14" t="s">
        <v>7</v>
      </c>
      <c r="F106" s="14" t="s">
        <v>8</v>
      </c>
      <c r="G106" s="14" t="s">
        <v>12</v>
      </c>
      <c r="H106" s="14" t="str">
        <f t="shared" si="4"/>
        <v>B3C</v>
      </c>
      <c r="I106" s="14" t="str">
        <f t="shared" si="5"/>
        <v>B3_2018</v>
      </c>
      <c r="J106" s="14" t="s">
        <v>10</v>
      </c>
      <c r="K106" s="14" t="s">
        <v>372</v>
      </c>
      <c r="L106" s="199">
        <v>43347</v>
      </c>
      <c r="M106" s="200">
        <v>23.505469346222352</v>
      </c>
      <c r="N106" s="165">
        <v>3008.700076316461</v>
      </c>
      <c r="O106" s="165">
        <v>3008.700076316461</v>
      </c>
      <c r="P106" s="200"/>
      <c r="Q106" s="200"/>
      <c r="R106" s="66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201"/>
      <c r="AF106" s="201"/>
      <c r="AG106" s="20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66"/>
    </row>
    <row r="107" spans="1:44" s="109" customFormat="1" x14ac:dyDescent="0.35">
      <c r="A107" s="153" t="str">
        <f t="shared" si="1"/>
        <v>Cut3_10</v>
      </c>
      <c r="B107" s="14">
        <v>2018</v>
      </c>
      <c r="C107" s="14">
        <v>10</v>
      </c>
      <c r="D107" s="14" t="s">
        <v>19</v>
      </c>
      <c r="E107" s="14" t="s">
        <v>7</v>
      </c>
      <c r="F107" s="14" t="s">
        <v>11</v>
      </c>
      <c r="G107" s="14" t="s">
        <v>16</v>
      </c>
      <c r="H107" s="14" t="str">
        <f t="shared" si="4"/>
        <v>B4BFW</v>
      </c>
      <c r="I107" s="14" t="str">
        <f t="shared" si="5"/>
        <v>B4_2018</v>
      </c>
      <c r="J107" s="14" t="s">
        <v>10</v>
      </c>
      <c r="K107" s="14" t="s">
        <v>372</v>
      </c>
      <c r="L107" s="199">
        <v>43347</v>
      </c>
      <c r="M107" s="200">
        <v>19.129979035639419</v>
      </c>
      <c r="N107" s="165">
        <v>3239.3431167016083</v>
      </c>
      <c r="O107" s="165">
        <v>3239.3431167016083</v>
      </c>
      <c r="P107" s="200"/>
      <c r="Q107" s="200"/>
      <c r="R107" s="66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201"/>
      <c r="AF107" s="201"/>
      <c r="AG107" s="20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66"/>
    </row>
    <row r="108" spans="1:44" s="109" customFormat="1" x14ac:dyDescent="0.35">
      <c r="A108" s="153" t="str">
        <f t="shared" si="1"/>
        <v>Cut3_11</v>
      </c>
      <c r="B108" s="14">
        <v>2018</v>
      </c>
      <c r="C108" s="14">
        <v>11</v>
      </c>
      <c r="D108" s="14" t="s">
        <v>20</v>
      </c>
      <c r="E108" s="14" t="s">
        <v>7</v>
      </c>
      <c r="F108" s="14" t="s">
        <v>8</v>
      </c>
      <c r="G108" s="14" t="s">
        <v>16</v>
      </c>
      <c r="H108" s="14" t="str">
        <f t="shared" si="4"/>
        <v>B3BFW</v>
      </c>
      <c r="I108" s="14" t="str">
        <f t="shared" si="5"/>
        <v>B3_2018</v>
      </c>
      <c r="J108" s="14" t="s">
        <v>10</v>
      </c>
      <c r="K108" s="14" t="s">
        <v>372</v>
      </c>
      <c r="L108" s="199">
        <v>43347</v>
      </c>
      <c r="M108" s="200">
        <v>20.53024582599209</v>
      </c>
      <c r="N108" s="165">
        <v>2792.1134323349243</v>
      </c>
      <c r="O108" s="165">
        <v>2792.1134323349243</v>
      </c>
      <c r="P108" s="200"/>
      <c r="Q108" s="200"/>
      <c r="R108" s="66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201"/>
      <c r="AF108" s="201"/>
      <c r="AG108" s="20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66"/>
    </row>
    <row r="109" spans="1:44" s="109" customFormat="1" x14ac:dyDescent="0.35">
      <c r="A109" s="153" t="str">
        <f t="shared" si="1"/>
        <v>Cut3_12</v>
      </c>
      <c r="B109" s="14">
        <v>2018</v>
      </c>
      <c r="C109" s="15">
        <v>12</v>
      </c>
      <c r="D109" s="15" t="s">
        <v>20</v>
      </c>
      <c r="E109" s="15" t="s">
        <v>7</v>
      </c>
      <c r="F109" s="15" t="s">
        <v>18</v>
      </c>
      <c r="G109" s="14" t="s">
        <v>16</v>
      </c>
      <c r="H109" s="14" t="str">
        <f t="shared" si="4"/>
        <v>B2BFW</v>
      </c>
      <c r="I109" s="14" t="str">
        <f t="shared" si="5"/>
        <v>B2_2018</v>
      </c>
      <c r="J109" s="14" t="s">
        <v>15</v>
      </c>
      <c r="K109" s="14" t="s">
        <v>372</v>
      </c>
      <c r="L109" s="199">
        <v>43347</v>
      </c>
      <c r="M109" s="200">
        <v>22.279129321382833</v>
      </c>
      <c r="N109" s="165">
        <v>3327.0166453265028</v>
      </c>
      <c r="O109" s="165">
        <v>3327.0166453265028</v>
      </c>
      <c r="P109" s="200"/>
      <c r="Q109" s="200"/>
      <c r="R109" s="66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201"/>
      <c r="AF109" s="201"/>
      <c r="AG109" s="20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66"/>
    </row>
    <row r="110" spans="1:44" s="109" customFormat="1" x14ac:dyDescent="0.35">
      <c r="A110" s="153" t="str">
        <f t="shared" si="1"/>
        <v>Cut3_13</v>
      </c>
      <c r="B110" s="14">
        <v>2018</v>
      </c>
      <c r="C110" s="14">
        <v>13</v>
      </c>
      <c r="D110" s="14" t="s">
        <v>7</v>
      </c>
      <c r="E110" s="14" t="s">
        <v>13</v>
      </c>
      <c r="F110" s="14" t="s">
        <v>8</v>
      </c>
      <c r="G110" s="14" t="s">
        <v>9</v>
      </c>
      <c r="H110" s="14" t="str">
        <f t="shared" si="4"/>
        <v>B3BPW</v>
      </c>
      <c r="I110" s="14" t="str">
        <f t="shared" si="5"/>
        <v>B3_2018</v>
      </c>
      <c r="J110" s="14" t="s">
        <v>10</v>
      </c>
      <c r="K110" s="14" t="s">
        <v>372</v>
      </c>
      <c r="L110" s="199">
        <v>43347</v>
      </c>
      <c r="M110" s="200">
        <v>20.144702450850389</v>
      </c>
      <c r="N110" s="165">
        <v>2900.837152922456</v>
      </c>
      <c r="O110" s="165">
        <v>2900.837152922456</v>
      </c>
      <c r="P110" s="200"/>
      <c r="Q110" s="200"/>
      <c r="R110" s="66"/>
      <c r="S110" s="161"/>
      <c r="T110" s="161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201"/>
      <c r="AF110" s="201"/>
      <c r="AG110" s="20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66"/>
    </row>
    <row r="111" spans="1:44" s="109" customFormat="1" x14ac:dyDescent="0.35">
      <c r="A111" s="153" t="str">
        <f t="shared" si="1"/>
        <v>Cut3_14</v>
      </c>
      <c r="B111" s="14">
        <v>2018</v>
      </c>
      <c r="C111" s="14">
        <v>14</v>
      </c>
      <c r="D111" s="14" t="s">
        <v>7</v>
      </c>
      <c r="E111" s="14" t="s">
        <v>13</v>
      </c>
      <c r="F111" s="14" t="s">
        <v>18</v>
      </c>
      <c r="G111" s="14" t="s">
        <v>9</v>
      </c>
      <c r="H111" s="14" t="str">
        <f t="shared" si="4"/>
        <v>B2BPW</v>
      </c>
      <c r="I111" s="14" t="str">
        <f t="shared" si="5"/>
        <v>B2_2018</v>
      </c>
      <c r="J111" s="14" t="s">
        <v>15</v>
      </c>
      <c r="K111" s="14" t="s">
        <v>372</v>
      </c>
      <c r="L111" s="199">
        <v>43347</v>
      </c>
      <c r="M111" s="200">
        <v>17.617962902700942</v>
      </c>
      <c r="N111" s="165">
        <v>2889.3459160429547</v>
      </c>
      <c r="O111" s="165">
        <v>2889.3459160429547</v>
      </c>
      <c r="P111" s="200"/>
      <c r="Q111" s="200"/>
      <c r="R111" s="66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201"/>
      <c r="AF111" s="201"/>
      <c r="AG111" s="20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66"/>
    </row>
    <row r="112" spans="1:44" s="109" customFormat="1" x14ac:dyDescent="0.35">
      <c r="A112" s="153" t="str">
        <f t="shared" si="1"/>
        <v>Cut3_15</v>
      </c>
      <c r="B112" s="14">
        <v>2018</v>
      </c>
      <c r="C112" s="14">
        <v>15</v>
      </c>
      <c r="D112" s="14" t="s">
        <v>13</v>
      </c>
      <c r="E112" s="14" t="s">
        <v>13</v>
      </c>
      <c r="F112" s="14" t="s">
        <v>18</v>
      </c>
      <c r="G112" s="14" t="s">
        <v>16</v>
      </c>
      <c r="H112" s="14" t="str">
        <f t="shared" si="4"/>
        <v>B2BFW</v>
      </c>
      <c r="I112" s="14" t="str">
        <f t="shared" si="5"/>
        <v>B2_2018</v>
      </c>
      <c r="J112" s="14" t="s">
        <v>15</v>
      </c>
      <c r="K112" s="14" t="s">
        <v>372</v>
      </c>
      <c r="L112" s="199">
        <v>43347</v>
      </c>
      <c r="M112" s="200">
        <v>20.615080092371986</v>
      </c>
      <c r="N112" s="165">
        <v>3023.5450802145579</v>
      </c>
      <c r="O112" s="165">
        <v>3023.5450802145579</v>
      </c>
      <c r="P112" s="200"/>
      <c r="Q112" s="200"/>
      <c r="R112" s="66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201"/>
      <c r="AF112" s="201"/>
      <c r="AG112" s="20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66"/>
    </row>
    <row r="113" spans="1:44" s="109" customFormat="1" x14ac:dyDescent="0.35">
      <c r="A113" s="153" t="str">
        <f t="shared" si="1"/>
        <v>Cut3_16</v>
      </c>
      <c r="B113" s="14">
        <v>2018</v>
      </c>
      <c r="C113" s="14">
        <v>16</v>
      </c>
      <c r="D113" s="14" t="s">
        <v>13</v>
      </c>
      <c r="E113" s="14" t="s">
        <v>13</v>
      </c>
      <c r="F113" s="14" t="s">
        <v>14</v>
      </c>
      <c r="G113" s="14" t="s">
        <v>9</v>
      </c>
      <c r="H113" s="14" t="str">
        <f t="shared" si="4"/>
        <v>B1BPW</v>
      </c>
      <c r="I113" s="14" t="str">
        <f t="shared" si="5"/>
        <v>B1_2018</v>
      </c>
      <c r="J113" s="14" t="s">
        <v>15</v>
      </c>
      <c r="K113" s="14" t="s">
        <v>372</v>
      </c>
      <c r="L113" s="199">
        <v>43347</v>
      </c>
      <c r="M113" s="200">
        <v>21.177239368653872</v>
      </c>
      <c r="N113" s="165">
        <v>2315.3781709728228</v>
      </c>
      <c r="O113" s="165">
        <v>2315.3781709728228</v>
      </c>
      <c r="P113" s="200"/>
      <c r="Q113" s="200"/>
      <c r="R113" s="66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201"/>
      <c r="AF113" s="201"/>
      <c r="AG113" s="20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66"/>
    </row>
    <row r="114" spans="1:44" s="109" customFormat="1" x14ac:dyDescent="0.35">
      <c r="A114" s="153" t="str">
        <f t="shared" si="1"/>
        <v>Cut3_17</v>
      </c>
      <c r="B114" s="14">
        <v>2018</v>
      </c>
      <c r="C114" s="14">
        <v>17</v>
      </c>
      <c r="D114" s="14" t="s">
        <v>12</v>
      </c>
      <c r="E114" s="14" t="s">
        <v>13</v>
      </c>
      <c r="F114" s="14" t="s">
        <v>14</v>
      </c>
      <c r="G114" s="14" t="s">
        <v>16</v>
      </c>
      <c r="H114" s="14" t="str">
        <f t="shared" si="4"/>
        <v>B1BFW</v>
      </c>
      <c r="I114" s="14" t="str">
        <f t="shared" si="5"/>
        <v>B1_2018</v>
      </c>
      <c r="J114" s="14" t="s">
        <v>15</v>
      </c>
      <c r="K114" s="14" t="s">
        <v>372</v>
      </c>
      <c r="L114" s="199">
        <v>43347</v>
      </c>
      <c r="M114" s="200">
        <v>22.750389206019712</v>
      </c>
      <c r="N114" s="165">
        <v>2457.0420342501288</v>
      </c>
      <c r="O114" s="165">
        <v>2457.0420342501288</v>
      </c>
      <c r="P114" s="200"/>
      <c r="Q114" s="200"/>
      <c r="R114" s="66"/>
      <c r="S114" s="161"/>
      <c r="T114" s="161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201"/>
      <c r="AF114" s="201"/>
      <c r="AG114" s="20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66"/>
    </row>
    <row r="115" spans="1:44" s="109" customFormat="1" x14ac:dyDescent="0.35">
      <c r="A115" s="153" t="str">
        <f t="shared" si="1"/>
        <v>Cut3_18</v>
      </c>
      <c r="B115" s="14">
        <v>2018</v>
      </c>
      <c r="C115" s="14">
        <v>18</v>
      </c>
      <c r="D115" s="14" t="s">
        <v>12</v>
      </c>
      <c r="E115" s="14" t="s">
        <v>13</v>
      </c>
      <c r="F115" s="14" t="s">
        <v>11</v>
      </c>
      <c r="G115" s="14" t="s">
        <v>16</v>
      </c>
      <c r="H115" s="14" t="str">
        <f t="shared" si="4"/>
        <v>B4BFW</v>
      </c>
      <c r="I115" s="14" t="str">
        <f t="shared" si="5"/>
        <v>B4_2018</v>
      </c>
      <c r="J115" s="14" t="s">
        <v>10</v>
      </c>
      <c r="K115" s="14" t="s">
        <v>372</v>
      </c>
      <c r="L115" s="199">
        <v>43347</v>
      </c>
      <c r="M115" s="200">
        <v>20.945543965414647</v>
      </c>
      <c r="N115" s="165">
        <v>3044.0857229735952</v>
      </c>
      <c r="O115" s="165">
        <v>3044.0857229735952</v>
      </c>
      <c r="P115" s="200"/>
      <c r="Q115" s="200"/>
      <c r="R115" s="66"/>
      <c r="S115" s="161"/>
      <c r="T115" s="161"/>
      <c r="U115" s="161"/>
      <c r="V115" s="161"/>
      <c r="W115" s="161"/>
      <c r="X115" s="161"/>
      <c r="Y115" s="161"/>
      <c r="Z115" s="161"/>
      <c r="AA115" s="161"/>
      <c r="AB115" s="161"/>
      <c r="AC115" s="161"/>
      <c r="AD115" s="161"/>
      <c r="AE115" s="201"/>
      <c r="AF115" s="201"/>
      <c r="AG115" s="20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66"/>
    </row>
    <row r="116" spans="1:44" s="109" customFormat="1" x14ac:dyDescent="0.35">
      <c r="A116" s="153" t="str">
        <f t="shared" si="1"/>
        <v>Cut3_19</v>
      </c>
      <c r="B116" s="14">
        <v>2018</v>
      </c>
      <c r="C116" s="14">
        <v>19</v>
      </c>
      <c r="D116" s="14" t="s">
        <v>17</v>
      </c>
      <c r="E116" s="14" t="s">
        <v>13</v>
      </c>
      <c r="F116" s="14" t="s">
        <v>11</v>
      </c>
      <c r="G116" s="14" t="s">
        <v>9</v>
      </c>
      <c r="H116" s="14" t="str">
        <f t="shared" si="4"/>
        <v>B4BPW</v>
      </c>
      <c r="I116" s="14" t="str">
        <f t="shared" si="5"/>
        <v>B4_2018</v>
      </c>
      <c r="J116" s="14" t="s">
        <v>10</v>
      </c>
      <c r="K116" s="14" t="s">
        <v>372</v>
      </c>
      <c r="L116" s="199">
        <v>43347</v>
      </c>
      <c r="M116" s="200">
        <v>18.767669445451244</v>
      </c>
      <c r="N116" s="165">
        <v>3328.1333816600209</v>
      </c>
      <c r="O116" s="165">
        <v>3328.1333816600209</v>
      </c>
      <c r="P116" s="200"/>
      <c r="Q116" s="200"/>
      <c r="R116" s="66"/>
      <c r="S116" s="161"/>
      <c r="T116" s="161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201"/>
      <c r="AF116" s="201"/>
      <c r="AG116" s="201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66"/>
    </row>
    <row r="117" spans="1:44" s="109" customFormat="1" x14ac:dyDescent="0.35">
      <c r="A117" s="153" t="str">
        <f t="shared" si="1"/>
        <v>Cut3_20</v>
      </c>
      <c r="B117" s="14">
        <v>2018</v>
      </c>
      <c r="C117" s="14">
        <v>20</v>
      </c>
      <c r="D117" s="14" t="s">
        <v>17</v>
      </c>
      <c r="E117" s="14" t="s">
        <v>13</v>
      </c>
      <c r="F117" s="14" t="s">
        <v>8</v>
      </c>
      <c r="G117" s="14" t="s">
        <v>12</v>
      </c>
      <c r="H117" s="14" t="str">
        <f t="shared" si="4"/>
        <v>B3C</v>
      </c>
      <c r="I117" s="14" t="str">
        <f t="shared" si="5"/>
        <v>B3_2018</v>
      </c>
      <c r="J117" s="14" t="s">
        <v>10</v>
      </c>
      <c r="K117" s="14" t="s">
        <v>372</v>
      </c>
      <c r="L117" s="199">
        <v>43347</v>
      </c>
      <c r="M117" s="200">
        <v>22.032400589101602</v>
      </c>
      <c r="N117" s="165">
        <v>2967.0299459990156</v>
      </c>
      <c r="O117" s="165">
        <v>2967.0299459990156</v>
      </c>
      <c r="P117" s="200"/>
      <c r="Q117" s="200"/>
      <c r="R117" s="66"/>
      <c r="S117" s="161"/>
      <c r="T117" s="161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201"/>
      <c r="AF117" s="201"/>
      <c r="AG117" s="20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66"/>
    </row>
    <row r="118" spans="1:44" s="109" customFormat="1" x14ac:dyDescent="0.35">
      <c r="A118" s="153" t="str">
        <f t="shared" si="1"/>
        <v>Cut3_21</v>
      </c>
      <c r="B118" s="14">
        <v>2018</v>
      </c>
      <c r="C118" s="14">
        <v>21</v>
      </c>
      <c r="D118" s="14" t="s">
        <v>19</v>
      </c>
      <c r="E118" s="14" t="s">
        <v>13</v>
      </c>
      <c r="F118" s="14" t="s">
        <v>14</v>
      </c>
      <c r="G118" s="14" t="s">
        <v>12</v>
      </c>
      <c r="H118" s="14" t="str">
        <f t="shared" si="4"/>
        <v>B1C</v>
      </c>
      <c r="I118" s="14" t="str">
        <f t="shared" si="5"/>
        <v>B1_2018</v>
      </c>
      <c r="J118" s="14" t="s">
        <v>15</v>
      </c>
      <c r="K118" s="14" t="s">
        <v>372</v>
      </c>
      <c r="L118" s="199">
        <v>43347</v>
      </c>
      <c r="M118" s="200">
        <v>24.255732248520719</v>
      </c>
      <c r="N118" s="165">
        <v>2360.8912721893503</v>
      </c>
      <c r="O118" s="165">
        <v>2360.8912721893503</v>
      </c>
      <c r="P118" s="200"/>
      <c r="Q118" s="200"/>
      <c r="R118" s="66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201"/>
      <c r="AF118" s="201"/>
      <c r="AG118" s="20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66"/>
    </row>
    <row r="119" spans="1:44" s="109" customFormat="1" x14ac:dyDescent="0.35">
      <c r="A119" s="153" t="str">
        <f t="shared" si="1"/>
        <v>Cut3_22</v>
      </c>
      <c r="B119" s="14">
        <v>2018</v>
      </c>
      <c r="C119" s="14">
        <v>22</v>
      </c>
      <c r="D119" s="14" t="s">
        <v>19</v>
      </c>
      <c r="E119" s="14" t="s">
        <v>13</v>
      </c>
      <c r="F119" s="14" t="s">
        <v>11</v>
      </c>
      <c r="G119" s="14" t="s">
        <v>12</v>
      </c>
      <c r="H119" s="14" t="str">
        <f t="shared" si="4"/>
        <v>B4C</v>
      </c>
      <c r="I119" s="14" t="str">
        <f t="shared" si="5"/>
        <v>B4_2018</v>
      </c>
      <c r="J119" s="14" t="s">
        <v>10</v>
      </c>
      <c r="K119" s="14" t="s">
        <v>372</v>
      </c>
      <c r="L119" s="199">
        <v>43347</v>
      </c>
      <c r="M119" s="200">
        <v>23.107530579161988</v>
      </c>
      <c r="N119" s="165">
        <v>3358.2944441715422</v>
      </c>
      <c r="O119" s="165">
        <v>3358.2944441715422</v>
      </c>
      <c r="P119" s="200"/>
      <c r="Q119" s="200"/>
      <c r="R119" s="66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201"/>
      <c r="AF119" s="201"/>
      <c r="AG119" s="20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66"/>
    </row>
    <row r="120" spans="1:44" s="109" customFormat="1" x14ac:dyDescent="0.35">
      <c r="A120" s="153" t="str">
        <f t="shared" si="1"/>
        <v>Cut3_23</v>
      </c>
      <c r="B120" s="14">
        <v>2018</v>
      </c>
      <c r="C120" s="14">
        <v>23</v>
      </c>
      <c r="D120" s="14" t="s">
        <v>20</v>
      </c>
      <c r="E120" s="14" t="s">
        <v>13</v>
      </c>
      <c r="F120" s="14" t="s">
        <v>8</v>
      </c>
      <c r="G120" s="14" t="s">
        <v>16</v>
      </c>
      <c r="H120" s="14" t="str">
        <f t="shared" si="4"/>
        <v>B3BFW</v>
      </c>
      <c r="I120" s="14" t="str">
        <f t="shared" si="5"/>
        <v>B3_2018</v>
      </c>
      <c r="J120" s="14" t="s">
        <v>10</v>
      </c>
      <c r="K120" s="14" t="s">
        <v>372</v>
      </c>
      <c r="L120" s="199">
        <v>43347</v>
      </c>
      <c r="M120" s="200">
        <v>21.983781645569636</v>
      </c>
      <c r="N120" s="165">
        <v>2667.3655063291158</v>
      </c>
      <c r="O120" s="165">
        <v>2667.3655063291158</v>
      </c>
      <c r="P120" s="200"/>
      <c r="Q120" s="200"/>
      <c r="R120" s="66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201"/>
      <c r="AF120" s="201"/>
      <c r="AG120" s="20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66"/>
    </row>
    <row r="121" spans="1:44" s="109" customFormat="1" x14ac:dyDescent="0.35">
      <c r="A121" s="153" t="str">
        <f t="shared" si="1"/>
        <v>Cut3_24</v>
      </c>
      <c r="B121" s="14">
        <v>2018</v>
      </c>
      <c r="C121" s="15">
        <v>24</v>
      </c>
      <c r="D121" s="15" t="s">
        <v>20</v>
      </c>
      <c r="E121" s="15" t="s">
        <v>13</v>
      </c>
      <c r="F121" s="15" t="s">
        <v>18</v>
      </c>
      <c r="G121" s="14" t="s">
        <v>12</v>
      </c>
      <c r="H121" s="14" t="str">
        <f t="shared" si="4"/>
        <v>B2C</v>
      </c>
      <c r="I121" s="14" t="str">
        <f t="shared" si="5"/>
        <v>B2_2018</v>
      </c>
      <c r="J121" s="14" t="s">
        <v>15</v>
      </c>
      <c r="K121" s="14" t="s">
        <v>372</v>
      </c>
      <c r="L121" s="199">
        <v>43347</v>
      </c>
      <c r="M121" s="200">
        <v>22.905075387555765</v>
      </c>
      <c r="N121" s="165">
        <v>2962.3897501238785</v>
      </c>
      <c r="O121" s="165">
        <v>2962.3897501238785</v>
      </c>
      <c r="P121" s="200"/>
      <c r="Q121" s="200"/>
      <c r="R121" s="66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201"/>
      <c r="AF121" s="201"/>
      <c r="AG121" s="20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66"/>
    </row>
    <row r="122" spans="1:44" s="109" customFormat="1" x14ac:dyDescent="0.35">
      <c r="A122" s="153" t="str">
        <f t="shared" si="1"/>
        <v>Cut3_25</v>
      </c>
      <c r="B122" s="14">
        <v>2018</v>
      </c>
      <c r="C122" s="14">
        <v>25</v>
      </c>
      <c r="D122" s="14" t="s">
        <v>7</v>
      </c>
      <c r="E122" s="14" t="s">
        <v>12</v>
      </c>
      <c r="F122" s="14" t="s">
        <v>11</v>
      </c>
      <c r="G122" s="14" t="s">
        <v>16</v>
      </c>
      <c r="H122" s="14" t="str">
        <f t="shared" si="4"/>
        <v>B4BFW</v>
      </c>
      <c r="I122" s="14" t="str">
        <f t="shared" si="5"/>
        <v>B4_2018</v>
      </c>
      <c r="J122" s="14" t="s">
        <v>10</v>
      </c>
      <c r="K122" s="14" t="s">
        <v>372</v>
      </c>
      <c r="L122" s="199">
        <v>43347</v>
      </c>
      <c r="M122" s="200">
        <v>21.695640940464319</v>
      </c>
      <c r="N122" s="165">
        <v>2805.9695616333852</v>
      </c>
      <c r="O122" s="165">
        <v>2805.9695616333852</v>
      </c>
      <c r="P122" s="200"/>
      <c r="Q122" s="200"/>
      <c r="R122" s="66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201"/>
      <c r="AF122" s="201"/>
      <c r="AG122" s="20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66"/>
    </row>
    <row r="123" spans="1:44" s="109" customFormat="1" x14ac:dyDescent="0.35">
      <c r="A123" s="153" t="str">
        <f t="shared" si="1"/>
        <v>Cut3_26</v>
      </c>
      <c r="B123" s="14">
        <v>2018</v>
      </c>
      <c r="C123" s="14">
        <v>26</v>
      </c>
      <c r="D123" s="14" t="s">
        <v>7</v>
      </c>
      <c r="E123" s="14" t="s">
        <v>12</v>
      </c>
      <c r="F123" s="14" t="s">
        <v>18</v>
      </c>
      <c r="G123" s="14" t="s">
        <v>9</v>
      </c>
      <c r="H123" s="14" t="str">
        <f t="shared" si="4"/>
        <v>B2BPW</v>
      </c>
      <c r="I123" s="14" t="str">
        <f t="shared" si="5"/>
        <v>B2_2018</v>
      </c>
      <c r="J123" s="14" t="s">
        <v>15</v>
      </c>
      <c r="K123" s="14" t="s">
        <v>372</v>
      </c>
      <c r="L123" s="199">
        <v>43347</v>
      </c>
      <c r="M123" s="200">
        <v>19.988841954252003</v>
      </c>
      <c r="N123" s="165">
        <v>2611.8753486889282</v>
      </c>
      <c r="O123" s="165">
        <v>2611.8753486889282</v>
      </c>
      <c r="P123" s="200"/>
      <c r="Q123" s="200"/>
      <c r="R123" s="66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201"/>
      <c r="AF123" s="201"/>
      <c r="AG123" s="20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66"/>
    </row>
    <row r="124" spans="1:44" s="109" customFormat="1" x14ac:dyDescent="0.35">
      <c r="A124" s="153" t="str">
        <f t="shared" si="1"/>
        <v>Cut3_27</v>
      </c>
      <c r="B124" s="14">
        <v>2018</v>
      </c>
      <c r="C124" s="14">
        <v>27</v>
      </c>
      <c r="D124" s="14" t="s">
        <v>13</v>
      </c>
      <c r="E124" s="14" t="s">
        <v>12</v>
      </c>
      <c r="F124" s="14" t="s">
        <v>14</v>
      </c>
      <c r="G124" s="14" t="s">
        <v>12</v>
      </c>
      <c r="H124" s="14" t="str">
        <f t="shared" si="4"/>
        <v>B1C</v>
      </c>
      <c r="I124" s="14" t="str">
        <f t="shared" si="5"/>
        <v>B1_2018</v>
      </c>
      <c r="J124" s="14" t="s">
        <v>15</v>
      </c>
      <c r="K124" s="14" t="s">
        <v>372</v>
      </c>
      <c r="L124" s="199">
        <v>43347</v>
      </c>
      <c r="M124" s="200">
        <v>27.249094520387885</v>
      </c>
      <c r="N124" s="165">
        <v>1961.9348054679278</v>
      </c>
      <c r="O124" s="165">
        <v>1961.9348054679278</v>
      </c>
      <c r="P124" s="200"/>
      <c r="Q124" s="200"/>
      <c r="R124" s="66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  <c r="AD124" s="161"/>
      <c r="AE124" s="201"/>
      <c r="AF124" s="201"/>
      <c r="AG124" s="20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66"/>
    </row>
    <row r="125" spans="1:44" s="109" customFormat="1" x14ac:dyDescent="0.35">
      <c r="A125" s="153" t="str">
        <f t="shared" si="1"/>
        <v>Cut3_28</v>
      </c>
      <c r="B125" s="14">
        <v>2018</v>
      </c>
      <c r="C125" s="14">
        <v>28</v>
      </c>
      <c r="D125" s="14" t="s">
        <v>13</v>
      </c>
      <c r="E125" s="14" t="s">
        <v>12</v>
      </c>
      <c r="F125" s="14" t="s">
        <v>14</v>
      </c>
      <c r="G125" s="14" t="s">
        <v>9</v>
      </c>
      <c r="H125" s="14" t="str">
        <f t="shared" si="4"/>
        <v>B1BPW</v>
      </c>
      <c r="I125" s="14" t="str">
        <f t="shared" si="5"/>
        <v>B1_2018</v>
      </c>
      <c r="J125" s="14" t="s">
        <v>15</v>
      </c>
      <c r="K125" s="14" t="s">
        <v>372</v>
      </c>
      <c r="L125" s="199">
        <v>43347</v>
      </c>
      <c r="M125" s="200">
        <v>22.417394281801066</v>
      </c>
      <c r="N125" s="165">
        <v>2122.1799920105009</v>
      </c>
      <c r="O125" s="165">
        <v>2122.1799920105009</v>
      </c>
      <c r="P125" s="200"/>
      <c r="Q125" s="200"/>
      <c r="R125" s="66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201"/>
      <c r="AF125" s="201"/>
      <c r="AG125" s="20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66"/>
    </row>
    <row r="126" spans="1:44" s="109" customFormat="1" x14ac:dyDescent="0.35">
      <c r="A126" s="153" t="str">
        <f t="shared" si="1"/>
        <v>Cut3_29</v>
      </c>
      <c r="B126" s="14">
        <v>2018</v>
      </c>
      <c r="C126" s="14">
        <v>29</v>
      </c>
      <c r="D126" s="14" t="s">
        <v>12</v>
      </c>
      <c r="E126" s="14" t="s">
        <v>12</v>
      </c>
      <c r="F126" s="14" t="s">
        <v>11</v>
      </c>
      <c r="G126" s="14" t="s">
        <v>9</v>
      </c>
      <c r="H126" s="14" t="str">
        <f t="shared" si="4"/>
        <v>B4BPW</v>
      </c>
      <c r="I126" s="14" t="str">
        <f t="shared" si="5"/>
        <v>B4_2018</v>
      </c>
      <c r="J126" s="14" t="s">
        <v>10</v>
      </c>
      <c r="K126" s="14" t="s">
        <v>372</v>
      </c>
      <c r="L126" s="199">
        <v>43347</v>
      </c>
      <c r="M126" s="200">
        <v>20.279748964272546</v>
      </c>
      <c r="N126" s="165">
        <v>3379.9581607120913</v>
      </c>
      <c r="O126" s="165">
        <v>3379.9581607120913</v>
      </c>
      <c r="P126" s="200"/>
      <c r="Q126" s="200"/>
      <c r="R126" s="66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201"/>
      <c r="AF126" s="201"/>
      <c r="AG126" s="20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66"/>
    </row>
    <row r="127" spans="1:44" s="109" customFormat="1" x14ac:dyDescent="0.35">
      <c r="A127" s="153" t="str">
        <f t="shared" si="1"/>
        <v>Cut3_30</v>
      </c>
      <c r="B127" s="14">
        <v>2018</v>
      </c>
      <c r="C127" s="14">
        <v>30</v>
      </c>
      <c r="D127" s="14" t="s">
        <v>12</v>
      </c>
      <c r="E127" s="14" t="s">
        <v>12</v>
      </c>
      <c r="F127" s="14" t="s">
        <v>8</v>
      </c>
      <c r="G127" s="14" t="s">
        <v>16</v>
      </c>
      <c r="H127" s="14" t="str">
        <f t="shared" si="4"/>
        <v>B3BFW</v>
      </c>
      <c r="I127" s="14" t="str">
        <f t="shared" si="5"/>
        <v>B3_2018</v>
      </c>
      <c r="J127" s="14" t="s">
        <v>10</v>
      </c>
      <c r="K127" s="14" t="s">
        <v>372</v>
      </c>
      <c r="L127" s="199">
        <v>43347</v>
      </c>
      <c r="M127" s="200">
        <v>23.073459410780913</v>
      </c>
      <c r="N127" s="165">
        <v>3507.1658304386992</v>
      </c>
      <c r="O127" s="165">
        <v>3507.1658304386992</v>
      </c>
      <c r="P127" s="200"/>
      <c r="Q127" s="200"/>
      <c r="R127" s="66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201"/>
      <c r="AF127" s="201"/>
      <c r="AG127" s="20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66"/>
    </row>
    <row r="128" spans="1:44" s="109" customFormat="1" x14ac:dyDescent="0.35">
      <c r="A128" s="153" t="str">
        <f t="shared" si="1"/>
        <v>Cut3_31</v>
      </c>
      <c r="B128" s="14">
        <v>2018</v>
      </c>
      <c r="C128" s="14">
        <v>31</v>
      </c>
      <c r="D128" s="14" t="s">
        <v>17</v>
      </c>
      <c r="E128" s="14" t="s">
        <v>12</v>
      </c>
      <c r="F128" s="14" t="s">
        <v>11</v>
      </c>
      <c r="G128" s="14" t="s">
        <v>12</v>
      </c>
      <c r="H128" s="14" t="str">
        <f t="shared" si="4"/>
        <v>B4C</v>
      </c>
      <c r="I128" s="14" t="str">
        <f t="shared" si="5"/>
        <v>B4_2018</v>
      </c>
      <c r="J128" s="14" t="s">
        <v>10</v>
      </c>
      <c r="K128" s="14" t="s">
        <v>372</v>
      </c>
      <c r="L128" s="199">
        <v>43347</v>
      </c>
      <c r="M128" s="200">
        <v>24.800991778676753</v>
      </c>
      <c r="N128" s="165">
        <v>2843.8470572882675</v>
      </c>
      <c r="O128" s="165">
        <v>2843.8470572882675</v>
      </c>
      <c r="P128" s="200"/>
      <c r="Q128" s="200"/>
      <c r="R128" s="66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201"/>
      <c r="AF128" s="201"/>
      <c r="AG128" s="20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66"/>
    </row>
    <row r="129" spans="1:44" s="109" customFormat="1" x14ac:dyDescent="0.35">
      <c r="A129" s="153" t="str">
        <f t="shared" si="1"/>
        <v>Cut3_32</v>
      </c>
      <c r="B129" s="14">
        <v>2018</v>
      </c>
      <c r="C129" s="14">
        <v>32</v>
      </c>
      <c r="D129" s="14" t="s">
        <v>17</v>
      </c>
      <c r="E129" s="14" t="s">
        <v>12</v>
      </c>
      <c r="F129" s="14" t="s">
        <v>8</v>
      </c>
      <c r="G129" s="14" t="s">
        <v>12</v>
      </c>
      <c r="H129" s="14" t="str">
        <f t="shared" si="4"/>
        <v>B3C</v>
      </c>
      <c r="I129" s="14" t="str">
        <f t="shared" si="5"/>
        <v>B3_2018</v>
      </c>
      <c r="J129" s="14" t="s">
        <v>10</v>
      </c>
      <c r="K129" s="14" t="s">
        <v>372</v>
      </c>
      <c r="L129" s="199">
        <v>43347</v>
      </c>
      <c r="M129" s="200">
        <v>23.921042676845818</v>
      </c>
      <c r="N129" s="165">
        <v>3253.2618040510306</v>
      </c>
      <c r="O129" s="165">
        <v>3253.2618040510306</v>
      </c>
      <c r="P129" s="200"/>
      <c r="Q129" s="200"/>
      <c r="R129" s="66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201"/>
      <c r="AF129" s="201"/>
      <c r="AG129" s="20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66"/>
    </row>
    <row r="130" spans="1:44" s="109" customFormat="1" x14ac:dyDescent="0.35">
      <c r="A130" s="153" t="str">
        <f t="shared" si="1"/>
        <v>Cut3_33</v>
      </c>
      <c r="B130" s="14">
        <v>2018</v>
      </c>
      <c r="C130" s="14">
        <v>33</v>
      </c>
      <c r="D130" s="14" t="s">
        <v>19</v>
      </c>
      <c r="E130" s="14" t="s">
        <v>12</v>
      </c>
      <c r="F130" s="14" t="s">
        <v>8</v>
      </c>
      <c r="G130" s="14" t="s">
        <v>9</v>
      </c>
      <c r="H130" s="14" t="str">
        <f t="shared" ref="H130:H193" si="6">F130&amp;G130</f>
        <v>B3BPW</v>
      </c>
      <c r="I130" s="14" t="str">
        <f t="shared" ref="I130:I193" si="7">CONCATENATE(F130,"_",B130)</f>
        <v>B3_2018</v>
      </c>
      <c r="J130" s="14" t="s">
        <v>10</v>
      </c>
      <c r="K130" s="14" t="s">
        <v>372</v>
      </c>
      <c r="L130" s="199">
        <v>43347</v>
      </c>
      <c r="M130" s="200">
        <v>21.103369571746043</v>
      </c>
      <c r="N130" s="165">
        <v>3235.8500010010603</v>
      </c>
      <c r="O130" s="165">
        <v>3235.8500010010603</v>
      </c>
      <c r="P130" s="200"/>
      <c r="Q130" s="200"/>
      <c r="R130" s="66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201"/>
      <c r="AF130" s="201"/>
      <c r="AG130" s="20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66"/>
    </row>
    <row r="131" spans="1:44" s="109" customFormat="1" x14ac:dyDescent="0.35">
      <c r="A131" s="153" t="str">
        <f t="shared" si="1"/>
        <v>Cut3_34</v>
      </c>
      <c r="B131" s="14">
        <v>2018</v>
      </c>
      <c r="C131" s="14">
        <v>34</v>
      </c>
      <c r="D131" s="14" t="s">
        <v>19</v>
      </c>
      <c r="E131" s="14" t="s">
        <v>12</v>
      </c>
      <c r="F131" s="14" t="s">
        <v>14</v>
      </c>
      <c r="G131" s="14" t="s">
        <v>16</v>
      </c>
      <c r="H131" s="14" t="str">
        <f t="shared" si="6"/>
        <v>B1BFW</v>
      </c>
      <c r="I131" s="14" t="str">
        <f t="shared" si="7"/>
        <v>B1_2018</v>
      </c>
      <c r="J131" s="14" t="s">
        <v>15</v>
      </c>
      <c r="K131" s="14" t="s">
        <v>372</v>
      </c>
      <c r="L131" s="199">
        <v>43347</v>
      </c>
      <c r="M131" s="200">
        <v>24.495442708333329</v>
      </c>
      <c r="N131" s="165">
        <v>2776.1501736111104</v>
      </c>
      <c r="O131" s="165">
        <v>2776.1501736111104</v>
      </c>
      <c r="P131" s="200"/>
      <c r="Q131" s="200"/>
      <c r="R131" s="66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201"/>
      <c r="AF131" s="201"/>
      <c r="AG131" s="20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66"/>
    </row>
    <row r="132" spans="1:44" s="109" customFormat="1" x14ac:dyDescent="0.35">
      <c r="A132" s="153" t="str">
        <f t="shared" si="1"/>
        <v>Cut3_35</v>
      </c>
      <c r="B132" s="14">
        <v>2018</v>
      </c>
      <c r="C132" s="16">
        <v>35</v>
      </c>
      <c r="D132" s="14" t="s">
        <v>20</v>
      </c>
      <c r="E132" s="16" t="s">
        <v>12</v>
      </c>
      <c r="F132" s="16" t="s">
        <v>18</v>
      </c>
      <c r="G132" s="14" t="s">
        <v>16</v>
      </c>
      <c r="H132" s="14" t="str">
        <f t="shared" si="6"/>
        <v>B2BFW</v>
      </c>
      <c r="I132" s="14" t="str">
        <f t="shared" si="7"/>
        <v>B2_2018</v>
      </c>
      <c r="J132" s="14" t="s">
        <v>15</v>
      </c>
      <c r="K132" s="14" t="s">
        <v>372</v>
      </c>
      <c r="L132" s="199">
        <v>43347</v>
      </c>
      <c r="M132" s="200">
        <v>22.180693388323238</v>
      </c>
      <c r="N132" s="165">
        <v>3312.3168793229365</v>
      </c>
      <c r="O132" s="165">
        <v>3312.3168793229365</v>
      </c>
      <c r="P132" s="200"/>
      <c r="Q132" s="200"/>
      <c r="R132" s="66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201"/>
      <c r="AF132" s="201"/>
      <c r="AG132" s="20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66"/>
    </row>
    <row r="133" spans="1:44" s="109" customFormat="1" x14ac:dyDescent="0.35">
      <c r="A133" s="153" t="str">
        <f t="shared" si="1"/>
        <v>Cut3_36</v>
      </c>
      <c r="B133" s="14">
        <v>2018</v>
      </c>
      <c r="C133" s="15">
        <v>36</v>
      </c>
      <c r="D133" s="15" t="s">
        <v>20</v>
      </c>
      <c r="E133" s="15" t="s">
        <v>12</v>
      </c>
      <c r="F133" s="15" t="s">
        <v>18</v>
      </c>
      <c r="G133" s="14" t="s">
        <v>12</v>
      </c>
      <c r="H133" s="14" t="str">
        <f t="shared" si="6"/>
        <v>B2C</v>
      </c>
      <c r="I133" s="14" t="str">
        <f t="shared" si="7"/>
        <v>B2_2018</v>
      </c>
      <c r="J133" s="14" t="s">
        <v>15</v>
      </c>
      <c r="K133" s="14" t="s">
        <v>372</v>
      </c>
      <c r="L133" s="199">
        <v>43347</v>
      </c>
      <c r="M133" s="200">
        <v>23.563827698590334</v>
      </c>
      <c r="N133" s="165">
        <v>3456.0280624599159</v>
      </c>
      <c r="O133" s="165">
        <v>3456.0280624599159</v>
      </c>
      <c r="P133" s="200"/>
      <c r="Q133" s="200"/>
      <c r="R133" s="66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201"/>
      <c r="AF133" s="201"/>
      <c r="AG133" s="20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66"/>
    </row>
    <row r="134" spans="1:44" s="109" customFormat="1" x14ac:dyDescent="0.35">
      <c r="A134" s="153" t="str">
        <f t="shared" si="1"/>
        <v>Cut3_37</v>
      </c>
      <c r="B134" s="14">
        <v>2018</v>
      </c>
      <c r="C134" s="14">
        <v>37</v>
      </c>
      <c r="D134" s="14" t="s">
        <v>7</v>
      </c>
      <c r="E134" s="14" t="s">
        <v>17</v>
      </c>
      <c r="F134" s="14" t="s">
        <v>14</v>
      </c>
      <c r="G134" s="14" t="s">
        <v>16</v>
      </c>
      <c r="H134" s="14" t="str">
        <f t="shared" si="6"/>
        <v>B1BFW</v>
      </c>
      <c r="I134" s="14" t="str">
        <f t="shared" si="7"/>
        <v>B1_2018</v>
      </c>
      <c r="J134" s="14" t="s">
        <v>15</v>
      </c>
      <c r="K134" s="14" t="s">
        <v>372</v>
      </c>
      <c r="L134" s="199">
        <v>43347</v>
      </c>
      <c r="M134" s="200">
        <v>23.593694720704455</v>
      </c>
      <c r="N134" s="165">
        <v>2076.2451354219916</v>
      </c>
      <c r="O134" s="165">
        <v>2076.2451354219916</v>
      </c>
      <c r="P134" s="200"/>
      <c r="Q134" s="200"/>
      <c r="R134" s="66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201"/>
      <c r="AF134" s="201"/>
      <c r="AG134" s="20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66"/>
    </row>
    <row r="135" spans="1:44" s="109" customFormat="1" x14ac:dyDescent="0.35">
      <c r="A135" s="153" t="str">
        <f t="shared" si="1"/>
        <v>Cut3_38</v>
      </c>
      <c r="B135" s="14">
        <v>2018</v>
      </c>
      <c r="C135" s="14">
        <v>38</v>
      </c>
      <c r="D135" s="14" t="s">
        <v>7</v>
      </c>
      <c r="E135" s="14" t="s">
        <v>17</v>
      </c>
      <c r="F135" s="14" t="s">
        <v>8</v>
      </c>
      <c r="G135" s="14" t="s">
        <v>12</v>
      </c>
      <c r="H135" s="14" t="str">
        <f t="shared" si="6"/>
        <v>B3C</v>
      </c>
      <c r="I135" s="14" t="str">
        <f t="shared" si="7"/>
        <v>B3_2018</v>
      </c>
      <c r="J135" s="14" t="s">
        <v>10</v>
      </c>
      <c r="K135" s="14" t="s">
        <v>372</v>
      </c>
      <c r="L135" s="199">
        <v>43347</v>
      </c>
      <c r="M135" s="200">
        <v>24.896820544176091</v>
      </c>
      <c r="N135" s="165">
        <v>2489.6820544176089</v>
      </c>
      <c r="O135" s="165">
        <v>2489.6820544176089</v>
      </c>
      <c r="P135" s="200"/>
      <c r="Q135" s="200"/>
      <c r="R135" s="66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201"/>
      <c r="AF135" s="201"/>
      <c r="AG135" s="20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66"/>
    </row>
    <row r="136" spans="1:44" s="109" customFormat="1" x14ac:dyDescent="0.35">
      <c r="A136" s="153" t="str">
        <f t="shared" si="1"/>
        <v>Cut3_39</v>
      </c>
      <c r="B136" s="14">
        <v>2018</v>
      </c>
      <c r="C136" s="14">
        <v>39</v>
      </c>
      <c r="D136" s="14" t="s">
        <v>13</v>
      </c>
      <c r="E136" s="14" t="s">
        <v>17</v>
      </c>
      <c r="F136" s="14" t="s">
        <v>8</v>
      </c>
      <c r="G136" s="14" t="s">
        <v>9</v>
      </c>
      <c r="H136" s="14" t="str">
        <f t="shared" si="6"/>
        <v>B3BPW</v>
      </c>
      <c r="I136" s="14" t="str">
        <f t="shared" si="7"/>
        <v>B3_2018</v>
      </c>
      <c r="J136" s="14" t="s">
        <v>10</v>
      </c>
      <c r="K136" s="14" t="s">
        <v>372</v>
      </c>
      <c r="L136" s="199">
        <v>43347</v>
      </c>
      <c r="M136" s="200">
        <v>21.074520044489589</v>
      </c>
      <c r="N136" s="165">
        <v>3343.823847059015</v>
      </c>
      <c r="O136" s="165">
        <v>3343.823847059015</v>
      </c>
      <c r="P136" s="200"/>
      <c r="Q136" s="200"/>
      <c r="R136" s="66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201"/>
      <c r="AF136" s="201"/>
      <c r="AG136" s="20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66"/>
    </row>
    <row r="137" spans="1:44" s="109" customFormat="1" x14ac:dyDescent="0.35">
      <c r="A137" s="153" t="str">
        <f t="shared" si="1"/>
        <v>Cut3_40</v>
      </c>
      <c r="B137" s="14">
        <v>2018</v>
      </c>
      <c r="C137" s="14">
        <v>40</v>
      </c>
      <c r="D137" s="14" t="s">
        <v>13</v>
      </c>
      <c r="E137" s="14" t="s">
        <v>17</v>
      </c>
      <c r="F137" s="14" t="s">
        <v>11</v>
      </c>
      <c r="G137" s="14" t="s">
        <v>12</v>
      </c>
      <c r="H137" s="14" t="str">
        <f t="shared" si="6"/>
        <v>B4C</v>
      </c>
      <c r="I137" s="14" t="str">
        <f t="shared" si="7"/>
        <v>B4_2018</v>
      </c>
      <c r="J137" s="14" t="s">
        <v>10</v>
      </c>
      <c r="K137" s="14" t="s">
        <v>372</v>
      </c>
      <c r="L137" s="199">
        <v>43347</v>
      </c>
      <c r="M137" s="200">
        <v>24.456734918019897</v>
      </c>
      <c r="N137" s="165">
        <v>2510.8914515833758</v>
      </c>
      <c r="O137" s="165">
        <v>2510.8914515833758</v>
      </c>
      <c r="P137" s="200"/>
      <c r="Q137" s="200"/>
      <c r="R137" s="66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201"/>
      <c r="AF137" s="201"/>
      <c r="AG137" s="20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66"/>
    </row>
    <row r="138" spans="1:44" s="109" customFormat="1" x14ac:dyDescent="0.35">
      <c r="A138" s="153" t="str">
        <f t="shared" si="1"/>
        <v>Cut3_41</v>
      </c>
      <c r="B138" s="14">
        <v>2018</v>
      </c>
      <c r="C138" s="14">
        <v>41</v>
      </c>
      <c r="D138" s="14" t="s">
        <v>12</v>
      </c>
      <c r="E138" s="14" t="s">
        <v>17</v>
      </c>
      <c r="F138" s="14" t="s">
        <v>18</v>
      </c>
      <c r="G138" s="14" t="s">
        <v>16</v>
      </c>
      <c r="H138" s="14" t="str">
        <f t="shared" si="6"/>
        <v>B2BFW</v>
      </c>
      <c r="I138" s="14" t="str">
        <f t="shared" si="7"/>
        <v>B2_2018</v>
      </c>
      <c r="J138" s="14" t="s">
        <v>15</v>
      </c>
      <c r="K138" s="14" t="s">
        <v>372</v>
      </c>
      <c r="L138" s="199">
        <v>43347</v>
      </c>
      <c r="M138" s="200">
        <v>21.358943577430981</v>
      </c>
      <c r="N138" s="165">
        <v>2876.3377350940386</v>
      </c>
      <c r="O138" s="165">
        <v>2876.3377350940386</v>
      </c>
      <c r="P138" s="200"/>
      <c r="Q138" s="200"/>
      <c r="R138" s="66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201"/>
      <c r="AF138" s="201"/>
      <c r="AG138" s="20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66"/>
    </row>
    <row r="139" spans="1:44" s="109" customFormat="1" x14ac:dyDescent="0.35">
      <c r="A139" s="153" t="str">
        <f t="shared" si="1"/>
        <v>Cut3_42</v>
      </c>
      <c r="B139" s="14">
        <v>2018</v>
      </c>
      <c r="C139" s="14">
        <v>42</v>
      </c>
      <c r="D139" s="14" t="s">
        <v>12</v>
      </c>
      <c r="E139" s="14" t="s">
        <v>17</v>
      </c>
      <c r="F139" s="14" t="s">
        <v>14</v>
      </c>
      <c r="G139" s="14" t="s">
        <v>9</v>
      </c>
      <c r="H139" s="14" t="str">
        <f t="shared" si="6"/>
        <v>B1BPW</v>
      </c>
      <c r="I139" s="14" t="str">
        <f t="shared" si="7"/>
        <v>B1_2018</v>
      </c>
      <c r="J139" s="14" t="s">
        <v>15</v>
      </c>
      <c r="K139" s="14" t="s">
        <v>372</v>
      </c>
      <c r="L139" s="199">
        <v>43347</v>
      </c>
      <c r="M139" s="200">
        <v>20.3793925572717</v>
      </c>
      <c r="N139" s="165">
        <v>1956.4216854980832</v>
      </c>
      <c r="O139" s="165">
        <v>1956.4216854980832</v>
      </c>
      <c r="P139" s="200"/>
      <c r="Q139" s="200"/>
      <c r="R139" s="66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/>
      <c r="AE139" s="201"/>
      <c r="AF139" s="201"/>
      <c r="AG139" s="20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66"/>
    </row>
    <row r="140" spans="1:44" s="109" customFormat="1" x14ac:dyDescent="0.35">
      <c r="A140" s="153" t="str">
        <f t="shared" si="1"/>
        <v>Cut3_43</v>
      </c>
      <c r="B140" s="14">
        <v>2018</v>
      </c>
      <c r="C140" s="14">
        <v>43</v>
      </c>
      <c r="D140" s="14" t="s">
        <v>17</v>
      </c>
      <c r="E140" s="14" t="s">
        <v>17</v>
      </c>
      <c r="F140" s="14" t="s">
        <v>18</v>
      </c>
      <c r="G140" s="14" t="s">
        <v>12</v>
      </c>
      <c r="H140" s="14" t="str">
        <f t="shared" si="6"/>
        <v>B2C</v>
      </c>
      <c r="I140" s="14" t="str">
        <f t="shared" si="7"/>
        <v>B2_2018</v>
      </c>
      <c r="J140" s="14" t="s">
        <v>15</v>
      </c>
      <c r="K140" s="14" t="s">
        <v>372</v>
      </c>
      <c r="L140" s="199">
        <v>43347</v>
      </c>
      <c r="M140" s="200">
        <v>24.027500554446689</v>
      </c>
      <c r="N140" s="165">
        <v>2562.9333924743132</v>
      </c>
      <c r="O140" s="165">
        <v>2562.9333924743132</v>
      </c>
      <c r="P140" s="200"/>
      <c r="Q140" s="200"/>
      <c r="R140" s="66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201"/>
      <c r="AF140" s="201"/>
      <c r="AG140" s="20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66"/>
    </row>
    <row r="141" spans="1:44" s="109" customFormat="1" x14ac:dyDescent="0.35">
      <c r="A141" s="153" t="str">
        <f t="shared" si="1"/>
        <v>Cut3_44</v>
      </c>
      <c r="B141" s="14">
        <v>2018</v>
      </c>
      <c r="C141" s="14">
        <v>44</v>
      </c>
      <c r="D141" s="14" t="s">
        <v>17</v>
      </c>
      <c r="E141" s="14" t="s">
        <v>17</v>
      </c>
      <c r="F141" s="14" t="s">
        <v>11</v>
      </c>
      <c r="G141" s="14" t="s">
        <v>9</v>
      </c>
      <c r="H141" s="14" t="str">
        <f t="shared" si="6"/>
        <v>B4BPW</v>
      </c>
      <c r="I141" s="14" t="str">
        <f t="shared" si="7"/>
        <v>B4_2018</v>
      </c>
      <c r="J141" s="14" t="s">
        <v>10</v>
      </c>
      <c r="K141" s="14" t="s">
        <v>372</v>
      </c>
      <c r="L141" s="199">
        <v>43347</v>
      </c>
      <c r="M141" s="200">
        <v>18.954827280779465</v>
      </c>
      <c r="N141" s="165">
        <v>3032.7723649247141</v>
      </c>
      <c r="O141" s="165">
        <v>3032.7723649247141</v>
      </c>
      <c r="P141" s="200"/>
      <c r="Q141" s="200"/>
      <c r="R141" s="66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201"/>
      <c r="AF141" s="201"/>
      <c r="AG141" s="20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66"/>
    </row>
    <row r="142" spans="1:44" s="109" customFormat="1" x14ac:dyDescent="0.35">
      <c r="A142" s="153" t="str">
        <f t="shared" si="1"/>
        <v>Cut3_45</v>
      </c>
      <c r="B142" s="14">
        <v>2018</v>
      </c>
      <c r="C142" s="14">
        <v>45</v>
      </c>
      <c r="D142" s="14" t="s">
        <v>19</v>
      </c>
      <c r="E142" s="14" t="s">
        <v>17</v>
      </c>
      <c r="F142" s="14" t="s">
        <v>14</v>
      </c>
      <c r="G142" s="14" t="s">
        <v>12</v>
      </c>
      <c r="H142" s="14" t="str">
        <f t="shared" si="6"/>
        <v>B1C</v>
      </c>
      <c r="I142" s="14" t="str">
        <f t="shared" si="7"/>
        <v>B1_2018</v>
      </c>
      <c r="J142" s="14" t="s">
        <v>15</v>
      </c>
      <c r="K142" s="14" t="s">
        <v>372</v>
      </c>
      <c r="L142" s="199">
        <v>43347</v>
      </c>
      <c r="M142" s="200">
        <v>27.555613120487003</v>
      </c>
      <c r="N142" s="165">
        <v>1947.2633271810814</v>
      </c>
      <c r="O142" s="165">
        <v>1947.2633271810814</v>
      </c>
      <c r="P142" s="200"/>
      <c r="Q142" s="200"/>
      <c r="R142" s="66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201"/>
      <c r="AF142" s="201"/>
      <c r="AG142" s="20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66"/>
    </row>
    <row r="143" spans="1:44" s="109" customFormat="1" x14ac:dyDescent="0.35">
      <c r="A143" s="153" t="str">
        <f t="shared" si="1"/>
        <v>Cut3_46</v>
      </c>
      <c r="B143" s="14">
        <v>2018</v>
      </c>
      <c r="C143" s="14">
        <v>46</v>
      </c>
      <c r="D143" s="14" t="s">
        <v>19</v>
      </c>
      <c r="E143" s="14" t="s">
        <v>17</v>
      </c>
      <c r="F143" s="14" t="s">
        <v>8</v>
      </c>
      <c r="G143" s="14" t="s">
        <v>16</v>
      </c>
      <c r="H143" s="14" t="str">
        <f t="shared" si="6"/>
        <v>B3BFW</v>
      </c>
      <c r="I143" s="14" t="str">
        <f t="shared" si="7"/>
        <v>B3_2018</v>
      </c>
      <c r="J143" s="14" t="s">
        <v>10</v>
      </c>
      <c r="K143" s="14" t="s">
        <v>372</v>
      </c>
      <c r="L143" s="199">
        <v>43347</v>
      </c>
      <c r="M143" s="200">
        <v>20.337881741390486</v>
      </c>
      <c r="N143" s="165">
        <v>2711.7175655187316</v>
      </c>
      <c r="O143" s="165">
        <v>2711.7175655187316</v>
      </c>
      <c r="P143" s="200"/>
      <c r="Q143" s="200"/>
      <c r="R143" s="66"/>
      <c r="S143" s="161"/>
      <c r="T143" s="161"/>
      <c r="U143" s="161"/>
      <c r="V143" s="161"/>
      <c r="W143" s="161"/>
      <c r="X143" s="161"/>
      <c r="Y143" s="161"/>
      <c r="Z143" s="161"/>
      <c r="AA143" s="161"/>
      <c r="AB143" s="161"/>
      <c r="AC143" s="161"/>
      <c r="AD143" s="161"/>
      <c r="AE143" s="201"/>
      <c r="AF143" s="201"/>
      <c r="AG143" s="20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66"/>
    </row>
    <row r="144" spans="1:44" s="109" customFormat="1" x14ac:dyDescent="0.35">
      <c r="A144" s="153" t="str">
        <f t="shared" si="1"/>
        <v>Cut3_47</v>
      </c>
      <c r="B144" s="14">
        <v>2018</v>
      </c>
      <c r="C144" s="16">
        <v>47</v>
      </c>
      <c r="D144" s="14" t="s">
        <v>20</v>
      </c>
      <c r="E144" s="16" t="s">
        <v>17</v>
      </c>
      <c r="F144" s="16" t="s">
        <v>18</v>
      </c>
      <c r="G144" s="14" t="s">
        <v>9</v>
      </c>
      <c r="H144" s="14" t="str">
        <f t="shared" si="6"/>
        <v>B2BPW</v>
      </c>
      <c r="I144" s="14" t="str">
        <f t="shared" si="7"/>
        <v>B2_2018</v>
      </c>
      <c r="J144" s="14" t="s">
        <v>15</v>
      </c>
      <c r="K144" s="14" t="s">
        <v>372</v>
      </c>
      <c r="L144" s="199">
        <v>43347</v>
      </c>
      <c r="M144" s="200">
        <v>20.637159065414565</v>
      </c>
      <c r="N144" s="165">
        <v>2228.8131790647731</v>
      </c>
      <c r="O144" s="165">
        <v>2228.8131790647731</v>
      </c>
      <c r="P144" s="200"/>
      <c r="Q144" s="200"/>
      <c r="R144" s="66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201"/>
      <c r="AF144" s="201"/>
      <c r="AG144" s="20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66"/>
    </row>
    <row r="145" spans="1:44" s="109" customFormat="1" x14ac:dyDescent="0.35">
      <c r="A145" s="153" t="str">
        <f t="shared" si="1"/>
        <v>Cut3_48</v>
      </c>
      <c r="B145" s="14">
        <v>2018</v>
      </c>
      <c r="C145" s="15">
        <v>48</v>
      </c>
      <c r="D145" s="15" t="s">
        <v>20</v>
      </c>
      <c r="E145" s="15" t="s">
        <v>17</v>
      </c>
      <c r="F145" s="15" t="s">
        <v>11</v>
      </c>
      <c r="G145" s="14" t="s">
        <v>16</v>
      </c>
      <c r="H145" s="14" t="str">
        <f t="shared" si="6"/>
        <v>B4BFW</v>
      </c>
      <c r="I145" s="14" t="str">
        <f t="shared" si="7"/>
        <v>B4_2018</v>
      </c>
      <c r="J145" s="14" t="s">
        <v>10</v>
      </c>
      <c r="K145" s="14" t="s">
        <v>372</v>
      </c>
      <c r="L145" s="199">
        <v>43347</v>
      </c>
      <c r="M145" s="200">
        <v>21.637386769146293</v>
      </c>
      <c r="N145" s="165">
        <v>2625.3362613230838</v>
      </c>
      <c r="O145" s="165">
        <v>2625.3362613230838</v>
      </c>
      <c r="P145" s="200"/>
      <c r="Q145" s="200"/>
      <c r="R145" s="66"/>
      <c r="S145" s="161"/>
      <c r="T145" s="161"/>
      <c r="U145" s="161"/>
      <c r="V145" s="161"/>
      <c r="W145" s="161"/>
      <c r="X145" s="161"/>
      <c r="Y145" s="161"/>
      <c r="Z145" s="161"/>
      <c r="AA145" s="161"/>
      <c r="AB145" s="161"/>
      <c r="AC145" s="161"/>
      <c r="AD145" s="161"/>
      <c r="AE145" s="201"/>
      <c r="AF145" s="201"/>
      <c r="AG145" s="20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66"/>
    </row>
    <row r="146" spans="1:44" s="109" customFormat="1" x14ac:dyDescent="0.35">
      <c r="A146" s="153" t="str">
        <f t="shared" si="1"/>
        <v>Cut4_1</v>
      </c>
      <c r="B146" s="14">
        <v>2018</v>
      </c>
      <c r="C146" s="14">
        <v>1</v>
      </c>
      <c r="D146" s="14" t="s">
        <v>7</v>
      </c>
      <c r="E146" s="14" t="s">
        <v>7</v>
      </c>
      <c r="F146" s="14" t="s">
        <v>8</v>
      </c>
      <c r="G146" s="14" t="s">
        <v>9</v>
      </c>
      <c r="H146" s="14" t="str">
        <f t="shared" si="6"/>
        <v>B3BPW</v>
      </c>
      <c r="I146" s="14" t="str">
        <f t="shared" si="7"/>
        <v>B3_2018</v>
      </c>
      <c r="J146" s="14" t="s">
        <v>10</v>
      </c>
      <c r="K146" s="14" t="s">
        <v>373</v>
      </c>
      <c r="L146" s="199">
        <v>43381</v>
      </c>
      <c r="M146" s="200">
        <v>18.912886721834987</v>
      </c>
      <c r="N146" s="165">
        <v>806.94983346495951</v>
      </c>
      <c r="O146" s="165">
        <v>806.94983346495951</v>
      </c>
      <c r="P146" s="165"/>
      <c r="Q146" s="165"/>
      <c r="R146" s="66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201"/>
      <c r="AF146" s="201"/>
      <c r="AG146" s="20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66"/>
    </row>
    <row r="147" spans="1:44" s="109" customFormat="1" x14ac:dyDescent="0.35">
      <c r="A147" s="153" t="str">
        <f t="shared" si="1"/>
        <v>Cut4_2</v>
      </c>
      <c r="B147" s="14">
        <v>2018</v>
      </c>
      <c r="C147" s="14">
        <v>2</v>
      </c>
      <c r="D147" s="14" t="s">
        <v>7</v>
      </c>
      <c r="E147" s="14" t="s">
        <v>7</v>
      </c>
      <c r="F147" s="14" t="s">
        <v>11</v>
      </c>
      <c r="G147" s="14" t="s">
        <v>12</v>
      </c>
      <c r="H147" s="14" t="str">
        <f t="shared" si="6"/>
        <v>B4C</v>
      </c>
      <c r="I147" s="14" t="str">
        <f t="shared" si="7"/>
        <v>B4_2018</v>
      </c>
      <c r="J147" s="14" t="s">
        <v>10</v>
      </c>
      <c r="K147" s="14" t="s">
        <v>373</v>
      </c>
      <c r="L147" s="199">
        <v>43381</v>
      </c>
      <c r="M147" s="200">
        <v>18.660956210121466</v>
      </c>
      <c r="N147" s="165">
        <v>1418.2326719692314</v>
      </c>
      <c r="O147" s="165">
        <v>1418.2326719692314</v>
      </c>
      <c r="P147" s="165"/>
      <c r="Q147" s="165"/>
      <c r="R147" s="66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201"/>
      <c r="AF147" s="201"/>
      <c r="AG147" s="20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66"/>
    </row>
    <row r="148" spans="1:44" s="109" customFormat="1" x14ac:dyDescent="0.35">
      <c r="A148" s="153" t="str">
        <f t="shared" si="1"/>
        <v>Cut4_3</v>
      </c>
      <c r="B148" s="14">
        <v>2018</v>
      </c>
      <c r="C148" s="14">
        <v>3</v>
      </c>
      <c r="D148" s="14" t="s">
        <v>13</v>
      </c>
      <c r="E148" s="14" t="s">
        <v>7</v>
      </c>
      <c r="F148" s="14" t="s">
        <v>14</v>
      </c>
      <c r="G148" s="14" t="s">
        <v>9</v>
      </c>
      <c r="H148" s="14" t="str">
        <f t="shared" si="6"/>
        <v>B1BPW</v>
      </c>
      <c r="I148" s="14" t="str">
        <f t="shared" si="7"/>
        <v>B1_2018</v>
      </c>
      <c r="J148" s="14" t="s">
        <v>15</v>
      </c>
      <c r="K148" s="14" t="s">
        <v>373</v>
      </c>
      <c r="L148" s="199">
        <v>43381</v>
      </c>
      <c r="M148" s="200">
        <v>20.451419788043058</v>
      </c>
      <c r="N148" s="165">
        <v>572.63975406520569</v>
      </c>
      <c r="O148" s="165">
        <v>572.63975406520569</v>
      </c>
      <c r="P148" s="165"/>
      <c r="Q148" s="165"/>
      <c r="R148" s="66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/>
      <c r="AE148" s="201"/>
      <c r="AF148" s="201"/>
      <c r="AG148" s="20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66"/>
    </row>
    <row r="149" spans="1:44" s="109" customFormat="1" x14ac:dyDescent="0.35">
      <c r="A149" s="153" t="str">
        <f t="shared" si="1"/>
        <v>Cut4_4</v>
      </c>
      <c r="B149" s="14">
        <v>2018</v>
      </c>
      <c r="C149" s="14">
        <v>4</v>
      </c>
      <c r="D149" s="14" t="s">
        <v>13</v>
      </c>
      <c r="E149" s="14" t="s">
        <v>7</v>
      </c>
      <c r="F149" s="14" t="s">
        <v>14</v>
      </c>
      <c r="G149" s="14" t="s">
        <v>16</v>
      </c>
      <c r="H149" s="14" t="str">
        <f t="shared" si="6"/>
        <v>B1BFW</v>
      </c>
      <c r="I149" s="14" t="str">
        <f t="shared" si="7"/>
        <v>B1_2018</v>
      </c>
      <c r="J149" s="14" t="s">
        <v>15</v>
      </c>
      <c r="K149" s="14" t="s">
        <v>373</v>
      </c>
      <c r="L149" s="199">
        <v>43381</v>
      </c>
      <c r="M149" s="200">
        <v>20.224514009309143</v>
      </c>
      <c r="N149" s="165">
        <v>755.04852301420794</v>
      </c>
      <c r="O149" s="165">
        <v>755.04852301420794</v>
      </c>
      <c r="P149" s="165"/>
      <c r="Q149" s="165"/>
      <c r="R149" s="66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201"/>
      <c r="AF149" s="201"/>
      <c r="AG149" s="20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66"/>
    </row>
    <row r="150" spans="1:44" s="109" customFormat="1" x14ac:dyDescent="0.35">
      <c r="A150" s="153" t="str">
        <f t="shared" si="1"/>
        <v>Cut4_5</v>
      </c>
      <c r="B150" s="14">
        <v>2018</v>
      </c>
      <c r="C150" s="14">
        <v>5</v>
      </c>
      <c r="D150" s="14" t="s">
        <v>12</v>
      </c>
      <c r="E150" s="14" t="s">
        <v>7</v>
      </c>
      <c r="F150" s="14" t="s">
        <v>11</v>
      </c>
      <c r="G150" s="14" t="s">
        <v>9</v>
      </c>
      <c r="H150" s="14" t="str">
        <f t="shared" si="6"/>
        <v>B4BPW</v>
      </c>
      <c r="I150" s="14" t="str">
        <f t="shared" si="7"/>
        <v>B4_2018</v>
      </c>
      <c r="J150" s="14" t="s">
        <v>10</v>
      </c>
      <c r="K150" s="14" t="s">
        <v>373</v>
      </c>
      <c r="L150" s="199">
        <v>43381</v>
      </c>
      <c r="M150" s="200">
        <v>17.487822406771567</v>
      </c>
      <c r="N150" s="165">
        <v>862.73257206739743</v>
      </c>
      <c r="O150" s="165">
        <v>862.73257206739743</v>
      </c>
      <c r="P150" s="165"/>
      <c r="Q150" s="165"/>
      <c r="R150" s="66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201"/>
      <c r="AF150" s="201"/>
      <c r="AG150" s="20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66"/>
    </row>
    <row r="151" spans="1:44" s="109" customFormat="1" x14ac:dyDescent="0.35">
      <c r="A151" s="153" t="str">
        <f t="shared" si="1"/>
        <v>Cut4_6</v>
      </c>
      <c r="B151" s="14">
        <v>2018</v>
      </c>
      <c r="C151" s="14">
        <v>6</v>
      </c>
      <c r="D151" s="14" t="s">
        <v>12</v>
      </c>
      <c r="E151" s="14" t="s">
        <v>7</v>
      </c>
      <c r="F151" s="14" t="s">
        <v>14</v>
      </c>
      <c r="G151" s="14" t="s">
        <v>12</v>
      </c>
      <c r="H151" s="14" t="str">
        <f t="shared" si="6"/>
        <v>B1C</v>
      </c>
      <c r="I151" s="14" t="str">
        <f t="shared" si="7"/>
        <v>B1_2018</v>
      </c>
      <c r="J151" s="14" t="s">
        <v>15</v>
      </c>
      <c r="K151" s="14" t="s">
        <v>373</v>
      </c>
      <c r="L151" s="199">
        <v>43381</v>
      </c>
      <c r="M151" s="200">
        <v>23.913490540169999</v>
      </c>
      <c r="N151" s="165">
        <v>669.5777351247599</v>
      </c>
      <c r="O151" s="165">
        <v>669.5777351247599</v>
      </c>
      <c r="P151" s="165"/>
      <c r="Q151" s="165"/>
      <c r="R151" s="66"/>
      <c r="S151" s="161"/>
      <c r="T151" s="161"/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/>
      <c r="AE151" s="201"/>
      <c r="AF151" s="201"/>
      <c r="AG151" s="20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66"/>
    </row>
    <row r="152" spans="1:44" s="109" customFormat="1" x14ac:dyDescent="0.35">
      <c r="A152" s="153" t="str">
        <f t="shared" si="1"/>
        <v>Cut4_7</v>
      </c>
      <c r="B152" s="14">
        <v>2018</v>
      </c>
      <c r="C152" s="14">
        <v>7</v>
      </c>
      <c r="D152" s="14" t="s">
        <v>17</v>
      </c>
      <c r="E152" s="14" t="s">
        <v>7</v>
      </c>
      <c r="F152" s="14" t="s">
        <v>18</v>
      </c>
      <c r="G152" s="14" t="s">
        <v>12</v>
      </c>
      <c r="H152" s="14" t="str">
        <f t="shared" si="6"/>
        <v>B2C</v>
      </c>
      <c r="I152" s="14" t="str">
        <f t="shared" si="7"/>
        <v>B2_2018</v>
      </c>
      <c r="J152" s="14" t="s">
        <v>15</v>
      </c>
      <c r="K152" s="14" t="s">
        <v>373</v>
      </c>
      <c r="L152" s="199">
        <v>43381</v>
      </c>
      <c r="M152" s="200">
        <v>19.593086293768749</v>
      </c>
      <c r="N152" s="165">
        <v>1280.0816378595584</v>
      </c>
      <c r="O152" s="165">
        <v>1280.0816378595584</v>
      </c>
      <c r="P152" s="165"/>
      <c r="Q152" s="165"/>
      <c r="R152" s="66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201"/>
      <c r="AF152" s="201"/>
      <c r="AG152" s="20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66"/>
    </row>
    <row r="153" spans="1:44" s="109" customFormat="1" x14ac:dyDescent="0.35">
      <c r="A153" s="153" t="str">
        <f t="shared" si="1"/>
        <v>Cut4_8</v>
      </c>
      <c r="B153" s="14">
        <v>2018</v>
      </c>
      <c r="C153" s="14">
        <v>8</v>
      </c>
      <c r="D153" s="14" t="s">
        <v>17</v>
      </c>
      <c r="E153" s="14" t="s">
        <v>7</v>
      </c>
      <c r="F153" s="14" t="s">
        <v>18</v>
      </c>
      <c r="G153" s="14" t="s">
        <v>9</v>
      </c>
      <c r="H153" s="14" t="str">
        <f t="shared" si="6"/>
        <v>B2BPW</v>
      </c>
      <c r="I153" s="14" t="str">
        <f t="shared" si="7"/>
        <v>B2_2018</v>
      </c>
      <c r="J153" s="14" t="s">
        <v>15</v>
      </c>
      <c r="K153" s="14" t="s">
        <v>373</v>
      </c>
      <c r="L153" s="199">
        <v>43381</v>
      </c>
      <c r="M153" s="200">
        <v>17.692525882853491</v>
      </c>
      <c r="N153" s="165">
        <v>896.42131139791024</v>
      </c>
      <c r="O153" s="165">
        <v>896.42131139791024</v>
      </c>
      <c r="P153" s="165"/>
      <c r="Q153" s="165"/>
      <c r="R153" s="66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  <c r="AD153" s="161"/>
      <c r="AE153" s="201"/>
      <c r="AF153" s="201"/>
      <c r="AG153" s="20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66"/>
    </row>
    <row r="154" spans="1:44" s="109" customFormat="1" x14ac:dyDescent="0.35">
      <c r="A154" s="153" t="str">
        <f t="shared" si="1"/>
        <v>Cut4_9</v>
      </c>
      <c r="B154" s="14">
        <v>2018</v>
      </c>
      <c r="C154" s="14">
        <v>9</v>
      </c>
      <c r="D154" s="14" t="s">
        <v>19</v>
      </c>
      <c r="E154" s="14" t="s">
        <v>7</v>
      </c>
      <c r="F154" s="14" t="s">
        <v>8</v>
      </c>
      <c r="G154" s="14" t="s">
        <v>12</v>
      </c>
      <c r="H154" s="14" t="str">
        <f t="shared" si="6"/>
        <v>B3C</v>
      </c>
      <c r="I154" s="14" t="str">
        <f t="shared" si="7"/>
        <v>B3_2018</v>
      </c>
      <c r="J154" s="14" t="s">
        <v>10</v>
      </c>
      <c r="K154" s="14" t="s">
        <v>373</v>
      </c>
      <c r="L154" s="199">
        <v>43381</v>
      </c>
      <c r="M154" s="200">
        <v>21.610331538846239</v>
      </c>
      <c r="N154" s="165">
        <v>1383.0612184861593</v>
      </c>
      <c r="O154" s="165">
        <v>1383.0612184861593</v>
      </c>
      <c r="P154" s="165"/>
      <c r="Q154" s="165"/>
      <c r="R154" s="66"/>
      <c r="S154" s="161"/>
      <c r="T154" s="161"/>
      <c r="U154" s="161"/>
      <c r="V154" s="161"/>
      <c r="W154" s="161"/>
      <c r="X154" s="161"/>
      <c r="Y154" s="161"/>
      <c r="Z154" s="161"/>
      <c r="AA154" s="161"/>
      <c r="AB154" s="161"/>
      <c r="AC154" s="161"/>
      <c r="AD154" s="161"/>
      <c r="AE154" s="201"/>
      <c r="AF154" s="201"/>
      <c r="AG154" s="20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66"/>
    </row>
    <row r="155" spans="1:44" s="109" customFormat="1" x14ac:dyDescent="0.35">
      <c r="A155" s="153" t="str">
        <f t="shared" si="1"/>
        <v>Cut4_10</v>
      </c>
      <c r="B155" s="14">
        <v>2018</v>
      </c>
      <c r="C155" s="14">
        <v>10</v>
      </c>
      <c r="D155" s="14" t="s">
        <v>19</v>
      </c>
      <c r="E155" s="14" t="s">
        <v>7</v>
      </c>
      <c r="F155" s="14" t="s">
        <v>11</v>
      </c>
      <c r="G155" s="14" t="s">
        <v>16</v>
      </c>
      <c r="H155" s="14" t="str">
        <f t="shared" si="6"/>
        <v>B4BFW</v>
      </c>
      <c r="I155" s="14" t="str">
        <f t="shared" si="7"/>
        <v>B4_2018</v>
      </c>
      <c r="J155" s="14" t="s">
        <v>10</v>
      </c>
      <c r="K155" s="14" t="s">
        <v>373</v>
      </c>
      <c r="L155" s="199">
        <v>43381</v>
      </c>
      <c r="M155" s="200">
        <v>16.12109875645158</v>
      </c>
      <c r="N155" s="165">
        <v>1569.1202789612871</v>
      </c>
      <c r="O155" s="165">
        <v>1569.1202789612871</v>
      </c>
      <c r="P155" s="165"/>
      <c r="Q155" s="165"/>
      <c r="R155" s="66"/>
      <c r="S155" s="161"/>
      <c r="T155" s="161"/>
      <c r="U155" s="161"/>
      <c r="V155" s="161"/>
      <c r="W155" s="161"/>
      <c r="X155" s="161"/>
      <c r="Y155" s="161"/>
      <c r="Z155" s="161"/>
      <c r="AA155" s="161"/>
      <c r="AB155" s="161"/>
      <c r="AC155" s="161"/>
      <c r="AD155" s="161"/>
      <c r="AE155" s="201"/>
      <c r="AF155" s="201"/>
      <c r="AG155" s="201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66"/>
    </row>
    <row r="156" spans="1:44" s="109" customFormat="1" x14ac:dyDescent="0.35">
      <c r="A156" s="153" t="str">
        <f t="shared" si="1"/>
        <v>Cut4_11</v>
      </c>
      <c r="B156" s="14">
        <v>2018</v>
      </c>
      <c r="C156" s="14">
        <v>11</v>
      </c>
      <c r="D156" s="14" t="s">
        <v>20</v>
      </c>
      <c r="E156" s="14" t="s">
        <v>7</v>
      </c>
      <c r="F156" s="14" t="s">
        <v>8</v>
      </c>
      <c r="G156" s="14" t="s">
        <v>16</v>
      </c>
      <c r="H156" s="14" t="str">
        <f t="shared" si="6"/>
        <v>B3BFW</v>
      </c>
      <c r="I156" s="14" t="str">
        <f t="shared" si="7"/>
        <v>B3_2018</v>
      </c>
      <c r="J156" s="14" t="s">
        <v>10</v>
      </c>
      <c r="K156" s="14" t="s">
        <v>373</v>
      </c>
      <c r="L156" s="199">
        <v>43381</v>
      </c>
      <c r="M156" s="200">
        <v>18.348972863302059</v>
      </c>
      <c r="N156" s="165">
        <v>1272.1954518556095</v>
      </c>
      <c r="O156" s="165">
        <v>1272.1954518556095</v>
      </c>
      <c r="P156" s="165"/>
      <c r="Q156" s="165"/>
      <c r="R156" s="66"/>
      <c r="S156" s="161"/>
      <c r="T156" s="161"/>
      <c r="U156" s="161"/>
      <c r="V156" s="161"/>
      <c r="W156" s="161"/>
      <c r="X156" s="161"/>
      <c r="Y156" s="161"/>
      <c r="Z156" s="161"/>
      <c r="AA156" s="161"/>
      <c r="AB156" s="161"/>
      <c r="AC156" s="161"/>
      <c r="AD156" s="161"/>
      <c r="AE156" s="201"/>
      <c r="AF156" s="201"/>
      <c r="AG156" s="201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66"/>
    </row>
    <row r="157" spans="1:44" s="109" customFormat="1" x14ac:dyDescent="0.35">
      <c r="A157" s="153" t="str">
        <f t="shared" si="1"/>
        <v>Cut4_12</v>
      </c>
      <c r="B157" s="14">
        <v>2018</v>
      </c>
      <c r="C157" s="15">
        <v>12</v>
      </c>
      <c r="D157" s="15" t="s">
        <v>20</v>
      </c>
      <c r="E157" s="15" t="s">
        <v>7</v>
      </c>
      <c r="F157" s="15" t="s">
        <v>18</v>
      </c>
      <c r="G157" s="14" t="s">
        <v>16</v>
      </c>
      <c r="H157" s="14" t="str">
        <f t="shared" si="6"/>
        <v>B2BFW</v>
      </c>
      <c r="I157" s="14" t="str">
        <f t="shared" si="7"/>
        <v>B2_2018</v>
      </c>
      <c r="J157" s="14" t="s">
        <v>15</v>
      </c>
      <c r="K157" s="14" t="s">
        <v>373</v>
      </c>
      <c r="L157" s="199">
        <v>43381</v>
      </c>
      <c r="M157" s="200">
        <v>17.655904467049979</v>
      </c>
      <c r="N157" s="165">
        <v>1459.5547692761315</v>
      </c>
      <c r="O157" s="165">
        <v>1459.5547692761315</v>
      </c>
      <c r="P157" s="165"/>
      <c r="Q157" s="165"/>
      <c r="R157" s="66"/>
      <c r="S157" s="161"/>
      <c r="T157" s="161"/>
      <c r="U157" s="161"/>
      <c r="V157" s="161"/>
      <c r="W157" s="161"/>
      <c r="X157" s="161"/>
      <c r="Y157" s="161"/>
      <c r="Z157" s="161"/>
      <c r="AA157" s="161"/>
      <c r="AB157" s="161"/>
      <c r="AC157" s="161"/>
      <c r="AD157" s="161"/>
      <c r="AE157" s="201"/>
      <c r="AF157" s="201"/>
      <c r="AG157" s="20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66"/>
    </row>
    <row r="158" spans="1:44" s="109" customFormat="1" x14ac:dyDescent="0.35">
      <c r="A158" s="153" t="str">
        <f t="shared" si="1"/>
        <v>Cut4_13</v>
      </c>
      <c r="B158" s="14">
        <v>2018</v>
      </c>
      <c r="C158" s="14">
        <v>13</v>
      </c>
      <c r="D158" s="14" t="s">
        <v>7</v>
      </c>
      <c r="E158" s="14" t="s">
        <v>13</v>
      </c>
      <c r="F158" s="14" t="s">
        <v>8</v>
      </c>
      <c r="G158" s="14" t="s">
        <v>9</v>
      </c>
      <c r="H158" s="14" t="str">
        <f t="shared" si="6"/>
        <v>B3BPW</v>
      </c>
      <c r="I158" s="14" t="str">
        <f t="shared" si="7"/>
        <v>B3_2018</v>
      </c>
      <c r="J158" s="14" t="s">
        <v>10</v>
      </c>
      <c r="K158" s="14" t="s">
        <v>373</v>
      </c>
      <c r="L158" s="199">
        <v>43381</v>
      </c>
      <c r="M158" s="200">
        <v>18.515194255673805</v>
      </c>
      <c r="N158" s="165">
        <v>814.6685472496473</v>
      </c>
      <c r="O158" s="165">
        <v>814.6685472496473</v>
      </c>
      <c r="P158" s="165"/>
      <c r="Q158" s="165"/>
      <c r="R158" s="66"/>
      <c r="S158" s="161"/>
      <c r="T158" s="161"/>
      <c r="U158" s="161"/>
      <c r="V158" s="161"/>
      <c r="W158" s="161"/>
      <c r="X158" s="161"/>
      <c r="Y158" s="161"/>
      <c r="Z158" s="161"/>
      <c r="AA158" s="161"/>
      <c r="AB158" s="161"/>
      <c r="AC158" s="161"/>
      <c r="AD158" s="203"/>
      <c r="AE158" s="201"/>
      <c r="AF158" s="201"/>
      <c r="AG158" s="201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66"/>
    </row>
    <row r="159" spans="1:44" s="109" customFormat="1" x14ac:dyDescent="0.35">
      <c r="A159" s="153" t="str">
        <f t="shared" si="1"/>
        <v>Cut4_14</v>
      </c>
      <c r="B159" s="14">
        <v>2018</v>
      </c>
      <c r="C159" s="14">
        <v>14</v>
      </c>
      <c r="D159" s="14" t="s">
        <v>7</v>
      </c>
      <c r="E159" s="14" t="s">
        <v>13</v>
      </c>
      <c r="F159" s="14" t="s">
        <v>18</v>
      </c>
      <c r="G159" s="14" t="s">
        <v>9</v>
      </c>
      <c r="H159" s="14" t="str">
        <f t="shared" si="6"/>
        <v>B2BPW</v>
      </c>
      <c r="I159" s="14" t="str">
        <f t="shared" si="7"/>
        <v>B2_2018</v>
      </c>
      <c r="J159" s="14" t="s">
        <v>15</v>
      </c>
      <c r="K159" s="14" t="s">
        <v>373</v>
      </c>
      <c r="L159" s="199">
        <v>43381</v>
      </c>
      <c r="M159" s="200">
        <v>16.851281641140478</v>
      </c>
      <c r="N159" s="165">
        <v>921.20339638234611</v>
      </c>
      <c r="O159" s="165">
        <v>921.20339638234611</v>
      </c>
      <c r="P159" s="165"/>
      <c r="Q159" s="165"/>
      <c r="R159" s="66"/>
      <c r="S159" s="161"/>
      <c r="T159" s="161"/>
      <c r="U159" s="161"/>
      <c r="V159" s="161"/>
      <c r="W159" s="161"/>
      <c r="X159" s="161"/>
      <c r="Y159" s="161"/>
      <c r="Z159" s="161"/>
      <c r="AA159" s="161"/>
      <c r="AB159" s="161"/>
      <c r="AC159" s="161"/>
      <c r="AD159" s="203"/>
      <c r="AE159" s="201"/>
      <c r="AF159" s="201"/>
      <c r="AG159" s="20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66"/>
    </row>
    <row r="160" spans="1:44" s="109" customFormat="1" x14ac:dyDescent="0.35">
      <c r="A160" s="153" t="str">
        <f t="shared" si="1"/>
        <v>Cut4_15</v>
      </c>
      <c r="B160" s="14">
        <v>2018</v>
      </c>
      <c r="C160" s="14">
        <v>15</v>
      </c>
      <c r="D160" s="14" t="s">
        <v>13</v>
      </c>
      <c r="E160" s="14" t="s">
        <v>13</v>
      </c>
      <c r="F160" s="14" t="s">
        <v>18</v>
      </c>
      <c r="G160" s="14" t="s">
        <v>16</v>
      </c>
      <c r="H160" s="14" t="str">
        <f t="shared" si="6"/>
        <v>B2BFW</v>
      </c>
      <c r="I160" s="14" t="str">
        <f t="shared" si="7"/>
        <v>B2_2018</v>
      </c>
      <c r="J160" s="14" t="s">
        <v>15</v>
      </c>
      <c r="K160" s="14" t="s">
        <v>373</v>
      </c>
      <c r="L160" s="199">
        <v>43381</v>
      </c>
      <c r="M160" s="200">
        <v>18.960582802133455</v>
      </c>
      <c r="N160" s="165">
        <v>1668.5312865877438</v>
      </c>
      <c r="O160" s="165">
        <v>1668.5312865877438</v>
      </c>
      <c r="P160" s="165"/>
      <c r="Q160" s="165"/>
      <c r="R160" s="66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201"/>
      <c r="AF160" s="201"/>
      <c r="AG160" s="20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66"/>
    </row>
    <row r="161" spans="1:44" s="109" customFormat="1" x14ac:dyDescent="0.35">
      <c r="A161" s="153" t="str">
        <f t="shared" si="1"/>
        <v>Cut4_16</v>
      </c>
      <c r="B161" s="14">
        <v>2018</v>
      </c>
      <c r="C161" s="14">
        <v>16</v>
      </c>
      <c r="D161" s="14" t="s">
        <v>13</v>
      </c>
      <c r="E161" s="14" t="s">
        <v>13</v>
      </c>
      <c r="F161" s="14" t="s">
        <v>14</v>
      </c>
      <c r="G161" s="14" t="s">
        <v>9</v>
      </c>
      <c r="H161" s="14" t="str">
        <f t="shared" si="6"/>
        <v>B1BPW</v>
      </c>
      <c r="I161" s="14" t="str">
        <f t="shared" si="7"/>
        <v>B1_2018</v>
      </c>
      <c r="J161" s="14" t="s">
        <v>15</v>
      </c>
      <c r="K161" s="14" t="s">
        <v>373</v>
      </c>
      <c r="L161" s="199">
        <v>43381</v>
      </c>
      <c r="M161" s="200">
        <v>21.216743685225882</v>
      </c>
      <c r="N161" s="165">
        <v>452.62386528481886</v>
      </c>
      <c r="O161" s="165">
        <v>452.62386528481886</v>
      </c>
      <c r="P161" s="165"/>
      <c r="Q161" s="165"/>
      <c r="R161" s="66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201"/>
      <c r="AF161" s="201"/>
      <c r="AG161" s="20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66"/>
    </row>
    <row r="162" spans="1:44" s="109" customFormat="1" x14ac:dyDescent="0.35">
      <c r="A162" s="153" t="str">
        <f t="shared" si="1"/>
        <v>Cut4_17</v>
      </c>
      <c r="B162" s="14">
        <v>2018</v>
      </c>
      <c r="C162" s="14">
        <v>17</v>
      </c>
      <c r="D162" s="14" t="s">
        <v>12</v>
      </c>
      <c r="E162" s="14" t="s">
        <v>13</v>
      </c>
      <c r="F162" s="14" t="s">
        <v>14</v>
      </c>
      <c r="G162" s="14" t="s">
        <v>16</v>
      </c>
      <c r="H162" s="14" t="str">
        <f t="shared" si="6"/>
        <v>B1BFW</v>
      </c>
      <c r="I162" s="14" t="str">
        <f t="shared" si="7"/>
        <v>B1_2018</v>
      </c>
      <c r="J162" s="14" t="s">
        <v>15</v>
      </c>
      <c r="K162" s="14" t="s">
        <v>373</v>
      </c>
      <c r="L162" s="199">
        <v>43381</v>
      </c>
      <c r="M162" s="200">
        <v>20.316283848242453</v>
      </c>
      <c r="N162" s="165">
        <v>839.73973239402142</v>
      </c>
      <c r="O162" s="165">
        <v>839.73973239402142</v>
      </c>
      <c r="P162" s="165"/>
      <c r="Q162" s="165"/>
      <c r="R162" s="66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201"/>
      <c r="AF162" s="201"/>
      <c r="AG162" s="20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66"/>
    </row>
    <row r="163" spans="1:44" s="109" customFormat="1" x14ac:dyDescent="0.35">
      <c r="A163" s="153" t="str">
        <f t="shared" si="1"/>
        <v>Cut4_18</v>
      </c>
      <c r="B163" s="14">
        <v>2018</v>
      </c>
      <c r="C163" s="14">
        <v>18</v>
      </c>
      <c r="D163" s="14" t="s">
        <v>12</v>
      </c>
      <c r="E163" s="14" t="s">
        <v>13</v>
      </c>
      <c r="F163" s="14" t="s">
        <v>11</v>
      </c>
      <c r="G163" s="14" t="s">
        <v>16</v>
      </c>
      <c r="H163" s="14" t="str">
        <f t="shared" si="6"/>
        <v>B4BFW</v>
      </c>
      <c r="I163" s="14" t="str">
        <f t="shared" si="7"/>
        <v>B4_2018</v>
      </c>
      <c r="J163" s="14" t="s">
        <v>10</v>
      </c>
      <c r="K163" s="14" t="s">
        <v>373</v>
      </c>
      <c r="L163" s="199">
        <v>43381</v>
      </c>
      <c r="M163" s="200">
        <v>17.368461128455039</v>
      </c>
      <c r="N163" s="165">
        <v>1482.1086829614967</v>
      </c>
      <c r="O163" s="165">
        <v>1482.1086829614967</v>
      </c>
      <c r="P163" s="165"/>
      <c r="Q163" s="165"/>
      <c r="R163" s="66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201"/>
      <c r="AF163" s="201"/>
      <c r="AG163" s="20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66"/>
    </row>
    <row r="164" spans="1:44" s="109" customFormat="1" x14ac:dyDescent="0.35">
      <c r="A164" s="153" t="str">
        <f t="shared" si="1"/>
        <v>Cut4_19</v>
      </c>
      <c r="B164" s="14">
        <v>2018</v>
      </c>
      <c r="C164" s="14">
        <v>19</v>
      </c>
      <c r="D164" s="14" t="s">
        <v>17</v>
      </c>
      <c r="E164" s="14" t="s">
        <v>13</v>
      </c>
      <c r="F164" s="14" t="s">
        <v>11</v>
      </c>
      <c r="G164" s="14" t="s">
        <v>9</v>
      </c>
      <c r="H164" s="14" t="str">
        <f t="shared" si="6"/>
        <v>B4BPW</v>
      </c>
      <c r="I164" s="14" t="str">
        <f t="shared" si="7"/>
        <v>B4_2018</v>
      </c>
      <c r="J164" s="14" t="s">
        <v>10</v>
      </c>
      <c r="K164" s="14" t="s">
        <v>373</v>
      </c>
      <c r="L164" s="199">
        <v>43381</v>
      </c>
      <c r="M164" s="200">
        <v>16.060187834517127</v>
      </c>
      <c r="N164" s="165">
        <v>706.64826471875347</v>
      </c>
      <c r="O164" s="165">
        <v>706.64826471875347</v>
      </c>
      <c r="P164" s="165"/>
      <c r="Q164" s="165"/>
      <c r="R164" s="66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203"/>
      <c r="AE164" s="201"/>
      <c r="AF164" s="201"/>
      <c r="AG164" s="20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66"/>
    </row>
    <row r="165" spans="1:44" s="109" customFormat="1" x14ac:dyDescent="0.35">
      <c r="A165" s="153" t="str">
        <f t="shared" si="1"/>
        <v>Cut4_20</v>
      </c>
      <c r="B165" s="14">
        <v>2018</v>
      </c>
      <c r="C165" s="14">
        <v>20</v>
      </c>
      <c r="D165" s="14" t="s">
        <v>17</v>
      </c>
      <c r="E165" s="14" t="s">
        <v>13</v>
      </c>
      <c r="F165" s="14" t="s">
        <v>8</v>
      </c>
      <c r="G165" s="14" t="s">
        <v>12</v>
      </c>
      <c r="H165" s="14" t="str">
        <f t="shared" si="6"/>
        <v>B3C</v>
      </c>
      <c r="I165" s="14" t="str">
        <f t="shared" si="7"/>
        <v>B3_2018</v>
      </c>
      <c r="J165" s="14" t="s">
        <v>10</v>
      </c>
      <c r="K165" s="14" t="s">
        <v>373</v>
      </c>
      <c r="L165" s="199">
        <v>43381</v>
      </c>
      <c r="M165" s="200">
        <v>19.070542492131075</v>
      </c>
      <c r="N165" s="165">
        <v>1017.095599580324</v>
      </c>
      <c r="O165" s="165">
        <v>1017.095599580324</v>
      </c>
      <c r="P165" s="165"/>
      <c r="Q165" s="165"/>
      <c r="R165" s="66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201"/>
      <c r="AF165" s="201"/>
      <c r="AG165" s="20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66"/>
    </row>
    <row r="166" spans="1:44" s="109" customFormat="1" x14ac:dyDescent="0.35">
      <c r="A166" s="153" t="str">
        <f t="shared" si="1"/>
        <v>Cut4_21</v>
      </c>
      <c r="B166" s="14">
        <v>2018</v>
      </c>
      <c r="C166" s="14">
        <v>21</v>
      </c>
      <c r="D166" s="14" t="s">
        <v>19</v>
      </c>
      <c r="E166" s="14" t="s">
        <v>13</v>
      </c>
      <c r="F166" s="14" t="s">
        <v>14</v>
      </c>
      <c r="G166" s="14" t="s">
        <v>12</v>
      </c>
      <c r="H166" s="14" t="str">
        <f t="shared" si="6"/>
        <v>B1C</v>
      </c>
      <c r="I166" s="14" t="str">
        <f t="shared" si="7"/>
        <v>B1_2018</v>
      </c>
      <c r="J166" s="14" t="s">
        <v>15</v>
      </c>
      <c r="K166" s="14" t="s">
        <v>373</v>
      </c>
      <c r="L166" s="199">
        <v>43381</v>
      </c>
      <c r="M166" s="200">
        <v>23.371223848909739</v>
      </c>
      <c r="N166" s="165">
        <v>685.55589956801907</v>
      </c>
      <c r="O166" s="165">
        <v>685.55589956801907</v>
      </c>
      <c r="P166" s="165"/>
      <c r="Q166" s="165"/>
      <c r="R166" s="66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201"/>
      <c r="AF166" s="201"/>
      <c r="AG166" s="20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66"/>
    </row>
    <row r="167" spans="1:44" s="109" customFormat="1" x14ac:dyDescent="0.35">
      <c r="A167" s="153" t="str">
        <f t="shared" si="1"/>
        <v>Cut4_22</v>
      </c>
      <c r="B167" s="14">
        <v>2018</v>
      </c>
      <c r="C167" s="14">
        <v>22</v>
      </c>
      <c r="D167" s="14" t="s">
        <v>19</v>
      </c>
      <c r="E167" s="14" t="s">
        <v>13</v>
      </c>
      <c r="F167" s="14" t="s">
        <v>11</v>
      </c>
      <c r="G167" s="14" t="s">
        <v>12</v>
      </c>
      <c r="H167" s="14" t="str">
        <f t="shared" si="6"/>
        <v>B4C</v>
      </c>
      <c r="I167" s="14" t="str">
        <f t="shared" si="7"/>
        <v>B4_2018</v>
      </c>
      <c r="J167" s="14" t="s">
        <v>10</v>
      </c>
      <c r="K167" s="14" t="s">
        <v>373</v>
      </c>
      <c r="L167" s="199">
        <v>43381</v>
      </c>
      <c r="M167" s="200">
        <v>17.588256484149866</v>
      </c>
      <c r="N167" s="165">
        <v>1242.903458213257</v>
      </c>
      <c r="O167" s="165">
        <v>1242.903458213257</v>
      </c>
      <c r="P167" s="165"/>
      <c r="Q167" s="165"/>
      <c r="R167" s="66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201"/>
      <c r="AF167" s="201"/>
      <c r="AG167" s="20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66"/>
    </row>
    <row r="168" spans="1:44" s="109" customFormat="1" x14ac:dyDescent="0.35">
      <c r="A168" s="153" t="str">
        <f t="shared" si="1"/>
        <v>Cut4_23</v>
      </c>
      <c r="B168" s="14">
        <v>2018</v>
      </c>
      <c r="C168" s="14">
        <v>23</v>
      </c>
      <c r="D168" s="14" t="s">
        <v>20</v>
      </c>
      <c r="E168" s="14" t="s">
        <v>13</v>
      </c>
      <c r="F168" s="14" t="s">
        <v>8</v>
      </c>
      <c r="G168" s="14" t="s">
        <v>16</v>
      </c>
      <c r="H168" s="14" t="str">
        <f t="shared" si="6"/>
        <v>B3BFW</v>
      </c>
      <c r="I168" s="14" t="str">
        <f t="shared" si="7"/>
        <v>B3_2018</v>
      </c>
      <c r="J168" s="14" t="s">
        <v>10</v>
      </c>
      <c r="K168" s="14" t="s">
        <v>373</v>
      </c>
      <c r="L168" s="199">
        <v>43381</v>
      </c>
      <c r="M168" s="200">
        <v>19.56338536859424</v>
      </c>
      <c r="N168" s="165">
        <v>704.28187326939269</v>
      </c>
      <c r="O168" s="165">
        <v>704.28187326939269</v>
      </c>
      <c r="P168" s="165"/>
      <c r="Q168" s="165"/>
      <c r="R168" s="66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201"/>
      <c r="AF168" s="201"/>
      <c r="AG168" s="20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66"/>
    </row>
    <row r="169" spans="1:44" s="109" customFormat="1" x14ac:dyDescent="0.35">
      <c r="A169" s="153" t="str">
        <f t="shared" si="1"/>
        <v>Cut4_24</v>
      </c>
      <c r="B169" s="14">
        <v>2018</v>
      </c>
      <c r="C169" s="15">
        <v>24</v>
      </c>
      <c r="D169" s="15" t="s">
        <v>20</v>
      </c>
      <c r="E169" s="15" t="s">
        <v>13</v>
      </c>
      <c r="F169" s="15" t="s">
        <v>18</v>
      </c>
      <c r="G169" s="14" t="s">
        <v>12</v>
      </c>
      <c r="H169" s="14" t="str">
        <f t="shared" si="6"/>
        <v>B2C</v>
      </c>
      <c r="I169" s="14" t="str">
        <f t="shared" si="7"/>
        <v>B2_2018</v>
      </c>
      <c r="J169" s="14" t="s">
        <v>15</v>
      </c>
      <c r="K169" s="14" t="s">
        <v>373</v>
      </c>
      <c r="L169" s="199">
        <v>43381</v>
      </c>
      <c r="M169" s="200">
        <v>19.339023702031611</v>
      </c>
      <c r="N169" s="165">
        <v>1237.6975169300231</v>
      </c>
      <c r="O169" s="165">
        <v>1237.6975169300231</v>
      </c>
      <c r="P169" s="165"/>
      <c r="Q169" s="165"/>
      <c r="R169" s="66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201"/>
      <c r="AF169" s="201"/>
      <c r="AG169" s="20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66"/>
    </row>
    <row r="170" spans="1:44" s="109" customFormat="1" x14ac:dyDescent="0.35">
      <c r="A170" s="153" t="str">
        <f t="shared" si="1"/>
        <v>Cut4_25</v>
      </c>
      <c r="B170" s="14">
        <v>2018</v>
      </c>
      <c r="C170" s="14">
        <v>25</v>
      </c>
      <c r="D170" s="14" t="s">
        <v>7</v>
      </c>
      <c r="E170" s="14" t="s">
        <v>12</v>
      </c>
      <c r="F170" s="14" t="s">
        <v>11</v>
      </c>
      <c r="G170" s="14" t="s">
        <v>16</v>
      </c>
      <c r="H170" s="14" t="str">
        <f t="shared" si="6"/>
        <v>B4BFW</v>
      </c>
      <c r="I170" s="14" t="str">
        <f t="shared" si="7"/>
        <v>B4_2018</v>
      </c>
      <c r="J170" s="14" t="s">
        <v>10</v>
      </c>
      <c r="K170" s="14" t="s">
        <v>373</v>
      </c>
      <c r="L170" s="199">
        <v>43381</v>
      </c>
      <c r="M170" s="200">
        <v>18.324274498585549</v>
      </c>
      <c r="N170" s="165">
        <v>1514.8066918830721</v>
      </c>
      <c r="O170" s="165">
        <v>1514.8066918830721</v>
      </c>
      <c r="P170" s="165"/>
      <c r="Q170" s="165"/>
      <c r="R170" s="66"/>
      <c r="S170" s="161"/>
      <c r="T170" s="161"/>
      <c r="U170" s="161"/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201"/>
      <c r="AF170" s="201"/>
      <c r="AG170" s="20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66"/>
    </row>
    <row r="171" spans="1:44" s="109" customFormat="1" x14ac:dyDescent="0.35">
      <c r="A171" s="153" t="str">
        <f t="shared" si="1"/>
        <v>Cut4_26</v>
      </c>
      <c r="B171" s="14">
        <v>2018</v>
      </c>
      <c r="C171" s="14">
        <v>26</v>
      </c>
      <c r="D171" s="14" t="s">
        <v>7</v>
      </c>
      <c r="E171" s="14" t="s">
        <v>12</v>
      </c>
      <c r="F171" s="14" t="s">
        <v>18</v>
      </c>
      <c r="G171" s="14" t="s">
        <v>9</v>
      </c>
      <c r="H171" s="14" t="str">
        <f t="shared" si="6"/>
        <v>B2BPW</v>
      </c>
      <c r="I171" s="14" t="str">
        <f t="shared" si="7"/>
        <v>B2_2018</v>
      </c>
      <c r="J171" s="14" t="s">
        <v>15</v>
      </c>
      <c r="K171" s="14" t="s">
        <v>373</v>
      </c>
      <c r="L171" s="199">
        <v>43381</v>
      </c>
      <c r="M171" s="200">
        <v>19.654936535684392</v>
      </c>
      <c r="N171" s="165">
        <v>995.85011780800914</v>
      </c>
      <c r="O171" s="165">
        <v>995.85011780800914</v>
      </c>
      <c r="P171" s="165"/>
      <c r="Q171" s="165"/>
      <c r="R171" s="66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201"/>
      <c r="AF171" s="201"/>
      <c r="AG171" s="20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66"/>
    </row>
    <row r="172" spans="1:44" s="109" customFormat="1" x14ac:dyDescent="0.35">
      <c r="A172" s="153" t="str">
        <f t="shared" si="1"/>
        <v>Cut4_27</v>
      </c>
      <c r="B172" s="14">
        <v>2018</v>
      </c>
      <c r="C172" s="14">
        <v>27</v>
      </c>
      <c r="D172" s="14" t="s">
        <v>13</v>
      </c>
      <c r="E172" s="14" t="s">
        <v>12</v>
      </c>
      <c r="F172" s="14" t="s">
        <v>14</v>
      </c>
      <c r="G172" s="14" t="s">
        <v>12</v>
      </c>
      <c r="H172" s="14" t="str">
        <f t="shared" si="6"/>
        <v>B1C</v>
      </c>
      <c r="I172" s="14" t="str">
        <f t="shared" si="7"/>
        <v>B1_2018</v>
      </c>
      <c r="J172" s="14" t="s">
        <v>15</v>
      </c>
      <c r="K172" s="14" t="s">
        <v>373</v>
      </c>
      <c r="L172" s="199">
        <v>43381</v>
      </c>
      <c r="M172" s="200">
        <v>25.056022408963564</v>
      </c>
      <c r="N172" s="165">
        <v>668.16059757236167</v>
      </c>
      <c r="O172" s="165">
        <v>668.16059757236167</v>
      </c>
      <c r="P172" s="165"/>
      <c r="Q172" s="165"/>
      <c r="R172" s="66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201"/>
      <c r="AF172" s="201"/>
      <c r="AG172" s="20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66"/>
    </row>
    <row r="173" spans="1:44" s="109" customFormat="1" x14ac:dyDescent="0.35">
      <c r="A173" s="153" t="str">
        <f t="shared" si="1"/>
        <v>Cut4_28</v>
      </c>
      <c r="B173" s="14">
        <v>2018</v>
      </c>
      <c r="C173" s="14">
        <v>28</v>
      </c>
      <c r="D173" s="14" t="s">
        <v>13</v>
      </c>
      <c r="E173" s="14" t="s">
        <v>12</v>
      </c>
      <c r="F173" s="14" t="s">
        <v>14</v>
      </c>
      <c r="G173" s="14" t="s">
        <v>9</v>
      </c>
      <c r="H173" s="14" t="str">
        <f t="shared" si="6"/>
        <v>B1BPW</v>
      </c>
      <c r="I173" s="14" t="str">
        <f t="shared" si="7"/>
        <v>B1_2018</v>
      </c>
      <c r="J173" s="14" t="s">
        <v>15</v>
      </c>
      <c r="K173" s="14" t="s">
        <v>373</v>
      </c>
      <c r="L173" s="199">
        <v>43381</v>
      </c>
      <c r="M173" s="200">
        <v>22.982921633842817</v>
      </c>
      <c r="N173" s="165">
        <v>551.59011921222759</v>
      </c>
      <c r="O173" s="165">
        <v>551.59011921222759</v>
      </c>
      <c r="P173" s="165"/>
      <c r="Q173" s="165"/>
      <c r="R173" s="66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201"/>
      <c r="AF173" s="201"/>
      <c r="AG173" s="20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66"/>
    </row>
    <row r="174" spans="1:44" s="109" customFormat="1" x14ac:dyDescent="0.35">
      <c r="A174" s="153" t="str">
        <f t="shared" si="1"/>
        <v>Cut4_29</v>
      </c>
      <c r="B174" s="14">
        <v>2018</v>
      </c>
      <c r="C174" s="14">
        <v>29</v>
      </c>
      <c r="D174" s="14" t="s">
        <v>12</v>
      </c>
      <c r="E174" s="14" t="s">
        <v>12</v>
      </c>
      <c r="F174" s="14" t="s">
        <v>11</v>
      </c>
      <c r="G174" s="14" t="s">
        <v>9</v>
      </c>
      <c r="H174" s="14" t="str">
        <f t="shared" si="6"/>
        <v>B4BPW</v>
      </c>
      <c r="I174" s="14" t="str">
        <f t="shared" si="7"/>
        <v>B4_2018</v>
      </c>
      <c r="J174" s="14" t="s">
        <v>10</v>
      </c>
      <c r="K174" s="14" t="s">
        <v>373</v>
      </c>
      <c r="L174" s="199">
        <v>43381</v>
      </c>
      <c r="M174" s="200">
        <v>17.805650740285781</v>
      </c>
      <c r="N174" s="204">
        <v>854.67123553371755</v>
      </c>
      <c r="O174" s="204">
        <v>854.67123553371755</v>
      </c>
      <c r="P174" s="165"/>
      <c r="Q174" s="165"/>
      <c r="R174" s="66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201"/>
      <c r="AF174" s="201"/>
      <c r="AG174" s="20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66"/>
    </row>
    <row r="175" spans="1:44" s="109" customFormat="1" x14ac:dyDescent="0.35">
      <c r="A175" s="153" t="str">
        <f t="shared" si="1"/>
        <v>Cut4_30</v>
      </c>
      <c r="B175" s="14">
        <v>2018</v>
      </c>
      <c r="C175" s="14">
        <v>30</v>
      </c>
      <c r="D175" s="14" t="s">
        <v>12</v>
      </c>
      <c r="E175" s="14" t="s">
        <v>12</v>
      </c>
      <c r="F175" s="14" t="s">
        <v>8</v>
      </c>
      <c r="G175" s="14" t="s">
        <v>16</v>
      </c>
      <c r="H175" s="14" t="str">
        <f t="shared" si="6"/>
        <v>B3BFW</v>
      </c>
      <c r="I175" s="14" t="str">
        <f t="shared" si="7"/>
        <v>B3_2018</v>
      </c>
      <c r="J175" s="14" t="s">
        <v>10</v>
      </c>
      <c r="K175" s="14" t="s">
        <v>373</v>
      </c>
      <c r="L175" s="199">
        <v>43381</v>
      </c>
      <c r="M175" s="200">
        <v>19.598574649116422</v>
      </c>
      <c r="N175" s="165">
        <v>1175.9144789469854</v>
      </c>
      <c r="O175" s="165">
        <v>1175.9144789469854</v>
      </c>
      <c r="P175" s="165"/>
      <c r="Q175" s="165"/>
      <c r="R175" s="66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201"/>
      <c r="AF175" s="201"/>
      <c r="AG175" s="20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66"/>
    </row>
    <row r="176" spans="1:44" s="109" customFormat="1" x14ac:dyDescent="0.35">
      <c r="A176" s="153" t="str">
        <f t="shared" si="1"/>
        <v>Cut4_31</v>
      </c>
      <c r="B176" s="14">
        <v>2018</v>
      </c>
      <c r="C176" s="14">
        <v>31</v>
      </c>
      <c r="D176" s="14" t="s">
        <v>17</v>
      </c>
      <c r="E176" s="14" t="s">
        <v>12</v>
      </c>
      <c r="F176" s="14" t="s">
        <v>11</v>
      </c>
      <c r="G176" s="14" t="s">
        <v>12</v>
      </c>
      <c r="H176" s="14" t="str">
        <f t="shared" si="6"/>
        <v>B4C</v>
      </c>
      <c r="I176" s="14" t="str">
        <f t="shared" si="7"/>
        <v>B4_2018</v>
      </c>
      <c r="J176" s="14" t="s">
        <v>10</v>
      </c>
      <c r="K176" s="14" t="s">
        <v>373</v>
      </c>
      <c r="L176" s="199">
        <v>43381</v>
      </c>
      <c r="M176" s="200">
        <v>19.29143057421577</v>
      </c>
      <c r="N176" s="165">
        <v>1106.0420195883707</v>
      </c>
      <c r="O176" s="165">
        <v>1106.0420195883707</v>
      </c>
      <c r="P176" s="165"/>
      <c r="Q176" s="165"/>
      <c r="R176" s="66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201"/>
      <c r="AF176" s="201"/>
      <c r="AG176" s="20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66"/>
    </row>
    <row r="177" spans="1:44" s="109" customFormat="1" x14ac:dyDescent="0.35">
      <c r="A177" s="153" t="str">
        <f t="shared" si="1"/>
        <v>Cut4_32</v>
      </c>
      <c r="B177" s="14">
        <v>2018</v>
      </c>
      <c r="C177" s="14">
        <v>32</v>
      </c>
      <c r="D177" s="14" t="s">
        <v>17</v>
      </c>
      <c r="E177" s="14" t="s">
        <v>12</v>
      </c>
      <c r="F177" s="14" t="s">
        <v>8</v>
      </c>
      <c r="G177" s="14" t="s">
        <v>12</v>
      </c>
      <c r="H177" s="14" t="str">
        <f t="shared" si="6"/>
        <v>B3C</v>
      </c>
      <c r="I177" s="14" t="str">
        <f t="shared" si="7"/>
        <v>B3_2018</v>
      </c>
      <c r="J177" s="14" t="s">
        <v>10</v>
      </c>
      <c r="K177" s="14" t="s">
        <v>373</v>
      </c>
      <c r="L177" s="199">
        <v>43381</v>
      </c>
      <c r="M177" s="200">
        <v>20.751639908672491</v>
      </c>
      <c r="N177" s="165">
        <v>1189.7606880972228</v>
      </c>
      <c r="O177" s="165">
        <v>1189.7606880972228</v>
      </c>
      <c r="P177" s="165"/>
      <c r="Q177" s="165"/>
      <c r="R177" s="66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201"/>
      <c r="AF177" s="201"/>
      <c r="AG177" s="20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66"/>
    </row>
    <row r="178" spans="1:44" s="109" customFormat="1" x14ac:dyDescent="0.35">
      <c r="A178" s="153" t="str">
        <f t="shared" si="1"/>
        <v>Cut4_33</v>
      </c>
      <c r="B178" s="14">
        <v>2018</v>
      </c>
      <c r="C178" s="14">
        <v>33</v>
      </c>
      <c r="D178" s="14" t="s">
        <v>19</v>
      </c>
      <c r="E178" s="14" t="s">
        <v>12</v>
      </c>
      <c r="F178" s="14" t="s">
        <v>8</v>
      </c>
      <c r="G178" s="14" t="s">
        <v>9</v>
      </c>
      <c r="H178" s="14" t="str">
        <f t="shared" si="6"/>
        <v>B3BPW</v>
      </c>
      <c r="I178" s="14" t="str">
        <f t="shared" si="7"/>
        <v>B3_2018</v>
      </c>
      <c r="J178" s="14" t="s">
        <v>10</v>
      </c>
      <c r="K178" s="14" t="s">
        <v>373</v>
      </c>
      <c r="L178" s="199">
        <v>43381</v>
      </c>
      <c r="M178" s="200">
        <v>20.498812351543933</v>
      </c>
      <c r="N178" s="165">
        <v>983.94299287410888</v>
      </c>
      <c r="O178" s="165">
        <v>983.94299287410888</v>
      </c>
      <c r="P178" s="165"/>
      <c r="Q178" s="165"/>
      <c r="R178" s="66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201"/>
      <c r="AF178" s="201"/>
      <c r="AG178" s="20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66"/>
    </row>
    <row r="179" spans="1:44" s="109" customFormat="1" x14ac:dyDescent="0.35">
      <c r="A179" s="153" t="str">
        <f t="shared" si="1"/>
        <v>Cut4_34</v>
      </c>
      <c r="B179" s="14">
        <v>2018</v>
      </c>
      <c r="C179" s="14">
        <v>34</v>
      </c>
      <c r="D179" s="14" t="s">
        <v>19</v>
      </c>
      <c r="E179" s="14" t="s">
        <v>12</v>
      </c>
      <c r="F179" s="14" t="s">
        <v>14</v>
      </c>
      <c r="G179" s="14" t="s">
        <v>16</v>
      </c>
      <c r="H179" s="14" t="str">
        <f t="shared" si="6"/>
        <v>B1BFW</v>
      </c>
      <c r="I179" s="14" t="str">
        <f t="shared" si="7"/>
        <v>B1_2018</v>
      </c>
      <c r="J179" s="14" t="s">
        <v>15</v>
      </c>
      <c r="K179" s="14" t="s">
        <v>373</v>
      </c>
      <c r="L179" s="199">
        <v>43381</v>
      </c>
      <c r="M179" s="200">
        <v>22.369799304479024</v>
      </c>
      <c r="N179" s="165">
        <v>1133.4031647602706</v>
      </c>
      <c r="O179" s="165">
        <v>1133.4031647602706</v>
      </c>
      <c r="P179" s="165"/>
      <c r="Q179" s="165"/>
      <c r="R179" s="66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201"/>
      <c r="AF179" s="201"/>
      <c r="AG179" s="20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66"/>
    </row>
    <row r="180" spans="1:44" s="109" customFormat="1" x14ac:dyDescent="0.35">
      <c r="A180" s="153" t="str">
        <f t="shared" si="1"/>
        <v>Cut4_35</v>
      </c>
      <c r="B180" s="14">
        <v>2018</v>
      </c>
      <c r="C180" s="16">
        <v>35</v>
      </c>
      <c r="D180" s="14" t="s">
        <v>20</v>
      </c>
      <c r="E180" s="16" t="s">
        <v>12</v>
      </c>
      <c r="F180" s="16" t="s">
        <v>18</v>
      </c>
      <c r="G180" s="14" t="s">
        <v>16</v>
      </c>
      <c r="H180" s="14" t="str">
        <f t="shared" si="6"/>
        <v>B2BFW</v>
      </c>
      <c r="I180" s="14" t="str">
        <f t="shared" si="7"/>
        <v>B2_2018</v>
      </c>
      <c r="J180" s="14" t="s">
        <v>15</v>
      </c>
      <c r="K180" s="14" t="s">
        <v>373</v>
      </c>
      <c r="L180" s="199">
        <v>43381</v>
      </c>
      <c r="M180" s="200">
        <v>18.716666666666651</v>
      </c>
      <c r="N180" s="165">
        <v>1647.0666666666652</v>
      </c>
      <c r="O180" s="165">
        <v>1647.0666666666652</v>
      </c>
      <c r="P180" s="165"/>
      <c r="Q180" s="165"/>
      <c r="R180" s="66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201"/>
      <c r="AF180" s="201"/>
      <c r="AG180" s="20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66"/>
    </row>
    <row r="181" spans="1:44" s="109" customFormat="1" x14ac:dyDescent="0.35">
      <c r="A181" s="153" t="str">
        <f t="shared" si="1"/>
        <v>Cut4_36</v>
      </c>
      <c r="B181" s="14">
        <v>2018</v>
      </c>
      <c r="C181" s="15">
        <v>36</v>
      </c>
      <c r="D181" s="15" t="s">
        <v>20</v>
      </c>
      <c r="E181" s="15" t="s">
        <v>12</v>
      </c>
      <c r="F181" s="15" t="s">
        <v>18</v>
      </c>
      <c r="G181" s="14" t="s">
        <v>12</v>
      </c>
      <c r="H181" s="14" t="str">
        <f t="shared" si="6"/>
        <v>B2C</v>
      </c>
      <c r="I181" s="14" t="str">
        <f t="shared" si="7"/>
        <v>B2_2018</v>
      </c>
      <c r="J181" s="14" t="s">
        <v>15</v>
      </c>
      <c r="K181" s="14" t="s">
        <v>373</v>
      </c>
      <c r="L181" s="199">
        <v>43381</v>
      </c>
      <c r="M181" s="200">
        <v>18.809087060815596</v>
      </c>
      <c r="N181" s="165">
        <v>1354.2542683787228</v>
      </c>
      <c r="O181" s="165">
        <v>1354.2542683787228</v>
      </c>
      <c r="P181" s="165"/>
      <c r="Q181" s="165"/>
      <c r="R181" s="66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201"/>
      <c r="AF181" s="201"/>
      <c r="AG181" s="20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66"/>
    </row>
    <row r="182" spans="1:44" s="109" customFormat="1" x14ac:dyDescent="0.35">
      <c r="A182" s="153" t="str">
        <f t="shared" si="1"/>
        <v>Cut4_37</v>
      </c>
      <c r="B182" s="14">
        <v>2018</v>
      </c>
      <c r="C182" s="14">
        <v>37</v>
      </c>
      <c r="D182" s="14" t="s">
        <v>7</v>
      </c>
      <c r="E182" s="14" t="s">
        <v>17</v>
      </c>
      <c r="F182" s="14" t="s">
        <v>14</v>
      </c>
      <c r="G182" s="14" t="s">
        <v>16</v>
      </c>
      <c r="H182" s="14" t="str">
        <f t="shared" si="6"/>
        <v>B1BFW</v>
      </c>
      <c r="I182" s="14" t="str">
        <f t="shared" si="7"/>
        <v>B1_2018</v>
      </c>
      <c r="J182" s="14" t="s">
        <v>15</v>
      </c>
      <c r="K182" s="14" t="s">
        <v>373</v>
      </c>
      <c r="L182" s="199">
        <v>43381</v>
      </c>
      <c r="M182" s="200">
        <v>21.507022916886694</v>
      </c>
      <c r="N182" s="165">
        <v>946.30900834301451</v>
      </c>
      <c r="O182" s="165">
        <v>946.30900834301451</v>
      </c>
      <c r="P182" s="165"/>
      <c r="Q182" s="165"/>
      <c r="R182" s="66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201"/>
      <c r="AF182" s="201"/>
      <c r="AG182" s="20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66"/>
    </row>
    <row r="183" spans="1:44" s="109" customFormat="1" x14ac:dyDescent="0.35">
      <c r="A183" s="153" t="str">
        <f t="shared" si="1"/>
        <v>Cut4_38</v>
      </c>
      <c r="B183" s="14">
        <v>2018</v>
      </c>
      <c r="C183" s="14">
        <v>38</v>
      </c>
      <c r="D183" s="14" t="s">
        <v>7</v>
      </c>
      <c r="E183" s="14" t="s">
        <v>17</v>
      </c>
      <c r="F183" s="14" t="s">
        <v>8</v>
      </c>
      <c r="G183" s="14" t="s">
        <v>12</v>
      </c>
      <c r="H183" s="14" t="str">
        <f t="shared" si="6"/>
        <v>B3C</v>
      </c>
      <c r="I183" s="14" t="str">
        <f t="shared" si="7"/>
        <v>B3_2018</v>
      </c>
      <c r="J183" s="14" t="s">
        <v>10</v>
      </c>
      <c r="K183" s="14" t="s">
        <v>373</v>
      </c>
      <c r="L183" s="199">
        <v>43381</v>
      </c>
      <c r="M183" s="200">
        <v>22.734367826645851</v>
      </c>
      <c r="N183" s="165">
        <v>939.68720350136186</v>
      </c>
      <c r="O183" s="165">
        <v>939.68720350136186</v>
      </c>
      <c r="P183" s="165"/>
      <c r="Q183" s="165"/>
      <c r="R183" s="66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201"/>
      <c r="AF183" s="201"/>
      <c r="AG183" s="20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66"/>
    </row>
    <row r="184" spans="1:44" s="109" customFormat="1" x14ac:dyDescent="0.35">
      <c r="A184" s="153" t="str">
        <f t="shared" si="1"/>
        <v>Cut4_39</v>
      </c>
      <c r="B184" s="14">
        <v>2018</v>
      </c>
      <c r="C184" s="14">
        <v>39</v>
      </c>
      <c r="D184" s="14" t="s">
        <v>13</v>
      </c>
      <c r="E184" s="14" t="s">
        <v>17</v>
      </c>
      <c r="F184" s="14" t="s">
        <v>8</v>
      </c>
      <c r="G184" s="14" t="s">
        <v>9</v>
      </c>
      <c r="H184" s="14" t="str">
        <f t="shared" si="6"/>
        <v>B3BPW</v>
      </c>
      <c r="I184" s="14" t="str">
        <f t="shared" si="7"/>
        <v>B3_2018</v>
      </c>
      <c r="J184" s="14" t="s">
        <v>10</v>
      </c>
      <c r="K184" s="14" t="s">
        <v>373</v>
      </c>
      <c r="L184" s="199">
        <v>43381</v>
      </c>
      <c r="M184" s="200">
        <v>20.213472879807316</v>
      </c>
      <c r="N184" s="165">
        <v>646.83113215383412</v>
      </c>
      <c r="O184" s="165">
        <v>646.83113215383412</v>
      </c>
      <c r="P184" s="165"/>
      <c r="Q184" s="165"/>
      <c r="R184" s="66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  <c r="AD184" s="161"/>
      <c r="AE184" s="201"/>
      <c r="AF184" s="201"/>
      <c r="AG184" s="201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66"/>
    </row>
    <row r="185" spans="1:44" s="109" customFormat="1" x14ac:dyDescent="0.35">
      <c r="A185" s="153" t="str">
        <f t="shared" si="1"/>
        <v>Cut4_40</v>
      </c>
      <c r="B185" s="14">
        <v>2018</v>
      </c>
      <c r="C185" s="14">
        <v>40</v>
      </c>
      <c r="D185" s="14" t="s">
        <v>13</v>
      </c>
      <c r="E185" s="14" t="s">
        <v>17</v>
      </c>
      <c r="F185" s="14" t="s">
        <v>11</v>
      </c>
      <c r="G185" s="14" t="s">
        <v>12</v>
      </c>
      <c r="H185" s="14" t="str">
        <f t="shared" si="6"/>
        <v>B4C</v>
      </c>
      <c r="I185" s="14" t="str">
        <f t="shared" si="7"/>
        <v>B4_2018</v>
      </c>
      <c r="J185" s="14" t="s">
        <v>10</v>
      </c>
      <c r="K185" s="14" t="s">
        <v>373</v>
      </c>
      <c r="L185" s="199">
        <v>43381</v>
      </c>
      <c r="M185" s="200">
        <v>18.470849892441741</v>
      </c>
      <c r="N185" s="165">
        <v>1329.9011922558054</v>
      </c>
      <c r="O185" s="165">
        <v>1329.9011922558054</v>
      </c>
      <c r="P185" s="165"/>
      <c r="Q185" s="165"/>
      <c r="R185" s="66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201"/>
      <c r="AF185" s="201"/>
      <c r="AG185" s="20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66"/>
    </row>
    <row r="186" spans="1:44" s="109" customFormat="1" x14ac:dyDescent="0.35">
      <c r="A186" s="153" t="str">
        <f t="shared" si="1"/>
        <v>Cut4_41</v>
      </c>
      <c r="B186" s="14">
        <v>2018</v>
      </c>
      <c r="C186" s="14">
        <v>41</v>
      </c>
      <c r="D186" s="14" t="s">
        <v>12</v>
      </c>
      <c r="E186" s="14" t="s">
        <v>17</v>
      </c>
      <c r="F186" s="14" t="s">
        <v>18</v>
      </c>
      <c r="G186" s="14" t="s">
        <v>16</v>
      </c>
      <c r="H186" s="14" t="str">
        <f t="shared" si="6"/>
        <v>B2BFW</v>
      </c>
      <c r="I186" s="14" t="str">
        <f t="shared" si="7"/>
        <v>B2_2018</v>
      </c>
      <c r="J186" s="14" t="s">
        <v>15</v>
      </c>
      <c r="K186" s="14" t="s">
        <v>373</v>
      </c>
      <c r="L186" s="199">
        <v>43381</v>
      </c>
      <c r="M186" s="200">
        <v>19.920564872021195</v>
      </c>
      <c r="N186" s="165">
        <v>1434.2806707855264</v>
      </c>
      <c r="O186" s="165">
        <v>1434.2806707855264</v>
      </c>
      <c r="P186" s="165"/>
      <c r="Q186" s="165"/>
      <c r="R186" s="66"/>
      <c r="S186" s="161"/>
      <c r="T186" s="161"/>
      <c r="U186" s="161"/>
      <c r="V186" s="161"/>
      <c r="W186" s="161"/>
      <c r="X186" s="161"/>
      <c r="Y186" s="161"/>
      <c r="Z186" s="161"/>
      <c r="AA186" s="161"/>
      <c r="AB186" s="161"/>
      <c r="AC186" s="161"/>
      <c r="AD186" s="161"/>
      <c r="AE186" s="201"/>
      <c r="AF186" s="201"/>
      <c r="AG186" s="20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66"/>
    </row>
    <row r="187" spans="1:44" s="109" customFormat="1" x14ac:dyDescent="0.35">
      <c r="A187" s="153" t="str">
        <f t="shared" si="1"/>
        <v>Cut4_42</v>
      </c>
      <c r="B187" s="14">
        <v>2018</v>
      </c>
      <c r="C187" s="14">
        <v>42</v>
      </c>
      <c r="D187" s="14" t="s">
        <v>12</v>
      </c>
      <c r="E187" s="14" t="s">
        <v>17</v>
      </c>
      <c r="F187" s="14" t="s">
        <v>14</v>
      </c>
      <c r="G187" s="14" t="s">
        <v>9</v>
      </c>
      <c r="H187" s="14" t="str">
        <f t="shared" si="6"/>
        <v>B1BPW</v>
      </c>
      <c r="I187" s="14" t="str">
        <f t="shared" si="7"/>
        <v>B1_2018</v>
      </c>
      <c r="J187" s="14" t="s">
        <v>15</v>
      </c>
      <c r="K187" s="14" t="s">
        <v>373</v>
      </c>
      <c r="L187" s="199">
        <v>43381</v>
      </c>
      <c r="M187" s="200">
        <v>23.015904493713549</v>
      </c>
      <c r="N187" s="165">
        <v>460.31808987427098</v>
      </c>
      <c r="O187" s="165">
        <v>460.31808987427098</v>
      </c>
      <c r="P187" s="165"/>
      <c r="Q187" s="165"/>
      <c r="R187" s="66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203"/>
      <c r="AE187" s="201"/>
      <c r="AF187" s="201"/>
      <c r="AG187" s="20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66"/>
    </row>
    <row r="188" spans="1:44" s="109" customFormat="1" x14ac:dyDescent="0.35">
      <c r="A188" s="153" t="str">
        <f t="shared" si="1"/>
        <v>Cut4_43</v>
      </c>
      <c r="B188" s="14">
        <v>2018</v>
      </c>
      <c r="C188" s="14">
        <v>43</v>
      </c>
      <c r="D188" s="14" t="s">
        <v>17</v>
      </c>
      <c r="E188" s="14" t="s">
        <v>17</v>
      </c>
      <c r="F188" s="14" t="s">
        <v>18</v>
      </c>
      <c r="G188" s="14" t="s">
        <v>12</v>
      </c>
      <c r="H188" s="14" t="str">
        <f t="shared" si="6"/>
        <v>B2C</v>
      </c>
      <c r="I188" s="14" t="str">
        <f t="shared" si="7"/>
        <v>B2_2018</v>
      </c>
      <c r="J188" s="14" t="s">
        <v>15</v>
      </c>
      <c r="K188" s="14" t="s">
        <v>373</v>
      </c>
      <c r="L188" s="199">
        <v>43381</v>
      </c>
      <c r="M188" s="200">
        <v>21.13103544515771</v>
      </c>
      <c r="N188" s="165">
        <v>1436.9104102707242</v>
      </c>
      <c r="O188" s="165">
        <v>1436.9104102707242</v>
      </c>
      <c r="P188" s="165"/>
      <c r="Q188" s="165"/>
      <c r="R188" s="66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201"/>
      <c r="AF188" s="201"/>
      <c r="AG188" s="20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66"/>
    </row>
    <row r="189" spans="1:44" s="109" customFormat="1" x14ac:dyDescent="0.35">
      <c r="A189" s="153" t="str">
        <f t="shared" si="1"/>
        <v>Cut4_44</v>
      </c>
      <c r="B189" s="14">
        <v>2018</v>
      </c>
      <c r="C189" s="14">
        <v>44</v>
      </c>
      <c r="D189" s="14" t="s">
        <v>17</v>
      </c>
      <c r="E189" s="14" t="s">
        <v>17</v>
      </c>
      <c r="F189" s="14" t="s">
        <v>11</v>
      </c>
      <c r="G189" s="14" t="s">
        <v>9</v>
      </c>
      <c r="H189" s="14" t="str">
        <f t="shared" si="6"/>
        <v>B4BPW</v>
      </c>
      <c r="I189" s="14" t="str">
        <f t="shared" si="7"/>
        <v>B4_2018</v>
      </c>
      <c r="J189" s="14" t="s">
        <v>10</v>
      </c>
      <c r="K189" s="14" t="s">
        <v>373</v>
      </c>
      <c r="L189" s="199">
        <v>43381</v>
      </c>
      <c r="M189" s="200">
        <v>18.889932929397645</v>
      </c>
      <c r="N189" s="165">
        <v>755.5973171759058</v>
      </c>
      <c r="O189" s="165">
        <v>755.5973171759058</v>
      </c>
      <c r="P189" s="165"/>
      <c r="Q189" s="165"/>
      <c r="R189" s="66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201"/>
      <c r="AF189" s="201"/>
      <c r="AG189" s="20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66"/>
    </row>
    <row r="190" spans="1:44" s="109" customFormat="1" x14ac:dyDescent="0.35">
      <c r="A190" s="153" t="str">
        <f t="shared" si="1"/>
        <v>Cut4_45</v>
      </c>
      <c r="B190" s="14">
        <v>2018</v>
      </c>
      <c r="C190" s="14">
        <v>45</v>
      </c>
      <c r="D190" s="14" t="s">
        <v>19</v>
      </c>
      <c r="E190" s="14" t="s">
        <v>17</v>
      </c>
      <c r="F190" s="14" t="s">
        <v>14</v>
      </c>
      <c r="G190" s="14" t="s">
        <v>12</v>
      </c>
      <c r="H190" s="14" t="str">
        <f t="shared" si="6"/>
        <v>B1C</v>
      </c>
      <c r="I190" s="14" t="str">
        <f t="shared" si="7"/>
        <v>B1_2018</v>
      </c>
      <c r="J190" s="14" t="s">
        <v>15</v>
      </c>
      <c r="K190" s="14" t="s">
        <v>373</v>
      </c>
      <c r="L190" s="199">
        <v>43381</v>
      </c>
      <c r="M190" s="200">
        <v>25.286575867715801</v>
      </c>
      <c r="N190" s="165">
        <v>708.02412429604237</v>
      </c>
      <c r="O190" s="165">
        <v>708.02412429604237</v>
      </c>
      <c r="P190" s="165"/>
      <c r="Q190" s="165"/>
      <c r="R190" s="66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203"/>
      <c r="AE190" s="201"/>
      <c r="AF190" s="201"/>
      <c r="AG190" s="20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66"/>
    </row>
    <row r="191" spans="1:44" s="109" customFormat="1" x14ac:dyDescent="0.35">
      <c r="A191" s="153" t="str">
        <f t="shared" si="1"/>
        <v>Cut4_46</v>
      </c>
      <c r="B191" s="14">
        <v>2018</v>
      </c>
      <c r="C191" s="14">
        <v>46</v>
      </c>
      <c r="D191" s="14" t="s">
        <v>19</v>
      </c>
      <c r="E191" s="14" t="s">
        <v>17</v>
      </c>
      <c r="F191" s="14" t="s">
        <v>8</v>
      </c>
      <c r="G191" s="14" t="s">
        <v>16</v>
      </c>
      <c r="H191" s="14" t="str">
        <f t="shared" si="6"/>
        <v>B3BFW</v>
      </c>
      <c r="I191" s="14" t="str">
        <f t="shared" si="7"/>
        <v>B3_2018</v>
      </c>
      <c r="J191" s="14" t="s">
        <v>10</v>
      </c>
      <c r="K191" s="14" t="s">
        <v>373</v>
      </c>
      <c r="L191" s="199">
        <v>43381</v>
      </c>
      <c r="M191" s="200">
        <v>19.970395954113709</v>
      </c>
      <c r="N191" s="165">
        <v>1304.7325356687625</v>
      </c>
      <c r="O191" s="165">
        <v>1304.7325356687625</v>
      </c>
      <c r="P191" s="165"/>
      <c r="Q191" s="165"/>
      <c r="R191" s="66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201"/>
      <c r="AF191" s="201"/>
      <c r="AG191" s="20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66"/>
    </row>
    <row r="192" spans="1:44" s="109" customFormat="1" x14ac:dyDescent="0.35">
      <c r="A192" s="153" t="str">
        <f t="shared" si="1"/>
        <v>Cut4_47</v>
      </c>
      <c r="B192" s="14">
        <v>2018</v>
      </c>
      <c r="C192" s="16">
        <v>47</v>
      </c>
      <c r="D192" s="14" t="s">
        <v>20</v>
      </c>
      <c r="E192" s="16" t="s">
        <v>17</v>
      </c>
      <c r="F192" s="16" t="s">
        <v>18</v>
      </c>
      <c r="G192" s="14" t="s">
        <v>9</v>
      </c>
      <c r="H192" s="14" t="str">
        <f t="shared" si="6"/>
        <v>B2BPW</v>
      </c>
      <c r="I192" s="14" t="str">
        <f t="shared" si="7"/>
        <v>B2_2018</v>
      </c>
      <c r="J192" s="14" t="s">
        <v>15</v>
      </c>
      <c r="K192" s="14" t="s">
        <v>373</v>
      </c>
      <c r="L192" s="199">
        <v>43381</v>
      </c>
      <c r="M192" s="200">
        <v>19.312733084709642</v>
      </c>
      <c r="N192" s="165">
        <v>1184.5142958621914</v>
      </c>
      <c r="O192" s="165">
        <v>1184.5142958621914</v>
      </c>
      <c r="P192" s="165"/>
      <c r="Q192" s="165"/>
      <c r="R192" s="66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203"/>
      <c r="AE192" s="201"/>
      <c r="AF192" s="201"/>
      <c r="AG192" s="20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66"/>
    </row>
    <row r="193" spans="1:44" s="109" customFormat="1" x14ac:dyDescent="0.35">
      <c r="A193" s="153" t="str">
        <f t="shared" si="1"/>
        <v>Cut4_48</v>
      </c>
      <c r="B193" s="14">
        <v>2018</v>
      </c>
      <c r="C193" s="15">
        <v>48</v>
      </c>
      <c r="D193" s="15" t="s">
        <v>20</v>
      </c>
      <c r="E193" s="15" t="s">
        <v>17</v>
      </c>
      <c r="F193" s="15" t="s">
        <v>11</v>
      </c>
      <c r="G193" s="14" t="s">
        <v>16</v>
      </c>
      <c r="H193" s="14" t="str">
        <f t="shared" si="6"/>
        <v>B4BFW</v>
      </c>
      <c r="I193" s="14" t="str">
        <f t="shared" si="7"/>
        <v>B4_2018</v>
      </c>
      <c r="J193" s="14" t="s">
        <v>10</v>
      </c>
      <c r="K193" s="14" t="s">
        <v>373</v>
      </c>
      <c r="L193" s="199">
        <v>43381</v>
      </c>
      <c r="M193" s="200">
        <v>18.007623364582251</v>
      </c>
      <c r="N193" s="165">
        <v>1392.5895401943606</v>
      </c>
      <c r="O193" s="165">
        <v>1392.5895401943606</v>
      </c>
      <c r="P193" s="165"/>
      <c r="Q193" s="165"/>
      <c r="R193" s="66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201"/>
      <c r="AF193" s="201"/>
      <c r="AG193" s="20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66"/>
    </row>
    <row r="194" spans="1:44" s="1" customFormat="1" x14ac:dyDescent="0.35">
      <c r="A194" s="153" t="str">
        <f t="shared" si="1"/>
        <v>CUM_1</v>
      </c>
      <c r="B194" s="14">
        <v>2018</v>
      </c>
      <c r="C194" s="14">
        <v>1</v>
      </c>
      <c r="D194" s="14" t="s">
        <v>7</v>
      </c>
      <c r="E194" s="14" t="s">
        <v>7</v>
      </c>
      <c r="F194" s="14" t="s">
        <v>8</v>
      </c>
      <c r="G194" s="14" t="s">
        <v>9</v>
      </c>
      <c r="H194" s="14" t="str">
        <f t="shared" ref="H194:H241" si="8">F194&amp;G194</f>
        <v>B3BPW</v>
      </c>
      <c r="I194" s="14" t="str">
        <f t="shared" ref="I194:I241" si="9">CONCATENATE(F194,"_",B194)</f>
        <v>B3_2018</v>
      </c>
      <c r="J194" s="14" t="s">
        <v>10</v>
      </c>
      <c r="K194" s="14" t="s">
        <v>375</v>
      </c>
      <c r="L194" s="14"/>
      <c r="M194" s="154"/>
      <c r="N194" s="164">
        <v>9610.5627649470152</v>
      </c>
      <c r="O194" s="165"/>
      <c r="P194" s="154"/>
      <c r="Q194" s="165">
        <f>SUMIF($C$242:$C$433,$C194,Q$242:Q$433)</f>
        <v>0</v>
      </c>
      <c r="R194" s="14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165"/>
      <c r="AF194" s="165"/>
      <c r="AG194" s="165"/>
      <c r="AH194" s="168"/>
      <c r="AI194" s="168"/>
      <c r="AJ194" s="168"/>
      <c r="AK194" s="168"/>
      <c r="AL194" s="168"/>
      <c r="AM194" s="168"/>
      <c r="AN194" s="168"/>
      <c r="AO194" s="168"/>
      <c r="AP194" s="168"/>
      <c r="AQ194" s="168"/>
      <c r="AR194" s="14"/>
    </row>
    <row r="195" spans="1:44" s="1" customFormat="1" x14ac:dyDescent="0.35">
      <c r="A195" s="153" t="str">
        <f t="shared" si="1"/>
        <v>CUM_2</v>
      </c>
      <c r="B195" s="14">
        <v>2018</v>
      </c>
      <c r="C195" s="14">
        <v>2</v>
      </c>
      <c r="D195" s="14" t="s">
        <v>7</v>
      </c>
      <c r="E195" s="14" t="s">
        <v>7</v>
      </c>
      <c r="F195" s="14" t="s">
        <v>11</v>
      </c>
      <c r="G195" s="14" t="s">
        <v>12</v>
      </c>
      <c r="H195" s="14" t="str">
        <f t="shared" si="8"/>
        <v>B4C</v>
      </c>
      <c r="I195" s="14" t="str">
        <f t="shared" si="9"/>
        <v>B4_2018</v>
      </c>
      <c r="J195" s="14" t="s">
        <v>10</v>
      </c>
      <c r="K195" s="14" t="s">
        <v>375</v>
      </c>
      <c r="L195" s="14"/>
      <c r="M195" s="154"/>
      <c r="N195" s="164">
        <v>10316.128277972381</v>
      </c>
      <c r="O195" s="165"/>
      <c r="P195" s="154"/>
      <c r="Q195" s="165">
        <f t="shared" ref="Q195:Q241" si="10">SUMIF($C$242:$C$433,$C195,Q$242:Q$433)</f>
        <v>0</v>
      </c>
      <c r="R195" s="14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165"/>
      <c r="AF195" s="165"/>
      <c r="AG195" s="165"/>
      <c r="AH195" s="168"/>
      <c r="AI195" s="168"/>
      <c r="AJ195" s="168"/>
      <c r="AK195" s="168"/>
      <c r="AL195" s="168"/>
      <c r="AM195" s="168"/>
      <c r="AN195" s="168"/>
      <c r="AO195" s="168"/>
      <c r="AP195" s="168"/>
      <c r="AQ195" s="168"/>
      <c r="AR195" s="14"/>
    </row>
    <row r="196" spans="1:44" s="1" customFormat="1" x14ac:dyDescent="0.35">
      <c r="A196" s="153" t="str">
        <f t="shared" si="1"/>
        <v>CUM_3</v>
      </c>
      <c r="B196" s="14">
        <v>2018</v>
      </c>
      <c r="C196" s="14">
        <v>3</v>
      </c>
      <c r="D196" s="14" t="s">
        <v>13</v>
      </c>
      <c r="E196" s="14" t="s">
        <v>7</v>
      </c>
      <c r="F196" s="14" t="s">
        <v>14</v>
      </c>
      <c r="G196" s="14" t="s">
        <v>9</v>
      </c>
      <c r="H196" s="14" t="str">
        <f t="shared" si="8"/>
        <v>B1BPW</v>
      </c>
      <c r="I196" s="14" t="str">
        <f t="shared" si="9"/>
        <v>B1_2018</v>
      </c>
      <c r="J196" s="14" t="s">
        <v>15</v>
      </c>
      <c r="K196" s="14" t="s">
        <v>375</v>
      </c>
      <c r="L196" s="14"/>
      <c r="M196" s="154"/>
      <c r="N196" s="164">
        <v>9480.7007666477293</v>
      </c>
      <c r="O196" s="165"/>
      <c r="P196" s="154"/>
      <c r="Q196" s="165">
        <f t="shared" si="10"/>
        <v>0</v>
      </c>
      <c r="R196" s="14"/>
      <c r="S196" s="205"/>
      <c r="T196" s="205"/>
      <c r="U196" s="205"/>
      <c r="V196" s="205"/>
      <c r="W196" s="205"/>
      <c r="X196" s="205"/>
      <c r="Y196" s="205"/>
      <c r="Z196" s="205"/>
      <c r="AA196" s="205"/>
      <c r="AB196" s="205"/>
      <c r="AC196" s="205"/>
      <c r="AD196" s="205"/>
      <c r="AE196" s="165"/>
      <c r="AF196" s="165"/>
      <c r="AG196" s="165"/>
      <c r="AH196" s="168"/>
      <c r="AI196" s="168"/>
      <c r="AJ196" s="168"/>
      <c r="AK196" s="168"/>
      <c r="AL196" s="168"/>
      <c r="AM196" s="168"/>
      <c r="AN196" s="168"/>
      <c r="AO196" s="168"/>
      <c r="AP196" s="168"/>
      <c r="AQ196" s="168"/>
      <c r="AR196" s="14"/>
    </row>
    <row r="197" spans="1:44" s="1" customFormat="1" x14ac:dyDescent="0.35">
      <c r="A197" s="153" t="str">
        <f t="shared" si="1"/>
        <v>CUM_4</v>
      </c>
      <c r="B197" s="14">
        <v>2018</v>
      </c>
      <c r="C197" s="14">
        <v>4</v>
      </c>
      <c r="D197" s="14" t="s">
        <v>13</v>
      </c>
      <c r="E197" s="14" t="s">
        <v>7</v>
      </c>
      <c r="F197" s="14" t="s">
        <v>14</v>
      </c>
      <c r="G197" s="14" t="s">
        <v>16</v>
      </c>
      <c r="H197" s="14" t="str">
        <f t="shared" si="8"/>
        <v>B1BFW</v>
      </c>
      <c r="I197" s="14" t="str">
        <f t="shared" si="9"/>
        <v>B1_2018</v>
      </c>
      <c r="J197" s="14" t="s">
        <v>15</v>
      </c>
      <c r="K197" s="14" t="s">
        <v>375</v>
      </c>
      <c r="L197" s="14"/>
      <c r="M197" s="154"/>
      <c r="N197" s="164">
        <v>10985.828262067269</v>
      </c>
      <c r="O197" s="165"/>
      <c r="P197" s="154"/>
      <c r="Q197" s="165">
        <f t="shared" si="10"/>
        <v>0</v>
      </c>
      <c r="R197" s="14"/>
      <c r="S197" s="205"/>
      <c r="T197" s="205"/>
      <c r="U197" s="205"/>
      <c r="V197" s="205"/>
      <c r="W197" s="205"/>
      <c r="X197" s="205"/>
      <c r="Y197" s="205"/>
      <c r="Z197" s="205"/>
      <c r="AA197" s="205"/>
      <c r="AB197" s="205"/>
      <c r="AC197" s="205"/>
      <c r="AD197" s="205"/>
      <c r="AE197" s="165"/>
      <c r="AF197" s="165"/>
      <c r="AG197" s="165"/>
      <c r="AH197" s="168"/>
      <c r="AI197" s="168"/>
      <c r="AJ197" s="168"/>
      <c r="AK197" s="168"/>
      <c r="AL197" s="168"/>
      <c r="AM197" s="168"/>
      <c r="AN197" s="168"/>
      <c r="AO197" s="168"/>
      <c r="AP197" s="168"/>
      <c r="AQ197" s="168"/>
      <c r="AR197" s="14"/>
    </row>
    <row r="198" spans="1:44" s="1" customFormat="1" x14ac:dyDescent="0.35">
      <c r="A198" s="153" t="str">
        <f t="shared" si="1"/>
        <v>CUM_5</v>
      </c>
      <c r="B198" s="14">
        <v>2018</v>
      </c>
      <c r="C198" s="14">
        <v>5</v>
      </c>
      <c r="D198" s="14" t="s">
        <v>12</v>
      </c>
      <c r="E198" s="14" t="s">
        <v>7</v>
      </c>
      <c r="F198" s="14" t="s">
        <v>11</v>
      </c>
      <c r="G198" s="14" t="s">
        <v>9</v>
      </c>
      <c r="H198" s="14" t="str">
        <f t="shared" si="8"/>
        <v>B4BPW</v>
      </c>
      <c r="I198" s="14" t="str">
        <f t="shared" si="9"/>
        <v>B4_2018</v>
      </c>
      <c r="J198" s="14" t="s">
        <v>10</v>
      </c>
      <c r="K198" s="14" t="s">
        <v>375</v>
      </c>
      <c r="L198" s="14"/>
      <c r="M198" s="154"/>
      <c r="N198" s="164">
        <v>10437.377525574004</v>
      </c>
      <c r="O198" s="165"/>
      <c r="P198" s="154"/>
      <c r="Q198" s="165">
        <f t="shared" si="10"/>
        <v>0</v>
      </c>
      <c r="R198" s="14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165"/>
      <c r="AF198" s="165"/>
      <c r="AG198" s="165"/>
      <c r="AH198" s="168"/>
      <c r="AI198" s="168"/>
      <c r="AJ198" s="168"/>
      <c r="AK198" s="168"/>
      <c r="AL198" s="168"/>
      <c r="AM198" s="168"/>
      <c r="AN198" s="168"/>
      <c r="AO198" s="168"/>
      <c r="AP198" s="168"/>
      <c r="AQ198" s="168"/>
      <c r="AR198" s="14"/>
    </row>
    <row r="199" spans="1:44" s="1" customFormat="1" x14ac:dyDescent="0.35">
      <c r="A199" s="153" t="str">
        <f t="shared" si="1"/>
        <v>CUM_6</v>
      </c>
      <c r="B199" s="14">
        <v>2018</v>
      </c>
      <c r="C199" s="14">
        <v>6</v>
      </c>
      <c r="D199" s="14" t="s">
        <v>12</v>
      </c>
      <c r="E199" s="14" t="s">
        <v>7</v>
      </c>
      <c r="F199" s="14" t="s">
        <v>14</v>
      </c>
      <c r="G199" s="14" t="s">
        <v>12</v>
      </c>
      <c r="H199" s="14" t="str">
        <f t="shared" si="8"/>
        <v>B1C</v>
      </c>
      <c r="I199" s="14" t="str">
        <f t="shared" si="9"/>
        <v>B1_2018</v>
      </c>
      <c r="J199" s="14" t="s">
        <v>15</v>
      </c>
      <c r="K199" s="14" t="s">
        <v>375</v>
      </c>
      <c r="L199" s="14"/>
      <c r="M199" s="154"/>
      <c r="N199" s="164">
        <v>11599.641722710518</v>
      </c>
      <c r="O199" s="165"/>
      <c r="P199" s="154"/>
      <c r="Q199" s="165">
        <f t="shared" si="10"/>
        <v>0</v>
      </c>
      <c r="R199" s="14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165"/>
      <c r="AF199" s="165"/>
      <c r="AG199" s="165"/>
      <c r="AH199" s="168"/>
      <c r="AI199" s="168"/>
      <c r="AJ199" s="168"/>
      <c r="AK199" s="168"/>
      <c r="AL199" s="168"/>
      <c r="AM199" s="168"/>
      <c r="AN199" s="168"/>
      <c r="AO199" s="168"/>
      <c r="AP199" s="168"/>
      <c r="AQ199" s="168"/>
      <c r="AR199" s="14"/>
    </row>
    <row r="200" spans="1:44" s="1" customFormat="1" x14ac:dyDescent="0.35">
      <c r="A200" s="153" t="str">
        <f t="shared" si="1"/>
        <v>CUM_7</v>
      </c>
      <c r="B200" s="14">
        <v>2018</v>
      </c>
      <c r="C200" s="14">
        <v>7</v>
      </c>
      <c r="D200" s="14" t="s">
        <v>17</v>
      </c>
      <c r="E200" s="14" t="s">
        <v>7</v>
      </c>
      <c r="F200" s="14" t="s">
        <v>18</v>
      </c>
      <c r="G200" s="14" t="s">
        <v>12</v>
      </c>
      <c r="H200" s="14" t="str">
        <f t="shared" si="8"/>
        <v>B2C</v>
      </c>
      <c r="I200" s="14" t="str">
        <f t="shared" si="9"/>
        <v>B2_2018</v>
      </c>
      <c r="J200" s="14" t="s">
        <v>15</v>
      </c>
      <c r="K200" s="14" t="s">
        <v>375</v>
      </c>
      <c r="L200" s="14"/>
      <c r="M200" s="154"/>
      <c r="N200" s="164">
        <v>12379.864045813982</v>
      </c>
      <c r="O200" s="165"/>
      <c r="P200" s="154"/>
      <c r="Q200" s="165">
        <f t="shared" si="10"/>
        <v>0</v>
      </c>
      <c r="R200" s="14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165"/>
      <c r="AF200" s="165"/>
      <c r="AG200" s="165"/>
      <c r="AH200" s="168"/>
      <c r="AI200" s="168"/>
      <c r="AJ200" s="168"/>
      <c r="AK200" s="168"/>
      <c r="AL200" s="168"/>
      <c r="AM200" s="168"/>
      <c r="AN200" s="168"/>
      <c r="AO200" s="168"/>
      <c r="AP200" s="168"/>
      <c r="AQ200" s="168"/>
      <c r="AR200" s="14"/>
    </row>
    <row r="201" spans="1:44" s="1" customFormat="1" x14ac:dyDescent="0.35">
      <c r="A201" s="153" t="str">
        <f t="shared" si="1"/>
        <v>CUM_8</v>
      </c>
      <c r="B201" s="14">
        <v>2018</v>
      </c>
      <c r="C201" s="14">
        <v>8</v>
      </c>
      <c r="D201" s="14" t="s">
        <v>17</v>
      </c>
      <c r="E201" s="14" t="s">
        <v>7</v>
      </c>
      <c r="F201" s="14" t="s">
        <v>18</v>
      </c>
      <c r="G201" s="14" t="s">
        <v>9</v>
      </c>
      <c r="H201" s="14" t="str">
        <f t="shared" si="8"/>
        <v>B2BPW</v>
      </c>
      <c r="I201" s="14" t="str">
        <f t="shared" si="9"/>
        <v>B2_2018</v>
      </c>
      <c r="J201" s="14" t="s">
        <v>15</v>
      </c>
      <c r="K201" s="14" t="s">
        <v>375</v>
      </c>
      <c r="L201" s="14"/>
      <c r="M201" s="154"/>
      <c r="N201" s="164">
        <v>11498.33554917014</v>
      </c>
      <c r="O201" s="165"/>
      <c r="P201" s="154"/>
      <c r="Q201" s="165">
        <f t="shared" si="10"/>
        <v>0</v>
      </c>
      <c r="R201" s="14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165"/>
      <c r="AF201" s="165"/>
      <c r="AG201" s="165"/>
      <c r="AH201" s="168"/>
      <c r="AI201" s="168"/>
      <c r="AJ201" s="168"/>
      <c r="AK201" s="168"/>
      <c r="AL201" s="168"/>
      <c r="AM201" s="168"/>
      <c r="AN201" s="168"/>
      <c r="AO201" s="168"/>
      <c r="AP201" s="168"/>
      <c r="AQ201" s="168"/>
      <c r="AR201" s="14"/>
    </row>
    <row r="202" spans="1:44" s="1" customFormat="1" x14ac:dyDescent="0.35">
      <c r="A202" s="153" t="str">
        <f t="shared" si="1"/>
        <v>CUM_9</v>
      </c>
      <c r="B202" s="14">
        <v>2018</v>
      </c>
      <c r="C202" s="14">
        <v>9</v>
      </c>
      <c r="D202" s="14" t="s">
        <v>19</v>
      </c>
      <c r="E202" s="14" t="s">
        <v>7</v>
      </c>
      <c r="F202" s="14" t="s">
        <v>8</v>
      </c>
      <c r="G202" s="14" t="s">
        <v>12</v>
      </c>
      <c r="H202" s="14" t="str">
        <f t="shared" si="8"/>
        <v>B3C</v>
      </c>
      <c r="I202" s="14" t="str">
        <f t="shared" si="9"/>
        <v>B3_2018</v>
      </c>
      <c r="J202" s="14" t="s">
        <v>10</v>
      </c>
      <c r="K202" s="14" t="s">
        <v>375</v>
      </c>
      <c r="L202" s="14"/>
      <c r="M202" s="154"/>
      <c r="N202" s="164">
        <v>10958.237410636444</v>
      </c>
      <c r="O202" s="165"/>
      <c r="P202" s="154"/>
      <c r="Q202" s="165">
        <f t="shared" si="10"/>
        <v>0</v>
      </c>
      <c r="R202" s="14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165"/>
      <c r="AF202" s="165"/>
      <c r="AG202" s="165"/>
      <c r="AH202" s="168"/>
      <c r="AI202" s="168"/>
      <c r="AJ202" s="168"/>
      <c r="AK202" s="168"/>
      <c r="AL202" s="168"/>
      <c r="AM202" s="168"/>
      <c r="AN202" s="168"/>
      <c r="AO202" s="168"/>
      <c r="AP202" s="168"/>
      <c r="AQ202" s="168"/>
      <c r="AR202" s="14"/>
    </row>
    <row r="203" spans="1:44" s="1" customFormat="1" x14ac:dyDescent="0.35">
      <c r="A203" s="153" t="str">
        <f t="shared" si="1"/>
        <v>CUM_10</v>
      </c>
      <c r="B203" s="14">
        <v>2018</v>
      </c>
      <c r="C203" s="14">
        <v>10</v>
      </c>
      <c r="D203" s="14" t="s">
        <v>19</v>
      </c>
      <c r="E203" s="14" t="s">
        <v>7</v>
      </c>
      <c r="F203" s="14" t="s">
        <v>11</v>
      </c>
      <c r="G203" s="14" t="s">
        <v>16</v>
      </c>
      <c r="H203" s="14" t="str">
        <f t="shared" si="8"/>
        <v>B4BFW</v>
      </c>
      <c r="I203" s="14" t="str">
        <f t="shared" si="9"/>
        <v>B4_2018</v>
      </c>
      <c r="J203" s="14" t="s">
        <v>10</v>
      </c>
      <c r="K203" s="14" t="s">
        <v>375</v>
      </c>
      <c r="L203" s="14"/>
      <c r="M203" s="154"/>
      <c r="N203" s="164">
        <v>11600.582948094729</v>
      </c>
      <c r="O203" s="165"/>
      <c r="P203" s="154"/>
      <c r="Q203" s="165">
        <f t="shared" si="10"/>
        <v>0</v>
      </c>
      <c r="R203" s="14"/>
      <c r="S203" s="205"/>
      <c r="T203" s="205"/>
      <c r="U203" s="205"/>
      <c r="V203" s="205"/>
      <c r="W203" s="205"/>
      <c r="X203" s="205"/>
      <c r="Y203" s="205"/>
      <c r="Z203" s="205"/>
      <c r="AA203" s="205"/>
      <c r="AB203" s="205"/>
      <c r="AC203" s="205"/>
      <c r="AD203" s="205"/>
      <c r="AE203" s="165"/>
      <c r="AF203" s="165"/>
      <c r="AG203" s="165"/>
      <c r="AH203" s="168"/>
      <c r="AI203" s="168"/>
      <c r="AJ203" s="168"/>
      <c r="AK203" s="168"/>
      <c r="AL203" s="168"/>
      <c r="AM203" s="168"/>
      <c r="AN203" s="168"/>
      <c r="AO203" s="168"/>
      <c r="AP203" s="168"/>
      <c r="AQ203" s="168"/>
      <c r="AR203" s="14"/>
    </row>
    <row r="204" spans="1:44" s="1" customFormat="1" x14ac:dyDescent="0.35">
      <c r="A204" s="153" t="str">
        <f t="shared" si="1"/>
        <v>CUM_11</v>
      </c>
      <c r="B204" s="14">
        <v>2018</v>
      </c>
      <c r="C204" s="14">
        <v>11</v>
      </c>
      <c r="D204" s="14" t="s">
        <v>20</v>
      </c>
      <c r="E204" s="14" t="s">
        <v>7</v>
      </c>
      <c r="F204" s="14" t="s">
        <v>8</v>
      </c>
      <c r="G204" s="14" t="s">
        <v>16</v>
      </c>
      <c r="H204" s="14" t="str">
        <f t="shared" si="8"/>
        <v>B3BFW</v>
      </c>
      <c r="I204" s="14" t="str">
        <f t="shared" si="9"/>
        <v>B3_2018</v>
      </c>
      <c r="J204" s="14" t="s">
        <v>10</v>
      </c>
      <c r="K204" s="14" t="s">
        <v>375</v>
      </c>
      <c r="L204" s="14"/>
      <c r="M204" s="154"/>
      <c r="N204" s="164">
        <v>10313.045315974636</v>
      </c>
      <c r="O204" s="165"/>
      <c r="P204" s="154"/>
      <c r="Q204" s="165">
        <f t="shared" si="10"/>
        <v>0</v>
      </c>
      <c r="R204" s="14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165"/>
      <c r="AF204" s="165"/>
      <c r="AG204" s="165"/>
      <c r="AH204" s="168"/>
      <c r="AI204" s="168"/>
      <c r="AJ204" s="168"/>
      <c r="AK204" s="168"/>
      <c r="AL204" s="168"/>
      <c r="AM204" s="168"/>
      <c r="AN204" s="168"/>
      <c r="AO204" s="168"/>
      <c r="AP204" s="168"/>
      <c r="AQ204" s="168"/>
      <c r="AR204" s="14"/>
    </row>
    <row r="205" spans="1:44" s="1" customFormat="1" x14ac:dyDescent="0.35">
      <c r="A205" s="153" t="str">
        <f t="shared" si="1"/>
        <v>CUM_12</v>
      </c>
      <c r="B205" s="14">
        <v>2018</v>
      </c>
      <c r="C205" s="15">
        <v>12</v>
      </c>
      <c r="D205" s="15" t="s">
        <v>20</v>
      </c>
      <c r="E205" s="15" t="s">
        <v>7</v>
      </c>
      <c r="F205" s="15" t="s">
        <v>18</v>
      </c>
      <c r="G205" s="14" t="s">
        <v>16</v>
      </c>
      <c r="H205" s="14" t="str">
        <f t="shared" si="8"/>
        <v>B2BFW</v>
      </c>
      <c r="I205" s="14" t="str">
        <f t="shared" si="9"/>
        <v>B2_2018</v>
      </c>
      <c r="J205" s="14" t="s">
        <v>15</v>
      </c>
      <c r="K205" s="14" t="s">
        <v>375</v>
      </c>
      <c r="L205" s="14"/>
      <c r="M205" s="154"/>
      <c r="N205" s="164">
        <v>10161.513091561603</v>
      </c>
      <c r="O205" s="165"/>
      <c r="P205" s="154"/>
      <c r="Q205" s="165">
        <f t="shared" si="10"/>
        <v>0</v>
      </c>
      <c r="R205" s="14"/>
      <c r="S205" s="205"/>
      <c r="T205" s="205"/>
      <c r="U205" s="205"/>
      <c r="V205" s="205"/>
      <c r="W205" s="205"/>
      <c r="X205" s="205"/>
      <c r="Y205" s="205"/>
      <c r="Z205" s="205"/>
      <c r="AA205" s="205"/>
      <c r="AB205" s="205"/>
      <c r="AC205" s="205"/>
      <c r="AD205" s="205"/>
      <c r="AE205" s="165"/>
      <c r="AF205" s="165"/>
      <c r="AG205" s="165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4"/>
    </row>
    <row r="206" spans="1:44" s="1" customFormat="1" x14ac:dyDescent="0.35">
      <c r="A206" s="153" t="str">
        <f t="shared" si="1"/>
        <v>CUM_13</v>
      </c>
      <c r="B206" s="14">
        <v>2018</v>
      </c>
      <c r="C206" s="14">
        <v>13</v>
      </c>
      <c r="D206" s="14" t="s">
        <v>7</v>
      </c>
      <c r="E206" s="14" t="s">
        <v>13</v>
      </c>
      <c r="F206" s="14" t="s">
        <v>8</v>
      </c>
      <c r="G206" s="14" t="s">
        <v>9</v>
      </c>
      <c r="H206" s="14" t="str">
        <f t="shared" si="8"/>
        <v>B3BPW</v>
      </c>
      <c r="I206" s="14" t="str">
        <f t="shared" si="9"/>
        <v>B3_2018</v>
      </c>
      <c r="J206" s="14" t="s">
        <v>10</v>
      </c>
      <c r="K206" s="14" t="s">
        <v>375</v>
      </c>
      <c r="L206" s="14"/>
      <c r="M206" s="154"/>
      <c r="N206" s="164">
        <v>9313.1062884753919</v>
      </c>
      <c r="O206" s="165"/>
      <c r="P206" s="154"/>
      <c r="Q206" s="165">
        <f t="shared" si="10"/>
        <v>0</v>
      </c>
      <c r="R206" s="14"/>
      <c r="S206" s="205"/>
      <c r="T206" s="205"/>
      <c r="U206" s="205"/>
      <c r="V206" s="205"/>
      <c r="W206" s="205"/>
      <c r="X206" s="205"/>
      <c r="Y206" s="205"/>
      <c r="Z206" s="205"/>
      <c r="AA206" s="205"/>
      <c r="AB206" s="205"/>
      <c r="AC206" s="205"/>
      <c r="AD206" s="205"/>
      <c r="AE206" s="165"/>
      <c r="AF206" s="165"/>
      <c r="AG206" s="165"/>
      <c r="AH206" s="168"/>
      <c r="AI206" s="168"/>
      <c r="AJ206" s="168"/>
      <c r="AK206" s="168"/>
      <c r="AL206" s="168"/>
      <c r="AM206" s="168"/>
      <c r="AN206" s="168"/>
      <c r="AO206" s="168"/>
      <c r="AP206" s="168"/>
      <c r="AQ206" s="168"/>
      <c r="AR206" s="14"/>
    </row>
    <row r="207" spans="1:44" s="1" customFormat="1" x14ac:dyDescent="0.35">
      <c r="A207" s="153" t="str">
        <f t="shared" si="1"/>
        <v>CUM_14</v>
      </c>
      <c r="B207" s="14">
        <v>2018</v>
      </c>
      <c r="C207" s="14">
        <v>14</v>
      </c>
      <c r="D207" s="14" t="s">
        <v>7</v>
      </c>
      <c r="E207" s="14" t="s">
        <v>13</v>
      </c>
      <c r="F207" s="14" t="s">
        <v>18</v>
      </c>
      <c r="G207" s="14" t="s">
        <v>9</v>
      </c>
      <c r="H207" s="14" t="str">
        <f t="shared" si="8"/>
        <v>B2BPW</v>
      </c>
      <c r="I207" s="14" t="str">
        <f t="shared" si="9"/>
        <v>B2_2018</v>
      </c>
      <c r="J207" s="14" t="s">
        <v>15</v>
      </c>
      <c r="K207" s="14" t="s">
        <v>375</v>
      </c>
      <c r="L207" s="14"/>
      <c r="M207" s="154"/>
      <c r="N207" s="164">
        <v>10721.679400668969</v>
      </c>
      <c r="O207" s="165"/>
      <c r="P207" s="154"/>
      <c r="Q207" s="165">
        <f t="shared" si="10"/>
        <v>0</v>
      </c>
      <c r="R207" s="14"/>
      <c r="S207" s="205"/>
      <c r="T207" s="205"/>
      <c r="U207" s="205"/>
      <c r="V207" s="205"/>
      <c r="W207" s="205"/>
      <c r="X207" s="205"/>
      <c r="Y207" s="205"/>
      <c r="Z207" s="205"/>
      <c r="AA207" s="205"/>
      <c r="AB207" s="205"/>
      <c r="AC207" s="205"/>
      <c r="AD207" s="205"/>
      <c r="AE207" s="165"/>
      <c r="AF207" s="165"/>
      <c r="AG207" s="165"/>
      <c r="AH207" s="168"/>
      <c r="AI207" s="168"/>
      <c r="AJ207" s="168"/>
      <c r="AK207" s="168"/>
      <c r="AL207" s="168"/>
      <c r="AM207" s="168"/>
      <c r="AN207" s="168"/>
      <c r="AO207" s="168"/>
      <c r="AP207" s="168"/>
      <c r="AQ207" s="168"/>
      <c r="AR207" s="14"/>
    </row>
    <row r="208" spans="1:44" s="1" customFormat="1" x14ac:dyDescent="0.35">
      <c r="A208" s="153" t="str">
        <f t="shared" si="1"/>
        <v>CUM_15</v>
      </c>
      <c r="B208" s="14">
        <v>2018</v>
      </c>
      <c r="C208" s="14">
        <v>15</v>
      </c>
      <c r="D208" s="14" t="s">
        <v>13</v>
      </c>
      <c r="E208" s="14" t="s">
        <v>13</v>
      </c>
      <c r="F208" s="14" t="s">
        <v>18</v>
      </c>
      <c r="G208" s="14" t="s">
        <v>16</v>
      </c>
      <c r="H208" s="14" t="str">
        <f t="shared" si="8"/>
        <v>B2BFW</v>
      </c>
      <c r="I208" s="14" t="str">
        <f t="shared" si="9"/>
        <v>B2_2018</v>
      </c>
      <c r="J208" s="14" t="s">
        <v>15</v>
      </c>
      <c r="K208" s="14" t="s">
        <v>375</v>
      </c>
      <c r="L208" s="14"/>
      <c r="M208" s="154"/>
      <c r="N208" s="164">
        <v>12453.899212735605</v>
      </c>
      <c r="O208" s="165"/>
      <c r="P208" s="154"/>
      <c r="Q208" s="165">
        <f t="shared" si="10"/>
        <v>0</v>
      </c>
      <c r="R208" s="14"/>
      <c r="S208" s="205"/>
      <c r="T208" s="205"/>
      <c r="U208" s="205"/>
      <c r="V208" s="205"/>
      <c r="W208" s="205"/>
      <c r="X208" s="205"/>
      <c r="Y208" s="205"/>
      <c r="Z208" s="205"/>
      <c r="AA208" s="205"/>
      <c r="AB208" s="205"/>
      <c r="AC208" s="205"/>
      <c r="AD208" s="205"/>
      <c r="AE208" s="165"/>
      <c r="AF208" s="165"/>
      <c r="AG208" s="165"/>
      <c r="AH208" s="168"/>
      <c r="AI208" s="168"/>
      <c r="AJ208" s="168"/>
      <c r="AK208" s="168"/>
      <c r="AL208" s="168"/>
      <c r="AM208" s="168"/>
      <c r="AN208" s="168"/>
      <c r="AO208" s="168"/>
      <c r="AP208" s="168"/>
      <c r="AQ208" s="168"/>
      <c r="AR208" s="14"/>
    </row>
    <row r="209" spans="1:44" s="1" customFormat="1" x14ac:dyDescent="0.35">
      <c r="A209" s="153" t="str">
        <f t="shared" si="1"/>
        <v>CUM_16</v>
      </c>
      <c r="B209" s="14">
        <v>2018</v>
      </c>
      <c r="C209" s="14">
        <v>16</v>
      </c>
      <c r="D209" s="14" t="s">
        <v>13</v>
      </c>
      <c r="E209" s="14" t="s">
        <v>13</v>
      </c>
      <c r="F209" s="14" t="s">
        <v>14</v>
      </c>
      <c r="G209" s="14" t="s">
        <v>9</v>
      </c>
      <c r="H209" s="14" t="str">
        <f t="shared" si="8"/>
        <v>B1BPW</v>
      </c>
      <c r="I209" s="14" t="str">
        <f t="shared" si="9"/>
        <v>B1_2018</v>
      </c>
      <c r="J209" s="14" t="s">
        <v>15</v>
      </c>
      <c r="K209" s="14" t="s">
        <v>375</v>
      </c>
      <c r="L209" s="14"/>
      <c r="M209" s="154"/>
      <c r="N209" s="164">
        <v>10020.51811646952</v>
      </c>
      <c r="O209" s="165"/>
      <c r="P209" s="154"/>
      <c r="Q209" s="165">
        <f t="shared" si="10"/>
        <v>0</v>
      </c>
      <c r="R209" s="14"/>
      <c r="S209" s="205"/>
      <c r="T209" s="205"/>
      <c r="U209" s="205"/>
      <c r="V209" s="205"/>
      <c r="W209" s="205"/>
      <c r="X209" s="205"/>
      <c r="Y209" s="205"/>
      <c r="Z209" s="205"/>
      <c r="AA209" s="205"/>
      <c r="AB209" s="205"/>
      <c r="AC209" s="205"/>
      <c r="AD209" s="205"/>
      <c r="AE209" s="165"/>
      <c r="AF209" s="165"/>
      <c r="AG209" s="165"/>
      <c r="AH209" s="168"/>
      <c r="AI209" s="168"/>
      <c r="AJ209" s="168"/>
      <c r="AK209" s="168"/>
      <c r="AL209" s="168"/>
      <c r="AM209" s="168"/>
      <c r="AN209" s="168"/>
      <c r="AO209" s="168"/>
      <c r="AP209" s="168"/>
      <c r="AQ209" s="168"/>
      <c r="AR209" s="14"/>
    </row>
    <row r="210" spans="1:44" s="1" customFormat="1" x14ac:dyDescent="0.35">
      <c r="A210" s="153" t="str">
        <f t="shared" si="1"/>
        <v>CUM_17</v>
      </c>
      <c r="B210" s="14">
        <v>2018</v>
      </c>
      <c r="C210" s="14">
        <v>17</v>
      </c>
      <c r="D210" s="14" t="s">
        <v>12</v>
      </c>
      <c r="E210" s="14" t="s">
        <v>13</v>
      </c>
      <c r="F210" s="14" t="s">
        <v>14</v>
      </c>
      <c r="G210" s="14" t="s">
        <v>16</v>
      </c>
      <c r="H210" s="14" t="str">
        <f t="shared" si="8"/>
        <v>B1BFW</v>
      </c>
      <c r="I210" s="14" t="str">
        <f t="shared" si="9"/>
        <v>B1_2018</v>
      </c>
      <c r="J210" s="14" t="s">
        <v>15</v>
      </c>
      <c r="K210" s="14" t="s">
        <v>375</v>
      </c>
      <c r="L210" s="14"/>
      <c r="M210" s="154"/>
      <c r="N210" s="164">
        <v>10887.054719497746</v>
      </c>
      <c r="O210" s="165"/>
      <c r="P210" s="154"/>
      <c r="Q210" s="165">
        <f t="shared" si="10"/>
        <v>0</v>
      </c>
      <c r="R210" s="14"/>
      <c r="S210" s="205"/>
      <c r="T210" s="205"/>
      <c r="U210" s="205"/>
      <c r="V210" s="205"/>
      <c r="W210" s="205"/>
      <c r="X210" s="205"/>
      <c r="Y210" s="205"/>
      <c r="Z210" s="205"/>
      <c r="AA210" s="205"/>
      <c r="AB210" s="205"/>
      <c r="AC210" s="205"/>
      <c r="AD210" s="205"/>
      <c r="AE210" s="165"/>
      <c r="AF210" s="165"/>
      <c r="AG210" s="165"/>
      <c r="AH210" s="168"/>
      <c r="AI210" s="168"/>
      <c r="AJ210" s="168"/>
      <c r="AK210" s="168"/>
      <c r="AL210" s="168"/>
      <c r="AM210" s="168"/>
      <c r="AN210" s="168"/>
      <c r="AO210" s="168"/>
      <c r="AP210" s="168"/>
      <c r="AQ210" s="168"/>
      <c r="AR210" s="14"/>
    </row>
    <row r="211" spans="1:44" s="1" customFormat="1" x14ac:dyDescent="0.35">
      <c r="A211" s="153" t="str">
        <f t="shared" si="1"/>
        <v>CUM_18</v>
      </c>
      <c r="B211" s="14">
        <v>2018</v>
      </c>
      <c r="C211" s="14">
        <v>18</v>
      </c>
      <c r="D211" s="14" t="s">
        <v>12</v>
      </c>
      <c r="E211" s="14" t="s">
        <v>13</v>
      </c>
      <c r="F211" s="14" t="s">
        <v>11</v>
      </c>
      <c r="G211" s="14" t="s">
        <v>16</v>
      </c>
      <c r="H211" s="14" t="str">
        <f t="shared" si="8"/>
        <v>B4BFW</v>
      </c>
      <c r="I211" s="14" t="str">
        <f t="shared" si="9"/>
        <v>B4_2018</v>
      </c>
      <c r="J211" s="14" t="s">
        <v>10</v>
      </c>
      <c r="K211" s="14" t="s">
        <v>375</v>
      </c>
      <c r="L211" s="14"/>
      <c r="M211" s="154"/>
      <c r="N211" s="164">
        <v>13253.4232306866</v>
      </c>
      <c r="O211" s="165"/>
      <c r="P211" s="154"/>
      <c r="Q211" s="165">
        <f t="shared" si="10"/>
        <v>0</v>
      </c>
      <c r="R211" s="14"/>
      <c r="S211" s="205"/>
      <c r="T211" s="205"/>
      <c r="U211" s="205"/>
      <c r="V211" s="205"/>
      <c r="W211" s="205"/>
      <c r="X211" s="205"/>
      <c r="Y211" s="205"/>
      <c r="Z211" s="205"/>
      <c r="AA211" s="205"/>
      <c r="AB211" s="205"/>
      <c r="AC211" s="205"/>
      <c r="AD211" s="205"/>
      <c r="AE211" s="165"/>
      <c r="AF211" s="165"/>
      <c r="AG211" s="165"/>
      <c r="AH211" s="168"/>
      <c r="AI211" s="168"/>
      <c r="AJ211" s="168"/>
      <c r="AK211" s="168"/>
      <c r="AL211" s="168"/>
      <c r="AM211" s="168"/>
      <c r="AN211" s="168"/>
      <c r="AO211" s="168"/>
      <c r="AP211" s="168"/>
      <c r="AQ211" s="168"/>
      <c r="AR211" s="14"/>
    </row>
    <row r="212" spans="1:44" s="1" customFormat="1" x14ac:dyDescent="0.35">
      <c r="A212" s="153" t="str">
        <f t="shared" si="1"/>
        <v>CUM_19</v>
      </c>
      <c r="B212" s="14">
        <v>2018</v>
      </c>
      <c r="C212" s="14">
        <v>19</v>
      </c>
      <c r="D212" s="14" t="s">
        <v>17</v>
      </c>
      <c r="E212" s="14" t="s">
        <v>13</v>
      </c>
      <c r="F212" s="14" t="s">
        <v>11</v>
      </c>
      <c r="G212" s="14" t="s">
        <v>9</v>
      </c>
      <c r="H212" s="14" t="str">
        <f t="shared" si="8"/>
        <v>B4BPW</v>
      </c>
      <c r="I212" s="14" t="str">
        <f t="shared" si="9"/>
        <v>B4_2018</v>
      </c>
      <c r="J212" s="14" t="s">
        <v>10</v>
      </c>
      <c r="K212" s="14" t="s">
        <v>375</v>
      </c>
      <c r="L212" s="14"/>
      <c r="M212" s="154"/>
      <c r="N212" s="164">
        <v>9781.6177692380479</v>
      </c>
      <c r="O212" s="165"/>
      <c r="P212" s="154"/>
      <c r="Q212" s="165">
        <f t="shared" si="10"/>
        <v>0</v>
      </c>
      <c r="R212" s="14"/>
      <c r="S212" s="205"/>
      <c r="T212" s="205"/>
      <c r="U212" s="205"/>
      <c r="V212" s="205"/>
      <c r="W212" s="205"/>
      <c r="X212" s="205"/>
      <c r="Y212" s="205"/>
      <c r="Z212" s="205"/>
      <c r="AA212" s="205"/>
      <c r="AB212" s="205"/>
      <c r="AC212" s="205"/>
      <c r="AD212" s="205"/>
      <c r="AE212" s="165"/>
      <c r="AF212" s="165"/>
      <c r="AG212" s="165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4"/>
    </row>
    <row r="213" spans="1:44" s="1" customFormat="1" x14ac:dyDescent="0.35">
      <c r="A213" s="153" t="str">
        <f t="shared" si="1"/>
        <v>CUM_20</v>
      </c>
      <c r="B213" s="14">
        <v>2018</v>
      </c>
      <c r="C213" s="14">
        <v>20</v>
      </c>
      <c r="D213" s="14" t="s">
        <v>17</v>
      </c>
      <c r="E213" s="14" t="s">
        <v>13</v>
      </c>
      <c r="F213" s="14" t="s">
        <v>8</v>
      </c>
      <c r="G213" s="14" t="s">
        <v>12</v>
      </c>
      <c r="H213" s="14" t="str">
        <f t="shared" si="8"/>
        <v>B3C</v>
      </c>
      <c r="I213" s="14" t="str">
        <f t="shared" si="9"/>
        <v>B3_2018</v>
      </c>
      <c r="J213" s="14" t="s">
        <v>10</v>
      </c>
      <c r="K213" s="14" t="s">
        <v>375</v>
      </c>
      <c r="L213" s="14"/>
      <c r="M213" s="154"/>
      <c r="N213" s="164">
        <v>11375.704068605053</v>
      </c>
      <c r="O213" s="165"/>
      <c r="P213" s="154"/>
      <c r="Q213" s="165">
        <f t="shared" si="10"/>
        <v>0</v>
      </c>
      <c r="R213" s="14"/>
      <c r="S213" s="205"/>
      <c r="T213" s="205"/>
      <c r="U213" s="205"/>
      <c r="V213" s="205"/>
      <c r="W213" s="205"/>
      <c r="X213" s="205"/>
      <c r="Y213" s="205"/>
      <c r="Z213" s="205"/>
      <c r="AA213" s="205"/>
      <c r="AB213" s="205"/>
      <c r="AC213" s="205"/>
      <c r="AD213" s="205"/>
      <c r="AE213" s="165"/>
      <c r="AF213" s="165"/>
      <c r="AG213" s="165"/>
      <c r="AH213" s="168"/>
      <c r="AI213" s="168"/>
      <c r="AJ213" s="168"/>
      <c r="AK213" s="168"/>
      <c r="AL213" s="168"/>
      <c r="AM213" s="168"/>
      <c r="AN213" s="168"/>
      <c r="AO213" s="168"/>
      <c r="AP213" s="168"/>
      <c r="AQ213" s="168"/>
      <c r="AR213" s="14"/>
    </row>
    <row r="214" spans="1:44" s="1" customFormat="1" x14ac:dyDescent="0.35">
      <c r="A214" s="153" t="str">
        <f t="shared" si="1"/>
        <v>CUM_21</v>
      </c>
      <c r="B214" s="14">
        <v>2018</v>
      </c>
      <c r="C214" s="14">
        <v>21</v>
      </c>
      <c r="D214" s="14" t="s">
        <v>19</v>
      </c>
      <c r="E214" s="14" t="s">
        <v>13</v>
      </c>
      <c r="F214" s="14" t="s">
        <v>14</v>
      </c>
      <c r="G214" s="14" t="s">
        <v>12</v>
      </c>
      <c r="H214" s="14" t="str">
        <f t="shared" si="8"/>
        <v>B1C</v>
      </c>
      <c r="I214" s="14" t="str">
        <f t="shared" si="9"/>
        <v>B1_2018</v>
      </c>
      <c r="J214" s="14" t="s">
        <v>15</v>
      </c>
      <c r="K214" s="14" t="s">
        <v>375</v>
      </c>
      <c r="L214" s="14"/>
      <c r="M214" s="154"/>
      <c r="N214" s="164">
        <v>12029.89161620181</v>
      </c>
      <c r="O214" s="165"/>
      <c r="P214" s="154"/>
      <c r="Q214" s="165">
        <f t="shared" si="10"/>
        <v>0</v>
      </c>
      <c r="R214" s="14"/>
      <c r="S214" s="205"/>
      <c r="T214" s="205"/>
      <c r="U214" s="205"/>
      <c r="V214" s="205"/>
      <c r="W214" s="205"/>
      <c r="X214" s="205"/>
      <c r="Y214" s="205"/>
      <c r="Z214" s="205"/>
      <c r="AA214" s="205"/>
      <c r="AB214" s="205"/>
      <c r="AC214" s="205"/>
      <c r="AD214" s="205"/>
      <c r="AE214" s="165"/>
      <c r="AF214" s="165"/>
      <c r="AG214" s="165"/>
      <c r="AH214" s="168"/>
      <c r="AI214" s="168"/>
      <c r="AJ214" s="168"/>
      <c r="AK214" s="168"/>
      <c r="AL214" s="168"/>
      <c r="AM214" s="168"/>
      <c r="AN214" s="168"/>
      <c r="AO214" s="168"/>
      <c r="AP214" s="168"/>
      <c r="AQ214" s="168"/>
      <c r="AR214" s="14"/>
    </row>
    <row r="215" spans="1:44" s="1" customFormat="1" x14ac:dyDescent="0.35">
      <c r="A215" s="153" t="str">
        <f t="shared" si="1"/>
        <v>CUM_22</v>
      </c>
      <c r="B215" s="14">
        <v>2018</v>
      </c>
      <c r="C215" s="14">
        <v>22</v>
      </c>
      <c r="D215" s="14" t="s">
        <v>19</v>
      </c>
      <c r="E215" s="14" t="s">
        <v>13</v>
      </c>
      <c r="F215" s="14" t="s">
        <v>11</v>
      </c>
      <c r="G215" s="14" t="s">
        <v>12</v>
      </c>
      <c r="H215" s="14" t="str">
        <f t="shared" si="8"/>
        <v>B4C</v>
      </c>
      <c r="I215" s="14" t="str">
        <f t="shared" si="9"/>
        <v>B4_2018</v>
      </c>
      <c r="J215" s="14" t="s">
        <v>10</v>
      </c>
      <c r="K215" s="14" t="s">
        <v>375</v>
      </c>
      <c r="L215" s="14"/>
      <c r="M215" s="154"/>
      <c r="N215" s="164">
        <v>12185.875276503672</v>
      </c>
      <c r="O215" s="165"/>
      <c r="P215" s="154"/>
      <c r="Q215" s="165">
        <f t="shared" si="10"/>
        <v>0</v>
      </c>
      <c r="R215" s="14"/>
      <c r="S215" s="205"/>
      <c r="T215" s="205"/>
      <c r="U215" s="205"/>
      <c r="V215" s="205"/>
      <c r="W215" s="205"/>
      <c r="X215" s="205"/>
      <c r="Y215" s="205"/>
      <c r="Z215" s="205"/>
      <c r="AA215" s="205"/>
      <c r="AB215" s="205"/>
      <c r="AC215" s="205"/>
      <c r="AD215" s="205"/>
      <c r="AE215" s="165"/>
      <c r="AF215" s="165"/>
      <c r="AG215" s="165"/>
      <c r="AH215" s="168"/>
      <c r="AI215" s="168"/>
      <c r="AJ215" s="168"/>
      <c r="AK215" s="168"/>
      <c r="AL215" s="168"/>
      <c r="AM215" s="168"/>
      <c r="AN215" s="168"/>
      <c r="AO215" s="168"/>
      <c r="AP215" s="168"/>
      <c r="AQ215" s="168"/>
      <c r="AR215" s="14"/>
    </row>
    <row r="216" spans="1:44" s="1" customFormat="1" x14ac:dyDescent="0.35">
      <c r="A216" s="153" t="str">
        <f t="shared" si="1"/>
        <v>CUM_23</v>
      </c>
      <c r="B216" s="14">
        <v>2018</v>
      </c>
      <c r="C216" s="14">
        <v>23</v>
      </c>
      <c r="D216" s="14" t="s">
        <v>20</v>
      </c>
      <c r="E216" s="14" t="s">
        <v>13</v>
      </c>
      <c r="F216" s="14" t="s">
        <v>8</v>
      </c>
      <c r="G216" s="14" t="s">
        <v>16</v>
      </c>
      <c r="H216" s="14" t="str">
        <f t="shared" si="8"/>
        <v>B3BFW</v>
      </c>
      <c r="I216" s="14" t="str">
        <f t="shared" si="9"/>
        <v>B3_2018</v>
      </c>
      <c r="J216" s="14" t="s">
        <v>10</v>
      </c>
      <c r="K216" s="14" t="s">
        <v>375</v>
      </c>
      <c r="L216" s="14"/>
      <c r="M216" s="154"/>
      <c r="N216" s="164">
        <v>9885.5916890361241</v>
      </c>
      <c r="O216" s="165"/>
      <c r="P216" s="154"/>
      <c r="Q216" s="165">
        <f t="shared" si="10"/>
        <v>0</v>
      </c>
      <c r="R216" s="14"/>
      <c r="S216" s="205"/>
      <c r="T216" s="205"/>
      <c r="U216" s="205"/>
      <c r="V216" s="205"/>
      <c r="W216" s="205"/>
      <c r="X216" s="205"/>
      <c r="Y216" s="205"/>
      <c r="Z216" s="205"/>
      <c r="AA216" s="205"/>
      <c r="AB216" s="205"/>
      <c r="AC216" s="205"/>
      <c r="AD216" s="205"/>
      <c r="AE216" s="165"/>
      <c r="AF216" s="165"/>
      <c r="AG216" s="165"/>
      <c r="AH216" s="168"/>
      <c r="AI216" s="168"/>
      <c r="AJ216" s="168"/>
      <c r="AK216" s="168"/>
      <c r="AL216" s="168"/>
      <c r="AM216" s="168"/>
      <c r="AN216" s="168"/>
      <c r="AO216" s="168"/>
      <c r="AP216" s="168"/>
      <c r="AQ216" s="168"/>
      <c r="AR216" s="14"/>
    </row>
    <row r="217" spans="1:44" s="1" customFormat="1" x14ac:dyDescent="0.35">
      <c r="A217" s="153" t="str">
        <f t="shared" si="1"/>
        <v>CUM_24</v>
      </c>
      <c r="B217" s="14">
        <v>2018</v>
      </c>
      <c r="C217" s="15">
        <v>24</v>
      </c>
      <c r="D217" s="15" t="s">
        <v>20</v>
      </c>
      <c r="E217" s="15" t="s">
        <v>13</v>
      </c>
      <c r="F217" s="15" t="s">
        <v>18</v>
      </c>
      <c r="G217" s="14" t="s">
        <v>12</v>
      </c>
      <c r="H217" s="14" t="str">
        <f t="shared" si="8"/>
        <v>B2C</v>
      </c>
      <c r="I217" s="14" t="str">
        <f t="shared" si="9"/>
        <v>B2_2018</v>
      </c>
      <c r="J217" s="14" t="s">
        <v>15</v>
      </c>
      <c r="K217" s="14" t="s">
        <v>375</v>
      </c>
      <c r="L217" s="14"/>
      <c r="M217" s="154"/>
      <c r="N217" s="164">
        <v>11625.14144997545</v>
      </c>
      <c r="O217" s="165"/>
      <c r="P217" s="154"/>
      <c r="Q217" s="165">
        <f t="shared" si="10"/>
        <v>0</v>
      </c>
      <c r="R217" s="14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165"/>
      <c r="AF217" s="165"/>
      <c r="AG217" s="165"/>
      <c r="AH217" s="168"/>
      <c r="AI217" s="168"/>
      <c r="AJ217" s="168"/>
      <c r="AK217" s="168"/>
      <c r="AL217" s="168"/>
      <c r="AM217" s="168"/>
      <c r="AN217" s="168"/>
      <c r="AO217" s="168"/>
      <c r="AP217" s="168"/>
      <c r="AQ217" s="168"/>
      <c r="AR217" s="14"/>
    </row>
    <row r="218" spans="1:44" s="1" customFormat="1" x14ac:dyDescent="0.35">
      <c r="A218" s="153" t="str">
        <f t="shared" si="1"/>
        <v>CUM_25</v>
      </c>
      <c r="B218" s="14">
        <v>2018</v>
      </c>
      <c r="C218" s="14">
        <v>25</v>
      </c>
      <c r="D218" s="14" t="s">
        <v>7</v>
      </c>
      <c r="E218" s="14" t="s">
        <v>12</v>
      </c>
      <c r="F218" s="14" t="s">
        <v>11</v>
      </c>
      <c r="G218" s="14" t="s">
        <v>16</v>
      </c>
      <c r="H218" s="14" t="str">
        <f t="shared" si="8"/>
        <v>B4BFW</v>
      </c>
      <c r="I218" s="14" t="str">
        <f t="shared" si="9"/>
        <v>B4_2018</v>
      </c>
      <c r="J218" s="14" t="s">
        <v>10</v>
      </c>
      <c r="K218" s="14" t="s">
        <v>375</v>
      </c>
      <c r="L218" s="14"/>
      <c r="M218" s="154"/>
      <c r="N218" s="164">
        <v>10927.056086892515</v>
      </c>
      <c r="O218" s="165"/>
      <c r="P218" s="154"/>
      <c r="Q218" s="165">
        <f t="shared" si="10"/>
        <v>0</v>
      </c>
      <c r="R218" s="14"/>
      <c r="S218" s="205"/>
      <c r="T218" s="205"/>
      <c r="U218" s="205"/>
      <c r="V218" s="205"/>
      <c r="W218" s="205"/>
      <c r="X218" s="205"/>
      <c r="Y218" s="205"/>
      <c r="Z218" s="205"/>
      <c r="AA218" s="205"/>
      <c r="AB218" s="205"/>
      <c r="AC218" s="205"/>
      <c r="AD218" s="205"/>
      <c r="AE218" s="165"/>
      <c r="AF218" s="165"/>
      <c r="AG218" s="165"/>
      <c r="AH218" s="168"/>
      <c r="AI218" s="168"/>
      <c r="AJ218" s="168"/>
      <c r="AK218" s="168"/>
      <c r="AL218" s="168"/>
      <c r="AM218" s="168"/>
      <c r="AN218" s="168"/>
      <c r="AO218" s="168"/>
      <c r="AP218" s="168"/>
      <c r="AQ218" s="168"/>
      <c r="AR218" s="14"/>
    </row>
    <row r="219" spans="1:44" s="1" customFormat="1" x14ac:dyDescent="0.35">
      <c r="A219" s="153" t="str">
        <f t="shared" si="1"/>
        <v>CUM_26</v>
      </c>
      <c r="B219" s="14">
        <v>2018</v>
      </c>
      <c r="C219" s="14">
        <v>26</v>
      </c>
      <c r="D219" s="14" t="s">
        <v>7</v>
      </c>
      <c r="E219" s="14" t="s">
        <v>12</v>
      </c>
      <c r="F219" s="14" t="s">
        <v>18</v>
      </c>
      <c r="G219" s="14" t="s">
        <v>9</v>
      </c>
      <c r="H219" s="14" t="str">
        <f t="shared" si="8"/>
        <v>B2BPW</v>
      </c>
      <c r="I219" s="14" t="str">
        <f t="shared" si="9"/>
        <v>B2_2018</v>
      </c>
      <c r="J219" s="14" t="s">
        <v>15</v>
      </c>
      <c r="K219" s="14" t="s">
        <v>375</v>
      </c>
      <c r="L219" s="14"/>
      <c r="M219" s="154"/>
      <c r="N219" s="164">
        <v>10538.968935671437</v>
      </c>
      <c r="O219" s="165"/>
      <c r="P219" s="154"/>
      <c r="Q219" s="165">
        <f t="shared" si="10"/>
        <v>0</v>
      </c>
      <c r="R219" s="14"/>
      <c r="S219" s="205"/>
      <c r="T219" s="205"/>
      <c r="U219" s="205"/>
      <c r="V219" s="205"/>
      <c r="W219" s="205"/>
      <c r="X219" s="205"/>
      <c r="Y219" s="205"/>
      <c r="Z219" s="205"/>
      <c r="AA219" s="205"/>
      <c r="AB219" s="205"/>
      <c r="AC219" s="205"/>
      <c r="AD219" s="205"/>
      <c r="AE219" s="165"/>
      <c r="AF219" s="165"/>
      <c r="AG219" s="165"/>
      <c r="AH219" s="168"/>
      <c r="AI219" s="168"/>
      <c r="AJ219" s="168"/>
      <c r="AK219" s="168"/>
      <c r="AL219" s="168"/>
      <c r="AM219" s="168"/>
      <c r="AN219" s="168"/>
      <c r="AO219" s="168"/>
      <c r="AP219" s="168"/>
      <c r="AQ219" s="168"/>
      <c r="AR219" s="14"/>
    </row>
    <row r="220" spans="1:44" s="1" customFormat="1" x14ac:dyDescent="0.35">
      <c r="A220" s="153" t="str">
        <f t="shared" si="1"/>
        <v>CUM_27</v>
      </c>
      <c r="B220" s="14">
        <v>2018</v>
      </c>
      <c r="C220" s="14">
        <v>27</v>
      </c>
      <c r="D220" s="14" t="s">
        <v>13</v>
      </c>
      <c r="E220" s="14" t="s">
        <v>12</v>
      </c>
      <c r="F220" s="14" t="s">
        <v>14</v>
      </c>
      <c r="G220" s="14" t="s">
        <v>12</v>
      </c>
      <c r="H220" s="14" t="str">
        <f t="shared" si="8"/>
        <v>B1C</v>
      </c>
      <c r="I220" s="14" t="str">
        <f t="shared" si="9"/>
        <v>B1_2018</v>
      </c>
      <c r="J220" s="14" t="s">
        <v>15</v>
      </c>
      <c r="K220" s="14" t="s">
        <v>375</v>
      </c>
      <c r="L220" s="14"/>
      <c r="M220" s="154"/>
      <c r="N220" s="164">
        <v>10311.299972095323</v>
      </c>
      <c r="O220" s="165"/>
      <c r="P220" s="154"/>
      <c r="Q220" s="165">
        <f t="shared" si="10"/>
        <v>0</v>
      </c>
      <c r="R220" s="14"/>
      <c r="S220" s="205"/>
      <c r="T220" s="205"/>
      <c r="U220" s="205"/>
      <c r="V220" s="205"/>
      <c r="W220" s="205"/>
      <c r="X220" s="205"/>
      <c r="Y220" s="205"/>
      <c r="Z220" s="205"/>
      <c r="AA220" s="205"/>
      <c r="AB220" s="205"/>
      <c r="AC220" s="205"/>
      <c r="AD220" s="205"/>
      <c r="AE220" s="165"/>
      <c r="AF220" s="165"/>
      <c r="AG220" s="165"/>
      <c r="AH220" s="168"/>
      <c r="AI220" s="168"/>
      <c r="AJ220" s="168"/>
      <c r="AK220" s="168"/>
      <c r="AL220" s="168"/>
      <c r="AM220" s="168"/>
      <c r="AN220" s="168"/>
      <c r="AO220" s="168"/>
      <c r="AP220" s="168"/>
      <c r="AQ220" s="168"/>
      <c r="AR220" s="14"/>
    </row>
    <row r="221" spans="1:44" s="1" customFormat="1" x14ac:dyDescent="0.35">
      <c r="A221" s="153" t="str">
        <f t="shared" si="1"/>
        <v>CUM_28</v>
      </c>
      <c r="B221" s="14">
        <v>2018</v>
      </c>
      <c r="C221" s="14">
        <v>28</v>
      </c>
      <c r="D221" s="14" t="s">
        <v>13</v>
      </c>
      <c r="E221" s="14" t="s">
        <v>12</v>
      </c>
      <c r="F221" s="14" t="s">
        <v>14</v>
      </c>
      <c r="G221" s="14" t="s">
        <v>9</v>
      </c>
      <c r="H221" s="14" t="str">
        <f t="shared" si="8"/>
        <v>B1BPW</v>
      </c>
      <c r="I221" s="14" t="str">
        <f t="shared" si="9"/>
        <v>B1_2018</v>
      </c>
      <c r="J221" s="14" t="s">
        <v>15</v>
      </c>
      <c r="K221" s="14" t="s">
        <v>375</v>
      </c>
      <c r="L221" s="14"/>
      <c r="M221" s="154"/>
      <c r="N221" s="164">
        <v>10460.593215915862</v>
      </c>
      <c r="O221" s="165"/>
      <c r="P221" s="154"/>
      <c r="Q221" s="165">
        <f t="shared" si="10"/>
        <v>0</v>
      </c>
      <c r="R221" s="14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165"/>
      <c r="AF221" s="165"/>
      <c r="AG221" s="165"/>
      <c r="AH221" s="168"/>
      <c r="AI221" s="168"/>
      <c r="AJ221" s="168"/>
      <c r="AK221" s="168"/>
      <c r="AL221" s="168"/>
      <c r="AM221" s="168"/>
      <c r="AN221" s="168"/>
      <c r="AO221" s="168"/>
      <c r="AP221" s="168"/>
      <c r="AQ221" s="168"/>
      <c r="AR221" s="14"/>
    </row>
    <row r="222" spans="1:44" s="1" customFormat="1" x14ac:dyDescent="0.35">
      <c r="A222" s="153" t="str">
        <f t="shared" si="1"/>
        <v>CUM_29</v>
      </c>
      <c r="B222" s="14">
        <v>2018</v>
      </c>
      <c r="C222" s="14">
        <v>29</v>
      </c>
      <c r="D222" s="14" t="s">
        <v>12</v>
      </c>
      <c r="E222" s="14" t="s">
        <v>12</v>
      </c>
      <c r="F222" s="14" t="s">
        <v>11</v>
      </c>
      <c r="G222" s="14" t="s">
        <v>9</v>
      </c>
      <c r="H222" s="14" t="str">
        <f t="shared" si="8"/>
        <v>B4BPW</v>
      </c>
      <c r="I222" s="14" t="str">
        <f t="shared" si="9"/>
        <v>B4_2018</v>
      </c>
      <c r="J222" s="14" t="s">
        <v>10</v>
      </c>
      <c r="K222" s="14" t="s">
        <v>375</v>
      </c>
      <c r="L222" s="14"/>
      <c r="M222" s="154"/>
      <c r="N222" s="164">
        <v>10763.507535738876</v>
      </c>
      <c r="O222" s="165"/>
      <c r="P222" s="154"/>
      <c r="Q222" s="165">
        <f t="shared" si="10"/>
        <v>1</v>
      </c>
      <c r="R222" s="14"/>
      <c r="S222" s="205"/>
      <c r="T222" s="205"/>
      <c r="U222" s="205"/>
      <c r="V222" s="205"/>
      <c r="W222" s="205"/>
      <c r="X222" s="205"/>
      <c r="Y222" s="205"/>
      <c r="Z222" s="205"/>
      <c r="AA222" s="205"/>
      <c r="AB222" s="205"/>
      <c r="AC222" s="205"/>
      <c r="AD222" s="205"/>
      <c r="AE222" s="165"/>
      <c r="AF222" s="165"/>
      <c r="AG222" s="165"/>
      <c r="AH222" s="168"/>
      <c r="AI222" s="168"/>
      <c r="AJ222" s="168"/>
      <c r="AK222" s="168"/>
      <c r="AL222" s="168"/>
      <c r="AM222" s="168"/>
      <c r="AN222" s="168"/>
      <c r="AO222" s="168"/>
      <c r="AP222" s="168"/>
      <c r="AQ222" s="168"/>
      <c r="AR222" s="14"/>
    </row>
    <row r="223" spans="1:44" s="1" customFormat="1" x14ac:dyDescent="0.35">
      <c r="A223" s="153" t="str">
        <f t="shared" si="1"/>
        <v>CUM_30</v>
      </c>
      <c r="B223" s="14">
        <v>2018</v>
      </c>
      <c r="C223" s="14">
        <v>30</v>
      </c>
      <c r="D223" s="14" t="s">
        <v>12</v>
      </c>
      <c r="E223" s="14" t="s">
        <v>12</v>
      </c>
      <c r="F223" s="14" t="s">
        <v>8</v>
      </c>
      <c r="G223" s="14" t="s">
        <v>16</v>
      </c>
      <c r="H223" s="14" t="str">
        <f t="shared" si="8"/>
        <v>B3BFW</v>
      </c>
      <c r="I223" s="14" t="str">
        <f t="shared" si="9"/>
        <v>B3_2018</v>
      </c>
      <c r="J223" s="14" t="s">
        <v>10</v>
      </c>
      <c r="K223" s="14" t="s">
        <v>375</v>
      </c>
      <c r="L223" s="14"/>
      <c r="M223" s="154"/>
      <c r="N223" s="164">
        <v>12993.63711063528</v>
      </c>
      <c r="O223" s="165"/>
      <c r="P223" s="154"/>
      <c r="Q223" s="165">
        <f t="shared" si="10"/>
        <v>0</v>
      </c>
      <c r="R223" s="14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165"/>
      <c r="AF223" s="165"/>
      <c r="AG223" s="165"/>
      <c r="AH223" s="168"/>
      <c r="AI223" s="168"/>
      <c r="AJ223" s="168"/>
      <c r="AK223" s="168"/>
      <c r="AL223" s="168"/>
      <c r="AM223" s="168"/>
      <c r="AN223" s="168"/>
      <c r="AO223" s="168"/>
      <c r="AP223" s="168"/>
      <c r="AQ223" s="168"/>
      <c r="AR223" s="14"/>
    </row>
    <row r="224" spans="1:44" s="1" customFormat="1" x14ac:dyDescent="0.35">
      <c r="A224" s="153" t="str">
        <f t="shared" si="1"/>
        <v>CUM_31</v>
      </c>
      <c r="B224" s="14">
        <v>2018</v>
      </c>
      <c r="C224" s="14">
        <v>31</v>
      </c>
      <c r="D224" s="14" t="s">
        <v>17</v>
      </c>
      <c r="E224" s="14" t="s">
        <v>12</v>
      </c>
      <c r="F224" s="14" t="s">
        <v>11</v>
      </c>
      <c r="G224" s="14" t="s">
        <v>12</v>
      </c>
      <c r="H224" s="14" t="str">
        <f t="shared" si="8"/>
        <v>B4C</v>
      </c>
      <c r="I224" s="14" t="str">
        <f t="shared" si="9"/>
        <v>B4_2018</v>
      </c>
      <c r="J224" s="14" t="s">
        <v>10</v>
      </c>
      <c r="K224" s="14" t="s">
        <v>375</v>
      </c>
      <c r="L224" s="14"/>
      <c r="M224" s="154"/>
      <c r="N224" s="164">
        <v>12740.583016335402</v>
      </c>
      <c r="O224" s="165"/>
      <c r="P224" s="154"/>
      <c r="Q224" s="165">
        <f t="shared" si="10"/>
        <v>0</v>
      </c>
      <c r="R224" s="14"/>
      <c r="S224" s="205"/>
      <c r="T224" s="205"/>
      <c r="U224" s="205"/>
      <c r="V224" s="205"/>
      <c r="W224" s="205"/>
      <c r="X224" s="205"/>
      <c r="Y224" s="205"/>
      <c r="Z224" s="205"/>
      <c r="AA224" s="205"/>
      <c r="AB224" s="205"/>
      <c r="AC224" s="205"/>
      <c r="AD224" s="205"/>
      <c r="AE224" s="165"/>
      <c r="AF224" s="165"/>
      <c r="AG224" s="165"/>
      <c r="AH224" s="168"/>
      <c r="AI224" s="168"/>
      <c r="AJ224" s="168"/>
      <c r="AK224" s="168"/>
      <c r="AL224" s="168"/>
      <c r="AM224" s="168"/>
      <c r="AN224" s="168"/>
      <c r="AO224" s="168"/>
      <c r="AP224" s="168"/>
      <c r="AQ224" s="168"/>
      <c r="AR224" s="14"/>
    </row>
    <row r="225" spans="1:44" s="1" customFormat="1" x14ac:dyDescent="0.35">
      <c r="A225" s="153" t="str">
        <f t="shared" si="1"/>
        <v>CUM_32</v>
      </c>
      <c r="B225" s="14">
        <v>2018</v>
      </c>
      <c r="C225" s="14">
        <v>32</v>
      </c>
      <c r="D225" s="14" t="s">
        <v>17</v>
      </c>
      <c r="E225" s="14" t="s">
        <v>12</v>
      </c>
      <c r="F225" s="14" t="s">
        <v>8</v>
      </c>
      <c r="G225" s="14" t="s">
        <v>12</v>
      </c>
      <c r="H225" s="14" t="str">
        <f t="shared" si="8"/>
        <v>B3C</v>
      </c>
      <c r="I225" s="14" t="str">
        <f t="shared" si="9"/>
        <v>B3_2018</v>
      </c>
      <c r="J225" s="14" t="s">
        <v>10</v>
      </c>
      <c r="K225" s="14" t="s">
        <v>375</v>
      </c>
      <c r="L225" s="14"/>
      <c r="M225" s="154"/>
      <c r="N225" s="164">
        <v>13734.664086334928</v>
      </c>
      <c r="O225" s="165"/>
      <c r="P225" s="154"/>
      <c r="Q225" s="165">
        <f t="shared" si="10"/>
        <v>0</v>
      </c>
      <c r="R225" s="14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165"/>
      <c r="AF225" s="165"/>
      <c r="AG225" s="165"/>
      <c r="AH225" s="168"/>
      <c r="AI225" s="168"/>
      <c r="AJ225" s="168"/>
      <c r="AK225" s="168"/>
      <c r="AL225" s="168"/>
      <c r="AM225" s="168"/>
      <c r="AN225" s="168"/>
      <c r="AO225" s="168"/>
      <c r="AP225" s="168"/>
      <c r="AQ225" s="168"/>
      <c r="AR225" s="14"/>
    </row>
    <row r="226" spans="1:44" s="1" customFormat="1" x14ac:dyDescent="0.35">
      <c r="A226" s="153" t="str">
        <f t="shared" si="1"/>
        <v>CUM_33</v>
      </c>
      <c r="B226" s="14">
        <v>2018</v>
      </c>
      <c r="C226" s="14">
        <v>33</v>
      </c>
      <c r="D226" s="14" t="s">
        <v>19</v>
      </c>
      <c r="E226" s="14" t="s">
        <v>12</v>
      </c>
      <c r="F226" s="14" t="s">
        <v>8</v>
      </c>
      <c r="G226" s="14" t="s">
        <v>9</v>
      </c>
      <c r="H226" s="14" t="str">
        <f t="shared" si="8"/>
        <v>B3BPW</v>
      </c>
      <c r="I226" s="14" t="str">
        <f t="shared" si="9"/>
        <v>B3_2018</v>
      </c>
      <c r="J226" s="14" t="s">
        <v>10</v>
      </c>
      <c r="K226" s="14" t="s">
        <v>375</v>
      </c>
      <c r="L226" s="14"/>
      <c r="M226" s="154"/>
      <c r="N226" s="164">
        <v>9578.0440998826798</v>
      </c>
      <c r="O226" s="165"/>
      <c r="P226" s="154"/>
      <c r="Q226" s="165">
        <f t="shared" si="10"/>
        <v>0</v>
      </c>
      <c r="R226" s="14"/>
      <c r="S226" s="205"/>
      <c r="T226" s="205"/>
      <c r="U226" s="205"/>
      <c r="V226" s="205"/>
      <c r="W226" s="205"/>
      <c r="X226" s="205"/>
      <c r="Y226" s="205"/>
      <c r="Z226" s="205"/>
      <c r="AA226" s="205"/>
      <c r="AB226" s="205"/>
      <c r="AC226" s="205"/>
      <c r="AD226" s="205"/>
      <c r="AE226" s="165"/>
      <c r="AF226" s="165"/>
      <c r="AG226" s="165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4"/>
    </row>
    <row r="227" spans="1:44" s="1" customFormat="1" x14ac:dyDescent="0.35">
      <c r="A227" s="153" t="str">
        <f t="shared" si="1"/>
        <v>CUM_34</v>
      </c>
      <c r="B227" s="14">
        <v>2018</v>
      </c>
      <c r="C227" s="14">
        <v>34</v>
      </c>
      <c r="D227" s="14" t="s">
        <v>19</v>
      </c>
      <c r="E227" s="14" t="s">
        <v>12</v>
      </c>
      <c r="F227" s="14" t="s">
        <v>14</v>
      </c>
      <c r="G227" s="14" t="s">
        <v>16</v>
      </c>
      <c r="H227" s="14" t="str">
        <f t="shared" si="8"/>
        <v>B1BFW</v>
      </c>
      <c r="I227" s="14" t="str">
        <f t="shared" si="9"/>
        <v>B1_2018</v>
      </c>
      <c r="J227" s="14" t="s">
        <v>15</v>
      </c>
      <c r="K227" s="14" t="s">
        <v>375</v>
      </c>
      <c r="L227" s="14"/>
      <c r="M227" s="154"/>
      <c r="N227" s="164">
        <v>11641.533033802854</v>
      </c>
      <c r="O227" s="165"/>
      <c r="P227" s="154"/>
      <c r="Q227" s="165">
        <f t="shared" si="10"/>
        <v>0</v>
      </c>
      <c r="R227" s="14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165"/>
      <c r="AF227" s="165"/>
      <c r="AG227" s="165"/>
      <c r="AH227" s="168"/>
      <c r="AI227" s="168"/>
      <c r="AJ227" s="168"/>
      <c r="AK227" s="168"/>
      <c r="AL227" s="168"/>
      <c r="AM227" s="168"/>
      <c r="AN227" s="168"/>
      <c r="AO227" s="168"/>
      <c r="AP227" s="168"/>
      <c r="AQ227" s="168"/>
      <c r="AR227" s="14"/>
    </row>
    <row r="228" spans="1:44" s="1" customFormat="1" x14ac:dyDescent="0.35">
      <c r="A228" s="153" t="str">
        <f t="shared" si="1"/>
        <v>CUM_35</v>
      </c>
      <c r="B228" s="14">
        <v>2018</v>
      </c>
      <c r="C228" s="16">
        <v>35</v>
      </c>
      <c r="D228" s="14" t="s">
        <v>20</v>
      </c>
      <c r="E228" s="16" t="s">
        <v>12</v>
      </c>
      <c r="F228" s="16" t="s">
        <v>18</v>
      </c>
      <c r="G228" s="14" t="s">
        <v>16</v>
      </c>
      <c r="H228" s="14" t="str">
        <f t="shared" si="8"/>
        <v>B2BFW</v>
      </c>
      <c r="I228" s="14" t="str">
        <f t="shared" si="9"/>
        <v>B2_2018</v>
      </c>
      <c r="J228" s="14" t="s">
        <v>15</v>
      </c>
      <c r="K228" s="14" t="s">
        <v>375</v>
      </c>
      <c r="L228" s="14"/>
      <c r="M228" s="154"/>
      <c r="N228" s="164">
        <v>12673.733154636633</v>
      </c>
      <c r="O228" s="165"/>
      <c r="P228" s="154"/>
      <c r="Q228" s="165">
        <f t="shared" si="10"/>
        <v>0</v>
      </c>
      <c r="R228" s="14"/>
      <c r="S228" s="205"/>
      <c r="T228" s="205"/>
      <c r="U228" s="205"/>
      <c r="V228" s="205"/>
      <c r="W228" s="205"/>
      <c r="X228" s="205"/>
      <c r="Y228" s="205"/>
      <c r="Z228" s="205"/>
      <c r="AA228" s="205"/>
      <c r="AB228" s="205"/>
      <c r="AC228" s="205"/>
      <c r="AD228" s="205"/>
      <c r="AE228" s="165"/>
      <c r="AF228" s="165"/>
      <c r="AG228" s="165"/>
      <c r="AH228" s="168"/>
      <c r="AI228" s="168"/>
      <c r="AJ228" s="168"/>
      <c r="AK228" s="168"/>
      <c r="AL228" s="168"/>
      <c r="AM228" s="168"/>
      <c r="AN228" s="168"/>
      <c r="AO228" s="168"/>
      <c r="AP228" s="168"/>
      <c r="AQ228" s="168"/>
      <c r="AR228" s="14"/>
    </row>
    <row r="229" spans="1:44" s="1" customFormat="1" x14ac:dyDescent="0.35">
      <c r="A229" s="153" t="str">
        <f t="shared" si="1"/>
        <v>CUM_36</v>
      </c>
      <c r="B229" s="14">
        <v>2018</v>
      </c>
      <c r="C229" s="15">
        <v>36</v>
      </c>
      <c r="D229" s="15" t="s">
        <v>20</v>
      </c>
      <c r="E229" s="15" t="s">
        <v>12</v>
      </c>
      <c r="F229" s="15" t="s">
        <v>18</v>
      </c>
      <c r="G229" s="14" t="s">
        <v>12</v>
      </c>
      <c r="H229" s="14" t="str">
        <f t="shared" si="8"/>
        <v>B2C</v>
      </c>
      <c r="I229" s="14" t="str">
        <f t="shared" si="9"/>
        <v>B2_2018</v>
      </c>
      <c r="J229" s="14" t="s">
        <v>15</v>
      </c>
      <c r="K229" s="14" t="s">
        <v>375</v>
      </c>
      <c r="L229" s="14"/>
      <c r="M229" s="154"/>
      <c r="N229" s="164">
        <v>14122.848298603576</v>
      </c>
      <c r="O229" s="165"/>
      <c r="P229" s="154"/>
      <c r="Q229" s="165">
        <f t="shared" si="10"/>
        <v>0</v>
      </c>
      <c r="R229" s="14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165"/>
      <c r="AF229" s="165"/>
      <c r="AG229" s="165"/>
      <c r="AH229" s="168"/>
      <c r="AI229" s="168"/>
      <c r="AJ229" s="168"/>
      <c r="AK229" s="168"/>
      <c r="AL229" s="168"/>
      <c r="AM229" s="168"/>
      <c r="AN229" s="168"/>
      <c r="AO229" s="168"/>
      <c r="AP229" s="168"/>
      <c r="AQ229" s="168"/>
      <c r="AR229" s="14"/>
    </row>
    <row r="230" spans="1:44" s="1" customFormat="1" x14ac:dyDescent="0.35">
      <c r="A230" s="153" t="str">
        <f t="shared" si="1"/>
        <v>CUM_37</v>
      </c>
      <c r="B230" s="14">
        <v>2018</v>
      </c>
      <c r="C230" s="14">
        <v>37</v>
      </c>
      <c r="D230" s="14" t="s">
        <v>7</v>
      </c>
      <c r="E230" s="14" t="s">
        <v>17</v>
      </c>
      <c r="F230" s="14" t="s">
        <v>14</v>
      </c>
      <c r="G230" s="14" t="s">
        <v>16</v>
      </c>
      <c r="H230" s="14" t="str">
        <f t="shared" si="8"/>
        <v>B1BFW</v>
      </c>
      <c r="I230" s="14" t="str">
        <f t="shared" si="9"/>
        <v>B1_2018</v>
      </c>
      <c r="J230" s="14" t="s">
        <v>15</v>
      </c>
      <c r="K230" s="14" t="s">
        <v>375</v>
      </c>
      <c r="L230" s="14"/>
      <c r="M230" s="154"/>
      <c r="N230" s="164">
        <v>10871.382127897721</v>
      </c>
      <c r="O230" s="165"/>
      <c r="P230" s="154"/>
      <c r="Q230" s="165">
        <f t="shared" si="10"/>
        <v>0</v>
      </c>
      <c r="R230" s="14"/>
      <c r="S230" s="205"/>
      <c r="T230" s="205"/>
      <c r="U230" s="205"/>
      <c r="V230" s="205"/>
      <c r="W230" s="205"/>
      <c r="X230" s="205"/>
      <c r="Y230" s="205"/>
      <c r="Z230" s="205"/>
      <c r="AA230" s="205"/>
      <c r="AB230" s="205"/>
      <c r="AC230" s="205"/>
      <c r="AD230" s="205"/>
      <c r="AE230" s="165"/>
      <c r="AF230" s="165"/>
      <c r="AG230" s="165"/>
      <c r="AH230" s="168"/>
      <c r="AI230" s="168"/>
      <c r="AJ230" s="168"/>
      <c r="AK230" s="168"/>
      <c r="AL230" s="168"/>
      <c r="AM230" s="168"/>
      <c r="AN230" s="168"/>
      <c r="AO230" s="168"/>
      <c r="AP230" s="168"/>
      <c r="AQ230" s="168"/>
      <c r="AR230" s="14"/>
    </row>
    <row r="231" spans="1:44" s="1" customFormat="1" x14ac:dyDescent="0.35">
      <c r="A231" s="153" t="str">
        <f t="shared" si="1"/>
        <v>CUM_38</v>
      </c>
      <c r="B231" s="14">
        <v>2018</v>
      </c>
      <c r="C231" s="14">
        <v>38</v>
      </c>
      <c r="D231" s="14" t="s">
        <v>7</v>
      </c>
      <c r="E231" s="14" t="s">
        <v>17</v>
      </c>
      <c r="F231" s="14" t="s">
        <v>8</v>
      </c>
      <c r="G231" s="14" t="s">
        <v>12</v>
      </c>
      <c r="H231" s="14" t="str">
        <f t="shared" si="8"/>
        <v>B3C</v>
      </c>
      <c r="I231" s="14" t="str">
        <f t="shared" si="9"/>
        <v>B3_2018</v>
      </c>
      <c r="J231" s="14" t="s">
        <v>10</v>
      </c>
      <c r="K231" s="14" t="s">
        <v>375</v>
      </c>
      <c r="L231" s="14"/>
      <c r="M231" s="154"/>
      <c r="N231" s="164">
        <v>9319.6123554550759</v>
      </c>
      <c r="O231" s="165"/>
      <c r="P231" s="154"/>
      <c r="Q231" s="165">
        <f t="shared" si="10"/>
        <v>0</v>
      </c>
      <c r="R231" s="14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165"/>
      <c r="AF231" s="165"/>
      <c r="AG231" s="165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4"/>
    </row>
    <row r="232" spans="1:44" s="1" customFormat="1" x14ac:dyDescent="0.35">
      <c r="A232" s="153" t="str">
        <f t="shared" si="1"/>
        <v>CUM_39</v>
      </c>
      <c r="B232" s="14">
        <v>2018</v>
      </c>
      <c r="C232" s="14">
        <v>39</v>
      </c>
      <c r="D232" s="14" t="s">
        <v>13</v>
      </c>
      <c r="E232" s="14" t="s">
        <v>17</v>
      </c>
      <c r="F232" s="14" t="s">
        <v>8</v>
      </c>
      <c r="G232" s="14" t="s">
        <v>9</v>
      </c>
      <c r="H232" s="14" t="str">
        <f t="shared" si="8"/>
        <v>B3BPW</v>
      </c>
      <c r="I232" s="14" t="str">
        <f t="shared" si="9"/>
        <v>B3_2018</v>
      </c>
      <c r="J232" s="14" t="s">
        <v>10</v>
      </c>
      <c r="K232" s="14" t="s">
        <v>375</v>
      </c>
      <c r="L232" s="14"/>
      <c r="M232" s="154"/>
      <c r="N232" s="164">
        <v>10718.234475362275</v>
      </c>
      <c r="O232" s="165"/>
      <c r="P232" s="154"/>
      <c r="Q232" s="165">
        <f t="shared" si="10"/>
        <v>0</v>
      </c>
      <c r="R232" s="14"/>
      <c r="S232" s="205"/>
      <c r="T232" s="205"/>
      <c r="U232" s="205"/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165"/>
      <c r="AF232" s="165"/>
      <c r="AG232" s="165"/>
      <c r="AH232" s="168"/>
      <c r="AI232" s="168"/>
      <c r="AJ232" s="168"/>
      <c r="AK232" s="168"/>
      <c r="AL232" s="168"/>
      <c r="AM232" s="168"/>
      <c r="AN232" s="168"/>
      <c r="AO232" s="168"/>
      <c r="AP232" s="168"/>
      <c r="AQ232" s="168"/>
      <c r="AR232" s="14"/>
    </row>
    <row r="233" spans="1:44" s="1" customFormat="1" x14ac:dyDescent="0.35">
      <c r="A233" s="153" t="str">
        <f t="shared" si="1"/>
        <v>CUM_40</v>
      </c>
      <c r="B233" s="14">
        <v>2018</v>
      </c>
      <c r="C233" s="14">
        <v>40</v>
      </c>
      <c r="D233" s="14" t="s">
        <v>13</v>
      </c>
      <c r="E233" s="14" t="s">
        <v>17</v>
      </c>
      <c r="F233" s="14" t="s">
        <v>11</v>
      </c>
      <c r="G233" s="14" t="s">
        <v>12</v>
      </c>
      <c r="H233" s="14" t="str">
        <f t="shared" si="8"/>
        <v>B4C</v>
      </c>
      <c r="I233" s="14" t="str">
        <f t="shared" si="9"/>
        <v>B4_2018</v>
      </c>
      <c r="J233" s="14" t="s">
        <v>10</v>
      </c>
      <c r="K233" s="14" t="s">
        <v>375</v>
      </c>
      <c r="L233" s="14"/>
      <c r="M233" s="154"/>
      <c r="N233" s="164">
        <v>11028.233009402913</v>
      </c>
      <c r="O233" s="165"/>
      <c r="P233" s="154"/>
      <c r="Q233" s="165">
        <f t="shared" si="10"/>
        <v>0</v>
      </c>
      <c r="R233" s="14"/>
      <c r="S233" s="205"/>
      <c r="T233" s="205"/>
      <c r="U233" s="205"/>
      <c r="V233" s="205"/>
      <c r="W233" s="205"/>
      <c r="X233" s="205"/>
      <c r="Y233" s="205"/>
      <c r="Z233" s="205"/>
      <c r="AA233" s="205"/>
      <c r="AB233" s="205"/>
      <c r="AC233" s="205"/>
      <c r="AD233" s="205"/>
      <c r="AE233" s="165"/>
      <c r="AF233" s="165"/>
      <c r="AG233" s="165"/>
      <c r="AH233" s="168"/>
      <c r="AI233" s="168"/>
      <c r="AJ233" s="168"/>
      <c r="AK233" s="168"/>
      <c r="AL233" s="168"/>
      <c r="AM233" s="168"/>
      <c r="AN233" s="168"/>
      <c r="AO233" s="168"/>
      <c r="AP233" s="168"/>
      <c r="AQ233" s="168"/>
      <c r="AR233" s="14"/>
    </row>
    <row r="234" spans="1:44" s="1" customFormat="1" x14ac:dyDescent="0.35">
      <c r="A234" s="153" t="str">
        <f t="shared" si="1"/>
        <v>CUM_41</v>
      </c>
      <c r="B234" s="14">
        <v>2018</v>
      </c>
      <c r="C234" s="14">
        <v>41</v>
      </c>
      <c r="D234" s="14" t="s">
        <v>12</v>
      </c>
      <c r="E234" s="14" t="s">
        <v>17</v>
      </c>
      <c r="F234" s="14" t="s">
        <v>18</v>
      </c>
      <c r="G234" s="14" t="s">
        <v>16</v>
      </c>
      <c r="H234" s="14" t="str">
        <f t="shared" si="8"/>
        <v>B2BFW</v>
      </c>
      <c r="I234" s="14" t="str">
        <f t="shared" si="9"/>
        <v>B2_2018</v>
      </c>
      <c r="J234" s="14" t="s">
        <v>15</v>
      </c>
      <c r="K234" s="14" t="s">
        <v>375</v>
      </c>
      <c r="L234" s="14"/>
      <c r="M234" s="154"/>
      <c r="N234" s="164">
        <v>12251.725815049796</v>
      </c>
      <c r="O234" s="165"/>
      <c r="P234" s="154"/>
      <c r="Q234" s="165">
        <f t="shared" si="10"/>
        <v>0</v>
      </c>
      <c r="R234" s="14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165"/>
      <c r="AF234" s="165"/>
      <c r="AG234" s="165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4"/>
    </row>
    <row r="235" spans="1:44" s="1" customFormat="1" x14ac:dyDescent="0.35">
      <c r="A235" s="153" t="str">
        <f t="shared" si="1"/>
        <v>CUM_42</v>
      </c>
      <c r="B235" s="14">
        <v>2018</v>
      </c>
      <c r="C235" s="14">
        <v>42</v>
      </c>
      <c r="D235" s="14" t="s">
        <v>12</v>
      </c>
      <c r="E235" s="14" t="s">
        <v>17</v>
      </c>
      <c r="F235" s="14" t="s">
        <v>14</v>
      </c>
      <c r="G235" s="14" t="s">
        <v>9</v>
      </c>
      <c r="H235" s="14" t="str">
        <f t="shared" si="8"/>
        <v>B1BPW</v>
      </c>
      <c r="I235" s="14" t="str">
        <f t="shared" si="9"/>
        <v>B1_2018</v>
      </c>
      <c r="J235" s="14" t="s">
        <v>15</v>
      </c>
      <c r="K235" s="14" t="s">
        <v>375</v>
      </c>
      <c r="L235" s="14"/>
      <c r="M235" s="154"/>
      <c r="N235" s="164">
        <v>10965.026379733716</v>
      </c>
      <c r="O235" s="165"/>
      <c r="P235" s="154"/>
      <c r="Q235" s="165">
        <f t="shared" si="10"/>
        <v>0</v>
      </c>
      <c r="R235" s="14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165"/>
      <c r="AF235" s="165"/>
      <c r="AG235" s="165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4"/>
    </row>
    <row r="236" spans="1:44" s="1" customFormat="1" x14ac:dyDescent="0.35">
      <c r="A236" s="153" t="str">
        <f t="shared" si="1"/>
        <v>CUM_43</v>
      </c>
      <c r="B236" s="14">
        <v>2018</v>
      </c>
      <c r="C236" s="14">
        <v>43</v>
      </c>
      <c r="D236" s="14" t="s">
        <v>17</v>
      </c>
      <c r="E236" s="14" t="s">
        <v>17</v>
      </c>
      <c r="F236" s="14" t="s">
        <v>18</v>
      </c>
      <c r="G236" s="14" t="s">
        <v>12</v>
      </c>
      <c r="H236" s="14" t="str">
        <f t="shared" si="8"/>
        <v>B2C</v>
      </c>
      <c r="I236" s="14" t="str">
        <f t="shared" si="9"/>
        <v>B2_2018</v>
      </c>
      <c r="J236" s="14" t="s">
        <v>15</v>
      </c>
      <c r="K236" s="14" t="s">
        <v>375</v>
      </c>
      <c r="L236" s="14"/>
      <c r="M236" s="154"/>
      <c r="N236" s="164">
        <v>12263.166348591854</v>
      </c>
      <c r="O236" s="165"/>
      <c r="P236" s="154"/>
      <c r="Q236" s="165">
        <f t="shared" si="10"/>
        <v>0</v>
      </c>
      <c r="R236" s="14"/>
      <c r="S236" s="205"/>
      <c r="T236" s="205"/>
      <c r="U236" s="205"/>
      <c r="V236" s="205"/>
      <c r="W236" s="205"/>
      <c r="X236" s="205"/>
      <c r="Y236" s="205"/>
      <c r="Z236" s="205"/>
      <c r="AA236" s="205"/>
      <c r="AB236" s="205"/>
      <c r="AC236" s="205"/>
      <c r="AD236" s="205"/>
      <c r="AE236" s="165"/>
      <c r="AF236" s="165"/>
      <c r="AG236" s="165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4"/>
    </row>
    <row r="237" spans="1:44" s="1" customFormat="1" x14ac:dyDescent="0.35">
      <c r="A237" s="153" t="str">
        <f t="shared" si="1"/>
        <v>CUM_44</v>
      </c>
      <c r="B237" s="14">
        <v>2018</v>
      </c>
      <c r="C237" s="14">
        <v>44</v>
      </c>
      <c r="D237" s="14" t="s">
        <v>17</v>
      </c>
      <c r="E237" s="14" t="s">
        <v>17</v>
      </c>
      <c r="F237" s="14" t="s">
        <v>11</v>
      </c>
      <c r="G237" s="14" t="s">
        <v>9</v>
      </c>
      <c r="H237" s="14" t="str">
        <f t="shared" si="8"/>
        <v>B4BPW</v>
      </c>
      <c r="I237" s="14" t="str">
        <f t="shared" si="9"/>
        <v>B4_2018</v>
      </c>
      <c r="J237" s="14" t="s">
        <v>10</v>
      </c>
      <c r="K237" s="14" t="s">
        <v>375</v>
      </c>
      <c r="L237" s="14"/>
      <c r="M237" s="154"/>
      <c r="N237" s="164">
        <v>10631.766778914092</v>
      </c>
      <c r="O237" s="165"/>
      <c r="P237" s="154"/>
      <c r="Q237" s="165">
        <f t="shared" si="10"/>
        <v>0</v>
      </c>
      <c r="R237" s="14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165"/>
      <c r="AF237" s="165"/>
      <c r="AG237" s="165"/>
      <c r="AH237" s="168"/>
      <c r="AI237" s="168"/>
      <c r="AJ237" s="168"/>
      <c r="AK237" s="168"/>
      <c r="AL237" s="168"/>
      <c r="AM237" s="168"/>
      <c r="AN237" s="168"/>
      <c r="AO237" s="168"/>
      <c r="AP237" s="168"/>
      <c r="AQ237" s="168"/>
      <c r="AR237" s="14"/>
    </row>
    <row r="238" spans="1:44" s="1" customFormat="1" x14ac:dyDescent="0.35">
      <c r="A238" s="153" t="str">
        <f t="shared" si="1"/>
        <v>CUM_45</v>
      </c>
      <c r="B238" s="14">
        <v>2018</v>
      </c>
      <c r="C238" s="14">
        <v>45</v>
      </c>
      <c r="D238" s="14" t="s">
        <v>19</v>
      </c>
      <c r="E238" s="14" t="s">
        <v>17</v>
      </c>
      <c r="F238" s="14" t="s">
        <v>14</v>
      </c>
      <c r="G238" s="14" t="s">
        <v>12</v>
      </c>
      <c r="H238" s="14" t="str">
        <f t="shared" si="8"/>
        <v>B1C</v>
      </c>
      <c r="I238" s="14" t="str">
        <f t="shared" si="9"/>
        <v>B1_2018</v>
      </c>
      <c r="J238" s="14" t="s">
        <v>15</v>
      </c>
      <c r="K238" s="14" t="s">
        <v>375</v>
      </c>
      <c r="L238" s="14"/>
      <c r="M238" s="154"/>
      <c r="N238" s="164">
        <v>11651.492938926041</v>
      </c>
      <c r="O238" s="165"/>
      <c r="P238" s="154"/>
      <c r="Q238" s="165">
        <f t="shared" si="10"/>
        <v>0</v>
      </c>
      <c r="R238" s="14"/>
      <c r="S238" s="205"/>
      <c r="T238" s="205"/>
      <c r="U238" s="205"/>
      <c r="V238" s="205"/>
      <c r="W238" s="205"/>
      <c r="X238" s="205"/>
      <c r="Y238" s="205"/>
      <c r="Z238" s="205"/>
      <c r="AA238" s="205"/>
      <c r="AB238" s="205"/>
      <c r="AC238" s="205"/>
      <c r="AD238" s="205"/>
      <c r="AE238" s="165"/>
      <c r="AF238" s="165"/>
      <c r="AG238" s="165"/>
      <c r="AH238" s="168"/>
      <c r="AI238" s="168"/>
      <c r="AJ238" s="168"/>
      <c r="AK238" s="168"/>
      <c r="AL238" s="168"/>
      <c r="AM238" s="168"/>
      <c r="AN238" s="168"/>
      <c r="AO238" s="168"/>
      <c r="AP238" s="168"/>
      <c r="AQ238" s="168"/>
      <c r="AR238" s="14"/>
    </row>
    <row r="239" spans="1:44" s="1" customFormat="1" x14ac:dyDescent="0.35">
      <c r="A239" s="153" t="str">
        <f t="shared" si="1"/>
        <v>CUM_46</v>
      </c>
      <c r="B239" s="14">
        <v>2018</v>
      </c>
      <c r="C239" s="14">
        <v>46</v>
      </c>
      <c r="D239" s="14" t="s">
        <v>19</v>
      </c>
      <c r="E239" s="14" t="s">
        <v>17</v>
      </c>
      <c r="F239" s="14" t="s">
        <v>8</v>
      </c>
      <c r="G239" s="14" t="s">
        <v>16</v>
      </c>
      <c r="H239" s="14" t="str">
        <f t="shared" si="8"/>
        <v>B3BFW</v>
      </c>
      <c r="I239" s="14" t="str">
        <f t="shared" si="9"/>
        <v>B3_2018</v>
      </c>
      <c r="J239" s="14" t="s">
        <v>10</v>
      </c>
      <c r="K239" s="14" t="s">
        <v>375</v>
      </c>
      <c r="L239" s="14"/>
      <c r="M239" s="154"/>
      <c r="N239" s="164">
        <v>10852.975867435543</v>
      </c>
      <c r="O239" s="165"/>
      <c r="P239" s="154"/>
      <c r="Q239" s="165">
        <f t="shared" si="10"/>
        <v>0</v>
      </c>
      <c r="R239" s="14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165"/>
      <c r="AF239" s="165"/>
      <c r="AG239" s="165"/>
      <c r="AH239" s="168"/>
      <c r="AI239" s="168"/>
      <c r="AJ239" s="168"/>
      <c r="AK239" s="168"/>
      <c r="AL239" s="168"/>
      <c r="AM239" s="168"/>
      <c r="AN239" s="168"/>
      <c r="AO239" s="168"/>
      <c r="AP239" s="168"/>
      <c r="AQ239" s="168"/>
      <c r="AR239" s="14"/>
    </row>
    <row r="240" spans="1:44" s="1" customFormat="1" x14ac:dyDescent="0.35">
      <c r="A240" s="153" t="str">
        <f t="shared" si="1"/>
        <v>CUM_47</v>
      </c>
      <c r="B240" s="14">
        <v>2018</v>
      </c>
      <c r="C240" s="16">
        <v>47</v>
      </c>
      <c r="D240" s="14" t="s">
        <v>20</v>
      </c>
      <c r="E240" s="16" t="s">
        <v>17</v>
      </c>
      <c r="F240" s="16" t="s">
        <v>18</v>
      </c>
      <c r="G240" s="14" t="s">
        <v>9</v>
      </c>
      <c r="H240" s="14" t="str">
        <f t="shared" si="8"/>
        <v>B2BPW</v>
      </c>
      <c r="I240" s="14" t="str">
        <f t="shared" si="9"/>
        <v>B2_2018</v>
      </c>
      <c r="J240" s="14" t="s">
        <v>15</v>
      </c>
      <c r="K240" s="14" t="s">
        <v>375</v>
      </c>
      <c r="L240" s="14"/>
      <c r="M240" s="154"/>
      <c r="N240" s="164">
        <v>9188.596292131273</v>
      </c>
      <c r="O240" s="165"/>
      <c r="P240" s="154"/>
      <c r="Q240" s="165">
        <f t="shared" si="10"/>
        <v>0</v>
      </c>
      <c r="R240" s="14"/>
      <c r="S240" s="205"/>
      <c r="T240" s="205"/>
      <c r="U240" s="205"/>
      <c r="V240" s="205"/>
      <c r="W240" s="205"/>
      <c r="X240" s="205"/>
      <c r="Y240" s="205"/>
      <c r="Z240" s="205"/>
      <c r="AA240" s="205"/>
      <c r="AB240" s="205"/>
      <c r="AC240" s="205"/>
      <c r="AD240" s="205"/>
      <c r="AE240" s="165"/>
      <c r="AF240" s="165"/>
      <c r="AG240" s="165"/>
      <c r="AH240" s="168"/>
      <c r="AI240" s="168"/>
      <c r="AJ240" s="168"/>
      <c r="AK240" s="168"/>
      <c r="AL240" s="168"/>
      <c r="AM240" s="168"/>
      <c r="AN240" s="168"/>
      <c r="AO240" s="168"/>
      <c r="AP240" s="168"/>
      <c r="AQ240" s="168"/>
      <c r="AR240" s="14"/>
    </row>
    <row r="241" spans="1:44" s="91" customFormat="1" x14ac:dyDescent="0.35">
      <c r="A241" s="169" t="str">
        <f t="shared" si="1"/>
        <v>CUM_48</v>
      </c>
      <c r="B241" s="15">
        <v>2018</v>
      </c>
      <c r="C241" s="15">
        <v>48</v>
      </c>
      <c r="D241" s="15" t="s">
        <v>20</v>
      </c>
      <c r="E241" s="15" t="s">
        <v>17</v>
      </c>
      <c r="F241" s="15" t="s">
        <v>11</v>
      </c>
      <c r="G241" s="15" t="s">
        <v>16</v>
      </c>
      <c r="H241" s="15" t="str">
        <f t="shared" si="8"/>
        <v>B4BFW</v>
      </c>
      <c r="I241" s="15" t="str">
        <f t="shared" si="9"/>
        <v>B4_2018</v>
      </c>
      <c r="J241" s="15" t="s">
        <v>10</v>
      </c>
      <c r="K241" s="15" t="s">
        <v>375</v>
      </c>
      <c r="L241" s="15"/>
      <c r="M241" s="171"/>
      <c r="N241" s="196">
        <v>10046.485078497773</v>
      </c>
      <c r="O241" s="197"/>
      <c r="P241" s="171"/>
      <c r="Q241" s="197">
        <f t="shared" si="10"/>
        <v>0</v>
      </c>
      <c r="R241" s="15"/>
      <c r="S241" s="206"/>
      <c r="T241" s="206"/>
      <c r="U241" s="206"/>
      <c r="V241" s="206"/>
      <c r="W241" s="206"/>
      <c r="X241" s="206"/>
      <c r="Y241" s="206"/>
      <c r="Z241" s="206"/>
      <c r="AA241" s="206"/>
      <c r="AB241" s="206"/>
      <c r="AC241" s="206"/>
      <c r="AD241" s="206"/>
      <c r="AE241" s="197"/>
      <c r="AF241" s="197"/>
      <c r="AG241" s="197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5"/>
    </row>
    <row r="242" spans="1:44" x14ac:dyDescent="0.35">
      <c r="A242" s="153" t="str">
        <f t="shared" si="0"/>
        <v>Cut1_1</v>
      </c>
      <c r="B242" s="14">
        <v>2019</v>
      </c>
      <c r="C242" s="14">
        <v>1</v>
      </c>
      <c r="D242" s="14" t="s">
        <v>7</v>
      </c>
      <c r="E242" s="14" t="s">
        <v>7</v>
      </c>
      <c r="F242" s="14" t="s">
        <v>8</v>
      </c>
      <c r="G242" s="14" t="s">
        <v>9</v>
      </c>
      <c r="H242" s="153" t="str">
        <f t="shared" ref="H242:H305" si="11">F242&amp;G242</f>
        <v>B3BPW</v>
      </c>
      <c r="I242" s="153" t="str">
        <f t="shared" ref="I242:I305" si="12">CONCATENATE(F242,"_",B242)</f>
        <v>B3_2019</v>
      </c>
      <c r="J242" s="14" t="s">
        <v>10</v>
      </c>
      <c r="K242" s="14" t="s">
        <v>369</v>
      </c>
      <c r="L242" s="18">
        <v>43601</v>
      </c>
      <c r="M242" s="154">
        <v>25.755971290740099</v>
      </c>
      <c r="N242" s="155">
        <v>5597.6310938541819</v>
      </c>
      <c r="O242" s="155">
        <v>5597.6310938541819</v>
      </c>
      <c r="P242" s="154"/>
      <c r="Q242" s="154"/>
      <c r="R242" s="14"/>
      <c r="S242" s="156">
        <v>918</v>
      </c>
      <c r="T242" s="156">
        <v>80</v>
      </c>
      <c r="U242" s="156">
        <v>-21</v>
      </c>
      <c r="V242" s="156">
        <v>957</v>
      </c>
      <c r="W242" s="156">
        <v>707</v>
      </c>
      <c r="X242" s="156">
        <v>630</v>
      </c>
      <c r="Y242" s="156">
        <v>1.8</v>
      </c>
      <c r="Z242" s="156">
        <v>126</v>
      </c>
      <c r="AA242" s="156">
        <v>222</v>
      </c>
      <c r="AB242" s="156">
        <v>86</v>
      </c>
      <c r="AC242" s="156">
        <v>77.3</v>
      </c>
      <c r="AD242" s="156">
        <v>77.3</v>
      </c>
      <c r="AE242" s="157">
        <f>S242*$N242/1000</f>
        <v>5138.6253441581393</v>
      </c>
      <c r="AF242" s="157">
        <f>Z242*$N242/1000</f>
        <v>705.30151782562689</v>
      </c>
      <c r="AG242" s="157">
        <f>AF242/6.25</f>
        <v>112.8482428521003</v>
      </c>
      <c r="AH242" s="156">
        <v>1.4</v>
      </c>
      <c r="AI242" s="156">
        <v>23.5</v>
      </c>
      <c r="AJ242" s="156">
        <v>2.1</v>
      </c>
      <c r="AK242" s="156">
        <v>7.1</v>
      </c>
      <c r="AL242" s="156">
        <v>3.5</v>
      </c>
      <c r="AM242" s="156">
        <v>26</v>
      </c>
      <c r="AN242" s="156">
        <v>26</v>
      </c>
      <c r="AO242" s="156">
        <v>103</v>
      </c>
      <c r="AP242" s="156">
        <v>6.1</v>
      </c>
      <c r="AQ242" s="156">
        <v>2.8</v>
      </c>
      <c r="AR242" s="14"/>
    </row>
    <row r="243" spans="1:44" x14ac:dyDescent="0.35">
      <c r="A243" s="153" t="str">
        <f t="shared" si="0"/>
        <v>Cut1_2</v>
      </c>
      <c r="B243" s="14">
        <v>2019</v>
      </c>
      <c r="C243" s="14">
        <v>2</v>
      </c>
      <c r="D243" s="14" t="s">
        <v>7</v>
      </c>
      <c r="E243" s="14" t="s">
        <v>7</v>
      </c>
      <c r="F243" s="14" t="s">
        <v>11</v>
      </c>
      <c r="G243" s="14" t="s">
        <v>12</v>
      </c>
      <c r="H243" s="14" t="str">
        <f t="shared" si="11"/>
        <v>B4C</v>
      </c>
      <c r="I243" s="14" t="str">
        <f t="shared" si="12"/>
        <v>B4_2019</v>
      </c>
      <c r="J243" s="14" t="s">
        <v>10</v>
      </c>
      <c r="K243" s="14" t="s">
        <v>369</v>
      </c>
      <c r="L243" s="18">
        <v>43601</v>
      </c>
      <c r="M243" s="154">
        <v>24.742802161201986</v>
      </c>
      <c r="N243" s="155">
        <v>4684.6372091875764</v>
      </c>
      <c r="O243" s="155">
        <v>4684.6372091875764</v>
      </c>
      <c r="P243" s="154"/>
      <c r="Q243" s="154"/>
      <c r="R243" s="14"/>
      <c r="S243" s="156">
        <v>1045</v>
      </c>
      <c r="T243" s="156">
        <v>94</v>
      </c>
      <c r="U243" s="156">
        <v>-29</v>
      </c>
      <c r="V243" s="156">
        <v>1127</v>
      </c>
      <c r="W243" s="156">
        <v>780</v>
      </c>
      <c r="X243" s="156">
        <v>701</v>
      </c>
      <c r="Y243" s="156">
        <v>1.5</v>
      </c>
      <c r="Z243" s="156">
        <v>130</v>
      </c>
      <c r="AA243" s="156">
        <v>185</v>
      </c>
      <c r="AB243" s="156">
        <v>86</v>
      </c>
      <c r="AC243" s="156">
        <v>85.3</v>
      </c>
      <c r="AD243" s="156">
        <v>85.3</v>
      </c>
      <c r="AE243" s="157">
        <f t="shared" ref="AE243:AE281" si="13">S243*$N243/1000</f>
        <v>4895.4458836010172</v>
      </c>
      <c r="AF243" s="157">
        <f t="shared" ref="AF243:AF304" si="14">Z243*$N243/1000</f>
        <v>609.00283719438494</v>
      </c>
      <c r="AG243" s="157">
        <f t="shared" ref="AG243:AG304" si="15">AF243/6.25</f>
        <v>97.440453951101588</v>
      </c>
      <c r="AH243" s="156"/>
      <c r="AI243" s="156"/>
      <c r="AJ243" s="156"/>
      <c r="AK243" s="156"/>
      <c r="AL243" s="156"/>
      <c r="AM243" s="156"/>
      <c r="AN243" s="156"/>
      <c r="AO243" s="156"/>
      <c r="AP243" s="156"/>
      <c r="AQ243" s="156"/>
      <c r="AR243" s="14"/>
    </row>
    <row r="244" spans="1:44" x14ac:dyDescent="0.35">
      <c r="A244" s="153" t="str">
        <f t="shared" si="0"/>
        <v>Cut1_3</v>
      </c>
      <c r="B244" s="14">
        <v>2019</v>
      </c>
      <c r="C244" s="14">
        <v>3</v>
      </c>
      <c r="D244" s="14" t="s">
        <v>13</v>
      </c>
      <c r="E244" s="14" t="s">
        <v>7</v>
      </c>
      <c r="F244" s="14" t="s">
        <v>14</v>
      </c>
      <c r="G244" s="14" t="s">
        <v>9</v>
      </c>
      <c r="H244" s="14" t="str">
        <f t="shared" si="11"/>
        <v>B1BPW</v>
      </c>
      <c r="I244" s="14" t="str">
        <f t="shared" si="12"/>
        <v>B1_2019</v>
      </c>
      <c r="J244" s="14" t="s">
        <v>15</v>
      </c>
      <c r="K244" s="14" t="s">
        <v>369</v>
      </c>
      <c r="L244" s="18">
        <v>43636</v>
      </c>
      <c r="M244" s="154">
        <v>27.693268061898333</v>
      </c>
      <c r="N244" s="155">
        <v>4874.0151788941057</v>
      </c>
      <c r="O244" s="155">
        <v>4874.0151788941057</v>
      </c>
      <c r="P244" s="154"/>
      <c r="Q244" s="154"/>
      <c r="R244" s="14"/>
      <c r="S244" s="156">
        <v>583</v>
      </c>
      <c r="T244" s="156">
        <v>36</v>
      </c>
      <c r="U244" s="156">
        <v>-11</v>
      </c>
      <c r="V244" s="156">
        <v>532</v>
      </c>
      <c r="W244" s="156">
        <v>493</v>
      </c>
      <c r="X244" s="156">
        <v>429</v>
      </c>
      <c r="Y244" s="156">
        <v>2.5</v>
      </c>
      <c r="Z244" s="156">
        <v>96</v>
      </c>
      <c r="AA244" s="156">
        <v>286</v>
      </c>
      <c r="AB244" s="156">
        <v>96</v>
      </c>
      <c r="AC244" s="156">
        <v>54.5</v>
      </c>
      <c r="AD244" s="156">
        <v>54.5</v>
      </c>
      <c r="AE244" s="157">
        <f t="shared" si="13"/>
        <v>2841.5508492952636</v>
      </c>
      <c r="AF244" s="157">
        <f t="shared" si="14"/>
        <v>467.90545717383412</v>
      </c>
      <c r="AG244" s="157">
        <f t="shared" si="15"/>
        <v>74.864873147813455</v>
      </c>
      <c r="AH244" s="156">
        <v>2.4</v>
      </c>
      <c r="AI244" s="156">
        <v>19.399999999999999</v>
      </c>
      <c r="AJ244" s="156">
        <v>1.9</v>
      </c>
      <c r="AK244" s="156">
        <v>8.4</v>
      </c>
      <c r="AL244" s="156">
        <v>3.1</v>
      </c>
      <c r="AM244" s="156">
        <v>23</v>
      </c>
      <c r="AN244" s="156">
        <v>28</v>
      </c>
      <c r="AO244" s="156">
        <v>130</v>
      </c>
      <c r="AP244" s="156">
        <v>6.2</v>
      </c>
      <c r="AQ244" s="156">
        <v>2.2999999999999998</v>
      </c>
      <c r="AR244" s="14"/>
    </row>
    <row r="245" spans="1:44" x14ac:dyDescent="0.35">
      <c r="A245" s="153" t="str">
        <f t="shared" si="0"/>
        <v>Cut1_4</v>
      </c>
      <c r="B245" s="14">
        <v>2019</v>
      </c>
      <c r="C245" s="14">
        <v>4</v>
      </c>
      <c r="D245" s="14" t="s">
        <v>13</v>
      </c>
      <c r="E245" s="14" t="s">
        <v>7</v>
      </c>
      <c r="F245" s="14" t="s">
        <v>14</v>
      </c>
      <c r="G245" s="14" t="s">
        <v>16</v>
      </c>
      <c r="H245" s="14" t="str">
        <f t="shared" si="11"/>
        <v>B1BFW</v>
      </c>
      <c r="I245" s="14" t="str">
        <f t="shared" si="12"/>
        <v>B1_2019</v>
      </c>
      <c r="J245" s="14" t="s">
        <v>15</v>
      </c>
      <c r="K245" s="14" t="s">
        <v>369</v>
      </c>
      <c r="L245" s="18">
        <v>43636</v>
      </c>
      <c r="M245" s="154">
        <v>27.721175072168474</v>
      </c>
      <c r="N245" s="155">
        <v>3067.8100413199782</v>
      </c>
      <c r="O245" s="155">
        <v>3067.8100413199782</v>
      </c>
      <c r="P245" s="154"/>
      <c r="Q245" s="154"/>
      <c r="R245" s="14"/>
      <c r="S245" s="156">
        <v>699</v>
      </c>
      <c r="T245" s="156">
        <v>51</v>
      </c>
      <c r="U245" s="156">
        <v>-18</v>
      </c>
      <c r="V245" s="156">
        <v>676</v>
      </c>
      <c r="W245" s="156">
        <v>570</v>
      </c>
      <c r="X245" s="156">
        <v>503</v>
      </c>
      <c r="Y245" s="156">
        <v>2.2999999999999998</v>
      </c>
      <c r="Z245" s="156">
        <v>102</v>
      </c>
      <c r="AA245" s="156">
        <v>268</v>
      </c>
      <c r="AB245" s="156">
        <v>98</v>
      </c>
      <c r="AC245" s="156">
        <v>63.2</v>
      </c>
      <c r="AD245" s="156">
        <v>63.2</v>
      </c>
      <c r="AE245" s="157">
        <f t="shared" si="13"/>
        <v>2144.3992188826646</v>
      </c>
      <c r="AF245" s="157">
        <f t="shared" si="14"/>
        <v>312.91662421463781</v>
      </c>
      <c r="AG245" s="157">
        <f t="shared" si="15"/>
        <v>50.066659874342051</v>
      </c>
      <c r="AH245" s="156">
        <v>1.2</v>
      </c>
      <c r="AI245" s="156">
        <v>19.600000000000001</v>
      </c>
      <c r="AJ245" s="156">
        <v>1.9</v>
      </c>
      <c r="AK245" s="156">
        <v>9.3000000000000007</v>
      </c>
      <c r="AL245" s="156">
        <v>3.4</v>
      </c>
      <c r="AM245" s="156">
        <v>20</v>
      </c>
      <c r="AN245" s="156">
        <v>23</v>
      </c>
      <c r="AO245" s="156">
        <v>97</v>
      </c>
      <c r="AP245" s="156">
        <v>6.5</v>
      </c>
      <c r="AQ245" s="156">
        <v>2.2999999999999998</v>
      </c>
      <c r="AR245" s="14"/>
    </row>
    <row r="246" spans="1:44" x14ac:dyDescent="0.35">
      <c r="A246" s="153" t="str">
        <f t="shared" si="0"/>
        <v>Cut1_5</v>
      </c>
      <c r="B246" s="14">
        <v>2019</v>
      </c>
      <c r="C246" s="14">
        <v>5</v>
      </c>
      <c r="D246" s="14" t="s">
        <v>12</v>
      </c>
      <c r="E246" s="14" t="s">
        <v>7</v>
      </c>
      <c r="F246" s="14" t="s">
        <v>11</v>
      </c>
      <c r="G246" s="14" t="s">
        <v>9</v>
      </c>
      <c r="H246" s="14" t="str">
        <f t="shared" si="11"/>
        <v>B4BPW</v>
      </c>
      <c r="I246" s="14" t="str">
        <f t="shared" si="12"/>
        <v>B4_2019</v>
      </c>
      <c r="J246" s="14" t="s">
        <v>10</v>
      </c>
      <c r="K246" s="14" t="s">
        <v>369</v>
      </c>
      <c r="L246" s="18">
        <v>43601</v>
      </c>
      <c r="M246" s="154">
        <v>22.761421319796952</v>
      </c>
      <c r="N246" s="155">
        <v>5857.2724196277495</v>
      </c>
      <c r="O246" s="155">
        <v>5857.2724196277495</v>
      </c>
      <c r="P246" s="154"/>
      <c r="Q246" s="154"/>
      <c r="R246" s="14"/>
      <c r="S246" s="156">
        <v>895</v>
      </c>
      <c r="T246" s="156">
        <v>79</v>
      </c>
      <c r="U246" s="156">
        <v>-15</v>
      </c>
      <c r="V246" s="156">
        <v>925</v>
      </c>
      <c r="W246" s="156">
        <v>692</v>
      </c>
      <c r="X246" s="156">
        <v>613</v>
      </c>
      <c r="Y246" s="156">
        <v>1.9</v>
      </c>
      <c r="Z246" s="156">
        <v>131</v>
      </c>
      <c r="AA246" s="156">
        <v>233</v>
      </c>
      <c r="AB246" s="156">
        <v>91</v>
      </c>
      <c r="AC246" s="156">
        <v>76.099999999999994</v>
      </c>
      <c r="AD246" s="156">
        <v>76.099999999999994</v>
      </c>
      <c r="AE246" s="157">
        <f t="shared" si="13"/>
        <v>5242.2588155668363</v>
      </c>
      <c r="AF246" s="157">
        <f t="shared" si="14"/>
        <v>767.30268697123518</v>
      </c>
      <c r="AG246" s="157">
        <f t="shared" si="15"/>
        <v>122.76842991539763</v>
      </c>
      <c r="AH246" s="156"/>
      <c r="AI246" s="156"/>
      <c r="AJ246" s="156"/>
      <c r="AK246" s="156"/>
      <c r="AL246" s="156"/>
      <c r="AM246" s="156"/>
      <c r="AN246" s="156"/>
      <c r="AO246" s="156"/>
      <c r="AP246" s="156"/>
      <c r="AQ246" s="156"/>
      <c r="AR246" s="14"/>
    </row>
    <row r="247" spans="1:44" x14ac:dyDescent="0.35">
      <c r="A247" s="153" t="str">
        <f t="shared" si="0"/>
        <v>Cut1_6</v>
      </c>
      <c r="B247" s="14">
        <v>2019</v>
      </c>
      <c r="C247" s="14">
        <v>6</v>
      </c>
      <c r="D247" s="14" t="s">
        <v>12</v>
      </c>
      <c r="E247" s="14" t="s">
        <v>7</v>
      </c>
      <c r="F247" s="14" t="s">
        <v>14</v>
      </c>
      <c r="G247" s="14" t="s">
        <v>12</v>
      </c>
      <c r="H247" s="14" t="str">
        <f t="shared" si="11"/>
        <v>B1C</v>
      </c>
      <c r="I247" s="14" t="str">
        <f t="shared" si="12"/>
        <v>B1_2019</v>
      </c>
      <c r="J247" s="14" t="s">
        <v>15</v>
      </c>
      <c r="K247" s="14" t="s">
        <v>369</v>
      </c>
      <c r="L247" s="18">
        <v>43636</v>
      </c>
      <c r="M247" s="154">
        <v>35.203449472171272</v>
      </c>
      <c r="N247" s="155">
        <v>2534.6483619963319</v>
      </c>
      <c r="O247" s="155">
        <v>2534.6483619963319</v>
      </c>
      <c r="P247" s="154"/>
      <c r="Q247" s="154"/>
      <c r="R247" s="14"/>
      <c r="S247" s="156">
        <v>676</v>
      </c>
      <c r="T247" s="156">
        <v>44</v>
      </c>
      <c r="U247" s="156">
        <v>-28</v>
      </c>
      <c r="V247" s="156">
        <v>658</v>
      </c>
      <c r="W247" s="156">
        <v>553</v>
      </c>
      <c r="X247" s="156">
        <v>494</v>
      </c>
      <c r="Y247" s="156">
        <v>2.2999999999999998</v>
      </c>
      <c r="Z247" s="156">
        <v>85</v>
      </c>
      <c r="AA247" s="156">
        <v>268</v>
      </c>
      <c r="AB247" s="156">
        <v>140</v>
      </c>
      <c r="AC247" s="156">
        <v>64.3</v>
      </c>
      <c r="AD247" s="156">
        <v>64.3</v>
      </c>
      <c r="AE247" s="157">
        <f t="shared" si="13"/>
        <v>1713.4222927095202</v>
      </c>
      <c r="AF247" s="157">
        <f t="shared" si="14"/>
        <v>215.4451107696882</v>
      </c>
      <c r="AG247" s="157">
        <f t="shared" si="15"/>
        <v>34.471217723150112</v>
      </c>
      <c r="AH247" s="156">
        <v>1</v>
      </c>
      <c r="AI247" s="156">
        <v>13.7</v>
      </c>
      <c r="AJ247" s="156">
        <v>1.9</v>
      </c>
      <c r="AK247" s="156">
        <v>8.5</v>
      </c>
      <c r="AL247" s="156">
        <v>3</v>
      </c>
      <c r="AM247" s="156">
        <v>32</v>
      </c>
      <c r="AN247" s="156">
        <v>31</v>
      </c>
      <c r="AO247" s="156">
        <v>776</v>
      </c>
      <c r="AP247" s="156">
        <v>6.5</v>
      </c>
      <c r="AQ247" s="156">
        <v>2.4</v>
      </c>
      <c r="AR247" s="14"/>
    </row>
    <row r="248" spans="1:44" x14ac:dyDescent="0.35">
      <c r="A248" s="153" t="str">
        <f t="shared" si="0"/>
        <v>Cut1_7</v>
      </c>
      <c r="B248" s="14">
        <v>2019</v>
      </c>
      <c r="C248" s="14">
        <v>7</v>
      </c>
      <c r="D248" s="14" t="s">
        <v>17</v>
      </c>
      <c r="E248" s="14" t="s">
        <v>7</v>
      </c>
      <c r="F248" s="14" t="s">
        <v>18</v>
      </c>
      <c r="G248" s="14" t="s">
        <v>12</v>
      </c>
      <c r="H248" s="14" t="str">
        <f t="shared" si="11"/>
        <v>B2C</v>
      </c>
      <c r="I248" s="14" t="str">
        <f t="shared" si="12"/>
        <v>B2_2019</v>
      </c>
      <c r="J248" s="14" t="s">
        <v>15</v>
      </c>
      <c r="K248" s="14" t="s">
        <v>369</v>
      </c>
      <c r="L248" s="18">
        <v>43636</v>
      </c>
      <c r="M248" s="154">
        <v>36.442002769217048</v>
      </c>
      <c r="N248" s="155">
        <v>2721.002873434873</v>
      </c>
      <c r="O248" s="155">
        <v>2721.002873434873</v>
      </c>
      <c r="P248" s="154"/>
      <c r="Q248" s="154"/>
      <c r="R248" s="14"/>
      <c r="S248" s="156">
        <v>755</v>
      </c>
      <c r="T248" s="156">
        <v>49</v>
      </c>
      <c r="U248" s="156">
        <v>-46</v>
      </c>
      <c r="V248" s="156">
        <v>750</v>
      </c>
      <c r="W248" s="156">
        <v>614</v>
      </c>
      <c r="X248" s="156">
        <v>561</v>
      </c>
      <c r="Y248" s="156">
        <v>2.5</v>
      </c>
      <c r="Z248" s="156">
        <v>72</v>
      </c>
      <c r="AA248" s="156">
        <v>285</v>
      </c>
      <c r="AB248" s="156">
        <v>96</v>
      </c>
      <c r="AC248" s="156">
        <v>67.900000000000006</v>
      </c>
      <c r="AD248" s="156">
        <v>67.900000000000006</v>
      </c>
      <c r="AE248" s="157">
        <f t="shared" si="13"/>
        <v>2054.357169443329</v>
      </c>
      <c r="AF248" s="157">
        <f t="shared" si="14"/>
        <v>195.91220688731087</v>
      </c>
      <c r="AG248" s="157">
        <f t="shared" si="15"/>
        <v>31.345953101969741</v>
      </c>
      <c r="AH248" s="156"/>
      <c r="AI248" s="156"/>
      <c r="AJ248" s="156"/>
      <c r="AK248" s="156"/>
      <c r="AL248" s="156"/>
      <c r="AM248" s="156"/>
      <c r="AN248" s="156"/>
      <c r="AO248" s="156"/>
      <c r="AP248" s="156"/>
      <c r="AQ248" s="156"/>
      <c r="AR248" s="14"/>
    </row>
    <row r="249" spans="1:44" x14ac:dyDescent="0.35">
      <c r="A249" s="153" t="str">
        <f t="shared" si="0"/>
        <v>Cut1_8</v>
      </c>
      <c r="B249" s="14">
        <v>2019</v>
      </c>
      <c r="C249" s="14">
        <v>8</v>
      </c>
      <c r="D249" s="14" t="s">
        <v>17</v>
      </c>
      <c r="E249" s="14" t="s">
        <v>7</v>
      </c>
      <c r="F249" s="14" t="s">
        <v>18</v>
      </c>
      <c r="G249" s="14" t="s">
        <v>9</v>
      </c>
      <c r="H249" s="14" t="str">
        <f t="shared" si="11"/>
        <v>B2BPW</v>
      </c>
      <c r="I249" s="14" t="str">
        <f t="shared" si="12"/>
        <v>B2_2019</v>
      </c>
      <c r="J249" s="14" t="s">
        <v>15</v>
      </c>
      <c r="K249" s="14" t="s">
        <v>369</v>
      </c>
      <c r="L249" s="18">
        <v>43636</v>
      </c>
      <c r="M249" s="154">
        <v>30.753638464345041</v>
      </c>
      <c r="N249" s="155">
        <v>3690.4366157214045</v>
      </c>
      <c r="O249" s="155">
        <v>3690.4366157214045</v>
      </c>
      <c r="P249" s="154"/>
      <c r="Q249" s="154"/>
      <c r="R249" s="14"/>
      <c r="S249" s="156">
        <v>585</v>
      </c>
      <c r="T249" s="156">
        <v>37</v>
      </c>
      <c r="U249" s="156">
        <v>-11</v>
      </c>
      <c r="V249" s="156">
        <v>534</v>
      </c>
      <c r="W249" s="156">
        <v>496</v>
      </c>
      <c r="X249" s="156">
        <v>431</v>
      </c>
      <c r="Y249" s="156">
        <v>2.7</v>
      </c>
      <c r="Z249" s="156">
        <v>97</v>
      </c>
      <c r="AA249" s="156">
        <v>307</v>
      </c>
      <c r="AB249" s="156">
        <v>102</v>
      </c>
      <c r="AC249" s="156">
        <v>55.2</v>
      </c>
      <c r="AD249" s="156">
        <v>55.2</v>
      </c>
      <c r="AE249" s="157">
        <f t="shared" si="13"/>
        <v>2158.9054201970216</v>
      </c>
      <c r="AF249" s="157">
        <f t="shared" si="14"/>
        <v>357.97235172497619</v>
      </c>
      <c r="AG249" s="157">
        <f t="shared" si="15"/>
        <v>57.275576275996194</v>
      </c>
      <c r="AH249" s="156"/>
      <c r="AI249" s="156"/>
      <c r="AJ249" s="156"/>
      <c r="AK249" s="156"/>
      <c r="AL249" s="156"/>
      <c r="AM249" s="156"/>
      <c r="AN249" s="156"/>
      <c r="AO249" s="156"/>
      <c r="AP249" s="156"/>
      <c r="AQ249" s="156"/>
      <c r="AR249" s="14"/>
    </row>
    <row r="250" spans="1:44" x14ac:dyDescent="0.35">
      <c r="A250" s="153" t="str">
        <f t="shared" si="0"/>
        <v>Cut1_9</v>
      </c>
      <c r="B250" s="14">
        <v>2019</v>
      </c>
      <c r="C250" s="14">
        <v>9</v>
      </c>
      <c r="D250" s="14" t="s">
        <v>19</v>
      </c>
      <c r="E250" s="14" t="s">
        <v>7</v>
      </c>
      <c r="F250" s="14" t="s">
        <v>8</v>
      </c>
      <c r="G250" s="14" t="s">
        <v>12</v>
      </c>
      <c r="H250" s="14" t="str">
        <f t="shared" si="11"/>
        <v>B3C</v>
      </c>
      <c r="I250" s="14" t="str">
        <f t="shared" si="12"/>
        <v>B3_2019</v>
      </c>
      <c r="J250" s="14" t="s">
        <v>10</v>
      </c>
      <c r="K250" s="14" t="s">
        <v>369</v>
      </c>
      <c r="L250" s="18">
        <v>43601</v>
      </c>
      <c r="M250" s="154">
        <v>29.795244131996451</v>
      </c>
      <c r="N250" s="155">
        <v>3376.7943349595976</v>
      </c>
      <c r="O250" s="155">
        <v>3376.7943349595976</v>
      </c>
      <c r="P250" s="154"/>
      <c r="Q250" s="154"/>
      <c r="R250" s="14"/>
      <c r="S250" s="156">
        <v>1010</v>
      </c>
      <c r="T250" s="156">
        <v>76</v>
      </c>
      <c r="U250" s="156">
        <v>-64</v>
      </c>
      <c r="V250" s="156">
        <v>1084</v>
      </c>
      <c r="W250" s="156">
        <v>764</v>
      </c>
      <c r="X250" s="156">
        <v>708</v>
      </c>
      <c r="Y250" s="156">
        <v>1.5</v>
      </c>
      <c r="Z250" s="156">
        <v>79</v>
      </c>
      <c r="AA250" s="156">
        <v>189</v>
      </c>
      <c r="AB250" s="156">
        <v>78</v>
      </c>
      <c r="AC250" s="156">
        <v>82.9</v>
      </c>
      <c r="AD250" s="156">
        <v>82.9</v>
      </c>
      <c r="AE250" s="157">
        <f t="shared" si="13"/>
        <v>3410.5622783091935</v>
      </c>
      <c r="AF250" s="157">
        <f t="shared" si="14"/>
        <v>266.76675246180821</v>
      </c>
      <c r="AG250" s="157">
        <f t="shared" si="15"/>
        <v>42.682680393889314</v>
      </c>
      <c r="AH250" s="156">
        <v>1.7</v>
      </c>
      <c r="AI250" s="156">
        <v>18.8</v>
      </c>
      <c r="AJ250" s="156">
        <v>1.3</v>
      </c>
      <c r="AK250" s="156">
        <v>7.2</v>
      </c>
      <c r="AL250" s="156">
        <v>3</v>
      </c>
      <c r="AM250" s="156">
        <v>19</v>
      </c>
      <c r="AN250" s="156">
        <v>13</v>
      </c>
      <c r="AO250" s="156">
        <v>87</v>
      </c>
      <c r="AP250" s="156">
        <v>3.2</v>
      </c>
      <c r="AQ250" s="156">
        <v>2.2999999999999998</v>
      </c>
      <c r="AR250" s="14"/>
    </row>
    <row r="251" spans="1:44" x14ac:dyDescent="0.35">
      <c r="A251" s="153" t="str">
        <f t="shared" si="0"/>
        <v>Cut1_10</v>
      </c>
      <c r="B251" s="14">
        <v>2019</v>
      </c>
      <c r="C251" s="14">
        <v>10</v>
      </c>
      <c r="D251" s="14" t="s">
        <v>19</v>
      </c>
      <c r="E251" s="14" t="s">
        <v>7</v>
      </c>
      <c r="F251" s="14" t="s">
        <v>11</v>
      </c>
      <c r="G251" s="14" t="s">
        <v>16</v>
      </c>
      <c r="H251" s="14" t="str">
        <f t="shared" si="11"/>
        <v>B4BFW</v>
      </c>
      <c r="I251" s="14" t="str">
        <f t="shared" si="12"/>
        <v>B4_2019</v>
      </c>
      <c r="J251" s="14" t="s">
        <v>10</v>
      </c>
      <c r="K251" s="14" t="s">
        <v>369</v>
      </c>
      <c r="L251" s="18">
        <v>43601</v>
      </c>
      <c r="M251" s="154">
        <v>20.787428185197694</v>
      </c>
      <c r="N251" s="155">
        <v>4545.5176298298948</v>
      </c>
      <c r="O251" s="155">
        <v>4545.5176298298948</v>
      </c>
      <c r="P251" s="154"/>
      <c r="Q251" s="154"/>
      <c r="R251" s="14"/>
      <c r="S251" s="156">
        <v>1013</v>
      </c>
      <c r="T251" s="156">
        <v>95</v>
      </c>
      <c r="U251" s="156">
        <v>-11</v>
      </c>
      <c r="V251" s="156">
        <v>1082</v>
      </c>
      <c r="W251" s="156">
        <v>761</v>
      </c>
      <c r="X251" s="156">
        <v>676</v>
      </c>
      <c r="Y251" s="156">
        <v>1.7</v>
      </c>
      <c r="Z251" s="156">
        <v>148</v>
      </c>
      <c r="AA251" s="156">
        <v>212</v>
      </c>
      <c r="AB251" s="156">
        <v>93</v>
      </c>
      <c r="AC251" s="156">
        <v>83.9</v>
      </c>
      <c r="AD251" s="156">
        <v>83.9</v>
      </c>
      <c r="AE251" s="157">
        <f t="shared" si="13"/>
        <v>4604.6093590176833</v>
      </c>
      <c r="AF251" s="157">
        <f t="shared" si="14"/>
        <v>672.7366092148244</v>
      </c>
      <c r="AG251" s="157">
        <f t="shared" si="15"/>
        <v>107.6378574743719</v>
      </c>
      <c r="AH251" s="156"/>
      <c r="AI251" s="156"/>
      <c r="AJ251" s="156"/>
      <c r="AK251" s="156"/>
      <c r="AL251" s="156"/>
      <c r="AM251" s="156"/>
      <c r="AN251" s="156"/>
      <c r="AO251" s="156"/>
      <c r="AP251" s="156"/>
      <c r="AQ251" s="156"/>
      <c r="AR251" s="14"/>
    </row>
    <row r="252" spans="1:44" x14ac:dyDescent="0.35">
      <c r="A252" s="153" t="str">
        <f t="shared" si="0"/>
        <v>Cut1_11</v>
      </c>
      <c r="B252" s="14">
        <v>2019</v>
      </c>
      <c r="C252" s="14">
        <v>11</v>
      </c>
      <c r="D252" s="14" t="s">
        <v>20</v>
      </c>
      <c r="E252" s="14" t="s">
        <v>7</v>
      </c>
      <c r="F252" s="14" t="s">
        <v>8</v>
      </c>
      <c r="G252" s="14" t="s">
        <v>16</v>
      </c>
      <c r="H252" s="14" t="str">
        <f t="shared" si="11"/>
        <v>B3BFW</v>
      </c>
      <c r="I252" s="14" t="str">
        <f t="shared" si="12"/>
        <v>B3_2019</v>
      </c>
      <c r="J252" s="14" t="s">
        <v>10</v>
      </c>
      <c r="K252" s="14" t="s">
        <v>369</v>
      </c>
      <c r="L252" s="18">
        <v>43601</v>
      </c>
      <c r="M252" s="154">
        <v>26.349239790722979</v>
      </c>
      <c r="N252" s="155">
        <v>3548.3642918173614</v>
      </c>
      <c r="O252" s="155">
        <v>3548.3642918173614</v>
      </c>
      <c r="P252" s="154"/>
      <c r="Q252" s="154"/>
      <c r="R252" s="14"/>
      <c r="S252" s="156">
        <v>946</v>
      </c>
      <c r="T252" s="156">
        <v>73</v>
      </c>
      <c r="U252" s="156">
        <v>-51</v>
      </c>
      <c r="V252" s="156">
        <v>999</v>
      </c>
      <c r="W252" s="156">
        <v>725</v>
      </c>
      <c r="X252" s="156">
        <v>665</v>
      </c>
      <c r="Y252" s="156">
        <v>1.6</v>
      </c>
      <c r="Z252" s="156">
        <v>89</v>
      </c>
      <c r="AA252" s="156">
        <v>203</v>
      </c>
      <c r="AB252" s="156">
        <v>84</v>
      </c>
      <c r="AC252" s="156">
        <v>79.2</v>
      </c>
      <c r="AD252" s="156">
        <v>79.2</v>
      </c>
      <c r="AE252" s="157">
        <f t="shared" si="13"/>
        <v>3356.7526200592238</v>
      </c>
      <c r="AF252" s="157">
        <f t="shared" si="14"/>
        <v>315.80442197174517</v>
      </c>
      <c r="AG252" s="157">
        <f t="shared" si="15"/>
        <v>50.528707515479226</v>
      </c>
      <c r="AH252" s="156">
        <v>1.7</v>
      </c>
      <c r="AI252" s="156">
        <v>21.6</v>
      </c>
      <c r="AJ252" s="156">
        <v>1.5</v>
      </c>
      <c r="AK252" s="156">
        <v>7.8</v>
      </c>
      <c r="AL252" s="156">
        <v>2.7</v>
      </c>
      <c r="AM252" s="156">
        <v>32</v>
      </c>
      <c r="AN252" s="156">
        <v>14</v>
      </c>
      <c r="AO252" s="156">
        <v>88</v>
      </c>
      <c r="AP252" s="156">
        <v>4.3</v>
      </c>
      <c r="AQ252" s="156">
        <v>2.2999999999999998</v>
      </c>
      <c r="AR252" s="14"/>
    </row>
    <row r="253" spans="1:44" x14ac:dyDescent="0.35">
      <c r="A253" s="153" t="str">
        <f t="shared" si="0"/>
        <v>Cut1_12</v>
      </c>
      <c r="B253" s="14">
        <v>2019</v>
      </c>
      <c r="C253" s="15">
        <v>12</v>
      </c>
      <c r="D253" s="15" t="s">
        <v>20</v>
      </c>
      <c r="E253" s="15" t="s">
        <v>7</v>
      </c>
      <c r="F253" s="15" t="s">
        <v>18</v>
      </c>
      <c r="G253" s="14" t="s">
        <v>16</v>
      </c>
      <c r="H253" s="14" t="str">
        <f t="shared" si="11"/>
        <v>B2BFW</v>
      </c>
      <c r="I253" s="14" t="str">
        <f t="shared" si="12"/>
        <v>B2_2019</v>
      </c>
      <c r="J253" s="14" t="s">
        <v>15</v>
      </c>
      <c r="K253" s="14" t="s">
        <v>369</v>
      </c>
      <c r="L253" s="18">
        <v>43636</v>
      </c>
      <c r="M253" s="154">
        <v>28.754994061116541</v>
      </c>
      <c r="N253" s="155">
        <v>2722.1394377856991</v>
      </c>
      <c r="O253" s="155">
        <v>2722.1394377856991</v>
      </c>
      <c r="P253" s="154"/>
      <c r="Q253" s="154"/>
      <c r="R253" s="14"/>
      <c r="S253" s="156">
        <v>786</v>
      </c>
      <c r="T253" s="156">
        <v>57</v>
      </c>
      <c r="U253" s="156">
        <v>-37</v>
      </c>
      <c r="V253" s="156">
        <v>789</v>
      </c>
      <c r="W253" s="156">
        <v>631</v>
      </c>
      <c r="X253" s="156">
        <v>570</v>
      </c>
      <c r="Y253" s="156">
        <v>2.2999999999999998</v>
      </c>
      <c r="Z253" s="156">
        <v>89</v>
      </c>
      <c r="AA253" s="156">
        <v>271</v>
      </c>
      <c r="AB253" s="156">
        <v>95</v>
      </c>
      <c r="AC253" s="156">
        <v>69.7</v>
      </c>
      <c r="AD253" s="156">
        <v>69.7</v>
      </c>
      <c r="AE253" s="157">
        <f t="shared" si="13"/>
        <v>2139.6015980995594</v>
      </c>
      <c r="AF253" s="157">
        <f t="shared" si="14"/>
        <v>242.27040996292723</v>
      </c>
      <c r="AG253" s="157">
        <f t="shared" si="15"/>
        <v>38.763265594068358</v>
      </c>
      <c r="AH253" s="156"/>
      <c r="AI253" s="156"/>
      <c r="AJ253" s="156"/>
      <c r="AK253" s="156"/>
      <c r="AL253" s="156"/>
      <c r="AM253" s="156"/>
      <c r="AN253" s="156"/>
      <c r="AO253" s="156"/>
      <c r="AP253" s="156"/>
      <c r="AQ253" s="156"/>
      <c r="AR253" s="14"/>
    </row>
    <row r="254" spans="1:44" x14ac:dyDescent="0.35">
      <c r="A254" s="153" t="str">
        <f t="shared" si="0"/>
        <v>Cut1_13</v>
      </c>
      <c r="B254" s="14">
        <v>2019</v>
      </c>
      <c r="C254" s="14">
        <v>13</v>
      </c>
      <c r="D254" s="14" t="s">
        <v>7</v>
      </c>
      <c r="E254" s="14" t="s">
        <v>13</v>
      </c>
      <c r="F254" s="14" t="s">
        <v>8</v>
      </c>
      <c r="G254" s="14" t="s">
        <v>9</v>
      </c>
      <c r="H254" s="14" t="str">
        <f t="shared" si="11"/>
        <v>B3BPW</v>
      </c>
      <c r="I254" s="14" t="str">
        <f t="shared" si="12"/>
        <v>B3_2019</v>
      </c>
      <c r="J254" s="14" t="s">
        <v>10</v>
      </c>
      <c r="K254" s="14" t="s">
        <v>369</v>
      </c>
      <c r="L254" s="18">
        <v>43601</v>
      </c>
      <c r="M254" s="154">
        <v>26.792013425117304</v>
      </c>
      <c r="N254" s="155">
        <v>5894.242953525807</v>
      </c>
      <c r="O254" s="155">
        <v>5894.242953525807</v>
      </c>
      <c r="P254" s="154"/>
      <c r="Q254" s="154"/>
      <c r="R254" s="14"/>
      <c r="S254" s="156">
        <v>885</v>
      </c>
      <c r="T254" s="156">
        <v>74</v>
      </c>
      <c r="U254" s="156">
        <v>-28</v>
      </c>
      <c r="V254" s="156">
        <v>911</v>
      </c>
      <c r="W254" s="156">
        <v>692</v>
      </c>
      <c r="X254" s="156">
        <v>620</v>
      </c>
      <c r="Y254" s="156">
        <v>2.1</v>
      </c>
      <c r="Z254" s="156">
        <v>113</v>
      </c>
      <c r="AA254" s="156">
        <v>249</v>
      </c>
      <c r="AB254" s="156">
        <v>75</v>
      </c>
      <c r="AC254" s="156">
        <v>74.8</v>
      </c>
      <c r="AD254" s="156">
        <v>74.8</v>
      </c>
      <c r="AE254" s="157">
        <f t="shared" si="13"/>
        <v>5216.4050138703387</v>
      </c>
      <c r="AF254" s="157">
        <f t="shared" si="14"/>
        <v>666.04945374841611</v>
      </c>
      <c r="AG254" s="157">
        <f t="shared" si="15"/>
        <v>106.56791259974658</v>
      </c>
      <c r="AH254" s="156">
        <v>1</v>
      </c>
      <c r="AI254" s="156">
        <v>21.3</v>
      </c>
      <c r="AJ254" s="156">
        <v>1.4</v>
      </c>
      <c r="AK254" s="156">
        <v>5</v>
      </c>
      <c r="AL254" s="156">
        <v>2.9</v>
      </c>
      <c r="AM254" s="156">
        <v>23</v>
      </c>
      <c r="AN254" s="156">
        <v>23</v>
      </c>
      <c r="AO254" s="156">
        <v>53</v>
      </c>
      <c r="AP254" s="156">
        <v>5.6</v>
      </c>
      <c r="AQ254" s="156">
        <v>1.7</v>
      </c>
      <c r="AR254" s="14"/>
    </row>
    <row r="255" spans="1:44" x14ac:dyDescent="0.35">
      <c r="A255" s="153" t="str">
        <f t="shared" si="0"/>
        <v>Cut1_14</v>
      </c>
      <c r="B255" s="14">
        <v>2019</v>
      </c>
      <c r="C255" s="14">
        <v>14</v>
      </c>
      <c r="D255" s="14" t="s">
        <v>7</v>
      </c>
      <c r="E255" s="14" t="s">
        <v>13</v>
      </c>
      <c r="F255" s="14" t="s">
        <v>18</v>
      </c>
      <c r="G255" s="14" t="s">
        <v>9</v>
      </c>
      <c r="H255" s="14" t="str">
        <f t="shared" si="11"/>
        <v>B2BPW</v>
      </c>
      <c r="I255" s="14" t="str">
        <f t="shared" si="12"/>
        <v>B2_2019</v>
      </c>
      <c r="J255" s="14" t="s">
        <v>15</v>
      </c>
      <c r="K255" s="14" t="s">
        <v>369</v>
      </c>
      <c r="L255" s="18">
        <v>43636</v>
      </c>
      <c r="M255" s="154">
        <v>30.756347303109916</v>
      </c>
      <c r="N255" s="155">
        <v>3485.7193610191234</v>
      </c>
      <c r="O255" s="155">
        <v>3485.7193610191234</v>
      </c>
      <c r="P255" s="154"/>
      <c r="Q255" s="154"/>
      <c r="R255" s="14"/>
      <c r="S255" s="156">
        <v>635</v>
      </c>
      <c r="T255" s="156">
        <v>43</v>
      </c>
      <c r="U255" s="156">
        <v>-14</v>
      </c>
      <c r="V255" s="156">
        <v>598</v>
      </c>
      <c r="W255" s="156">
        <v>526</v>
      </c>
      <c r="X255" s="156">
        <v>461</v>
      </c>
      <c r="Y255" s="156">
        <v>2.2999999999999998</v>
      </c>
      <c r="Z255" s="156">
        <v>99</v>
      </c>
      <c r="AA255" s="156">
        <v>272</v>
      </c>
      <c r="AB255" s="156">
        <v>108</v>
      </c>
      <c r="AC255" s="156">
        <v>59</v>
      </c>
      <c r="AD255" s="156">
        <v>59</v>
      </c>
      <c r="AE255" s="157">
        <f t="shared" si="13"/>
        <v>2213.4317942471434</v>
      </c>
      <c r="AF255" s="157">
        <f t="shared" si="14"/>
        <v>345.08621674089318</v>
      </c>
      <c r="AG255" s="157">
        <f t="shared" si="15"/>
        <v>55.213794678542911</v>
      </c>
      <c r="AH255" s="156"/>
      <c r="AI255" s="156"/>
      <c r="AJ255" s="156"/>
      <c r="AK255" s="156"/>
      <c r="AL255" s="156"/>
      <c r="AM255" s="156"/>
      <c r="AN255" s="156"/>
      <c r="AO255" s="156"/>
      <c r="AP255" s="156"/>
      <c r="AQ255" s="156"/>
      <c r="AR255" s="14"/>
    </row>
    <row r="256" spans="1:44" x14ac:dyDescent="0.35">
      <c r="A256" s="153" t="str">
        <f t="shared" si="0"/>
        <v>Cut1_15</v>
      </c>
      <c r="B256" s="14">
        <v>2019</v>
      </c>
      <c r="C256" s="14">
        <v>15</v>
      </c>
      <c r="D256" s="14" t="s">
        <v>13</v>
      </c>
      <c r="E256" s="14" t="s">
        <v>13</v>
      </c>
      <c r="F256" s="14" t="s">
        <v>18</v>
      </c>
      <c r="G256" s="14" t="s">
        <v>16</v>
      </c>
      <c r="H256" s="14" t="str">
        <f t="shared" si="11"/>
        <v>B2BFW</v>
      </c>
      <c r="I256" s="14" t="str">
        <f t="shared" si="12"/>
        <v>B2_2019</v>
      </c>
      <c r="J256" s="14" t="s">
        <v>15</v>
      </c>
      <c r="K256" s="14" t="s">
        <v>369</v>
      </c>
      <c r="L256" s="18">
        <v>43636</v>
      </c>
      <c r="M256" s="154">
        <v>34.676864902028171</v>
      </c>
      <c r="N256" s="155">
        <v>2173.083533860432</v>
      </c>
      <c r="O256" s="155">
        <v>2173.083533860432</v>
      </c>
      <c r="P256" s="154"/>
      <c r="Q256" s="154"/>
      <c r="R256" s="14"/>
      <c r="S256" s="156">
        <v>761</v>
      </c>
      <c r="T256" s="156">
        <v>55</v>
      </c>
      <c r="U256" s="156">
        <v>-33</v>
      </c>
      <c r="V256" s="156">
        <v>757</v>
      </c>
      <c r="W256" s="156">
        <v>613</v>
      </c>
      <c r="X256" s="156">
        <v>551</v>
      </c>
      <c r="Y256" s="156">
        <v>2.2999999999999998</v>
      </c>
      <c r="Z256" s="156">
        <v>91</v>
      </c>
      <c r="AA256" s="156">
        <v>269</v>
      </c>
      <c r="AB256" s="156">
        <v>100</v>
      </c>
      <c r="AC256" s="156">
        <v>68.099999999999994</v>
      </c>
      <c r="AD256" s="156">
        <v>68.099999999999994</v>
      </c>
      <c r="AE256" s="157">
        <f t="shared" si="13"/>
        <v>1653.7165692677886</v>
      </c>
      <c r="AF256" s="157">
        <f t="shared" si="14"/>
        <v>197.75060158129929</v>
      </c>
      <c r="AG256" s="157">
        <f t="shared" si="15"/>
        <v>31.640096253007886</v>
      </c>
      <c r="AH256" s="156"/>
      <c r="AI256" s="156"/>
      <c r="AJ256" s="156"/>
      <c r="AK256" s="156"/>
      <c r="AL256" s="156"/>
      <c r="AM256" s="156"/>
      <c r="AN256" s="156"/>
      <c r="AO256" s="156"/>
      <c r="AP256" s="156"/>
      <c r="AQ256" s="156"/>
      <c r="AR256" s="14"/>
    </row>
    <row r="257" spans="1:44" x14ac:dyDescent="0.35">
      <c r="A257" s="153" t="str">
        <f t="shared" si="0"/>
        <v>Cut1_16</v>
      </c>
      <c r="B257" s="14">
        <v>2019</v>
      </c>
      <c r="C257" s="14">
        <v>16</v>
      </c>
      <c r="D257" s="14" t="s">
        <v>13</v>
      </c>
      <c r="E257" s="14" t="s">
        <v>13</v>
      </c>
      <c r="F257" s="14" t="s">
        <v>14</v>
      </c>
      <c r="G257" s="14" t="s">
        <v>9</v>
      </c>
      <c r="H257" s="14" t="str">
        <f t="shared" si="11"/>
        <v>B1BPW</v>
      </c>
      <c r="I257" s="14" t="str">
        <f t="shared" si="12"/>
        <v>B1_2019</v>
      </c>
      <c r="J257" s="14" t="s">
        <v>15</v>
      </c>
      <c r="K257" s="14" t="s">
        <v>369</v>
      </c>
      <c r="L257" s="18">
        <v>43636</v>
      </c>
      <c r="M257" s="154">
        <v>28.891443830434334</v>
      </c>
      <c r="N257" s="155">
        <v>4699.6748630839847</v>
      </c>
      <c r="O257" s="155">
        <v>4699.6748630839847</v>
      </c>
      <c r="P257" s="154"/>
      <c r="Q257" s="154"/>
      <c r="R257" s="14"/>
      <c r="S257" s="156">
        <v>569</v>
      </c>
      <c r="T257" s="156">
        <v>33</v>
      </c>
      <c r="U257" s="156">
        <v>-13</v>
      </c>
      <c r="V257" s="156">
        <v>518</v>
      </c>
      <c r="W257" s="156">
        <v>482</v>
      </c>
      <c r="X257" s="156">
        <v>420</v>
      </c>
      <c r="Y257" s="156">
        <v>2.4</v>
      </c>
      <c r="Z257" s="156">
        <v>91</v>
      </c>
      <c r="AA257" s="156">
        <v>282</v>
      </c>
      <c r="AB257" s="156">
        <v>113</v>
      </c>
      <c r="AC257" s="156">
        <v>54.3</v>
      </c>
      <c r="AD257" s="156">
        <v>54.3</v>
      </c>
      <c r="AE257" s="157">
        <f t="shared" si="13"/>
        <v>2674.1149970947872</v>
      </c>
      <c r="AF257" s="157">
        <f t="shared" si="14"/>
        <v>427.67041254064259</v>
      </c>
      <c r="AG257" s="157">
        <f t="shared" si="15"/>
        <v>68.427266006502819</v>
      </c>
      <c r="AH257" s="156">
        <v>2.1</v>
      </c>
      <c r="AI257" s="156">
        <v>21.3</v>
      </c>
      <c r="AJ257" s="156">
        <v>2</v>
      </c>
      <c r="AK257" s="156">
        <v>9.1</v>
      </c>
      <c r="AL257" s="156">
        <v>3.2</v>
      </c>
      <c r="AM257" s="156">
        <v>28</v>
      </c>
      <c r="AN257" s="156">
        <v>30</v>
      </c>
      <c r="AO257" s="156">
        <v>262</v>
      </c>
      <c r="AP257" s="156">
        <v>7.7</v>
      </c>
      <c r="AQ257" s="156">
        <v>2</v>
      </c>
      <c r="AR257" s="14"/>
    </row>
    <row r="258" spans="1:44" x14ac:dyDescent="0.35">
      <c r="A258" s="153" t="str">
        <f t="shared" si="0"/>
        <v>Cut1_17</v>
      </c>
      <c r="B258" s="14">
        <v>2019</v>
      </c>
      <c r="C258" s="14">
        <v>17</v>
      </c>
      <c r="D258" s="14" t="s">
        <v>12</v>
      </c>
      <c r="E258" s="14" t="s">
        <v>13</v>
      </c>
      <c r="F258" s="14" t="s">
        <v>14</v>
      </c>
      <c r="G258" s="14" t="s">
        <v>16</v>
      </c>
      <c r="H258" s="14" t="str">
        <f t="shared" si="11"/>
        <v>B1BFW</v>
      </c>
      <c r="I258" s="14" t="str">
        <f t="shared" si="12"/>
        <v>B1_2019</v>
      </c>
      <c r="J258" s="14" t="s">
        <v>15</v>
      </c>
      <c r="K258" s="14" t="s">
        <v>369</v>
      </c>
      <c r="L258" s="18">
        <v>43636</v>
      </c>
      <c r="M258" s="154">
        <v>31.295345235183813</v>
      </c>
      <c r="N258" s="155">
        <v>3588.532920301077</v>
      </c>
      <c r="O258" s="155">
        <v>3588.532920301077</v>
      </c>
      <c r="P258" s="154"/>
      <c r="Q258" s="154"/>
      <c r="R258" s="14"/>
      <c r="S258" s="156">
        <v>652</v>
      </c>
      <c r="T258" s="156">
        <v>44</v>
      </c>
      <c r="U258" s="156">
        <v>-18</v>
      </c>
      <c r="V258" s="156">
        <v>619</v>
      </c>
      <c r="W258" s="156">
        <v>539</v>
      </c>
      <c r="X258" s="156">
        <v>475</v>
      </c>
      <c r="Y258" s="156">
        <v>2.4</v>
      </c>
      <c r="Z258" s="156">
        <v>96</v>
      </c>
      <c r="AA258" s="156">
        <v>280</v>
      </c>
      <c r="AB258" s="156">
        <v>107</v>
      </c>
      <c r="AC258" s="156">
        <v>60.4</v>
      </c>
      <c r="AD258" s="156">
        <v>60.4</v>
      </c>
      <c r="AE258" s="157">
        <f t="shared" si="13"/>
        <v>2339.7234640363022</v>
      </c>
      <c r="AF258" s="157">
        <f t="shared" si="14"/>
        <v>344.49916034890339</v>
      </c>
      <c r="AG258" s="157">
        <f t="shared" si="15"/>
        <v>55.11986565582454</v>
      </c>
      <c r="AH258" s="156">
        <v>1.1000000000000001</v>
      </c>
      <c r="AI258" s="156">
        <v>19.5</v>
      </c>
      <c r="AJ258" s="156">
        <v>2.2999999999999998</v>
      </c>
      <c r="AK258" s="156">
        <v>10.7</v>
      </c>
      <c r="AL258" s="156">
        <v>3.5</v>
      </c>
      <c r="AM258" s="156">
        <v>35</v>
      </c>
      <c r="AN258" s="156">
        <v>31</v>
      </c>
      <c r="AO258" s="156">
        <v>172</v>
      </c>
      <c r="AP258" s="156">
        <v>8.4</v>
      </c>
      <c r="AQ258" s="156">
        <v>2.9</v>
      </c>
      <c r="AR258" s="14"/>
    </row>
    <row r="259" spans="1:44" x14ac:dyDescent="0.35">
      <c r="A259" s="153" t="str">
        <f t="shared" si="0"/>
        <v>Cut1_18</v>
      </c>
      <c r="B259" s="14">
        <v>2019</v>
      </c>
      <c r="C259" s="14">
        <v>18</v>
      </c>
      <c r="D259" s="14" t="s">
        <v>12</v>
      </c>
      <c r="E259" s="14" t="s">
        <v>13</v>
      </c>
      <c r="F259" s="14" t="s">
        <v>11</v>
      </c>
      <c r="G259" s="14" t="s">
        <v>16</v>
      </c>
      <c r="H259" s="14" t="str">
        <f t="shared" si="11"/>
        <v>B4BFW</v>
      </c>
      <c r="I259" s="14" t="str">
        <f t="shared" si="12"/>
        <v>B4_2019</v>
      </c>
      <c r="J259" s="14" t="s">
        <v>10</v>
      </c>
      <c r="K259" s="14" t="s">
        <v>369</v>
      </c>
      <c r="L259" s="18">
        <v>43601</v>
      </c>
      <c r="M259" s="154">
        <v>22.561190660929686</v>
      </c>
      <c r="N259" s="155">
        <v>4782.9724201170939</v>
      </c>
      <c r="O259" s="155">
        <v>4782.9724201170939</v>
      </c>
      <c r="P259" s="154"/>
      <c r="Q259" s="154"/>
      <c r="R259" s="14"/>
      <c r="S259" s="156">
        <v>986</v>
      </c>
      <c r="T259" s="156">
        <v>88</v>
      </c>
      <c r="U259" s="156">
        <v>-23</v>
      </c>
      <c r="V259" s="156">
        <v>1049</v>
      </c>
      <c r="W259" s="156">
        <v>746</v>
      </c>
      <c r="X259" s="156">
        <v>667</v>
      </c>
      <c r="Y259" s="156">
        <v>1.7</v>
      </c>
      <c r="Z259" s="156">
        <v>130</v>
      </c>
      <c r="AA259" s="156">
        <v>211</v>
      </c>
      <c r="AB259" s="156">
        <v>95</v>
      </c>
      <c r="AC259" s="156">
        <v>82.4</v>
      </c>
      <c r="AD259" s="156">
        <v>82.4</v>
      </c>
      <c r="AE259" s="157">
        <f t="shared" si="13"/>
        <v>4716.0108062354548</v>
      </c>
      <c r="AF259" s="157">
        <f t="shared" si="14"/>
        <v>621.78641461522227</v>
      </c>
      <c r="AG259" s="157">
        <f t="shared" si="15"/>
        <v>99.485826338435558</v>
      </c>
      <c r="AH259" s="156"/>
      <c r="AI259" s="156"/>
      <c r="AJ259" s="156"/>
      <c r="AK259" s="156"/>
      <c r="AL259" s="156"/>
      <c r="AM259" s="156"/>
      <c r="AN259" s="156"/>
      <c r="AO259" s="156"/>
      <c r="AP259" s="156"/>
      <c r="AQ259" s="156"/>
      <c r="AR259" s="14"/>
    </row>
    <row r="260" spans="1:44" x14ac:dyDescent="0.35">
      <c r="A260" s="153" t="str">
        <f t="shared" si="0"/>
        <v>Cut1_19</v>
      </c>
      <c r="B260" s="14">
        <v>2019</v>
      </c>
      <c r="C260" s="14">
        <v>19</v>
      </c>
      <c r="D260" s="14" t="s">
        <v>17</v>
      </c>
      <c r="E260" s="14" t="s">
        <v>13</v>
      </c>
      <c r="F260" s="14" t="s">
        <v>11</v>
      </c>
      <c r="G260" s="14" t="s">
        <v>9</v>
      </c>
      <c r="H260" s="14" t="str">
        <f t="shared" si="11"/>
        <v>B4BPW</v>
      </c>
      <c r="I260" s="14" t="str">
        <f t="shared" si="12"/>
        <v>B4_2019</v>
      </c>
      <c r="J260" s="14" t="s">
        <v>10</v>
      </c>
      <c r="K260" s="14" t="s">
        <v>369</v>
      </c>
      <c r="L260" s="18">
        <v>43601</v>
      </c>
      <c r="M260" s="154">
        <v>23.536748885216255</v>
      </c>
      <c r="N260" s="155">
        <v>6684.4366834014172</v>
      </c>
      <c r="O260" s="155">
        <v>6684.4366834014172</v>
      </c>
      <c r="P260" s="154"/>
      <c r="Q260" s="154"/>
      <c r="R260" s="14"/>
      <c r="S260" s="156">
        <v>862</v>
      </c>
      <c r="T260" s="156">
        <v>74</v>
      </c>
      <c r="U260" s="156">
        <v>-20</v>
      </c>
      <c r="V260" s="156">
        <v>884</v>
      </c>
      <c r="W260" s="156">
        <v>674</v>
      </c>
      <c r="X260" s="156">
        <v>599</v>
      </c>
      <c r="Y260" s="156">
        <v>2.2000000000000002</v>
      </c>
      <c r="Z260" s="156">
        <v>121</v>
      </c>
      <c r="AA260" s="156">
        <v>256</v>
      </c>
      <c r="AB260" s="156">
        <v>98</v>
      </c>
      <c r="AC260" s="156">
        <v>74.7</v>
      </c>
      <c r="AD260" s="156">
        <v>74.7</v>
      </c>
      <c r="AE260" s="157">
        <f t="shared" si="13"/>
        <v>5761.984421092021</v>
      </c>
      <c r="AF260" s="157">
        <f t="shared" si="14"/>
        <v>808.81683869157155</v>
      </c>
      <c r="AG260" s="157">
        <f t="shared" si="15"/>
        <v>129.41069419065144</v>
      </c>
      <c r="AH260" s="156"/>
      <c r="AI260" s="156"/>
      <c r="AJ260" s="156"/>
      <c r="AK260" s="156"/>
      <c r="AL260" s="156"/>
      <c r="AM260" s="156"/>
      <c r="AN260" s="156"/>
      <c r="AO260" s="156"/>
      <c r="AP260" s="156"/>
      <c r="AQ260" s="156"/>
      <c r="AR260" s="14"/>
    </row>
    <row r="261" spans="1:44" x14ac:dyDescent="0.35">
      <c r="A261" s="153" t="str">
        <f t="shared" si="0"/>
        <v>Cut1_20</v>
      </c>
      <c r="B261" s="14">
        <v>2019</v>
      </c>
      <c r="C261" s="14">
        <v>20</v>
      </c>
      <c r="D261" s="14" t="s">
        <v>17</v>
      </c>
      <c r="E261" s="14" t="s">
        <v>13</v>
      </c>
      <c r="F261" s="14" t="s">
        <v>8</v>
      </c>
      <c r="G261" s="14" t="s">
        <v>12</v>
      </c>
      <c r="H261" s="14" t="str">
        <f t="shared" si="11"/>
        <v>B3C</v>
      </c>
      <c r="I261" s="14" t="str">
        <f t="shared" si="12"/>
        <v>B3_2019</v>
      </c>
      <c r="J261" s="14" t="s">
        <v>10</v>
      </c>
      <c r="K261" s="14" t="s">
        <v>369</v>
      </c>
      <c r="L261" s="18">
        <v>43601</v>
      </c>
      <c r="M261" s="154">
        <v>27.514533060097893</v>
      </c>
      <c r="N261" s="155">
        <v>4695.8136422567077</v>
      </c>
      <c r="O261" s="155">
        <v>4695.8136422567077</v>
      </c>
      <c r="P261" s="154"/>
      <c r="Q261" s="154"/>
      <c r="R261" s="14"/>
      <c r="S261" s="156">
        <v>1024</v>
      </c>
      <c r="T261" s="156">
        <v>81</v>
      </c>
      <c r="U261" s="156">
        <v>-56</v>
      </c>
      <c r="V261" s="156">
        <v>1102</v>
      </c>
      <c r="W261" s="156">
        <v>772</v>
      </c>
      <c r="X261" s="156">
        <v>710</v>
      </c>
      <c r="Y261" s="156">
        <v>1.5</v>
      </c>
      <c r="Z261" s="156">
        <v>91</v>
      </c>
      <c r="AA261" s="156">
        <v>193</v>
      </c>
      <c r="AB261" s="156">
        <v>81</v>
      </c>
      <c r="AC261" s="156">
        <v>84</v>
      </c>
      <c r="AD261" s="156">
        <v>84</v>
      </c>
      <c r="AE261" s="157">
        <f t="shared" si="13"/>
        <v>4808.5131696708686</v>
      </c>
      <c r="AF261" s="157">
        <f t="shared" si="14"/>
        <v>427.31904144536043</v>
      </c>
      <c r="AG261" s="157">
        <f t="shared" si="15"/>
        <v>68.37104663125767</v>
      </c>
      <c r="AH261" s="156">
        <v>1.9</v>
      </c>
      <c r="AI261" s="156">
        <v>19.5</v>
      </c>
      <c r="AJ261" s="156">
        <v>1.3</v>
      </c>
      <c r="AK261" s="156">
        <v>6.5</v>
      </c>
      <c r="AL261" s="156">
        <v>3</v>
      </c>
      <c r="AM261" s="156">
        <v>16</v>
      </c>
      <c r="AN261" s="156">
        <v>15</v>
      </c>
      <c r="AO261" s="156">
        <v>69</v>
      </c>
      <c r="AP261" s="156">
        <v>3.8</v>
      </c>
      <c r="AQ261" s="156">
        <v>2</v>
      </c>
      <c r="AR261" s="14"/>
    </row>
    <row r="262" spans="1:44" x14ac:dyDescent="0.35">
      <c r="A262" s="153" t="str">
        <f t="shared" si="0"/>
        <v>Cut1_21</v>
      </c>
      <c r="B262" s="14">
        <v>2019</v>
      </c>
      <c r="C262" s="14">
        <v>21</v>
      </c>
      <c r="D262" s="14" t="s">
        <v>19</v>
      </c>
      <c r="E262" s="14" t="s">
        <v>13</v>
      </c>
      <c r="F262" s="14" t="s">
        <v>14</v>
      </c>
      <c r="G262" s="14" t="s">
        <v>12</v>
      </c>
      <c r="H262" s="14" t="str">
        <f t="shared" si="11"/>
        <v>B1C</v>
      </c>
      <c r="I262" s="14" t="str">
        <f t="shared" si="12"/>
        <v>B1_2019</v>
      </c>
      <c r="J262" s="14" t="s">
        <v>15</v>
      </c>
      <c r="K262" s="14" t="s">
        <v>369</v>
      </c>
      <c r="L262" s="18">
        <v>43636</v>
      </c>
      <c r="M262" s="154">
        <v>36.935744743420059</v>
      </c>
      <c r="N262" s="155">
        <v>4186.0510709209402</v>
      </c>
      <c r="O262" s="155">
        <v>4186.0510709209402</v>
      </c>
      <c r="P262" s="154"/>
      <c r="Q262" s="154"/>
      <c r="R262" s="14"/>
      <c r="S262" s="156">
        <v>643</v>
      </c>
      <c r="T262" s="156">
        <v>38</v>
      </c>
      <c r="U262" s="156">
        <v>-28</v>
      </c>
      <c r="V262" s="156">
        <v>618</v>
      </c>
      <c r="W262" s="156">
        <v>530</v>
      </c>
      <c r="X262" s="156">
        <v>474</v>
      </c>
      <c r="Y262" s="156">
        <v>2.2999999999999998</v>
      </c>
      <c r="Z262" s="156">
        <v>80</v>
      </c>
      <c r="AA262" s="156">
        <v>266</v>
      </c>
      <c r="AB262" s="156">
        <v>148</v>
      </c>
      <c r="AC262" s="156">
        <v>62.2</v>
      </c>
      <c r="AD262" s="156">
        <v>62.2</v>
      </c>
      <c r="AE262" s="157">
        <f t="shared" si="13"/>
        <v>2691.6308386021647</v>
      </c>
      <c r="AF262" s="157">
        <f t="shared" si="14"/>
        <v>334.88408567367526</v>
      </c>
      <c r="AG262" s="157">
        <f t="shared" si="15"/>
        <v>53.581453707788043</v>
      </c>
      <c r="AH262" s="156">
        <v>1.5</v>
      </c>
      <c r="AI262" s="156">
        <v>13.9</v>
      </c>
      <c r="AJ262" s="156">
        <v>2.1</v>
      </c>
      <c r="AK262" s="156">
        <v>8.6</v>
      </c>
      <c r="AL262" s="156">
        <v>3</v>
      </c>
      <c r="AM262" s="156">
        <v>44</v>
      </c>
      <c r="AN262" s="156">
        <v>26</v>
      </c>
      <c r="AO262" s="156">
        <v>1140</v>
      </c>
      <c r="AP262" s="156">
        <v>6.9</v>
      </c>
      <c r="AQ262" s="156">
        <v>2.2999999999999998</v>
      </c>
      <c r="AR262" s="14"/>
    </row>
    <row r="263" spans="1:44" x14ac:dyDescent="0.35">
      <c r="A263" s="153" t="str">
        <f t="shared" si="0"/>
        <v>Cut1_22</v>
      </c>
      <c r="B263" s="14">
        <v>2019</v>
      </c>
      <c r="C263" s="14">
        <v>22</v>
      </c>
      <c r="D263" s="14" t="s">
        <v>19</v>
      </c>
      <c r="E263" s="14" t="s">
        <v>13</v>
      </c>
      <c r="F263" s="14" t="s">
        <v>11</v>
      </c>
      <c r="G263" s="14" t="s">
        <v>12</v>
      </c>
      <c r="H263" s="14" t="str">
        <f t="shared" si="11"/>
        <v>B4C</v>
      </c>
      <c r="I263" s="14" t="str">
        <f t="shared" si="12"/>
        <v>B4_2019</v>
      </c>
      <c r="J263" s="14" t="s">
        <v>10</v>
      </c>
      <c r="K263" s="14" t="s">
        <v>369</v>
      </c>
      <c r="L263" s="18">
        <v>43601</v>
      </c>
      <c r="M263" s="154">
        <v>22.833862637538878</v>
      </c>
      <c r="N263" s="155">
        <v>5327.9012820924054</v>
      </c>
      <c r="O263" s="155">
        <v>5327.9012820924054</v>
      </c>
      <c r="P263" s="154"/>
      <c r="Q263" s="154"/>
      <c r="R263" s="14"/>
      <c r="S263" s="156">
        <v>987</v>
      </c>
      <c r="T263" s="156">
        <v>90</v>
      </c>
      <c r="U263" s="156">
        <v>-17</v>
      </c>
      <c r="V263" s="156">
        <v>1052</v>
      </c>
      <c r="W263" s="156">
        <v>742</v>
      </c>
      <c r="X263" s="156">
        <v>660</v>
      </c>
      <c r="Y263" s="156">
        <v>1.6</v>
      </c>
      <c r="Z263" s="156">
        <v>138</v>
      </c>
      <c r="AA263" s="156">
        <v>195</v>
      </c>
      <c r="AB263" s="156">
        <v>104</v>
      </c>
      <c r="AC263" s="156">
        <v>82.8</v>
      </c>
      <c r="AD263" s="156">
        <v>82.8</v>
      </c>
      <c r="AE263" s="157">
        <f t="shared" si="13"/>
        <v>5258.6385654252044</v>
      </c>
      <c r="AF263" s="157">
        <f t="shared" si="14"/>
        <v>735.25037692875196</v>
      </c>
      <c r="AG263" s="157">
        <f t="shared" si="15"/>
        <v>117.64006030860031</v>
      </c>
      <c r="AH263" s="156"/>
      <c r="AI263" s="156"/>
      <c r="AJ263" s="156"/>
      <c r="AK263" s="156"/>
      <c r="AL263" s="156"/>
      <c r="AM263" s="156"/>
      <c r="AN263" s="156"/>
      <c r="AO263" s="156"/>
      <c r="AP263" s="156"/>
      <c r="AQ263" s="156"/>
      <c r="AR263" s="14"/>
    </row>
    <row r="264" spans="1:44" x14ac:dyDescent="0.35">
      <c r="A264" s="153" t="str">
        <f t="shared" si="0"/>
        <v>Cut1_23</v>
      </c>
      <c r="B264" s="14">
        <v>2019</v>
      </c>
      <c r="C264" s="14">
        <v>23</v>
      </c>
      <c r="D264" s="14" t="s">
        <v>20</v>
      </c>
      <c r="E264" s="14" t="s">
        <v>13</v>
      </c>
      <c r="F264" s="14" t="s">
        <v>8</v>
      </c>
      <c r="G264" s="14" t="s">
        <v>16</v>
      </c>
      <c r="H264" s="14" t="str">
        <f t="shared" si="11"/>
        <v>B3BFW</v>
      </c>
      <c r="I264" s="14" t="str">
        <f t="shared" si="12"/>
        <v>B3_2019</v>
      </c>
      <c r="J264" s="14" t="s">
        <v>10</v>
      </c>
      <c r="K264" s="14" t="s">
        <v>369</v>
      </c>
      <c r="L264" s="18">
        <v>43601</v>
      </c>
      <c r="M264" s="154">
        <v>26.747506518230352</v>
      </c>
      <c r="N264" s="155">
        <v>3673.3242285036354</v>
      </c>
      <c r="O264" s="155">
        <v>3673.3242285036354</v>
      </c>
      <c r="P264" s="154"/>
      <c r="Q264" s="154"/>
      <c r="R264" s="14"/>
      <c r="S264" s="156">
        <v>992</v>
      </c>
      <c r="T264" s="156">
        <v>77</v>
      </c>
      <c r="U264" s="156">
        <v>-56</v>
      </c>
      <c r="V264" s="156">
        <v>1060</v>
      </c>
      <c r="W264" s="156">
        <v>753</v>
      </c>
      <c r="X264" s="156">
        <v>693</v>
      </c>
      <c r="Y264" s="156">
        <v>1.6</v>
      </c>
      <c r="Z264" s="156">
        <v>88</v>
      </c>
      <c r="AA264" s="156">
        <v>197</v>
      </c>
      <c r="AB264" s="156">
        <v>83</v>
      </c>
      <c r="AC264" s="156">
        <v>82.1</v>
      </c>
      <c r="AD264" s="156">
        <v>82.1</v>
      </c>
      <c r="AE264" s="157">
        <f t="shared" si="13"/>
        <v>3643.9376346756062</v>
      </c>
      <c r="AF264" s="157">
        <f t="shared" si="14"/>
        <v>323.25253210831994</v>
      </c>
      <c r="AG264" s="157">
        <f t="shared" si="15"/>
        <v>51.720405137331191</v>
      </c>
      <c r="AH264" s="156">
        <v>1.5</v>
      </c>
      <c r="AI264" s="156">
        <v>21.7</v>
      </c>
      <c r="AJ264" s="156">
        <v>1.6</v>
      </c>
      <c r="AK264" s="156">
        <v>8.1999999999999993</v>
      </c>
      <c r="AL264" s="156">
        <v>2.9</v>
      </c>
      <c r="AM264" s="156">
        <v>24</v>
      </c>
      <c r="AN264" s="156">
        <v>16</v>
      </c>
      <c r="AO264" s="156">
        <v>84</v>
      </c>
      <c r="AP264" s="156">
        <v>4.5</v>
      </c>
      <c r="AQ264" s="156">
        <v>2.4</v>
      </c>
      <c r="AR264" s="14"/>
    </row>
    <row r="265" spans="1:44" x14ac:dyDescent="0.35">
      <c r="A265" s="153" t="str">
        <f t="shared" si="0"/>
        <v>Cut1_24</v>
      </c>
      <c r="B265" s="14">
        <v>2019</v>
      </c>
      <c r="C265" s="15">
        <v>24</v>
      </c>
      <c r="D265" s="15" t="s">
        <v>20</v>
      </c>
      <c r="E265" s="15" t="s">
        <v>13</v>
      </c>
      <c r="F265" s="15" t="s">
        <v>18</v>
      </c>
      <c r="G265" s="14" t="s">
        <v>12</v>
      </c>
      <c r="H265" s="14" t="str">
        <f t="shared" si="11"/>
        <v>B2C</v>
      </c>
      <c r="I265" s="14" t="str">
        <f t="shared" si="12"/>
        <v>B2_2019</v>
      </c>
      <c r="J265" s="14" t="s">
        <v>15</v>
      </c>
      <c r="K265" s="14" t="s">
        <v>369</v>
      </c>
      <c r="L265" s="18">
        <v>43636</v>
      </c>
      <c r="M265" s="154">
        <v>35.325395907987499</v>
      </c>
      <c r="N265" s="155">
        <v>5039.7564828728819</v>
      </c>
      <c r="O265" s="155">
        <v>5039.7564828728819</v>
      </c>
      <c r="P265" s="154"/>
      <c r="Q265" s="154"/>
      <c r="R265" s="14"/>
      <c r="S265" s="156">
        <v>752</v>
      </c>
      <c r="T265" s="156">
        <v>44</v>
      </c>
      <c r="U265" s="156">
        <v>-54</v>
      </c>
      <c r="V265" s="156">
        <v>745</v>
      </c>
      <c r="W265" s="156">
        <v>616</v>
      </c>
      <c r="X265" s="156">
        <v>569</v>
      </c>
      <c r="Y265" s="156">
        <v>2.5</v>
      </c>
      <c r="Z265" s="156">
        <v>60</v>
      </c>
      <c r="AA265" s="156">
        <v>290</v>
      </c>
      <c r="AB265" s="156">
        <v>81</v>
      </c>
      <c r="AC265" s="156">
        <v>67</v>
      </c>
      <c r="AD265" s="156">
        <v>67</v>
      </c>
      <c r="AE265" s="157">
        <f t="shared" si="13"/>
        <v>3789.896875120407</v>
      </c>
      <c r="AF265" s="157">
        <f t="shared" si="14"/>
        <v>302.38538897237294</v>
      </c>
      <c r="AG265" s="157">
        <f t="shared" si="15"/>
        <v>48.381662235579668</v>
      </c>
      <c r="AH265" s="156"/>
      <c r="AI265" s="156"/>
      <c r="AJ265" s="156"/>
      <c r="AK265" s="156"/>
      <c r="AL265" s="156"/>
      <c r="AM265" s="156"/>
      <c r="AN265" s="156"/>
      <c r="AO265" s="156"/>
      <c r="AP265" s="156"/>
      <c r="AQ265" s="156"/>
      <c r="AR265" s="14"/>
    </row>
    <row r="266" spans="1:44" x14ac:dyDescent="0.35">
      <c r="A266" s="153" t="str">
        <f t="shared" si="0"/>
        <v>Cut1_25</v>
      </c>
      <c r="B266" s="14">
        <v>2019</v>
      </c>
      <c r="C266" s="14">
        <v>25</v>
      </c>
      <c r="D266" s="14" t="s">
        <v>7</v>
      </c>
      <c r="E266" s="14" t="s">
        <v>12</v>
      </c>
      <c r="F266" s="14" t="s">
        <v>11</v>
      </c>
      <c r="G266" s="14" t="s">
        <v>16</v>
      </c>
      <c r="H266" s="14" t="str">
        <f t="shared" si="11"/>
        <v>B4BFW</v>
      </c>
      <c r="I266" s="14" t="str">
        <f t="shared" si="12"/>
        <v>B4_2019</v>
      </c>
      <c r="J266" s="14" t="s">
        <v>10</v>
      </c>
      <c r="K266" s="14" t="s">
        <v>369</v>
      </c>
      <c r="L266" s="18">
        <v>43601</v>
      </c>
      <c r="M266" s="154">
        <v>23.347655520269015</v>
      </c>
      <c r="N266" s="155">
        <v>3860.1457126844775</v>
      </c>
      <c r="O266" s="155">
        <v>3860.1457126844775</v>
      </c>
      <c r="P266" s="154"/>
      <c r="Q266" s="154"/>
      <c r="R266" s="14"/>
      <c r="S266" s="156">
        <v>1004</v>
      </c>
      <c r="T266" s="156">
        <v>87</v>
      </c>
      <c r="U266" s="156">
        <v>-34</v>
      </c>
      <c r="V266" s="156">
        <v>1075</v>
      </c>
      <c r="W266" s="156">
        <v>756</v>
      </c>
      <c r="X266" s="156">
        <v>682</v>
      </c>
      <c r="Y266" s="156">
        <v>1.6</v>
      </c>
      <c r="Z266" s="156">
        <v>119</v>
      </c>
      <c r="AA266" s="156">
        <v>199</v>
      </c>
      <c r="AB266" s="156">
        <v>93</v>
      </c>
      <c r="AC266" s="156">
        <v>83.4</v>
      </c>
      <c r="AD266" s="156">
        <v>83.4</v>
      </c>
      <c r="AE266" s="157">
        <f t="shared" si="13"/>
        <v>3875.5862955352159</v>
      </c>
      <c r="AF266" s="157">
        <f t="shared" si="14"/>
        <v>459.35733980945281</v>
      </c>
      <c r="AG266" s="157">
        <f t="shared" si="15"/>
        <v>73.49717436951245</v>
      </c>
      <c r="AH266" s="156"/>
      <c r="AI266" s="156"/>
      <c r="AJ266" s="156"/>
      <c r="AK266" s="156"/>
      <c r="AL266" s="156"/>
      <c r="AM266" s="156"/>
      <c r="AN266" s="156"/>
      <c r="AO266" s="156"/>
      <c r="AP266" s="156"/>
      <c r="AQ266" s="156"/>
      <c r="AR266" s="14"/>
    </row>
    <row r="267" spans="1:44" x14ac:dyDescent="0.35">
      <c r="A267" s="153" t="str">
        <f t="shared" si="0"/>
        <v>Cut1_26</v>
      </c>
      <c r="B267" s="14">
        <v>2019</v>
      </c>
      <c r="C267" s="14">
        <v>26</v>
      </c>
      <c r="D267" s="14" t="s">
        <v>7</v>
      </c>
      <c r="E267" s="14" t="s">
        <v>12</v>
      </c>
      <c r="F267" s="14" t="s">
        <v>18</v>
      </c>
      <c r="G267" s="14" t="s">
        <v>9</v>
      </c>
      <c r="H267" s="14" t="str">
        <f t="shared" si="11"/>
        <v>B2BPW</v>
      </c>
      <c r="I267" s="14" t="str">
        <f t="shared" si="12"/>
        <v>B2_2019</v>
      </c>
      <c r="J267" s="14" t="s">
        <v>15</v>
      </c>
      <c r="K267" s="14" t="s">
        <v>369</v>
      </c>
      <c r="L267" s="18">
        <v>43636</v>
      </c>
      <c r="M267" s="154">
        <v>32.373169350271084</v>
      </c>
      <c r="N267" s="155">
        <v>3453.1380640289153</v>
      </c>
      <c r="O267" s="155">
        <v>3453.1380640289153</v>
      </c>
      <c r="P267" s="154"/>
      <c r="Q267" s="154"/>
      <c r="R267" s="14"/>
      <c r="S267" s="156">
        <v>644</v>
      </c>
      <c r="T267" s="156">
        <v>42</v>
      </c>
      <c r="U267" s="156">
        <v>-20</v>
      </c>
      <c r="V267" s="156">
        <v>612</v>
      </c>
      <c r="W267" s="156">
        <v>532</v>
      </c>
      <c r="X267" s="156">
        <v>470</v>
      </c>
      <c r="Y267" s="156">
        <v>2.2999999999999998</v>
      </c>
      <c r="Z267" s="156">
        <v>92</v>
      </c>
      <c r="AA267" s="156">
        <v>273</v>
      </c>
      <c r="AB267" s="156">
        <v>120</v>
      </c>
      <c r="AC267" s="156">
        <v>60.5</v>
      </c>
      <c r="AD267" s="156">
        <v>60.5</v>
      </c>
      <c r="AE267" s="157">
        <f t="shared" si="13"/>
        <v>2223.8209132346215</v>
      </c>
      <c r="AF267" s="157">
        <f t="shared" si="14"/>
        <v>317.68870189066024</v>
      </c>
      <c r="AG267" s="157">
        <f t="shared" si="15"/>
        <v>50.830192302505637</v>
      </c>
      <c r="AH267" s="156"/>
      <c r="AI267" s="156"/>
      <c r="AJ267" s="156"/>
      <c r="AK267" s="156"/>
      <c r="AL267" s="156"/>
      <c r="AM267" s="156"/>
      <c r="AN267" s="156"/>
      <c r="AO267" s="156"/>
      <c r="AP267" s="156"/>
      <c r="AQ267" s="156"/>
      <c r="AR267" s="14"/>
    </row>
    <row r="268" spans="1:44" x14ac:dyDescent="0.35">
      <c r="A268" s="153" t="str">
        <f t="shared" si="0"/>
        <v>Cut1_27</v>
      </c>
      <c r="B268" s="14">
        <v>2019</v>
      </c>
      <c r="C268" s="14">
        <v>27</v>
      </c>
      <c r="D268" s="14" t="s">
        <v>13</v>
      </c>
      <c r="E268" s="14" t="s">
        <v>12</v>
      </c>
      <c r="F268" s="14" t="s">
        <v>14</v>
      </c>
      <c r="G268" s="14" t="s">
        <v>12</v>
      </c>
      <c r="H268" s="14" t="str">
        <f t="shared" si="11"/>
        <v>B1C</v>
      </c>
      <c r="I268" s="14" t="str">
        <f t="shared" si="12"/>
        <v>B1_2019</v>
      </c>
      <c r="J268" s="14" t="s">
        <v>15</v>
      </c>
      <c r="K268" s="14" t="s">
        <v>369</v>
      </c>
      <c r="L268" s="18">
        <v>43636</v>
      </c>
      <c r="M268" s="154">
        <v>38.696690851176804</v>
      </c>
      <c r="N268" s="155">
        <v>2786.1617412847304</v>
      </c>
      <c r="O268" s="155">
        <v>2786.1617412847304</v>
      </c>
      <c r="P268" s="154"/>
      <c r="Q268" s="154"/>
      <c r="R268" s="14"/>
      <c r="S268" s="156">
        <v>719</v>
      </c>
      <c r="T268" s="156">
        <v>44</v>
      </c>
      <c r="U268" s="156">
        <v>-43</v>
      </c>
      <c r="V268" s="156">
        <v>705</v>
      </c>
      <c r="W268" s="156">
        <v>588</v>
      </c>
      <c r="X268" s="156">
        <v>537</v>
      </c>
      <c r="Y268" s="156">
        <v>2.4</v>
      </c>
      <c r="Z268" s="156">
        <v>71</v>
      </c>
      <c r="AA268" s="156">
        <v>281</v>
      </c>
      <c r="AB268" s="156">
        <v>103</v>
      </c>
      <c r="AC268" s="156">
        <v>65.599999999999994</v>
      </c>
      <c r="AD268" s="156">
        <v>65.599999999999994</v>
      </c>
      <c r="AE268" s="157">
        <f t="shared" si="13"/>
        <v>2003.2502919837211</v>
      </c>
      <c r="AF268" s="157">
        <f t="shared" si="14"/>
        <v>197.81748363121585</v>
      </c>
      <c r="AG268" s="157">
        <f t="shared" si="15"/>
        <v>31.650797380994536</v>
      </c>
      <c r="AH268" s="156">
        <v>0.8</v>
      </c>
      <c r="AI268" s="156">
        <v>13.2</v>
      </c>
      <c r="AJ268" s="156">
        <v>1.7</v>
      </c>
      <c r="AK268" s="156">
        <v>7.6</v>
      </c>
      <c r="AL268" s="156">
        <v>2.7</v>
      </c>
      <c r="AM268" s="156">
        <v>26</v>
      </c>
      <c r="AN268" s="156">
        <v>24</v>
      </c>
      <c r="AO268" s="156">
        <v>250</v>
      </c>
      <c r="AP268" s="156">
        <v>7.1</v>
      </c>
      <c r="AQ268" s="156">
        <v>2.1</v>
      </c>
      <c r="AR268" s="14"/>
    </row>
    <row r="269" spans="1:44" x14ac:dyDescent="0.35">
      <c r="A269" s="153" t="str">
        <f t="shared" si="0"/>
        <v>Cut1_28</v>
      </c>
      <c r="B269" s="14">
        <v>2019</v>
      </c>
      <c r="C269" s="14">
        <v>28</v>
      </c>
      <c r="D269" s="14" t="s">
        <v>13</v>
      </c>
      <c r="E269" s="14" t="s">
        <v>12</v>
      </c>
      <c r="F269" s="14" t="s">
        <v>14</v>
      </c>
      <c r="G269" s="14" t="s">
        <v>9</v>
      </c>
      <c r="H269" s="14" t="str">
        <f t="shared" si="11"/>
        <v>B1BPW</v>
      </c>
      <c r="I269" s="14" t="str">
        <f t="shared" si="12"/>
        <v>B1_2019</v>
      </c>
      <c r="J269" s="14" t="s">
        <v>15</v>
      </c>
      <c r="K269" s="14" t="s">
        <v>369</v>
      </c>
      <c r="L269" s="18">
        <v>43636</v>
      </c>
      <c r="M269" s="154">
        <v>30.633699990265765</v>
      </c>
      <c r="N269" s="155">
        <v>3063.3699990265764</v>
      </c>
      <c r="O269" s="155">
        <v>3063.3699990265764</v>
      </c>
      <c r="P269" s="154"/>
      <c r="Q269" s="154"/>
      <c r="R269" s="14"/>
      <c r="S269" s="156">
        <v>542</v>
      </c>
      <c r="T269" s="156">
        <v>26</v>
      </c>
      <c r="U269" s="156">
        <v>-11</v>
      </c>
      <c r="V269" s="156">
        <v>510</v>
      </c>
      <c r="W269" s="156">
        <v>447</v>
      </c>
      <c r="X269" s="156">
        <v>388</v>
      </c>
      <c r="Y269" s="156">
        <v>1.9</v>
      </c>
      <c r="Z269" s="156">
        <v>86</v>
      </c>
      <c r="AA269" s="156">
        <v>230</v>
      </c>
      <c r="AB269" s="156">
        <v>238</v>
      </c>
      <c r="AC269" s="156">
        <v>58.7</v>
      </c>
      <c r="AD269" s="156">
        <v>58.7</v>
      </c>
      <c r="AE269" s="157">
        <f t="shared" si="13"/>
        <v>1660.3465394724044</v>
      </c>
      <c r="AF269" s="157">
        <f t="shared" si="14"/>
        <v>263.44981991628555</v>
      </c>
      <c r="AG269" s="157">
        <f t="shared" si="15"/>
        <v>42.151971186605685</v>
      </c>
      <c r="AH269" s="156">
        <v>1.8</v>
      </c>
      <c r="AI269" s="156">
        <v>20.399999999999999</v>
      </c>
      <c r="AJ269" s="156">
        <v>2.6</v>
      </c>
      <c r="AK269" s="156">
        <v>7.9</v>
      </c>
      <c r="AL269" s="156">
        <v>2.8</v>
      </c>
      <c r="AM269" s="156">
        <v>103</v>
      </c>
      <c r="AN269" s="156">
        <v>39</v>
      </c>
      <c r="AO269" s="158"/>
      <c r="AP269" s="156">
        <v>7</v>
      </c>
      <c r="AQ269" s="156">
        <v>1.9</v>
      </c>
      <c r="AR269" s="14"/>
    </row>
    <row r="270" spans="1:44" x14ac:dyDescent="0.35">
      <c r="A270" s="153" t="str">
        <f t="shared" si="0"/>
        <v>Cut1_29</v>
      </c>
      <c r="B270" s="14">
        <v>2019</v>
      </c>
      <c r="C270" s="14">
        <v>29</v>
      </c>
      <c r="D270" s="14" t="s">
        <v>12</v>
      </c>
      <c r="E270" s="14" t="s">
        <v>12</v>
      </c>
      <c r="F270" s="14" t="s">
        <v>11</v>
      </c>
      <c r="G270" s="14" t="s">
        <v>9</v>
      </c>
      <c r="H270" s="14" t="str">
        <f t="shared" si="11"/>
        <v>B4BPW</v>
      </c>
      <c r="I270" s="14" t="str">
        <f t="shared" si="12"/>
        <v>B4_2019</v>
      </c>
      <c r="J270" s="14" t="s">
        <v>10</v>
      </c>
      <c r="K270" s="14" t="s">
        <v>369</v>
      </c>
      <c r="L270" s="18">
        <v>43601</v>
      </c>
      <c r="M270" s="154">
        <v>23.068917668825133</v>
      </c>
      <c r="N270" s="155">
        <v>5844.1258094357008</v>
      </c>
      <c r="O270" s="155">
        <v>5844.1258094357008</v>
      </c>
      <c r="P270" s="154"/>
      <c r="Q270" s="154"/>
      <c r="R270" s="14"/>
      <c r="S270" s="156">
        <v>930</v>
      </c>
      <c r="T270" s="156">
        <v>86</v>
      </c>
      <c r="U270" s="156">
        <v>-7</v>
      </c>
      <c r="V270" s="156">
        <v>970</v>
      </c>
      <c r="W270" s="156">
        <v>713</v>
      </c>
      <c r="X270" s="156">
        <v>628</v>
      </c>
      <c r="Y270" s="156">
        <v>1.9</v>
      </c>
      <c r="Z270" s="156">
        <v>145</v>
      </c>
      <c r="AA270" s="156">
        <v>230</v>
      </c>
      <c r="AB270" s="156">
        <v>90</v>
      </c>
      <c r="AC270" s="156">
        <v>78.3</v>
      </c>
      <c r="AD270" s="156">
        <v>78.3</v>
      </c>
      <c r="AE270" s="157">
        <f t="shared" si="13"/>
        <v>5435.0370027752015</v>
      </c>
      <c r="AF270" s="157">
        <f t="shared" si="14"/>
        <v>847.39824236817662</v>
      </c>
      <c r="AG270" s="157">
        <f t="shared" si="15"/>
        <v>135.58371877890826</v>
      </c>
      <c r="AH270" s="156"/>
      <c r="AI270" s="156"/>
      <c r="AJ270" s="156"/>
      <c r="AK270" s="156"/>
      <c r="AL270" s="156"/>
      <c r="AM270" s="156"/>
      <c r="AN270" s="156"/>
      <c r="AO270" s="156"/>
      <c r="AP270" s="156"/>
      <c r="AQ270" s="156"/>
      <c r="AR270" s="14"/>
    </row>
    <row r="271" spans="1:44" x14ac:dyDescent="0.35">
      <c r="A271" s="153" t="str">
        <f t="shared" si="0"/>
        <v>Cut1_30</v>
      </c>
      <c r="B271" s="14">
        <v>2019</v>
      </c>
      <c r="C271" s="14">
        <v>30</v>
      </c>
      <c r="D271" s="14" t="s">
        <v>12</v>
      </c>
      <c r="E271" s="14" t="s">
        <v>12</v>
      </c>
      <c r="F271" s="14" t="s">
        <v>8</v>
      </c>
      <c r="G271" s="14" t="s">
        <v>16</v>
      </c>
      <c r="H271" s="14" t="str">
        <f t="shared" si="11"/>
        <v>B3BFW</v>
      </c>
      <c r="I271" s="14" t="str">
        <f t="shared" si="12"/>
        <v>B3_2019</v>
      </c>
      <c r="J271" s="14" t="s">
        <v>10</v>
      </c>
      <c r="K271" s="14" t="s">
        <v>369</v>
      </c>
      <c r="L271" s="18">
        <v>43601</v>
      </c>
      <c r="M271" s="154">
        <v>26.450473591266661</v>
      </c>
      <c r="N271" s="155">
        <v>3773.6008990207106</v>
      </c>
      <c r="O271" s="155">
        <v>3773.6008990207106</v>
      </c>
      <c r="P271" s="154"/>
      <c r="Q271" s="154"/>
      <c r="R271" s="14"/>
      <c r="S271" s="156">
        <v>985</v>
      </c>
      <c r="T271" s="156">
        <v>81</v>
      </c>
      <c r="U271" s="156">
        <v>-44</v>
      </c>
      <c r="V271" s="156">
        <v>1051</v>
      </c>
      <c r="W271" s="156">
        <v>746</v>
      </c>
      <c r="X271" s="156">
        <v>679</v>
      </c>
      <c r="Y271" s="156">
        <v>1.5</v>
      </c>
      <c r="Z271" s="156">
        <v>103</v>
      </c>
      <c r="AA271" s="156">
        <v>185</v>
      </c>
      <c r="AB271" s="156">
        <v>85</v>
      </c>
      <c r="AC271" s="156">
        <v>81.5</v>
      </c>
      <c r="AD271" s="156">
        <v>81.5</v>
      </c>
      <c r="AE271" s="157">
        <f t="shared" si="13"/>
        <v>3716.9968855354</v>
      </c>
      <c r="AF271" s="157">
        <f t="shared" si="14"/>
        <v>388.68089259913319</v>
      </c>
      <c r="AG271" s="157">
        <f t="shared" si="15"/>
        <v>62.18894281586131</v>
      </c>
      <c r="AH271" s="156">
        <v>1</v>
      </c>
      <c r="AI271" s="156">
        <v>22.5</v>
      </c>
      <c r="AJ271" s="156">
        <v>1.5</v>
      </c>
      <c r="AK271" s="156">
        <v>7.7</v>
      </c>
      <c r="AL271" s="156">
        <v>3.1</v>
      </c>
      <c r="AM271" s="156">
        <v>17</v>
      </c>
      <c r="AN271" s="156">
        <v>15</v>
      </c>
      <c r="AO271" s="156">
        <v>97</v>
      </c>
      <c r="AP271" s="156">
        <v>4.5</v>
      </c>
      <c r="AQ271" s="156">
        <v>2.2999999999999998</v>
      </c>
      <c r="AR271" s="14"/>
    </row>
    <row r="272" spans="1:44" x14ac:dyDescent="0.35">
      <c r="A272" s="153" t="str">
        <f t="shared" si="0"/>
        <v>Cut1_31</v>
      </c>
      <c r="B272" s="14">
        <v>2019</v>
      </c>
      <c r="C272" s="14">
        <v>31</v>
      </c>
      <c r="D272" s="14" t="s">
        <v>17</v>
      </c>
      <c r="E272" s="14" t="s">
        <v>12</v>
      </c>
      <c r="F272" s="14" t="s">
        <v>11</v>
      </c>
      <c r="G272" s="14" t="s">
        <v>12</v>
      </c>
      <c r="H272" s="14" t="str">
        <f t="shared" si="11"/>
        <v>B4C</v>
      </c>
      <c r="I272" s="14" t="str">
        <f t="shared" si="12"/>
        <v>B4_2019</v>
      </c>
      <c r="J272" s="14" t="s">
        <v>10</v>
      </c>
      <c r="K272" s="14" t="s">
        <v>369</v>
      </c>
      <c r="L272" s="18">
        <v>43601</v>
      </c>
      <c r="M272" s="154">
        <v>23.596673596673597</v>
      </c>
      <c r="N272" s="155">
        <v>5285.6548856548861</v>
      </c>
      <c r="O272" s="155">
        <v>5285.6548856548861</v>
      </c>
      <c r="P272" s="154"/>
      <c r="Q272" s="154"/>
      <c r="R272" s="14"/>
      <c r="S272" s="156">
        <v>1010</v>
      </c>
      <c r="T272" s="156">
        <v>90</v>
      </c>
      <c r="U272" s="156">
        <v>-29</v>
      </c>
      <c r="V272" s="156">
        <v>1081</v>
      </c>
      <c r="W272" s="156">
        <v>760</v>
      </c>
      <c r="X272" s="156">
        <v>683</v>
      </c>
      <c r="Y272" s="156">
        <v>1.6</v>
      </c>
      <c r="Z272" s="156">
        <v>126</v>
      </c>
      <c r="AA272" s="156">
        <v>199</v>
      </c>
      <c r="AB272" s="156">
        <v>91</v>
      </c>
      <c r="AC272" s="156">
        <v>83.6</v>
      </c>
      <c r="AD272" s="156">
        <v>83.6</v>
      </c>
      <c r="AE272" s="157">
        <f t="shared" si="13"/>
        <v>5338.5114345114353</v>
      </c>
      <c r="AF272" s="157">
        <f t="shared" si="14"/>
        <v>665.9925155925157</v>
      </c>
      <c r="AG272" s="157">
        <f t="shared" si="15"/>
        <v>106.55880249480251</v>
      </c>
      <c r="AH272" s="156"/>
      <c r="AI272" s="156"/>
      <c r="AJ272" s="156"/>
      <c r="AK272" s="156"/>
      <c r="AL272" s="156"/>
      <c r="AM272" s="156"/>
      <c r="AN272" s="156"/>
      <c r="AO272" s="156"/>
      <c r="AP272" s="156"/>
      <c r="AQ272" s="156"/>
      <c r="AR272" s="14"/>
    </row>
    <row r="273" spans="1:44" x14ac:dyDescent="0.35">
      <c r="A273" s="153" t="str">
        <f t="shared" si="0"/>
        <v>Cut1_32</v>
      </c>
      <c r="B273" s="14">
        <v>2019</v>
      </c>
      <c r="C273" s="14">
        <v>32</v>
      </c>
      <c r="D273" s="14" t="s">
        <v>17</v>
      </c>
      <c r="E273" s="14" t="s">
        <v>12</v>
      </c>
      <c r="F273" s="14" t="s">
        <v>8</v>
      </c>
      <c r="G273" s="14" t="s">
        <v>12</v>
      </c>
      <c r="H273" s="14" t="str">
        <f t="shared" si="11"/>
        <v>B3C</v>
      </c>
      <c r="I273" s="14" t="str">
        <f t="shared" si="12"/>
        <v>B3_2019</v>
      </c>
      <c r="J273" s="14" t="s">
        <v>10</v>
      </c>
      <c r="K273" s="14" t="s">
        <v>369</v>
      </c>
      <c r="L273" s="18">
        <v>43601</v>
      </c>
      <c r="M273" s="154">
        <v>29.012180686547797</v>
      </c>
      <c r="N273" s="155">
        <v>3674.8762202960547</v>
      </c>
      <c r="O273" s="155">
        <v>3674.8762202960547</v>
      </c>
      <c r="P273" s="154"/>
      <c r="Q273" s="154"/>
      <c r="R273" s="14"/>
      <c r="S273" s="156">
        <v>1015</v>
      </c>
      <c r="T273" s="156">
        <v>79</v>
      </c>
      <c r="U273" s="156">
        <v>-58</v>
      </c>
      <c r="V273" s="156">
        <v>1092</v>
      </c>
      <c r="W273" s="156">
        <v>765</v>
      </c>
      <c r="X273" s="156">
        <v>706</v>
      </c>
      <c r="Y273" s="156">
        <v>1.4</v>
      </c>
      <c r="Z273" s="156">
        <v>87</v>
      </c>
      <c r="AA273" s="156">
        <v>177</v>
      </c>
      <c r="AB273" s="156">
        <v>79</v>
      </c>
      <c r="AC273" s="156">
        <v>83.1</v>
      </c>
      <c r="AD273" s="156">
        <v>83.1</v>
      </c>
      <c r="AE273" s="157">
        <f t="shared" si="13"/>
        <v>3729.9993636004956</v>
      </c>
      <c r="AF273" s="157">
        <f t="shared" si="14"/>
        <v>319.71423116575676</v>
      </c>
      <c r="AG273" s="157">
        <f t="shared" si="15"/>
        <v>51.154276986521083</v>
      </c>
      <c r="AH273" s="156">
        <v>1.1000000000000001</v>
      </c>
      <c r="AI273" s="156">
        <v>19.8</v>
      </c>
      <c r="AJ273" s="156">
        <v>1.2</v>
      </c>
      <c r="AK273" s="156">
        <v>5.7</v>
      </c>
      <c r="AL273" s="156">
        <v>3</v>
      </c>
      <c r="AM273" s="156">
        <v>14</v>
      </c>
      <c r="AN273" s="156">
        <v>13</v>
      </c>
      <c r="AO273" s="156">
        <v>66</v>
      </c>
      <c r="AP273" s="156">
        <v>3.2</v>
      </c>
      <c r="AQ273" s="156">
        <v>2.2000000000000002</v>
      </c>
      <c r="AR273" s="14"/>
    </row>
    <row r="274" spans="1:44" x14ac:dyDescent="0.35">
      <c r="A274" s="153" t="str">
        <f t="shared" si="0"/>
        <v>Cut1_33</v>
      </c>
      <c r="B274" s="14">
        <v>2019</v>
      </c>
      <c r="C274" s="14">
        <v>33</v>
      </c>
      <c r="D274" s="14" t="s">
        <v>19</v>
      </c>
      <c r="E274" s="14" t="s">
        <v>12</v>
      </c>
      <c r="F274" s="14" t="s">
        <v>8</v>
      </c>
      <c r="G274" s="14" t="s">
        <v>9</v>
      </c>
      <c r="H274" s="14" t="str">
        <f t="shared" si="11"/>
        <v>B3BPW</v>
      </c>
      <c r="I274" s="14" t="str">
        <f t="shared" si="12"/>
        <v>B3_2019</v>
      </c>
      <c r="J274" s="14" t="s">
        <v>10</v>
      </c>
      <c r="K274" s="14" t="s">
        <v>369</v>
      </c>
      <c r="L274" s="18">
        <v>43601</v>
      </c>
      <c r="M274" s="154">
        <v>25.47645739910314</v>
      </c>
      <c r="N274" s="155">
        <v>6386.0986547085204</v>
      </c>
      <c r="O274" s="155">
        <v>6386.0986547085204</v>
      </c>
      <c r="P274" s="154"/>
      <c r="Q274" s="154"/>
      <c r="R274" s="14"/>
      <c r="S274" s="156">
        <v>884</v>
      </c>
      <c r="T274" s="156">
        <v>69</v>
      </c>
      <c r="U274" s="156">
        <v>-41</v>
      </c>
      <c r="V274" s="156">
        <v>914</v>
      </c>
      <c r="W274" s="156">
        <v>691</v>
      </c>
      <c r="X274" s="156">
        <v>628</v>
      </c>
      <c r="Y274" s="156">
        <v>2.1</v>
      </c>
      <c r="Z274" s="156">
        <v>95</v>
      </c>
      <c r="AA274" s="156">
        <v>248</v>
      </c>
      <c r="AB274" s="156">
        <v>87</v>
      </c>
      <c r="AC274" s="156">
        <v>75.7</v>
      </c>
      <c r="AD274" s="156">
        <v>75.7</v>
      </c>
      <c r="AE274" s="157">
        <f t="shared" si="13"/>
        <v>5645.3112107623319</v>
      </c>
      <c r="AF274" s="157">
        <f t="shared" si="14"/>
        <v>606.67937219730936</v>
      </c>
      <c r="AG274" s="157">
        <f t="shared" si="15"/>
        <v>97.068699551569495</v>
      </c>
      <c r="AH274" s="156">
        <v>0.9</v>
      </c>
      <c r="AI274" s="156">
        <v>24.6</v>
      </c>
      <c r="AJ274" s="156">
        <v>1.4</v>
      </c>
      <c r="AK274" s="156">
        <v>5.0999999999999996</v>
      </c>
      <c r="AL274" s="156">
        <v>3.1</v>
      </c>
      <c r="AM274" s="156">
        <v>26</v>
      </c>
      <c r="AN274" s="156">
        <v>21</v>
      </c>
      <c r="AO274" s="156">
        <v>58</v>
      </c>
      <c r="AP274" s="156">
        <v>5.2</v>
      </c>
      <c r="AQ274" s="156">
        <v>1.7</v>
      </c>
      <c r="AR274" s="14"/>
    </row>
    <row r="275" spans="1:44" x14ac:dyDescent="0.35">
      <c r="A275" s="153" t="str">
        <f t="shared" si="0"/>
        <v>Cut1_34</v>
      </c>
      <c r="B275" s="14">
        <v>2019</v>
      </c>
      <c r="C275" s="14">
        <v>34</v>
      </c>
      <c r="D275" s="14" t="s">
        <v>19</v>
      </c>
      <c r="E275" s="14" t="s">
        <v>12</v>
      </c>
      <c r="F275" s="14" t="s">
        <v>14</v>
      </c>
      <c r="G275" s="14" t="s">
        <v>16</v>
      </c>
      <c r="H275" s="14" t="str">
        <f t="shared" si="11"/>
        <v>B1BFW</v>
      </c>
      <c r="I275" s="14" t="str">
        <f t="shared" si="12"/>
        <v>B1_2019</v>
      </c>
      <c r="J275" s="14" t="s">
        <v>15</v>
      </c>
      <c r="K275" s="14" t="s">
        <v>369</v>
      </c>
      <c r="L275" s="18">
        <v>43636</v>
      </c>
      <c r="M275" s="154">
        <v>31.201321689874934</v>
      </c>
      <c r="N275" s="155">
        <v>5366.627330658489</v>
      </c>
      <c r="O275" s="155">
        <v>5366.627330658489</v>
      </c>
      <c r="P275" s="154"/>
      <c r="Q275" s="154"/>
      <c r="R275" s="14"/>
      <c r="S275" s="156">
        <v>736</v>
      </c>
      <c r="T275" s="156">
        <v>49</v>
      </c>
      <c r="U275" s="156">
        <v>-38</v>
      </c>
      <c r="V275" s="156">
        <v>723</v>
      </c>
      <c r="W275" s="156">
        <v>600</v>
      </c>
      <c r="X275" s="156">
        <v>543</v>
      </c>
      <c r="Y275" s="156">
        <v>2.5</v>
      </c>
      <c r="Z275" s="156">
        <v>81</v>
      </c>
      <c r="AA275" s="156">
        <v>285</v>
      </c>
      <c r="AB275" s="156">
        <v>92</v>
      </c>
      <c r="AC275" s="156">
        <v>66.099999999999994</v>
      </c>
      <c r="AD275" s="156">
        <v>66.099999999999994</v>
      </c>
      <c r="AE275" s="157">
        <f t="shared" si="13"/>
        <v>3949.8377153646479</v>
      </c>
      <c r="AF275" s="157">
        <f t="shared" si="14"/>
        <v>434.69681378333757</v>
      </c>
      <c r="AG275" s="157">
        <f t="shared" si="15"/>
        <v>69.551490205334005</v>
      </c>
      <c r="AH275" s="156">
        <v>0.8</v>
      </c>
      <c r="AI275" s="156">
        <v>18.8</v>
      </c>
      <c r="AJ275" s="156">
        <v>1.5</v>
      </c>
      <c r="AK275" s="156">
        <v>7.2</v>
      </c>
      <c r="AL275" s="156">
        <v>3</v>
      </c>
      <c r="AM275" s="156">
        <v>22</v>
      </c>
      <c r="AN275" s="156">
        <v>19</v>
      </c>
      <c r="AO275" s="156">
        <v>175</v>
      </c>
      <c r="AP275" s="156">
        <v>4.5</v>
      </c>
      <c r="AQ275" s="156">
        <v>2.2999999999999998</v>
      </c>
      <c r="AR275" s="14"/>
    </row>
    <row r="276" spans="1:44" x14ac:dyDescent="0.35">
      <c r="A276" s="153" t="str">
        <f t="shared" si="0"/>
        <v>Cut1_35</v>
      </c>
      <c r="B276" s="14">
        <v>2019</v>
      </c>
      <c r="C276" s="16">
        <v>35</v>
      </c>
      <c r="D276" s="14" t="s">
        <v>20</v>
      </c>
      <c r="E276" s="16" t="s">
        <v>12</v>
      </c>
      <c r="F276" s="16" t="s">
        <v>18</v>
      </c>
      <c r="G276" s="14" t="s">
        <v>16</v>
      </c>
      <c r="H276" s="14" t="str">
        <f t="shared" si="11"/>
        <v>B2BFW</v>
      </c>
      <c r="I276" s="14" t="str">
        <f t="shared" si="12"/>
        <v>B2_2019</v>
      </c>
      <c r="J276" s="14" t="s">
        <v>15</v>
      </c>
      <c r="K276" s="14" t="s">
        <v>369</v>
      </c>
      <c r="L276" s="18">
        <v>43636</v>
      </c>
      <c r="M276" s="154">
        <v>31.374698531023864</v>
      </c>
      <c r="N276" s="155">
        <v>5229.1164218373115</v>
      </c>
      <c r="O276" s="155">
        <v>5229.1164218373115</v>
      </c>
      <c r="P276" s="154"/>
      <c r="Q276" s="154"/>
      <c r="R276" s="14"/>
      <c r="S276" s="156">
        <v>761</v>
      </c>
      <c r="T276" s="156">
        <v>52</v>
      </c>
      <c r="U276" s="156">
        <v>-39</v>
      </c>
      <c r="V276" s="156">
        <v>757</v>
      </c>
      <c r="W276" s="156">
        <v>616</v>
      </c>
      <c r="X276" s="156">
        <v>558</v>
      </c>
      <c r="Y276" s="156">
        <v>2.4</v>
      </c>
      <c r="Z276" s="156">
        <v>82</v>
      </c>
      <c r="AA276" s="156">
        <v>279</v>
      </c>
      <c r="AB276" s="156">
        <v>96</v>
      </c>
      <c r="AC276" s="156">
        <v>68.099999999999994</v>
      </c>
      <c r="AD276" s="156">
        <v>68.099999999999994</v>
      </c>
      <c r="AE276" s="157">
        <f t="shared" si="13"/>
        <v>3979.3575970181937</v>
      </c>
      <c r="AF276" s="157">
        <f t="shared" si="14"/>
        <v>428.78754659065953</v>
      </c>
      <c r="AG276" s="157">
        <f t="shared" si="15"/>
        <v>68.60600745450553</v>
      </c>
      <c r="AH276" s="156"/>
      <c r="AI276" s="156"/>
      <c r="AJ276" s="156"/>
      <c r="AK276" s="156"/>
      <c r="AL276" s="156"/>
      <c r="AM276" s="156"/>
      <c r="AN276" s="156"/>
      <c r="AO276" s="156"/>
      <c r="AP276" s="156"/>
      <c r="AQ276" s="156"/>
      <c r="AR276" s="14"/>
    </row>
    <row r="277" spans="1:44" x14ac:dyDescent="0.35">
      <c r="A277" s="153" t="str">
        <f t="shared" si="0"/>
        <v>Cut1_36</v>
      </c>
      <c r="B277" s="14">
        <v>2019</v>
      </c>
      <c r="C277" s="15">
        <v>36</v>
      </c>
      <c r="D277" s="15" t="s">
        <v>20</v>
      </c>
      <c r="E277" s="15" t="s">
        <v>12</v>
      </c>
      <c r="F277" s="15" t="s">
        <v>18</v>
      </c>
      <c r="G277" s="14" t="s">
        <v>12</v>
      </c>
      <c r="H277" s="14" t="str">
        <f t="shared" si="11"/>
        <v>B2C</v>
      </c>
      <c r="I277" s="14" t="str">
        <f t="shared" si="12"/>
        <v>B2_2019</v>
      </c>
      <c r="J277" s="14" t="s">
        <v>15</v>
      </c>
      <c r="K277" s="14" t="s">
        <v>369</v>
      </c>
      <c r="L277" s="18">
        <v>43636</v>
      </c>
      <c r="M277" s="154">
        <v>35.350864123957116</v>
      </c>
      <c r="N277" s="155">
        <v>5420.4658323400909</v>
      </c>
      <c r="O277" s="155">
        <v>5420.4658323400909</v>
      </c>
      <c r="P277" s="154"/>
      <c r="Q277" s="154"/>
      <c r="R277" s="14"/>
      <c r="S277" s="156">
        <v>707</v>
      </c>
      <c r="T277" s="156">
        <v>41</v>
      </c>
      <c r="U277" s="156">
        <v>-45</v>
      </c>
      <c r="V277" s="156">
        <v>689</v>
      </c>
      <c r="W277" s="156">
        <v>582</v>
      </c>
      <c r="X277" s="156">
        <v>532</v>
      </c>
      <c r="Y277" s="156">
        <v>2.4</v>
      </c>
      <c r="Z277" s="156">
        <v>67</v>
      </c>
      <c r="AA277" s="156">
        <v>279</v>
      </c>
      <c r="AB277" s="156">
        <v>92</v>
      </c>
      <c r="AC277" s="156">
        <v>64.099999999999994</v>
      </c>
      <c r="AD277" s="156">
        <v>64.099999999999994</v>
      </c>
      <c r="AE277" s="157">
        <f t="shared" si="13"/>
        <v>3832.2693434644443</v>
      </c>
      <c r="AF277" s="157">
        <f t="shared" si="14"/>
        <v>363.17121076678609</v>
      </c>
      <c r="AG277" s="157">
        <f t="shared" si="15"/>
        <v>58.107393722685771</v>
      </c>
      <c r="AH277" s="156"/>
      <c r="AI277" s="156"/>
      <c r="AJ277" s="156"/>
      <c r="AK277" s="156"/>
      <c r="AL277" s="156"/>
      <c r="AM277" s="156"/>
      <c r="AN277" s="156"/>
      <c r="AO277" s="156"/>
      <c r="AP277" s="156"/>
      <c r="AQ277" s="156"/>
      <c r="AR277" s="14"/>
    </row>
    <row r="278" spans="1:44" x14ac:dyDescent="0.35">
      <c r="A278" s="153" t="str">
        <f t="shared" si="0"/>
        <v>Cut1_37</v>
      </c>
      <c r="B278" s="14">
        <v>2019</v>
      </c>
      <c r="C278" s="14">
        <v>37</v>
      </c>
      <c r="D278" s="14" t="s">
        <v>7</v>
      </c>
      <c r="E278" s="14" t="s">
        <v>17</v>
      </c>
      <c r="F278" s="14" t="s">
        <v>14</v>
      </c>
      <c r="G278" s="14" t="s">
        <v>16</v>
      </c>
      <c r="H278" s="14" t="str">
        <f t="shared" si="11"/>
        <v>B1BFW</v>
      </c>
      <c r="I278" s="14" t="str">
        <f t="shared" si="12"/>
        <v>B1_2019</v>
      </c>
      <c r="J278" s="14" t="s">
        <v>15</v>
      </c>
      <c r="K278" s="14" t="s">
        <v>369</v>
      </c>
      <c r="L278" s="18">
        <v>43636</v>
      </c>
      <c r="M278" s="154">
        <v>28.518320153744366</v>
      </c>
      <c r="N278" s="155">
        <v>5209.3464814173039</v>
      </c>
      <c r="O278" s="155">
        <v>5209.3464814173039</v>
      </c>
      <c r="P278" s="154"/>
      <c r="Q278" s="154"/>
      <c r="R278" s="14"/>
      <c r="S278" s="156">
        <v>687</v>
      </c>
      <c r="T278" s="156">
        <v>51</v>
      </c>
      <c r="U278" s="156">
        <v>-14</v>
      </c>
      <c r="V278" s="156">
        <v>660</v>
      </c>
      <c r="W278" s="156">
        <v>564</v>
      </c>
      <c r="X278" s="156">
        <v>495</v>
      </c>
      <c r="Y278" s="156">
        <v>2.5</v>
      </c>
      <c r="Z278" s="156">
        <v>106</v>
      </c>
      <c r="AA278" s="156">
        <v>286</v>
      </c>
      <c r="AB278" s="156">
        <v>98</v>
      </c>
      <c r="AC278" s="156">
        <v>62.5</v>
      </c>
      <c r="AD278" s="156">
        <v>62.5</v>
      </c>
      <c r="AE278" s="157">
        <f t="shared" si="13"/>
        <v>3578.8210327336878</v>
      </c>
      <c r="AF278" s="157">
        <f t="shared" si="14"/>
        <v>552.19072703023414</v>
      </c>
      <c r="AG278" s="157">
        <f t="shared" si="15"/>
        <v>88.350516324837457</v>
      </c>
      <c r="AH278" s="156">
        <v>1.6</v>
      </c>
      <c r="AI278" s="156">
        <v>20</v>
      </c>
      <c r="AJ278" s="156">
        <v>1.8</v>
      </c>
      <c r="AK278" s="156">
        <v>8.9</v>
      </c>
      <c r="AL278" s="156">
        <v>3</v>
      </c>
      <c r="AM278" s="156">
        <v>28</v>
      </c>
      <c r="AN278" s="156">
        <v>25</v>
      </c>
      <c r="AO278" s="156">
        <v>219</v>
      </c>
      <c r="AP278" s="156">
        <v>5.4</v>
      </c>
      <c r="AQ278" s="156">
        <v>1.9</v>
      </c>
      <c r="AR278" s="14"/>
    </row>
    <row r="279" spans="1:44" x14ac:dyDescent="0.35">
      <c r="A279" s="153" t="str">
        <f t="shared" si="0"/>
        <v>Cut1_38</v>
      </c>
      <c r="B279" s="14">
        <v>2019</v>
      </c>
      <c r="C279" s="14">
        <v>38</v>
      </c>
      <c r="D279" s="14" t="s">
        <v>7</v>
      </c>
      <c r="E279" s="14" t="s">
        <v>17</v>
      </c>
      <c r="F279" s="14" t="s">
        <v>8</v>
      </c>
      <c r="G279" s="14" t="s">
        <v>12</v>
      </c>
      <c r="H279" s="14" t="str">
        <f t="shared" si="11"/>
        <v>B3C</v>
      </c>
      <c r="I279" s="14" t="str">
        <f t="shared" si="12"/>
        <v>B3_2019</v>
      </c>
      <c r="J279" s="14" t="s">
        <v>10</v>
      </c>
      <c r="K279" s="14" t="s">
        <v>369</v>
      </c>
      <c r="L279" s="18">
        <v>43601</v>
      </c>
      <c r="M279" s="154">
        <v>29.374633662473506</v>
      </c>
      <c r="N279" s="155">
        <v>2271.6383365646179</v>
      </c>
      <c r="O279" s="155">
        <v>2271.6383365646179</v>
      </c>
      <c r="P279" s="154"/>
      <c r="Q279" s="154"/>
      <c r="R279" s="14"/>
      <c r="S279" s="156">
        <v>1038</v>
      </c>
      <c r="T279" s="156">
        <v>80</v>
      </c>
      <c r="U279" s="156">
        <v>-64</v>
      </c>
      <c r="V279" s="156">
        <v>1121</v>
      </c>
      <c r="W279" s="156">
        <v>781</v>
      </c>
      <c r="X279" s="156">
        <v>723</v>
      </c>
      <c r="Y279" s="156">
        <v>1.4</v>
      </c>
      <c r="Z279" s="156">
        <v>82</v>
      </c>
      <c r="AA279" s="156">
        <v>180</v>
      </c>
      <c r="AB279" s="156">
        <v>74</v>
      </c>
      <c r="AC279" s="156">
        <v>84.3</v>
      </c>
      <c r="AD279" s="156">
        <v>84.3</v>
      </c>
      <c r="AE279" s="157">
        <f t="shared" si="13"/>
        <v>2357.9605933540734</v>
      </c>
      <c r="AF279" s="157">
        <f t="shared" si="14"/>
        <v>186.27434359829866</v>
      </c>
      <c r="AG279" s="157">
        <f t="shared" si="15"/>
        <v>29.803894975727786</v>
      </c>
      <c r="AH279" s="156">
        <v>1.3</v>
      </c>
      <c r="AI279" s="156">
        <v>18.2</v>
      </c>
      <c r="AJ279" s="156">
        <v>1.3</v>
      </c>
      <c r="AK279" s="156">
        <v>6.5</v>
      </c>
      <c r="AL279" s="156">
        <v>3.1</v>
      </c>
      <c r="AM279" s="156">
        <v>11</v>
      </c>
      <c r="AN279" s="156">
        <v>12</v>
      </c>
      <c r="AO279" s="156">
        <v>63</v>
      </c>
      <c r="AP279" s="156">
        <v>3.1</v>
      </c>
      <c r="AQ279" s="156">
        <v>2.1</v>
      </c>
      <c r="AR279" s="14"/>
    </row>
    <row r="280" spans="1:44" x14ac:dyDescent="0.35">
      <c r="A280" s="153" t="str">
        <f t="shared" si="0"/>
        <v>Cut1_39</v>
      </c>
      <c r="B280" s="14">
        <v>2019</v>
      </c>
      <c r="C280" s="14">
        <v>39</v>
      </c>
      <c r="D280" s="14" t="s">
        <v>13</v>
      </c>
      <c r="E280" s="14" t="s">
        <v>17</v>
      </c>
      <c r="F280" s="14" t="s">
        <v>8</v>
      </c>
      <c r="G280" s="14" t="s">
        <v>9</v>
      </c>
      <c r="H280" s="14" t="str">
        <f t="shared" si="11"/>
        <v>B3BPW</v>
      </c>
      <c r="I280" s="14" t="str">
        <f t="shared" si="12"/>
        <v>B3_2019</v>
      </c>
      <c r="J280" s="14" t="s">
        <v>10</v>
      </c>
      <c r="K280" s="14" t="s">
        <v>369</v>
      </c>
      <c r="L280" s="18">
        <v>43601</v>
      </c>
      <c r="M280" s="154">
        <v>25.912101953663523</v>
      </c>
      <c r="N280" s="155">
        <v>4767.8267594740892</v>
      </c>
      <c r="O280" s="155">
        <v>4767.8267594740892</v>
      </c>
      <c r="P280" s="154"/>
      <c r="Q280" s="154"/>
      <c r="R280" s="14"/>
      <c r="S280" s="156">
        <v>894</v>
      </c>
      <c r="T280" s="156">
        <v>68</v>
      </c>
      <c r="U280" s="156">
        <v>-47</v>
      </c>
      <c r="V280" s="156">
        <v>928</v>
      </c>
      <c r="W280" s="156">
        <v>698</v>
      </c>
      <c r="X280" s="156">
        <v>637</v>
      </c>
      <c r="Y280" s="156">
        <v>2</v>
      </c>
      <c r="Z280" s="156">
        <v>89</v>
      </c>
      <c r="AA280" s="156">
        <v>235</v>
      </c>
      <c r="AB280" s="156">
        <v>81</v>
      </c>
      <c r="AC280" s="156">
        <v>75.900000000000006</v>
      </c>
      <c r="AD280" s="156">
        <v>75.900000000000006</v>
      </c>
      <c r="AE280" s="157">
        <f t="shared" si="13"/>
        <v>4262.4371229698363</v>
      </c>
      <c r="AF280" s="157">
        <f t="shared" si="14"/>
        <v>424.33658159319396</v>
      </c>
      <c r="AG280" s="157">
        <f t="shared" si="15"/>
        <v>67.893853054911034</v>
      </c>
      <c r="AH280" s="156">
        <v>0.9</v>
      </c>
      <c r="AI280" s="156">
        <v>21.5</v>
      </c>
      <c r="AJ280" s="156">
        <v>1.3</v>
      </c>
      <c r="AK280" s="156">
        <v>5.8</v>
      </c>
      <c r="AL280" s="156">
        <v>2.8</v>
      </c>
      <c r="AM280" s="156">
        <v>16</v>
      </c>
      <c r="AN280" s="156">
        <v>19</v>
      </c>
      <c r="AO280" s="156">
        <v>48</v>
      </c>
      <c r="AP280" s="156">
        <v>4.5</v>
      </c>
      <c r="AQ280" s="156">
        <v>1.7</v>
      </c>
      <c r="AR280" s="14"/>
    </row>
    <row r="281" spans="1:44" x14ac:dyDescent="0.35">
      <c r="A281" s="153" t="str">
        <f t="shared" si="0"/>
        <v>Cut1_40</v>
      </c>
      <c r="B281" s="14">
        <v>2019</v>
      </c>
      <c r="C281" s="14">
        <v>40</v>
      </c>
      <c r="D281" s="14" t="s">
        <v>13</v>
      </c>
      <c r="E281" s="14" t="s">
        <v>17</v>
      </c>
      <c r="F281" s="14" t="s">
        <v>11</v>
      </c>
      <c r="G281" s="14" t="s">
        <v>12</v>
      </c>
      <c r="H281" s="14" t="str">
        <f t="shared" si="11"/>
        <v>B4C</v>
      </c>
      <c r="I281" s="14" t="str">
        <f t="shared" si="12"/>
        <v>B4_2019</v>
      </c>
      <c r="J281" s="14" t="s">
        <v>10</v>
      </c>
      <c r="K281" s="14" t="s">
        <v>369</v>
      </c>
      <c r="L281" s="18">
        <v>43601</v>
      </c>
      <c r="M281" s="154">
        <v>24.704397502324959</v>
      </c>
      <c r="N281" s="155">
        <v>4216.2171737301269</v>
      </c>
      <c r="O281" s="155">
        <v>4216.2171737301269</v>
      </c>
      <c r="P281" s="154"/>
      <c r="Q281" s="154"/>
      <c r="R281" s="14"/>
      <c r="S281" s="156">
        <v>995</v>
      </c>
      <c r="T281" s="156">
        <v>85</v>
      </c>
      <c r="U281" s="156">
        <v>-37</v>
      </c>
      <c r="V281" s="156">
        <v>1062</v>
      </c>
      <c r="W281" s="156">
        <v>752</v>
      </c>
      <c r="X281" s="156">
        <v>680</v>
      </c>
      <c r="Y281" s="156">
        <v>1.5</v>
      </c>
      <c r="Z281" s="156">
        <v>114</v>
      </c>
      <c r="AA281" s="156">
        <v>193</v>
      </c>
      <c r="AB281" s="156">
        <v>84</v>
      </c>
      <c r="AC281" s="156">
        <v>82.1</v>
      </c>
      <c r="AD281" s="156">
        <v>82.1</v>
      </c>
      <c r="AE281" s="157">
        <f t="shared" si="13"/>
        <v>4195.1360878614769</v>
      </c>
      <c r="AF281" s="157">
        <f t="shared" si="14"/>
        <v>480.64875780523448</v>
      </c>
      <c r="AG281" s="157">
        <f t="shared" si="15"/>
        <v>76.90380124883751</v>
      </c>
      <c r="AH281" s="156"/>
      <c r="AI281" s="156"/>
      <c r="AJ281" s="156"/>
      <c r="AK281" s="156"/>
      <c r="AL281" s="156"/>
      <c r="AM281" s="156"/>
      <c r="AN281" s="156"/>
      <c r="AO281" s="156"/>
      <c r="AP281" s="156"/>
      <c r="AQ281" s="156"/>
      <c r="AR281" s="14"/>
    </row>
    <row r="282" spans="1:44" x14ac:dyDescent="0.35">
      <c r="A282" s="153" t="str">
        <f t="shared" si="0"/>
        <v>Cut1_41</v>
      </c>
      <c r="B282" s="14">
        <v>2019</v>
      </c>
      <c r="C282" s="14">
        <v>41</v>
      </c>
      <c r="D282" s="14" t="s">
        <v>12</v>
      </c>
      <c r="E282" s="14" t="s">
        <v>17</v>
      </c>
      <c r="F282" s="14" t="s">
        <v>18</v>
      </c>
      <c r="G282" s="14" t="s">
        <v>16</v>
      </c>
      <c r="H282" s="14" t="str">
        <f t="shared" si="11"/>
        <v>B2BFW</v>
      </c>
      <c r="I282" s="14" t="str">
        <f t="shared" si="12"/>
        <v>B2_2019</v>
      </c>
      <c r="J282" s="14" t="s">
        <v>15</v>
      </c>
      <c r="K282" s="14" t="s">
        <v>369</v>
      </c>
      <c r="L282" s="18">
        <v>43636</v>
      </c>
      <c r="M282" s="154">
        <v>34.15458343573362</v>
      </c>
      <c r="N282" s="155">
        <v>4235.1683460309696</v>
      </c>
      <c r="O282" s="155">
        <v>4235.1683460309696</v>
      </c>
      <c r="P282" s="154"/>
      <c r="Q282" s="154"/>
      <c r="R282" s="14" t="s">
        <v>370</v>
      </c>
      <c r="S282" s="159">
        <v>769.3</v>
      </c>
      <c r="T282" s="159">
        <v>54.66</v>
      </c>
      <c r="U282" s="159">
        <v>-36.299999999999997</v>
      </c>
      <c r="V282" s="159">
        <v>767.7</v>
      </c>
      <c r="W282" s="159">
        <v>620</v>
      </c>
      <c r="X282" s="159">
        <v>559.70000000000005</v>
      </c>
      <c r="Y282" s="159">
        <v>2.33</v>
      </c>
      <c r="Z282" s="159">
        <v>87.3</v>
      </c>
      <c r="AA282" s="159">
        <v>273</v>
      </c>
      <c r="AB282" s="159">
        <v>97</v>
      </c>
      <c r="AC282" s="159">
        <v>68.599999999999994</v>
      </c>
      <c r="AD282" s="159">
        <v>68.599999999999994</v>
      </c>
      <c r="AE282" s="157">
        <f>S282*$N282/1000</f>
        <v>3258.1150086016246</v>
      </c>
      <c r="AF282" s="157">
        <f t="shared" si="14"/>
        <v>369.73019660850366</v>
      </c>
      <c r="AG282" s="157">
        <f t="shared" si="15"/>
        <v>59.156831457360589</v>
      </c>
      <c r="AH282" s="156"/>
      <c r="AI282" s="156"/>
      <c r="AJ282" s="156"/>
      <c r="AK282" s="156"/>
      <c r="AL282" s="156"/>
      <c r="AM282" s="156"/>
      <c r="AN282" s="156"/>
      <c r="AO282" s="156"/>
      <c r="AP282" s="156"/>
      <c r="AQ282" s="156"/>
      <c r="AR282" s="14"/>
    </row>
    <row r="283" spans="1:44" x14ac:dyDescent="0.35">
      <c r="A283" s="153" t="str">
        <f t="shared" si="0"/>
        <v>Cut1_42</v>
      </c>
      <c r="B283" s="14">
        <v>2019</v>
      </c>
      <c r="C283" s="14">
        <v>42</v>
      </c>
      <c r="D283" s="14" t="s">
        <v>12</v>
      </c>
      <c r="E283" s="14" t="s">
        <v>17</v>
      </c>
      <c r="F283" s="14" t="s">
        <v>14</v>
      </c>
      <c r="G283" s="14" t="s">
        <v>9</v>
      </c>
      <c r="H283" s="14" t="str">
        <f t="shared" si="11"/>
        <v>B1BPW</v>
      </c>
      <c r="I283" s="14" t="str">
        <f t="shared" si="12"/>
        <v>B1_2019</v>
      </c>
      <c r="J283" s="14" t="s">
        <v>15</v>
      </c>
      <c r="K283" s="14" t="s">
        <v>369</v>
      </c>
      <c r="L283" s="18">
        <v>43636</v>
      </c>
      <c r="M283" s="154">
        <v>29.338828294311977</v>
      </c>
      <c r="N283" s="155">
        <v>6102.4762852168915</v>
      </c>
      <c r="O283" s="155">
        <v>6102.4762852168915</v>
      </c>
      <c r="P283" s="154"/>
      <c r="Q283" s="154"/>
      <c r="R283" s="14"/>
      <c r="S283" s="156">
        <v>544</v>
      </c>
      <c r="T283" s="156">
        <v>27</v>
      </c>
      <c r="U283" s="156">
        <v>-18</v>
      </c>
      <c r="V283" s="156">
        <v>484</v>
      </c>
      <c r="W283" s="156">
        <v>469</v>
      </c>
      <c r="X283" s="156">
        <v>413</v>
      </c>
      <c r="Y283" s="156">
        <v>2.7</v>
      </c>
      <c r="Z283" s="156">
        <v>81</v>
      </c>
      <c r="AA283" s="156">
        <v>310</v>
      </c>
      <c r="AB283" s="156">
        <v>92</v>
      </c>
      <c r="AC283" s="156">
        <v>51.7</v>
      </c>
      <c r="AD283" s="156">
        <v>51.7</v>
      </c>
      <c r="AE283" s="157">
        <f t="shared" ref="AE283:AE346" si="16">S283*$N283/1000</f>
        <v>3319.7470991579889</v>
      </c>
      <c r="AF283" s="157">
        <f t="shared" si="14"/>
        <v>494.30057910256824</v>
      </c>
      <c r="AG283" s="157">
        <f t="shared" si="15"/>
        <v>79.088092656410922</v>
      </c>
      <c r="AH283" s="156">
        <v>1.7</v>
      </c>
      <c r="AI283" s="156">
        <v>19.5</v>
      </c>
      <c r="AJ283" s="156">
        <v>1.6</v>
      </c>
      <c r="AK283" s="156">
        <v>7.2</v>
      </c>
      <c r="AL283" s="156">
        <v>2.6</v>
      </c>
      <c r="AM283" s="156">
        <v>24</v>
      </c>
      <c r="AN283" s="156">
        <v>24</v>
      </c>
      <c r="AO283" s="156">
        <v>99</v>
      </c>
      <c r="AP283" s="156">
        <v>5.4</v>
      </c>
      <c r="AQ283" s="156">
        <v>1.6</v>
      </c>
      <c r="AR283" s="14"/>
    </row>
    <row r="284" spans="1:44" x14ac:dyDescent="0.35">
      <c r="A284" s="153" t="str">
        <f t="shared" si="0"/>
        <v>Cut1_43</v>
      </c>
      <c r="B284" s="14">
        <v>2019</v>
      </c>
      <c r="C284" s="14">
        <v>43</v>
      </c>
      <c r="D284" s="14" t="s">
        <v>17</v>
      </c>
      <c r="E284" s="14" t="s">
        <v>17</v>
      </c>
      <c r="F284" s="14" t="s">
        <v>18</v>
      </c>
      <c r="G284" s="14" t="s">
        <v>12</v>
      </c>
      <c r="H284" s="14" t="str">
        <f t="shared" si="11"/>
        <v>B2C</v>
      </c>
      <c r="I284" s="14" t="str">
        <f t="shared" si="12"/>
        <v>B2_2019</v>
      </c>
      <c r="J284" s="14" t="s">
        <v>15</v>
      </c>
      <c r="K284" s="14" t="s">
        <v>369</v>
      </c>
      <c r="L284" s="18">
        <v>43636</v>
      </c>
      <c r="M284" s="154">
        <v>34.717066036674517</v>
      </c>
      <c r="N284" s="155">
        <v>3795.7325533430799</v>
      </c>
      <c r="O284" s="155">
        <v>3795.7325533430799</v>
      </c>
      <c r="P284" s="154"/>
      <c r="Q284" s="154"/>
      <c r="R284" s="14"/>
      <c r="S284" s="156">
        <v>764</v>
      </c>
      <c r="T284" s="156">
        <v>44</v>
      </c>
      <c r="U284" s="156">
        <v>-58</v>
      </c>
      <c r="V284" s="156">
        <v>759</v>
      </c>
      <c r="W284" s="156">
        <v>626</v>
      </c>
      <c r="X284" s="156">
        <v>581</v>
      </c>
      <c r="Y284" s="156">
        <v>2.6</v>
      </c>
      <c r="Z284" s="156">
        <v>56</v>
      </c>
      <c r="AA284" s="156">
        <v>298</v>
      </c>
      <c r="AB284" s="156">
        <v>76</v>
      </c>
      <c r="AC284" s="156">
        <v>67.7</v>
      </c>
      <c r="AD284" s="156">
        <v>67.7</v>
      </c>
      <c r="AE284" s="157">
        <f t="shared" si="16"/>
        <v>2899.9396707541132</v>
      </c>
      <c r="AF284" s="157">
        <f t="shared" si="14"/>
        <v>212.56102298721245</v>
      </c>
      <c r="AG284" s="157">
        <f t="shared" si="15"/>
        <v>34.009763677953991</v>
      </c>
      <c r="AH284" s="156"/>
      <c r="AI284" s="156"/>
      <c r="AJ284" s="156"/>
      <c r="AK284" s="156"/>
      <c r="AL284" s="156"/>
      <c r="AM284" s="156"/>
      <c r="AN284" s="156"/>
      <c r="AO284" s="156"/>
      <c r="AP284" s="156"/>
      <c r="AQ284" s="156"/>
      <c r="AR284" s="14"/>
    </row>
    <row r="285" spans="1:44" x14ac:dyDescent="0.35">
      <c r="A285" s="153" t="str">
        <f t="shared" si="0"/>
        <v>Cut1_44</v>
      </c>
      <c r="B285" s="14">
        <v>2019</v>
      </c>
      <c r="C285" s="14">
        <v>44</v>
      </c>
      <c r="D285" s="14" t="s">
        <v>17</v>
      </c>
      <c r="E285" s="14" t="s">
        <v>17</v>
      </c>
      <c r="F285" s="14" t="s">
        <v>11</v>
      </c>
      <c r="G285" s="14" t="s">
        <v>9</v>
      </c>
      <c r="H285" s="14" t="str">
        <f t="shared" si="11"/>
        <v>B4BPW</v>
      </c>
      <c r="I285" s="14" t="str">
        <f t="shared" si="12"/>
        <v>B4_2019</v>
      </c>
      <c r="J285" s="14" t="s">
        <v>10</v>
      </c>
      <c r="K285" s="14" t="s">
        <v>369</v>
      </c>
      <c r="L285" s="18">
        <v>43601</v>
      </c>
      <c r="M285" s="154">
        <v>22.802197802197803</v>
      </c>
      <c r="N285" s="155">
        <v>7600.732600732601</v>
      </c>
      <c r="O285" s="155">
        <v>7600.732600732601</v>
      </c>
      <c r="P285" s="154"/>
      <c r="Q285" s="154"/>
      <c r="R285" s="14"/>
      <c r="S285" s="156">
        <v>878</v>
      </c>
      <c r="T285" s="156">
        <v>75</v>
      </c>
      <c r="U285" s="156">
        <v>-24</v>
      </c>
      <c r="V285" s="156">
        <v>903</v>
      </c>
      <c r="W285" s="156">
        <v>686</v>
      </c>
      <c r="X285" s="156">
        <v>613</v>
      </c>
      <c r="Y285" s="156">
        <v>2.1</v>
      </c>
      <c r="Z285" s="156">
        <v>118</v>
      </c>
      <c r="AA285" s="156">
        <v>252</v>
      </c>
      <c r="AB285" s="156">
        <v>84</v>
      </c>
      <c r="AC285" s="156">
        <v>74.900000000000006</v>
      </c>
      <c r="AD285" s="156">
        <v>74.900000000000006</v>
      </c>
      <c r="AE285" s="157">
        <f t="shared" si="16"/>
        <v>6673.4432234432243</v>
      </c>
      <c r="AF285" s="157">
        <f t="shared" si="14"/>
        <v>896.88644688644695</v>
      </c>
      <c r="AG285" s="157">
        <f t="shared" si="15"/>
        <v>143.5018315018315</v>
      </c>
      <c r="AH285" s="156"/>
      <c r="AI285" s="156"/>
      <c r="AJ285" s="156"/>
      <c r="AK285" s="156"/>
      <c r="AL285" s="156"/>
      <c r="AM285" s="156"/>
      <c r="AN285" s="156"/>
      <c r="AO285" s="156"/>
      <c r="AP285" s="156"/>
      <c r="AQ285" s="156"/>
      <c r="AR285" s="14"/>
    </row>
    <row r="286" spans="1:44" x14ac:dyDescent="0.35">
      <c r="A286" s="153" t="str">
        <f t="shared" si="0"/>
        <v>Cut1_45</v>
      </c>
      <c r="B286" s="14">
        <v>2019</v>
      </c>
      <c r="C286" s="14">
        <v>45</v>
      </c>
      <c r="D286" s="14" t="s">
        <v>19</v>
      </c>
      <c r="E286" s="14" t="s">
        <v>17</v>
      </c>
      <c r="F286" s="14" t="s">
        <v>14</v>
      </c>
      <c r="G286" s="14" t="s">
        <v>12</v>
      </c>
      <c r="H286" s="14" t="str">
        <f t="shared" si="11"/>
        <v>B1C</v>
      </c>
      <c r="I286" s="14" t="str">
        <f t="shared" si="12"/>
        <v>B1_2019</v>
      </c>
      <c r="J286" s="14" t="s">
        <v>15</v>
      </c>
      <c r="K286" s="14" t="s">
        <v>369</v>
      </c>
      <c r="L286" s="18">
        <v>43636</v>
      </c>
      <c r="M286" s="154">
        <v>36.686749270584691</v>
      </c>
      <c r="N286" s="155">
        <v>3375.1809328937916</v>
      </c>
      <c r="O286" s="155">
        <v>3375.1809328937916</v>
      </c>
      <c r="P286" s="154"/>
      <c r="Q286" s="154"/>
      <c r="R286" s="14"/>
      <c r="S286" s="156">
        <v>728</v>
      </c>
      <c r="T286" s="156">
        <v>43</v>
      </c>
      <c r="U286" s="156">
        <v>-48</v>
      </c>
      <c r="V286" s="156">
        <v>715</v>
      </c>
      <c r="W286" s="156">
        <v>598</v>
      </c>
      <c r="X286" s="156">
        <v>549</v>
      </c>
      <c r="Y286" s="156">
        <v>2.5</v>
      </c>
      <c r="Z286" s="156">
        <v>65</v>
      </c>
      <c r="AA286" s="156">
        <v>290</v>
      </c>
      <c r="AB286" s="156">
        <v>90</v>
      </c>
      <c r="AC286" s="156">
        <v>65.7</v>
      </c>
      <c r="AD286" s="156">
        <v>65.7</v>
      </c>
      <c r="AE286" s="157">
        <f t="shared" si="16"/>
        <v>2457.1317191466801</v>
      </c>
      <c r="AF286" s="157">
        <f t="shared" si="14"/>
        <v>219.38676063809646</v>
      </c>
      <c r="AG286" s="157">
        <f t="shared" si="15"/>
        <v>35.101881702095433</v>
      </c>
      <c r="AH286" s="156">
        <v>0.9</v>
      </c>
      <c r="AI286" s="156">
        <v>13.2</v>
      </c>
      <c r="AJ286" s="156">
        <v>1.2</v>
      </c>
      <c r="AK286" s="156">
        <v>6.6</v>
      </c>
      <c r="AL286" s="156">
        <v>2.5</v>
      </c>
      <c r="AM286" s="156">
        <v>14</v>
      </c>
      <c r="AN286" s="156">
        <v>16</v>
      </c>
      <c r="AO286" s="156">
        <v>127</v>
      </c>
      <c r="AP286" s="156">
        <v>3.4</v>
      </c>
      <c r="AQ286" s="156">
        <v>1.7</v>
      </c>
      <c r="AR286" s="14"/>
    </row>
    <row r="287" spans="1:44" x14ac:dyDescent="0.35">
      <c r="A287" s="153" t="str">
        <f t="shared" si="0"/>
        <v>Cut1_46</v>
      </c>
      <c r="B287" s="14">
        <v>2019</v>
      </c>
      <c r="C287" s="14">
        <v>46</v>
      </c>
      <c r="D287" s="14" t="s">
        <v>19</v>
      </c>
      <c r="E287" s="14" t="s">
        <v>17</v>
      </c>
      <c r="F287" s="14" t="s">
        <v>8</v>
      </c>
      <c r="G287" s="14" t="s">
        <v>16</v>
      </c>
      <c r="H287" s="14" t="str">
        <f t="shared" si="11"/>
        <v>B3BFW</v>
      </c>
      <c r="I287" s="14" t="str">
        <f t="shared" si="12"/>
        <v>B3_2019</v>
      </c>
      <c r="J287" s="14" t="s">
        <v>10</v>
      </c>
      <c r="K287" s="14" t="s">
        <v>369</v>
      </c>
      <c r="L287" s="18">
        <v>43601</v>
      </c>
      <c r="M287" s="154">
        <v>25.770008324414317</v>
      </c>
      <c r="N287" s="155">
        <v>3951.4012764101949</v>
      </c>
      <c r="O287" s="155">
        <v>3951.4012764101949</v>
      </c>
      <c r="P287" s="154"/>
      <c r="Q287" s="154"/>
      <c r="R287" s="14"/>
      <c r="S287" s="156">
        <v>976</v>
      </c>
      <c r="T287" s="156">
        <v>82</v>
      </c>
      <c r="U287" s="156">
        <v>-39</v>
      </c>
      <c r="V287" s="156">
        <v>1036</v>
      </c>
      <c r="W287" s="156">
        <v>740</v>
      </c>
      <c r="X287" s="156">
        <v>671</v>
      </c>
      <c r="Y287" s="156">
        <v>1.5</v>
      </c>
      <c r="Z287" s="156">
        <v>109</v>
      </c>
      <c r="AA287" s="156">
        <v>193</v>
      </c>
      <c r="AB287" s="156">
        <v>85</v>
      </c>
      <c r="AC287" s="156">
        <v>80.900000000000006</v>
      </c>
      <c r="AD287" s="156">
        <v>80.900000000000006</v>
      </c>
      <c r="AE287" s="157">
        <f t="shared" si="16"/>
        <v>3856.5676457763502</v>
      </c>
      <c r="AF287" s="157">
        <f t="shared" si="14"/>
        <v>430.70273912871124</v>
      </c>
      <c r="AG287" s="157">
        <f t="shared" si="15"/>
        <v>68.912438260593802</v>
      </c>
      <c r="AH287" s="156">
        <v>1.7</v>
      </c>
      <c r="AI287" s="156">
        <v>21.6</v>
      </c>
      <c r="AJ287" s="156">
        <v>1.6</v>
      </c>
      <c r="AK287" s="156">
        <v>8.8000000000000007</v>
      </c>
      <c r="AL287" s="156">
        <v>2.9</v>
      </c>
      <c r="AM287" s="156">
        <v>23</v>
      </c>
      <c r="AN287" s="156">
        <v>17</v>
      </c>
      <c r="AO287" s="156">
        <v>56</v>
      </c>
      <c r="AP287" s="156">
        <v>4.9000000000000004</v>
      </c>
      <c r="AQ287" s="156">
        <v>2.1</v>
      </c>
      <c r="AR287" s="14"/>
    </row>
    <row r="288" spans="1:44" x14ac:dyDescent="0.35">
      <c r="A288" s="153" t="str">
        <f t="shared" si="0"/>
        <v>Cut1_47</v>
      </c>
      <c r="B288" s="14">
        <v>2019</v>
      </c>
      <c r="C288" s="16">
        <v>47</v>
      </c>
      <c r="D288" s="14" t="s">
        <v>20</v>
      </c>
      <c r="E288" s="16" t="s">
        <v>17</v>
      </c>
      <c r="F288" s="16" t="s">
        <v>18</v>
      </c>
      <c r="G288" s="14" t="s">
        <v>9</v>
      </c>
      <c r="H288" s="14" t="str">
        <f t="shared" si="11"/>
        <v>B2BPW</v>
      </c>
      <c r="I288" s="14" t="str">
        <f t="shared" si="12"/>
        <v>B2_2019</v>
      </c>
      <c r="J288" s="14" t="s">
        <v>15</v>
      </c>
      <c r="K288" s="14" t="s">
        <v>369</v>
      </c>
      <c r="L288" s="18">
        <v>43636</v>
      </c>
      <c r="M288" s="154">
        <v>28.806770688213998</v>
      </c>
      <c r="N288" s="155">
        <v>5069.9916411256627</v>
      </c>
      <c r="O288" s="155">
        <v>5069.9916411256627</v>
      </c>
      <c r="P288" s="154"/>
      <c r="Q288" s="154"/>
      <c r="R288" s="14"/>
      <c r="S288" s="156">
        <v>620</v>
      </c>
      <c r="T288" s="156">
        <v>46</v>
      </c>
      <c r="U288" s="156">
        <v>2</v>
      </c>
      <c r="V288" s="156">
        <v>576</v>
      </c>
      <c r="W288" s="156">
        <v>516</v>
      </c>
      <c r="X288" s="156">
        <v>443</v>
      </c>
      <c r="Y288" s="156">
        <v>2.5</v>
      </c>
      <c r="Z288" s="156">
        <v>118</v>
      </c>
      <c r="AA288" s="156">
        <v>293</v>
      </c>
      <c r="AB288" s="156">
        <v>102</v>
      </c>
      <c r="AC288" s="156">
        <v>57.5</v>
      </c>
      <c r="AD288" s="156">
        <v>57.5</v>
      </c>
      <c r="AE288" s="157">
        <f t="shared" si="16"/>
        <v>3143.3948174979109</v>
      </c>
      <c r="AF288" s="157">
        <f t="shared" si="14"/>
        <v>598.25901365282812</v>
      </c>
      <c r="AG288" s="157">
        <f t="shared" si="15"/>
        <v>95.721442184452499</v>
      </c>
      <c r="AH288" s="156"/>
      <c r="AI288" s="156"/>
      <c r="AJ288" s="156"/>
      <c r="AK288" s="156"/>
      <c r="AL288" s="156"/>
      <c r="AM288" s="156"/>
      <c r="AN288" s="156"/>
      <c r="AO288" s="156"/>
      <c r="AP288" s="156"/>
      <c r="AQ288" s="156"/>
      <c r="AR288" s="14"/>
    </row>
    <row r="289" spans="1:44" x14ac:dyDescent="0.35">
      <c r="A289" s="153" t="str">
        <f t="shared" si="0"/>
        <v>Cut1_48</v>
      </c>
      <c r="B289" s="14">
        <v>2019</v>
      </c>
      <c r="C289" s="15">
        <v>48</v>
      </c>
      <c r="D289" s="15" t="s">
        <v>20</v>
      </c>
      <c r="E289" s="15" t="s">
        <v>17</v>
      </c>
      <c r="F289" s="15" t="s">
        <v>11</v>
      </c>
      <c r="G289" s="14" t="s">
        <v>16</v>
      </c>
      <c r="H289" s="14" t="str">
        <f t="shared" si="11"/>
        <v>B4BFW</v>
      </c>
      <c r="I289" s="14" t="str">
        <f t="shared" si="12"/>
        <v>B4_2019</v>
      </c>
      <c r="J289" s="14" t="s">
        <v>10</v>
      </c>
      <c r="K289" s="14" t="s">
        <v>369</v>
      </c>
      <c r="L289" s="18">
        <v>43601</v>
      </c>
      <c r="M289" s="154">
        <v>24.297017650639084</v>
      </c>
      <c r="N289" s="155">
        <v>4438.2552241834055</v>
      </c>
      <c r="O289" s="155">
        <v>4438.2552241834055</v>
      </c>
      <c r="P289" s="154"/>
      <c r="Q289" s="154"/>
      <c r="R289" s="14"/>
      <c r="S289" s="156">
        <v>1014</v>
      </c>
      <c r="T289" s="156">
        <v>92</v>
      </c>
      <c r="U289" s="156">
        <v>-22</v>
      </c>
      <c r="V289" s="156">
        <v>1083</v>
      </c>
      <c r="W289" s="156">
        <v>762</v>
      </c>
      <c r="X289" s="156">
        <v>682</v>
      </c>
      <c r="Y289" s="156">
        <v>1.6</v>
      </c>
      <c r="Z289" s="156">
        <v>135</v>
      </c>
      <c r="AA289" s="156">
        <v>203</v>
      </c>
      <c r="AB289" s="156">
        <v>87</v>
      </c>
      <c r="AC289" s="156">
        <v>83.5</v>
      </c>
      <c r="AD289" s="156">
        <v>83.5</v>
      </c>
      <c r="AE289" s="157">
        <f t="shared" si="16"/>
        <v>4500.390797321973</v>
      </c>
      <c r="AF289" s="157">
        <f t="shared" si="14"/>
        <v>599.16445526475968</v>
      </c>
      <c r="AG289" s="157">
        <f t="shared" si="15"/>
        <v>95.866312842361552</v>
      </c>
      <c r="AH289" s="156"/>
      <c r="AI289" s="156"/>
      <c r="AJ289" s="156"/>
      <c r="AK289" s="156"/>
      <c r="AL289" s="156"/>
      <c r="AM289" s="156"/>
      <c r="AN289" s="156"/>
      <c r="AO289" s="156"/>
      <c r="AP289" s="156"/>
      <c r="AQ289" s="156"/>
      <c r="AR289" s="14"/>
    </row>
    <row r="290" spans="1:44" x14ac:dyDescent="0.35">
      <c r="A290" s="153" t="str">
        <f t="shared" si="0"/>
        <v>Cut2_1</v>
      </c>
      <c r="B290" s="14">
        <v>2019</v>
      </c>
      <c r="C290" s="14">
        <v>1</v>
      </c>
      <c r="D290" s="14" t="s">
        <v>7</v>
      </c>
      <c r="E290" s="14" t="s">
        <v>7</v>
      </c>
      <c r="F290" s="14" t="s">
        <v>8</v>
      </c>
      <c r="G290" s="14" t="s">
        <v>9</v>
      </c>
      <c r="H290" s="14" t="str">
        <f t="shared" si="11"/>
        <v>B3BPW</v>
      </c>
      <c r="I290" s="14" t="str">
        <f t="shared" si="12"/>
        <v>B3_2019</v>
      </c>
      <c r="J290" s="14" t="s">
        <v>10</v>
      </c>
      <c r="K290" s="14" t="s">
        <v>371</v>
      </c>
      <c r="L290" s="18">
        <v>43641</v>
      </c>
      <c r="M290" s="154">
        <v>23.598971722365025</v>
      </c>
      <c r="N290" s="155">
        <v>2643.0848329048831</v>
      </c>
      <c r="O290" s="155">
        <v>2643.0848329048831</v>
      </c>
      <c r="P290" s="154"/>
      <c r="Q290" s="154"/>
      <c r="R290" s="14"/>
      <c r="S290" s="156">
        <v>820</v>
      </c>
      <c r="T290" s="156">
        <v>73</v>
      </c>
      <c r="U290" s="156">
        <v>0</v>
      </c>
      <c r="V290" s="156">
        <v>830</v>
      </c>
      <c r="W290" s="156">
        <v>642</v>
      </c>
      <c r="X290" s="156">
        <v>560</v>
      </c>
      <c r="Y290" s="156">
        <v>2</v>
      </c>
      <c r="Z290" s="156">
        <v>140</v>
      </c>
      <c r="AA290" s="156">
        <v>239</v>
      </c>
      <c r="AB290" s="156">
        <v>106</v>
      </c>
      <c r="AC290" s="156">
        <v>71.8</v>
      </c>
      <c r="AD290" s="156">
        <v>71.8</v>
      </c>
      <c r="AE290" s="157">
        <f t="shared" si="16"/>
        <v>2167.3295629820041</v>
      </c>
      <c r="AF290" s="157">
        <f t="shared" si="14"/>
        <v>370.03187660668368</v>
      </c>
      <c r="AG290" s="157">
        <f t="shared" si="15"/>
        <v>59.20510025706939</v>
      </c>
      <c r="AH290" s="156"/>
      <c r="AI290" s="156"/>
      <c r="AJ290" s="156"/>
      <c r="AK290" s="156"/>
      <c r="AL290" s="156"/>
      <c r="AM290" s="156"/>
      <c r="AN290" s="156"/>
      <c r="AO290" s="156"/>
      <c r="AP290" s="156"/>
      <c r="AQ290" s="156"/>
      <c r="AR290" s="14"/>
    </row>
    <row r="291" spans="1:44" x14ac:dyDescent="0.35">
      <c r="A291" s="153" t="str">
        <f t="shared" si="0"/>
        <v>Cut2_2</v>
      </c>
      <c r="B291" s="14">
        <v>2019</v>
      </c>
      <c r="C291" s="14">
        <v>2</v>
      </c>
      <c r="D291" s="14" t="s">
        <v>7</v>
      </c>
      <c r="E291" s="14" t="s">
        <v>7</v>
      </c>
      <c r="F291" s="14" t="s">
        <v>11</v>
      </c>
      <c r="G291" s="14" t="s">
        <v>12</v>
      </c>
      <c r="H291" s="14" t="str">
        <f t="shared" si="11"/>
        <v>B4C</v>
      </c>
      <c r="I291" s="14" t="str">
        <f t="shared" si="12"/>
        <v>B4_2019</v>
      </c>
      <c r="J291" s="14" t="s">
        <v>10</v>
      </c>
      <c r="K291" s="14" t="s">
        <v>371</v>
      </c>
      <c r="L291" s="18">
        <v>43641</v>
      </c>
      <c r="M291" s="154">
        <v>24.283005105762189</v>
      </c>
      <c r="N291" s="155">
        <v>2460.6778507172348</v>
      </c>
      <c r="O291" s="155">
        <v>2460.6778507172348</v>
      </c>
      <c r="P291" s="154"/>
      <c r="Q291" s="154"/>
      <c r="R291" s="14"/>
      <c r="S291" s="156">
        <v>858</v>
      </c>
      <c r="T291" s="156">
        <v>71</v>
      </c>
      <c r="U291" s="156">
        <v>-25</v>
      </c>
      <c r="V291" s="156">
        <v>888</v>
      </c>
      <c r="W291" s="156">
        <v>666</v>
      </c>
      <c r="X291" s="156">
        <v>595</v>
      </c>
      <c r="Y291" s="156">
        <v>2</v>
      </c>
      <c r="Z291" s="156">
        <v>113</v>
      </c>
      <c r="AA291" s="156">
        <v>239</v>
      </c>
      <c r="AB291" s="156">
        <v>128</v>
      </c>
      <c r="AC291" s="156">
        <v>76.400000000000006</v>
      </c>
      <c r="AD291" s="156">
        <v>76.400000000000006</v>
      </c>
      <c r="AE291" s="157">
        <f t="shared" si="16"/>
        <v>2111.2615959153873</v>
      </c>
      <c r="AF291" s="157">
        <f t="shared" si="14"/>
        <v>278.05659713104751</v>
      </c>
      <c r="AG291" s="157">
        <f t="shared" si="15"/>
        <v>44.489055540967598</v>
      </c>
      <c r="AH291" s="156"/>
      <c r="AI291" s="156"/>
      <c r="AJ291" s="156"/>
      <c r="AK291" s="156"/>
      <c r="AL291" s="156"/>
      <c r="AM291" s="156"/>
      <c r="AN291" s="156"/>
      <c r="AO291" s="156"/>
      <c r="AP291" s="156"/>
      <c r="AQ291" s="156"/>
      <c r="AR291" s="14"/>
    </row>
    <row r="292" spans="1:44" x14ac:dyDescent="0.35">
      <c r="A292" s="153" t="str">
        <f t="shared" si="0"/>
        <v>Cut2_3</v>
      </c>
      <c r="B292" s="14">
        <v>2019</v>
      </c>
      <c r="C292" s="14">
        <v>3</v>
      </c>
      <c r="D292" s="14" t="s">
        <v>13</v>
      </c>
      <c r="E292" s="14" t="s">
        <v>7</v>
      </c>
      <c r="F292" s="14" t="s">
        <v>14</v>
      </c>
      <c r="G292" s="14" t="s">
        <v>9</v>
      </c>
      <c r="H292" s="14" t="str">
        <f t="shared" si="11"/>
        <v>B1BPW</v>
      </c>
      <c r="I292" s="14" t="str">
        <f t="shared" si="12"/>
        <v>B1_2019</v>
      </c>
      <c r="J292" s="14" t="s">
        <v>15</v>
      </c>
      <c r="K292" s="14" t="s">
        <v>371</v>
      </c>
      <c r="L292" s="18"/>
      <c r="M292" s="154"/>
      <c r="N292" s="155"/>
      <c r="O292" s="155">
        <v>0</v>
      </c>
      <c r="P292" s="154"/>
      <c r="Q292" s="154"/>
      <c r="R292" s="14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7"/>
      <c r="AF292" s="157"/>
      <c r="AG292" s="157"/>
      <c r="AH292" s="156"/>
      <c r="AI292" s="156"/>
      <c r="AJ292" s="156"/>
      <c r="AK292" s="156"/>
      <c r="AL292" s="156"/>
      <c r="AM292" s="156"/>
      <c r="AN292" s="156"/>
      <c r="AO292" s="156"/>
      <c r="AP292" s="156"/>
      <c r="AQ292" s="156"/>
      <c r="AR292" s="14"/>
    </row>
    <row r="293" spans="1:44" x14ac:dyDescent="0.35">
      <c r="A293" s="153" t="str">
        <f t="shared" si="0"/>
        <v>Cut2_4</v>
      </c>
      <c r="B293" s="14">
        <v>2019</v>
      </c>
      <c r="C293" s="14">
        <v>4</v>
      </c>
      <c r="D293" s="14" t="s">
        <v>13</v>
      </c>
      <c r="E293" s="14" t="s">
        <v>7</v>
      </c>
      <c r="F293" s="14" t="s">
        <v>14</v>
      </c>
      <c r="G293" s="14" t="s">
        <v>16</v>
      </c>
      <c r="H293" s="14" t="str">
        <f t="shared" si="11"/>
        <v>B1BFW</v>
      </c>
      <c r="I293" s="14" t="str">
        <f t="shared" si="12"/>
        <v>B1_2019</v>
      </c>
      <c r="J293" s="14" t="s">
        <v>15</v>
      </c>
      <c r="K293" s="14" t="s">
        <v>371</v>
      </c>
      <c r="L293" s="18"/>
      <c r="M293" s="154"/>
      <c r="N293" s="155"/>
      <c r="O293" s="155">
        <v>0</v>
      </c>
      <c r="P293" s="154"/>
      <c r="Q293" s="154"/>
      <c r="R293" s="14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7"/>
      <c r="AF293" s="157"/>
      <c r="AG293" s="157"/>
      <c r="AH293" s="156"/>
      <c r="AI293" s="156"/>
      <c r="AJ293" s="156"/>
      <c r="AK293" s="156"/>
      <c r="AL293" s="156"/>
      <c r="AM293" s="156"/>
      <c r="AN293" s="156"/>
      <c r="AO293" s="156"/>
      <c r="AP293" s="156"/>
      <c r="AQ293" s="156"/>
      <c r="AR293" s="14"/>
    </row>
    <row r="294" spans="1:44" x14ac:dyDescent="0.35">
      <c r="A294" s="153" t="str">
        <f t="shared" si="0"/>
        <v>Cut2_5</v>
      </c>
      <c r="B294" s="14">
        <v>2019</v>
      </c>
      <c r="C294" s="14">
        <v>5</v>
      </c>
      <c r="D294" s="14" t="s">
        <v>12</v>
      </c>
      <c r="E294" s="14" t="s">
        <v>7</v>
      </c>
      <c r="F294" s="14" t="s">
        <v>11</v>
      </c>
      <c r="G294" s="14" t="s">
        <v>9</v>
      </c>
      <c r="H294" s="14" t="str">
        <f t="shared" si="11"/>
        <v>B4BPW</v>
      </c>
      <c r="I294" s="14" t="str">
        <f t="shared" si="12"/>
        <v>B4_2019</v>
      </c>
      <c r="J294" s="14" t="s">
        <v>10</v>
      </c>
      <c r="K294" s="14" t="s">
        <v>371</v>
      </c>
      <c r="L294" s="18">
        <v>43641</v>
      </c>
      <c r="M294" s="154">
        <v>23.065892306589248</v>
      </c>
      <c r="N294" s="155">
        <v>1660.7442460744257</v>
      </c>
      <c r="O294" s="155">
        <v>1660.7442460744257</v>
      </c>
      <c r="P294" s="154"/>
      <c r="Q294" s="154"/>
      <c r="R294" s="14"/>
      <c r="S294" s="156">
        <v>800</v>
      </c>
      <c r="T294" s="156">
        <v>70</v>
      </c>
      <c r="U294" s="156">
        <v>1</v>
      </c>
      <c r="V294" s="156">
        <v>812</v>
      </c>
      <c r="W294" s="156">
        <v>624</v>
      </c>
      <c r="X294" s="156">
        <v>542</v>
      </c>
      <c r="Y294" s="156">
        <v>1.9</v>
      </c>
      <c r="Z294" s="156">
        <v>138</v>
      </c>
      <c r="AA294" s="156">
        <v>230</v>
      </c>
      <c r="AB294" s="156">
        <v>141</v>
      </c>
      <c r="AC294" s="156">
        <v>72.599999999999994</v>
      </c>
      <c r="AD294" s="156">
        <v>72.599999999999994</v>
      </c>
      <c r="AE294" s="157">
        <f t="shared" si="16"/>
        <v>1328.5953968595406</v>
      </c>
      <c r="AF294" s="157">
        <f t="shared" si="14"/>
        <v>229.18270595827076</v>
      </c>
      <c r="AG294" s="157">
        <f t="shared" si="15"/>
        <v>36.669232953323323</v>
      </c>
      <c r="AH294" s="156"/>
      <c r="AI294" s="156"/>
      <c r="AJ294" s="156"/>
      <c r="AK294" s="156"/>
      <c r="AL294" s="156"/>
      <c r="AM294" s="156"/>
      <c r="AN294" s="156"/>
      <c r="AO294" s="156"/>
      <c r="AP294" s="156"/>
      <c r="AQ294" s="156"/>
      <c r="AR294" s="14"/>
    </row>
    <row r="295" spans="1:44" x14ac:dyDescent="0.35">
      <c r="A295" s="153" t="str">
        <f t="shared" si="0"/>
        <v>Cut2_6</v>
      </c>
      <c r="B295" s="14">
        <v>2019</v>
      </c>
      <c r="C295" s="14">
        <v>6</v>
      </c>
      <c r="D295" s="14" t="s">
        <v>12</v>
      </c>
      <c r="E295" s="14" t="s">
        <v>7</v>
      </c>
      <c r="F295" s="14" t="s">
        <v>14</v>
      </c>
      <c r="G295" s="14" t="s">
        <v>12</v>
      </c>
      <c r="H295" s="14" t="str">
        <f t="shared" si="11"/>
        <v>B1C</v>
      </c>
      <c r="I295" s="14" t="str">
        <f t="shared" si="12"/>
        <v>B1_2019</v>
      </c>
      <c r="J295" s="14" t="s">
        <v>15</v>
      </c>
      <c r="K295" s="14" t="s">
        <v>371</v>
      </c>
      <c r="L295" s="18"/>
      <c r="M295" s="154"/>
      <c r="N295" s="155"/>
      <c r="O295" s="155">
        <v>0</v>
      </c>
      <c r="P295" s="154"/>
      <c r="Q295" s="154"/>
      <c r="R295" s="14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7"/>
      <c r="AF295" s="157"/>
      <c r="AG295" s="157"/>
      <c r="AH295" s="156"/>
      <c r="AI295" s="156"/>
      <c r="AJ295" s="156"/>
      <c r="AK295" s="156"/>
      <c r="AL295" s="156"/>
      <c r="AM295" s="156"/>
      <c r="AN295" s="156"/>
      <c r="AO295" s="156"/>
      <c r="AP295" s="156"/>
      <c r="AQ295" s="156"/>
      <c r="AR295" s="14"/>
    </row>
    <row r="296" spans="1:44" x14ac:dyDescent="0.35">
      <c r="A296" s="153" t="str">
        <f t="shared" si="0"/>
        <v>Cut2_7</v>
      </c>
      <c r="B296" s="14">
        <v>2019</v>
      </c>
      <c r="C296" s="14">
        <v>7</v>
      </c>
      <c r="D296" s="14" t="s">
        <v>17</v>
      </c>
      <c r="E296" s="14" t="s">
        <v>7</v>
      </c>
      <c r="F296" s="14" t="s">
        <v>18</v>
      </c>
      <c r="G296" s="14" t="s">
        <v>12</v>
      </c>
      <c r="H296" s="14" t="str">
        <f t="shared" si="11"/>
        <v>B2C</v>
      </c>
      <c r="I296" s="14" t="str">
        <f t="shared" si="12"/>
        <v>B2_2019</v>
      </c>
      <c r="J296" s="14" t="s">
        <v>15</v>
      </c>
      <c r="K296" s="14" t="s">
        <v>371</v>
      </c>
      <c r="L296" s="18">
        <v>43664</v>
      </c>
      <c r="M296" s="154">
        <v>15.048201989288435</v>
      </c>
      <c r="N296" s="155">
        <v>521.67100229533253</v>
      </c>
      <c r="O296" s="155">
        <v>521.67100229533253</v>
      </c>
      <c r="P296" s="154"/>
      <c r="Q296" s="154"/>
      <c r="R296" s="14"/>
      <c r="S296" s="156">
        <v>941</v>
      </c>
      <c r="T296" s="156">
        <v>97</v>
      </c>
      <c r="U296" s="156">
        <v>64</v>
      </c>
      <c r="V296" s="156">
        <v>978</v>
      </c>
      <c r="W296" s="156">
        <v>708</v>
      </c>
      <c r="X296" s="156">
        <v>600</v>
      </c>
      <c r="Y296" s="156">
        <v>1.9</v>
      </c>
      <c r="Z296" s="156">
        <v>225</v>
      </c>
      <c r="AA296" s="156">
        <v>228</v>
      </c>
      <c r="AB296" s="156">
        <v>108</v>
      </c>
      <c r="AC296" s="156">
        <v>79.400000000000006</v>
      </c>
      <c r="AD296" s="156">
        <v>79.400000000000006</v>
      </c>
      <c r="AE296" s="157">
        <f t="shared" si="16"/>
        <v>490.8924131599079</v>
      </c>
      <c r="AF296" s="157">
        <f t="shared" si="14"/>
        <v>117.37597551644981</v>
      </c>
      <c r="AG296" s="157">
        <f t="shared" si="15"/>
        <v>18.780156082631969</v>
      </c>
      <c r="AH296" s="156"/>
      <c r="AI296" s="156"/>
      <c r="AJ296" s="156"/>
      <c r="AK296" s="156"/>
      <c r="AL296" s="156"/>
      <c r="AM296" s="156"/>
      <c r="AN296" s="156"/>
      <c r="AO296" s="156"/>
      <c r="AP296" s="156"/>
      <c r="AQ296" s="156"/>
      <c r="AR296" s="14"/>
    </row>
    <row r="297" spans="1:44" x14ac:dyDescent="0.35">
      <c r="A297" s="153" t="str">
        <f t="shared" si="0"/>
        <v>Cut2_8</v>
      </c>
      <c r="B297" s="14">
        <v>2019</v>
      </c>
      <c r="C297" s="14">
        <v>8</v>
      </c>
      <c r="D297" s="14" t="s">
        <v>17</v>
      </c>
      <c r="E297" s="14" t="s">
        <v>7</v>
      </c>
      <c r="F297" s="14" t="s">
        <v>18</v>
      </c>
      <c r="G297" s="14" t="s">
        <v>9</v>
      </c>
      <c r="H297" s="14" t="str">
        <f t="shared" si="11"/>
        <v>B2BPW</v>
      </c>
      <c r="I297" s="14" t="str">
        <f t="shared" si="12"/>
        <v>B2_2019</v>
      </c>
      <c r="J297" s="14" t="s">
        <v>15</v>
      </c>
      <c r="K297" s="14" t="s">
        <v>371</v>
      </c>
      <c r="L297" s="18">
        <v>43664</v>
      </c>
      <c r="M297" s="154">
        <v>13.882002974714913</v>
      </c>
      <c r="N297" s="155">
        <v>980.99487687985379</v>
      </c>
      <c r="O297" s="155">
        <v>980.99487687985379</v>
      </c>
      <c r="P297" s="154"/>
      <c r="Q297" s="154"/>
      <c r="R297" s="14"/>
      <c r="S297" s="156">
        <v>860</v>
      </c>
      <c r="T297" s="156">
        <v>87</v>
      </c>
      <c r="U297" s="156">
        <v>50</v>
      </c>
      <c r="V297" s="156">
        <v>877</v>
      </c>
      <c r="W297" s="156">
        <v>657</v>
      </c>
      <c r="X297" s="156">
        <v>555</v>
      </c>
      <c r="Y297" s="156">
        <v>1.8</v>
      </c>
      <c r="Z297" s="156">
        <v>202</v>
      </c>
      <c r="AA297" s="156">
        <v>221</v>
      </c>
      <c r="AB297" s="156">
        <v>117</v>
      </c>
      <c r="AC297" s="156">
        <v>74.400000000000006</v>
      </c>
      <c r="AD297" s="156">
        <v>74.400000000000006</v>
      </c>
      <c r="AE297" s="157">
        <f t="shared" si="16"/>
        <v>843.65559411667425</v>
      </c>
      <c r="AF297" s="157">
        <f t="shared" si="14"/>
        <v>198.16096512973047</v>
      </c>
      <c r="AG297" s="157">
        <f t="shared" si="15"/>
        <v>31.705754420756875</v>
      </c>
      <c r="AH297" s="156"/>
      <c r="AI297" s="156"/>
      <c r="AJ297" s="156"/>
      <c r="AK297" s="156"/>
      <c r="AL297" s="156"/>
      <c r="AM297" s="156"/>
      <c r="AN297" s="156"/>
      <c r="AO297" s="156"/>
      <c r="AP297" s="156"/>
      <c r="AQ297" s="156"/>
      <c r="AR297" s="14"/>
    </row>
    <row r="298" spans="1:44" x14ac:dyDescent="0.35">
      <c r="A298" s="153" t="str">
        <f t="shared" si="0"/>
        <v>Cut2_9</v>
      </c>
      <c r="B298" s="14">
        <v>2019</v>
      </c>
      <c r="C298" s="14">
        <v>9</v>
      </c>
      <c r="D298" s="14" t="s">
        <v>19</v>
      </c>
      <c r="E298" s="14" t="s">
        <v>7</v>
      </c>
      <c r="F298" s="14" t="s">
        <v>8</v>
      </c>
      <c r="G298" s="14" t="s">
        <v>12</v>
      </c>
      <c r="H298" s="14" t="str">
        <f t="shared" si="11"/>
        <v>B3C</v>
      </c>
      <c r="I298" s="14" t="str">
        <f t="shared" si="12"/>
        <v>B3_2019</v>
      </c>
      <c r="J298" s="14" t="s">
        <v>10</v>
      </c>
      <c r="K298" s="14" t="s">
        <v>371</v>
      </c>
      <c r="L298" s="18">
        <v>43641</v>
      </c>
      <c r="M298" s="154">
        <v>26.162528998303369</v>
      </c>
      <c r="N298" s="155">
        <v>2058.1189478665315</v>
      </c>
      <c r="O298" s="155">
        <v>2058.1189478665315</v>
      </c>
      <c r="P298" s="154"/>
      <c r="Q298" s="154"/>
      <c r="R298" s="14"/>
      <c r="S298" s="156">
        <v>888</v>
      </c>
      <c r="T298" s="156">
        <v>80</v>
      </c>
      <c r="U298" s="156">
        <v>-11</v>
      </c>
      <c r="V298" s="156">
        <v>923</v>
      </c>
      <c r="W298" s="156">
        <v>684</v>
      </c>
      <c r="X298" s="156">
        <v>604</v>
      </c>
      <c r="Y298" s="156">
        <v>1.9</v>
      </c>
      <c r="Z298" s="156">
        <v>134</v>
      </c>
      <c r="AA298" s="156">
        <v>230</v>
      </c>
      <c r="AB298" s="156">
        <v>118</v>
      </c>
      <c r="AC298" s="156">
        <v>77.5</v>
      </c>
      <c r="AD298" s="156">
        <v>77.5</v>
      </c>
      <c r="AE298" s="157">
        <f t="shared" si="16"/>
        <v>1827.6096257054799</v>
      </c>
      <c r="AF298" s="157">
        <f t="shared" si="14"/>
        <v>275.78793901411518</v>
      </c>
      <c r="AG298" s="157">
        <f t="shared" si="15"/>
        <v>44.126070242258429</v>
      </c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  <c r="AR298" s="14"/>
    </row>
    <row r="299" spans="1:44" x14ac:dyDescent="0.35">
      <c r="A299" s="153" t="str">
        <f t="shared" si="0"/>
        <v>Cut2_10</v>
      </c>
      <c r="B299" s="14">
        <v>2019</v>
      </c>
      <c r="C299" s="14">
        <v>10</v>
      </c>
      <c r="D299" s="14" t="s">
        <v>19</v>
      </c>
      <c r="E299" s="14" t="s">
        <v>7</v>
      </c>
      <c r="F299" s="14" t="s">
        <v>11</v>
      </c>
      <c r="G299" s="14" t="s">
        <v>16</v>
      </c>
      <c r="H299" s="14" t="str">
        <f t="shared" si="11"/>
        <v>B4BFW</v>
      </c>
      <c r="I299" s="14" t="str">
        <f t="shared" si="12"/>
        <v>B4_2019</v>
      </c>
      <c r="J299" s="14" t="s">
        <v>10</v>
      </c>
      <c r="K299" s="14" t="s">
        <v>371</v>
      </c>
      <c r="L299" s="18">
        <v>43641</v>
      </c>
      <c r="M299" s="154">
        <v>21.606250359050964</v>
      </c>
      <c r="N299" s="155">
        <v>3226.5333869516107</v>
      </c>
      <c r="O299" s="155">
        <v>3226.5333869516107</v>
      </c>
      <c r="P299" s="154"/>
      <c r="Q299" s="154"/>
      <c r="R299" s="14"/>
      <c r="S299" s="156">
        <v>892</v>
      </c>
      <c r="T299" s="156">
        <v>85</v>
      </c>
      <c r="U299" s="156">
        <v>6</v>
      </c>
      <c r="V299" s="156">
        <v>925</v>
      </c>
      <c r="W299" s="156">
        <v>685</v>
      </c>
      <c r="X299" s="156">
        <v>597</v>
      </c>
      <c r="Y299" s="156">
        <v>2</v>
      </c>
      <c r="Z299" s="156">
        <v>156</v>
      </c>
      <c r="AA299" s="156">
        <v>244</v>
      </c>
      <c r="AB299" s="156">
        <v>121</v>
      </c>
      <c r="AC299" s="156">
        <v>77.900000000000006</v>
      </c>
      <c r="AD299" s="156">
        <v>77.900000000000006</v>
      </c>
      <c r="AE299" s="157">
        <f t="shared" si="16"/>
        <v>2878.0677811608366</v>
      </c>
      <c r="AF299" s="157">
        <f t="shared" si="14"/>
        <v>503.33920836445128</v>
      </c>
      <c r="AG299" s="157">
        <f t="shared" si="15"/>
        <v>80.534273338312204</v>
      </c>
      <c r="AH299" s="156"/>
      <c r="AI299" s="156"/>
      <c r="AJ299" s="156"/>
      <c r="AK299" s="156"/>
      <c r="AL299" s="156"/>
      <c r="AM299" s="156"/>
      <c r="AN299" s="156"/>
      <c r="AO299" s="156"/>
      <c r="AP299" s="156"/>
      <c r="AQ299" s="156"/>
      <c r="AR299" s="14"/>
    </row>
    <row r="300" spans="1:44" x14ac:dyDescent="0.35">
      <c r="A300" s="153" t="str">
        <f t="shared" si="0"/>
        <v>Cut2_11</v>
      </c>
      <c r="B300" s="14">
        <v>2019</v>
      </c>
      <c r="C300" s="14">
        <v>11</v>
      </c>
      <c r="D300" s="14" t="s">
        <v>20</v>
      </c>
      <c r="E300" s="14" t="s">
        <v>7</v>
      </c>
      <c r="F300" s="14" t="s">
        <v>8</v>
      </c>
      <c r="G300" s="14" t="s">
        <v>16</v>
      </c>
      <c r="H300" s="14" t="str">
        <f t="shared" si="11"/>
        <v>B3BFW</v>
      </c>
      <c r="I300" s="14" t="str">
        <f t="shared" si="12"/>
        <v>B3_2019</v>
      </c>
      <c r="J300" s="14" t="s">
        <v>10</v>
      </c>
      <c r="K300" s="14" t="s">
        <v>371</v>
      </c>
      <c r="L300" s="18">
        <v>43641</v>
      </c>
      <c r="M300" s="154">
        <v>21.674693074679535</v>
      </c>
      <c r="N300" s="155">
        <v>2427.5656243641079</v>
      </c>
      <c r="O300" s="155">
        <v>2427.5656243641079</v>
      </c>
      <c r="P300" s="154"/>
      <c r="Q300" s="154"/>
      <c r="R300" s="14"/>
      <c r="S300" s="156">
        <v>860</v>
      </c>
      <c r="T300" s="156">
        <v>76</v>
      </c>
      <c r="U300" s="156">
        <v>-13</v>
      </c>
      <c r="V300" s="156">
        <v>884</v>
      </c>
      <c r="W300" s="156">
        <v>669</v>
      </c>
      <c r="X300" s="156">
        <v>591</v>
      </c>
      <c r="Y300" s="156">
        <v>2.1</v>
      </c>
      <c r="Z300" s="156">
        <v>129</v>
      </c>
      <c r="AA300" s="156">
        <v>248</v>
      </c>
      <c r="AB300" s="156">
        <v>111</v>
      </c>
      <c r="AC300" s="156">
        <v>75.3</v>
      </c>
      <c r="AD300" s="156">
        <v>75.3</v>
      </c>
      <c r="AE300" s="157">
        <f t="shared" si="16"/>
        <v>2087.7064369531327</v>
      </c>
      <c r="AF300" s="157">
        <f t="shared" si="14"/>
        <v>313.15596554296991</v>
      </c>
      <c r="AG300" s="157">
        <f t="shared" si="15"/>
        <v>50.104954486875187</v>
      </c>
      <c r="AH300" s="156"/>
      <c r="AI300" s="156"/>
      <c r="AJ300" s="156"/>
      <c r="AK300" s="156"/>
      <c r="AL300" s="156"/>
      <c r="AM300" s="156"/>
      <c r="AN300" s="156"/>
      <c r="AO300" s="156"/>
      <c r="AP300" s="156"/>
      <c r="AQ300" s="156"/>
      <c r="AR300" s="14"/>
    </row>
    <row r="301" spans="1:44" x14ac:dyDescent="0.35">
      <c r="A301" s="153" t="str">
        <f t="shared" si="0"/>
        <v>Cut2_12</v>
      </c>
      <c r="B301" s="14">
        <v>2019</v>
      </c>
      <c r="C301" s="15">
        <v>12</v>
      </c>
      <c r="D301" s="15" t="s">
        <v>20</v>
      </c>
      <c r="E301" s="15" t="s">
        <v>7</v>
      </c>
      <c r="F301" s="15" t="s">
        <v>18</v>
      </c>
      <c r="G301" s="14" t="s">
        <v>16</v>
      </c>
      <c r="H301" s="14" t="str">
        <f t="shared" si="11"/>
        <v>B2BFW</v>
      </c>
      <c r="I301" s="14" t="str">
        <f t="shared" si="12"/>
        <v>B2_2019</v>
      </c>
      <c r="J301" s="14" t="s">
        <v>15</v>
      </c>
      <c r="K301" s="14" t="s">
        <v>371</v>
      </c>
      <c r="L301" s="18">
        <v>43664</v>
      </c>
      <c r="M301" s="154">
        <v>14.96790140409901</v>
      </c>
      <c r="N301" s="155">
        <v>698.50206552462043</v>
      </c>
      <c r="O301" s="155">
        <v>698.50206552462043</v>
      </c>
      <c r="P301" s="154"/>
      <c r="Q301" s="154"/>
      <c r="R301" s="14"/>
      <c r="S301" s="156">
        <v>896</v>
      </c>
      <c r="T301" s="156">
        <v>91</v>
      </c>
      <c r="U301" s="156">
        <v>54</v>
      </c>
      <c r="V301" s="156">
        <v>921</v>
      </c>
      <c r="W301" s="156">
        <v>681</v>
      </c>
      <c r="X301" s="156">
        <v>576</v>
      </c>
      <c r="Y301" s="156">
        <v>1.9</v>
      </c>
      <c r="Z301" s="156">
        <v>210</v>
      </c>
      <c r="AA301" s="156">
        <v>225</v>
      </c>
      <c r="AB301" s="156">
        <v>109</v>
      </c>
      <c r="AC301" s="156">
        <v>76.400000000000006</v>
      </c>
      <c r="AD301" s="156">
        <v>76.400000000000006</v>
      </c>
      <c r="AE301" s="157">
        <f t="shared" si="16"/>
        <v>625.85785071005989</v>
      </c>
      <c r="AF301" s="157">
        <f t="shared" si="14"/>
        <v>146.6854337601703</v>
      </c>
      <c r="AG301" s="157">
        <f t="shared" si="15"/>
        <v>23.469669401627247</v>
      </c>
      <c r="AH301" s="156"/>
      <c r="AI301" s="156"/>
      <c r="AJ301" s="156"/>
      <c r="AK301" s="156"/>
      <c r="AL301" s="156"/>
      <c r="AM301" s="156"/>
      <c r="AN301" s="156"/>
      <c r="AO301" s="156"/>
      <c r="AP301" s="156"/>
      <c r="AQ301" s="156"/>
      <c r="AR301" s="14"/>
    </row>
    <row r="302" spans="1:44" x14ac:dyDescent="0.35">
      <c r="A302" s="153" t="str">
        <f t="shared" si="0"/>
        <v>Cut2_13</v>
      </c>
      <c r="B302" s="14">
        <v>2019</v>
      </c>
      <c r="C302" s="14">
        <v>13</v>
      </c>
      <c r="D302" s="14" t="s">
        <v>7</v>
      </c>
      <c r="E302" s="14" t="s">
        <v>13</v>
      </c>
      <c r="F302" s="14" t="s">
        <v>8</v>
      </c>
      <c r="G302" s="14" t="s">
        <v>9</v>
      </c>
      <c r="H302" s="14" t="str">
        <f t="shared" si="11"/>
        <v>B3BPW</v>
      </c>
      <c r="I302" s="14" t="str">
        <f t="shared" si="12"/>
        <v>B3_2019</v>
      </c>
      <c r="J302" s="14" t="s">
        <v>10</v>
      </c>
      <c r="K302" s="14" t="s">
        <v>371</v>
      </c>
      <c r="L302" s="18">
        <v>43641</v>
      </c>
      <c r="M302" s="154">
        <v>21.512399224410633</v>
      </c>
      <c r="N302" s="155">
        <v>2294.6559172704674</v>
      </c>
      <c r="O302" s="155">
        <v>2294.6559172704674</v>
      </c>
      <c r="P302" s="154"/>
      <c r="Q302" s="154"/>
      <c r="R302" s="14"/>
      <c r="S302" s="156">
        <v>819</v>
      </c>
      <c r="T302" s="156">
        <v>71</v>
      </c>
      <c r="U302" s="156">
        <v>-8</v>
      </c>
      <c r="V302" s="156">
        <v>834</v>
      </c>
      <c r="W302" s="156">
        <v>640</v>
      </c>
      <c r="X302" s="156">
        <v>562</v>
      </c>
      <c r="Y302" s="156">
        <v>2</v>
      </c>
      <c r="Z302" s="156">
        <v>129</v>
      </c>
      <c r="AA302" s="156">
        <v>238</v>
      </c>
      <c r="AB302" s="156">
        <v>123</v>
      </c>
      <c r="AC302" s="156">
        <v>73</v>
      </c>
      <c r="AD302" s="156">
        <v>73</v>
      </c>
      <c r="AE302" s="157">
        <f t="shared" si="16"/>
        <v>1879.3231962445127</v>
      </c>
      <c r="AF302" s="157">
        <f t="shared" si="14"/>
        <v>296.01061332789027</v>
      </c>
      <c r="AG302" s="157">
        <f t="shared" si="15"/>
        <v>47.361698132462443</v>
      </c>
      <c r="AH302" s="156"/>
      <c r="AI302" s="156"/>
      <c r="AJ302" s="156"/>
      <c r="AK302" s="156"/>
      <c r="AL302" s="156"/>
      <c r="AM302" s="156"/>
      <c r="AN302" s="156"/>
      <c r="AO302" s="156"/>
      <c r="AP302" s="156"/>
      <c r="AQ302" s="156"/>
      <c r="AR302" s="14"/>
    </row>
    <row r="303" spans="1:44" x14ac:dyDescent="0.35">
      <c r="A303" s="153" t="str">
        <f t="shared" si="0"/>
        <v>Cut2_14</v>
      </c>
      <c r="B303" s="14">
        <v>2019</v>
      </c>
      <c r="C303" s="14">
        <v>14</v>
      </c>
      <c r="D303" s="14" t="s">
        <v>7</v>
      </c>
      <c r="E303" s="14" t="s">
        <v>13</v>
      </c>
      <c r="F303" s="14" t="s">
        <v>18</v>
      </c>
      <c r="G303" s="14" t="s">
        <v>9</v>
      </c>
      <c r="H303" s="14" t="str">
        <f t="shared" si="11"/>
        <v>B2BPW</v>
      </c>
      <c r="I303" s="14" t="str">
        <f t="shared" si="12"/>
        <v>B2_2019</v>
      </c>
      <c r="J303" s="14" t="s">
        <v>15</v>
      </c>
      <c r="K303" s="14" t="s">
        <v>371</v>
      </c>
      <c r="L303" s="18">
        <v>43664</v>
      </c>
      <c r="M303" s="154">
        <v>13.842881021121434</v>
      </c>
      <c r="N303" s="155">
        <v>1292.0022286380006</v>
      </c>
      <c r="O303" s="155">
        <v>1292.0022286380006</v>
      </c>
      <c r="P303" s="154"/>
      <c r="Q303" s="154"/>
      <c r="R303" s="14"/>
      <c r="S303" s="156">
        <v>802</v>
      </c>
      <c r="T303" s="156">
        <v>75</v>
      </c>
      <c r="U303" s="156">
        <v>28</v>
      </c>
      <c r="V303" s="156">
        <v>816</v>
      </c>
      <c r="W303" s="156">
        <v>616</v>
      </c>
      <c r="X303" s="156">
        <v>523</v>
      </c>
      <c r="Y303" s="156">
        <v>1.7</v>
      </c>
      <c r="Z303" s="156">
        <v>170</v>
      </c>
      <c r="AA303" s="156">
        <v>205</v>
      </c>
      <c r="AB303" s="156">
        <v>157</v>
      </c>
      <c r="AC303" s="156">
        <v>73.099999999999994</v>
      </c>
      <c r="AD303" s="156">
        <v>73.099999999999994</v>
      </c>
      <c r="AE303" s="157">
        <f t="shared" si="16"/>
        <v>1036.1857873676765</v>
      </c>
      <c r="AF303" s="157">
        <f t="shared" si="14"/>
        <v>219.64037886846009</v>
      </c>
      <c r="AG303" s="157">
        <f t="shared" si="15"/>
        <v>35.142460618953614</v>
      </c>
      <c r="AH303" s="156"/>
      <c r="AI303" s="156"/>
      <c r="AJ303" s="156"/>
      <c r="AK303" s="156"/>
      <c r="AL303" s="156"/>
      <c r="AM303" s="156"/>
      <c r="AN303" s="156"/>
      <c r="AO303" s="156"/>
      <c r="AP303" s="156"/>
      <c r="AQ303" s="156"/>
      <c r="AR303" s="14"/>
    </row>
    <row r="304" spans="1:44" x14ac:dyDescent="0.35">
      <c r="A304" s="153" t="str">
        <f t="shared" si="0"/>
        <v>Cut2_15</v>
      </c>
      <c r="B304" s="14">
        <v>2019</v>
      </c>
      <c r="C304" s="14">
        <v>15</v>
      </c>
      <c r="D304" s="14" t="s">
        <v>13</v>
      </c>
      <c r="E304" s="14" t="s">
        <v>13</v>
      </c>
      <c r="F304" s="14" t="s">
        <v>18</v>
      </c>
      <c r="G304" s="14" t="s">
        <v>16</v>
      </c>
      <c r="H304" s="14" t="str">
        <f t="shared" si="11"/>
        <v>B2BFW</v>
      </c>
      <c r="I304" s="14" t="str">
        <f t="shared" si="12"/>
        <v>B2_2019</v>
      </c>
      <c r="J304" s="14" t="s">
        <v>15</v>
      </c>
      <c r="K304" s="14" t="s">
        <v>371</v>
      </c>
      <c r="L304" s="18">
        <v>43664</v>
      </c>
      <c r="M304" s="154">
        <v>15.083519184379453</v>
      </c>
      <c r="N304" s="155">
        <v>844.67707432524935</v>
      </c>
      <c r="O304" s="155">
        <v>844.67707432524935</v>
      </c>
      <c r="P304" s="154"/>
      <c r="Q304" s="154"/>
      <c r="R304" s="14"/>
      <c r="S304" s="156">
        <v>943</v>
      </c>
      <c r="T304" s="156">
        <v>97</v>
      </c>
      <c r="U304" s="156">
        <v>51</v>
      </c>
      <c r="V304" s="156">
        <v>982</v>
      </c>
      <c r="W304" s="156">
        <v>710</v>
      </c>
      <c r="X304" s="156">
        <v>606</v>
      </c>
      <c r="Y304" s="156">
        <v>1.8</v>
      </c>
      <c r="Z304" s="156">
        <v>211</v>
      </c>
      <c r="AA304" s="156">
        <v>223</v>
      </c>
      <c r="AB304" s="156">
        <v>109</v>
      </c>
      <c r="AC304" s="156">
        <v>79.7</v>
      </c>
      <c r="AD304" s="156">
        <v>79.7</v>
      </c>
      <c r="AE304" s="157">
        <f t="shared" si="16"/>
        <v>796.53048108871019</v>
      </c>
      <c r="AF304" s="157">
        <f t="shared" si="14"/>
        <v>178.2268626826276</v>
      </c>
      <c r="AG304" s="157">
        <f t="shared" si="15"/>
        <v>28.516298029220415</v>
      </c>
      <c r="AH304" s="156"/>
      <c r="AI304" s="156"/>
      <c r="AJ304" s="156"/>
      <c r="AK304" s="156"/>
      <c r="AL304" s="156"/>
      <c r="AM304" s="156"/>
      <c r="AN304" s="156"/>
      <c r="AO304" s="156"/>
      <c r="AP304" s="156"/>
      <c r="AQ304" s="156"/>
      <c r="AR304" s="14"/>
    </row>
    <row r="305" spans="1:44" x14ac:dyDescent="0.35">
      <c r="A305" s="153" t="str">
        <f t="shared" ref="A305:A368" si="17">CONCATENATE(K305,"_",C305)</f>
        <v>Cut2_16</v>
      </c>
      <c r="B305" s="14">
        <v>2019</v>
      </c>
      <c r="C305" s="14">
        <v>16</v>
      </c>
      <c r="D305" s="14" t="s">
        <v>13</v>
      </c>
      <c r="E305" s="14" t="s">
        <v>13</v>
      </c>
      <c r="F305" s="14" t="s">
        <v>14</v>
      </c>
      <c r="G305" s="14" t="s">
        <v>9</v>
      </c>
      <c r="H305" s="14" t="str">
        <f t="shared" si="11"/>
        <v>B1BPW</v>
      </c>
      <c r="I305" s="14" t="str">
        <f t="shared" si="12"/>
        <v>B1_2019</v>
      </c>
      <c r="J305" s="14" t="s">
        <v>15</v>
      </c>
      <c r="K305" s="14" t="s">
        <v>371</v>
      </c>
      <c r="L305" s="18"/>
      <c r="M305" s="154"/>
      <c r="N305" s="155"/>
      <c r="O305" s="155">
        <v>0</v>
      </c>
      <c r="P305" s="154"/>
      <c r="Q305" s="154"/>
      <c r="R305" s="14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7"/>
      <c r="AF305" s="157"/>
      <c r="AG305" s="157"/>
      <c r="AH305" s="156"/>
      <c r="AI305" s="156"/>
      <c r="AJ305" s="156"/>
      <c r="AK305" s="156"/>
      <c r="AL305" s="156"/>
      <c r="AM305" s="156"/>
      <c r="AN305" s="156"/>
      <c r="AO305" s="156"/>
      <c r="AP305" s="156"/>
      <c r="AQ305" s="156"/>
      <c r="AR305" s="14"/>
    </row>
    <row r="306" spans="1:44" x14ac:dyDescent="0.35">
      <c r="A306" s="153" t="str">
        <f t="shared" si="17"/>
        <v>Cut2_17</v>
      </c>
      <c r="B306" s="14">
        <v>2019</v>
      </c>
      <c r="C306" s="14">
        <v>17</v>
      </c>
      <c r="D306" s="14" t="s">
        <v>12</v>
      </c>
      <c r="E306" s="14" t="s">
        <v>13</v>
      </c>
      <c r="F306" s="14" t="s">
        <v>14</v>
      </c>
      <c r="G306" s="14" t="s">
        <v>16</v>
      </c>
      <c r="H306" s="14" t="str">
        <f t="shared" ref="H306:H369" si="18">F306&amp;G306</f>
        <v>B1BFW</v>
      </c>
      <c r="I306" s="14" t="str">
        <f t="shared" ref="I306:I369" si="19">CONCATENATE(F306,"_",B306)</f>
        <v>B1_2019</v>
      </c>
      <c r="J306" s="14" t="s">
        <v>15</v>
      </c>
      <c r="K306" s="14" t="s">
        <v>371</v>
      </c>
      <c r="L306" s="18"/>
      <c r="M306" s="154"/>
      <c r="N306" s="155"/>
      <c r="O306" s="155">
        <v>0</v>
      </c>
      <c r="P306" s="154"/>
      <c r="Q306" s="154"/>
      <c r="R306" s="14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7"/>
      <c r="AF306" s="157"/>
      <c r="AG306" s="157"/>
      <c r="AH306" s="156"/>
      <c r="AI306" s="156"/>
      <c r="AJ306" s="156"/>
      <c r="AK306" s="156"/>
      <c r="AL306" s="156"/>
      <c r="AM306" s="156"/>
      <c r="AN306" s="156"/>
      <c r="AO306" s="156"/>
      <c r="AP306" s="156"/>
      <c r="AQ306" s="156"/>
      <c r="AR306" s="14"/>
    </row>
    <row r="307" spans="1:44" x14ac:dyDescent="0.35">
      <c r="A307" s="153" t="str">
        <f t="shared" si="17"/>
        <v>Cut2_18</v>
      </c>
      <c r="B307" s="14">
        <v>2019</v>
      </c>
      <c r="C307" s="14">
        <v>18</v>
      </c>
      <c r="D307" s="14" t="s">
        <v>12</v>
      </c>
      <c r="E307" s="14" t="s">
        <v>13</v>
      </c>
      <c r="F307" s="14" t="s">
        <v>11</v>
      </c>
      <c r="G307" s="14" t="s">
        <v>16</v>
      </c>
      <c r="H307" s="14" t="str">
        <f t="shared" si="18"/>
        <v>B4BFW</v>
      </c>
      <c r="I307" s="14" t="str">
        <f t="shared" si="19"/>
        <v>B4_2019</v>
      </c>
      <c r="J307" s="14" t="s">
        <v>10</v>
      </c>
      <c r="K307" s="14" t="s">
        <v>371</v>
      </c>
      <c r="L307" s="18">
        <v>43641</v>
      </c>
      <c r="M307" s="154">
        <v>21.357964105440253</v>
      </c>
      <c r="N307" s="155">
        <v>2135.7964105440251</v>
      </c>
      <c r="O307" s="155">
        <v>2135.7964105440251</v>
      </c>
      <c r="P307" s="154"/>
      <c r="Q307" s="154"/>
      <c r="R307" s="14"/>
      <c r="S307" s="156">
        <v>858</v>
      </c>
      <c r="T307" s="156">
        <v>77</v>
      </c>
      <c r="U307" s="156">
        <v>-5</v>
      </c>
      <c r="V307" s="156">
        <v>884</v>
      </c>
      <c r="W307" s="156">
        <v>664</v>
      </c>
      <c r="X307" s="156">
        <v>583</v>
      </c>
      <c r="Y307" s="156">
        <v>2</v>
      </c>
      <c r="Z307" s="156">
        <v>138</v>
      </c>
      <c r="AA307" s="156">
        <v>241</v>
      </c>
      <c r="AB307" s="156">
        <v>126</v>
      </c>
      <c r="AC307" s="156">
        <v>76</v>
      </c>
      <c r="AD307" s="156">
        <v>76</v>
      </c>
      <c r="AE307" s="157">
        <f t="shared" si="16"/>
        <v>1832.5133202467734</v>
      </c>
      <c r="AF307" s="157">
        <f t="shared" ref="AF307:AF370" si="20">Z307*$N307/1000</f>
        <v>294.73990465507546</v>
      </c>
      <c r="AG307" s="157">
        <f t="shared" ref="AG307:AG370" si="21">AF307/6.25</f>
        <v>47.158384744812075</v>
      </c>
      <c r="AH307" s="156"/>
      <c r="AI307" s="156"/>
      <c r="AJ307" s="156"/>
      <c r="AK307" s="156"/>
      <c r="AL307" s="156"/>
      <c r="AM307" s="156"/>
      <c r="AN307" s="156"/>
      <c r="AO307" s="156"/>
      <c r="AP307" s="156"/>
      <c r="AQ307" s="156"/>
      <c r="AR307" s="14"/>
    </row>
    <row r="308" spans="1:44" x14ac:dyDescent="0.35">
      <c r="A308" s="153" t="str">
        <f t="shared" si="17"/>
        <v>Cut2_19</v>
      </c>
      <c r="B308" s="14">
        <v>2019</v>
      </c>
      <c r="C308" s="14">
        <v>19</v>
      </c>
      <c r="D308" s="14" t="s">
        <v>17</v>
      </c>
      <c r="E308" s="14" t="s">
        <v>13</v>
      </c>
      <c r="F308" s="14" t="s">
        <v>11</v>
      </c>
      <c r="G308" s="14" t="s">
        <v>9</v>
      </c>
      <c r="H308" s="14" t="str">
        <f t="shared" si="18"/>
        <v>B4BPW</v>
      </c>
      <c r="I308" s="14" t="str">
        <f t="shared" si="19"/>
        <v>B4_2019</v>
      </c>
      <c r="J308" s="14" t="s">
        <v>10</v>
      </c>
      <c r="K308" s="14" t="s">
        <v>371</v>
      </c>
      <c r="L308" s="18">
        <v>43641</v>
      </c>
      <c r="M308" s="154">
        <v>18.285693425327647</v>
      </c>
      <c r="N308" s="155">
        <v>2876.9490989182168</v>
      </c>
      <c r="O308" s="155">
        <v>2876.9490989182168</v>
      </c>
      <c r="P308" s="154"/>
      <c r="Q308" s="154"/>
      <c r="R308" s="14"/>
      <c r="S308" s="156">
        <v>801</v>
      </c>
      <c r="T308" s="156">
        <v>74</v>
      </c>
      <c r="U308" s="156">
        <v>12</v>
      </c>
      <c r="V308" s="156">
        <v>810</v>
      </c>
      <c r="W308" s="156">
        <v>626</v>
      </c>
      <c r="X308" s="156">
        <v>539</v>
      </c>
      <c r="Y308" s="156">
        <v>2.1</v>
      </c>
      <c r="Z308" s="156">
        <v>152</v>
      </c>
      <c r="AA308" s="156">
        <v>246</v>
      </c>
      <c r="AB308" s="156">
        <v>133</v>
      </c>
      <c r="AC308" s="156">
        <v>72.2</v>
      </c>
      <c r="AD308" s="156">
        <v>72.2</v>
      </c>
      <c r="AE308" s="157">
        <f t="shared" si="16"/>
        <v>2304.4362282334914</v>
      </c>
      <c r="AF308" s="157">
        <f t="shared" si="20"/>
        <v>437.29626303556893</v>
      </c>
      <c r="AG308" s="157">
        <f t="shared" si="21"/>
        <v>69.967402085691035</v>
      </c>
      <c r="AH308" s="156"/>
      <c r="AI308" s="156"/>
      <c r="AJ308" s="156"/>
      <c r="AK308" s="156"/>
      <c r="AL308" s="156"/>
      <c r="AM308" s="156"/>
      <c r="AN308" s="156"/>
      <c r="AO308" s="156"/>
      <c r="AP308" s="156"/>
      <c r="AQ308" s="156"/>
      <c r="AR308" s="14"/>
    </row>
    <row r="309" spans="1:44" x14ac:dyDescent="0.35">
      <c r="A309" s="153" t="str">
        <f t="shared" si="17"/>
        <v>Cut2_20</v>
      </c>
      <c r="B309" s="14">
        <v>2019</v>
      </c>
      <c r="C309" s="14">
        <v>20</v>
      </c>
      <c r="D309" s="14" t="s">
        <v>17</v>
      </c>
      <c r="E309" s="14" t="s">
        <v>13</v>
      </c>
      <c r="F309" s="14" t="s">
        <v>8</v>
      </c>
      <c r="G309" s="14" t="s">
        <v>12</v>
      </c>
      <c r="H309" s="14" t="str">
        <f t="shared" si="18"/>
        <v>B3C</v>
      </c>
      <c r="I309" s="14" t="str">
        <f t="shared" si="19"/>
        <v>B3_2019</v>
      </c>
      <c r="J309" s="14" t="s">
        <v>10</v>
      </c>
      <c r="K309" s="14" t="s">
        <v>371</v>
      </c>
      <c r="L309" s="18">
        <v>43641</v>
      </c>
      <c r="M309" s="154">
        <v>21.363870303654142</v>
      </c>
      <c r="N309" s="155">
        <v>2107.9018699605422</v>
      </c>
      <c r="O309" s="155">
        <v>2107.9018699605422</v>
      </c>
      <c r="P309" s="154"/>
      <c r="Q309" s="154"/>
      <c r="R309" s="14"/>
      <c r="S309" s="156">
        <v>904</v>
      </c>
      <c r="T309" s="156">
        <v>82</v>
      </c>
      <c r="U309" s="156">
        <v>-9</v>
      </c>
      <c r="V309" s="156">
        <v>942</v>
      </c>
      <c r="W309" s="156">
        <v>693</v>
      </c>
      <c r="X309" s="156">
        <v>612</v>
      </c>
      <c r="Y309" s="156">
        <v>1.9</v>
      </c>
      <c r="Z309" s="156">
        <v>138</v>
      </c>
      <c r="AA309" s="156">
        <v>227</v>
      </c>
      <c r="AB309" s="156">
        <v>111</v>
      </c>
      <c r="AC309" s="156">
        <v>78</v>
      </c>
      <c r="AD309" s="156">
        <v>78</v>
      </c>
      <c r="AE309" s="157">
        <f t="shared" si="16"/>
        <v>1905.5432904443301</v>
      </c>
      <c r="AF309" s="157">
        <f t="shared" si="20"/>
        <v>290.89045805455481</v>
      </c>
      <c r="AG309" s="157">
        <f t="shared" si="21"/>
        <v>46.542473288728772</v>
      </c>
      <c r="AH309" s="156"/>
      <c r="AI309" s="156"/>
      <c r="AJ309" s="156"/>
      <c r="AK309" s="156"/>
      <c r="AL309" s="156"/>
      <c r="AM309" s="156"/>
      <c r="AN309" s="156"/>
      <c r="AO309" s="156"/>
      <c r="AP309" s="156"/>
      <c r="AQ309" s="156"/>
      <c r="AR309" s="14"/>
    </row>
    <row r="310" spans="1:44" x14ac:dyDescent="0.35">
      <c r="A310" s="153" t="str">
        <f t="shared" si="17"/>
        <v>Cut2_21</v>
      </c>
      <c r="B310" s="14">
        <v>2019</v>
      </c>
      <c r="C310" s="14">
        <v>21</v>
      </c>
      <c r="D310" s="14" t="s">
        <v>19</v>
      </c>
      <c r="E310" s="14" t="s">
        <v>13</v>
      </c>
      <c r="F310" s="14" t="s">
        <v>14</v>
      </c>
      <c r="G310" s="14" t="s">
        <v>12</v>
      </c>
      <c r="H310" s="14" t="str">
        <f t="shared" si="18"/>
        <v>B1C</v>
      </c>
      <c r="I310" s="14" t="str">
        <f t="shared" si="19"/>
        <v>B1_2019</v>
      </c>
      <c r="J310" s="14" t="s">
        <v>15</v>
      </c>
      <c r="K310" s="14" t="s">
        <v>371</v>
      </c>
      <c r="L310" s="18"/>
      <c r="M310" s="154"/>
      <c r="N310" s="155"/>
      <c r="O310" s="155">
        <v>0</v>
      </c>
      <c r="P310" s="154"/>
      <c r="Q310" s="154"/>
      <c r="R310" s="14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7"/>
      <c r="AF310" s="157"/>
      <c r="AG310" s="157"/>
      <c r="AH310" s="156"/>
      <c r="AI310" s="156"/>
      <c r="AJ310" s="156"/>
      <c r="AK310" s="156"/>
      <c r="AL310" s="156"/>
      <c r="AM310" s="156"/>
      <c r="AN310" s="156"/>
      <c r="AO310" s="156"/>
      <c r="AP310" s="156"/>
      <c r="AQ310" s="156"/>
      <c r="AR310" s="14"/>
    </row>
    <row r="311" spans="1:44" x14ac:dyDescent="0.35">
      <c r="A311" s="153" t="str">
        <f t="shared" si="17"/>
        <v>Cut2_22</v>
      </c>
      <c r="B311" s="14">
        <v>2019</v>
      </c>
      <c r="C311" s="14">
        <v>22</v>
      </c>
      <c r="D311" s="14" t="s">
        <v>19</v>
      </c>
      <c r="E311" s="14" t="s">
        <v>13</v>
      </c>
      <c r="F311" s="14" t="s">
        <v>11</v>
      </c>
      <c r="G311" s="14" t="s">
        <v>12</v>
      </c>
      <c r="H311" s="14" t="str">
        <f t="shared" si="18"/>
        <v>B4C</v>
      </c>
      <c r="I311" s="14" t="str">
        <f t="shared" si="19"/>
        <v>B4_2019</v>
      </c>
      <c r="J311" s="14" t="s">
        <v>10</v>
      </c>
      <c r="K311" s="14" t="s">
        <v>371</v>
      </c>
      <c r="L311" s="18">
        <v>43641</v>
      </c>
      <c r="M311" s="154">
        <v>19.935206810818979</v>
      </c>
      <c r="N311" s="155">
        <v>2312.4839900550014</v>
      </c>
      <c r="O311" s="155">
        <v>2312.4839900550014</v>
      </c>
      <c r="P311" s="154"/>
      <c r="Q311" s="154"/>
      <c r="R311" s="14"/>
      <c r="S311" s="156">
        <v>888</v>
      </c>
      <c r="T311" s="156">
        <v>84</v>
      </c>
      <c r="U311" s="156">
        <v>6</v>
      </c>
      <c r="V311" s="156">
        <v>920</v>
      </c>
      <c r="W311" s="156">
        <v>681</v>
      </c>
      <c r="X311" s="156">
        <v>593</v>
      </c>
      <c r="Y311" s="156">
        <v>1.9</v>
      </c>
      <c r="Z311" s="156">
        <v>155</v>
      </c>
      <c r="AA311" s="156">
        <v>232</v>
      </c>
      <c r="AB311" s="156">
        <v>120</v>
      </c>
      <c r="AC311" s="156">
        <v>77.400000000000006</v>
      </c>
      <c r="AD311" s="156">
        <v>77.400000000000006</v>
      </c>
      <c r="AE311" s="157">
        <f t="shared" si="16"/>
        <v>2053.485783168841</v>
      </c>
      <c r="AF311" s="157">
        <f t="shared" si="20"/>
        <v>358.43501845852524</v>
      </c>
      <c r="AG311" s="157">
        <f t="shared" si="21"/>
        <v>57.349602953364041</v>
      </c>
      <c r="AH311" s="156"/>
      <c r="AI311" s="156"/>
      <c r="AJ311" s="156"/>
      <c r="AK311" s="156"/>
      <c r="AL311" s="156"/>
      <c r="AM311" s="156"/>
      <c r="AN311" s="156"/>
      <c r="AO311" s="156"/>
      <c r="AP311" s="156"/>
      <c r="AQ311" s="156"/>
      <c r="AR311" s="14"/>
    </row>
    <row r="312" spans="1:44" x14ac:dyDescent="0.35">
      <c r="A312" s="153" t="str">
        <f t="shared" si="17"/>
        <v>Cut2_23</v>
      </c>
      <c r="B312" s="14">
        <v>2019</v>
      </c>
      <c r="C312" s="14">
        <v>23</v>
      </c>
      <c r="D312" s="14" t="s">
        <v>20</v>
      </c>
      <c r="E312" s="14" t="s">
        <v>13</v>
      </c>
      <c r="F312" s="14" t="s">
        <v>8</v>
      </c>
      <c r="G312" s="14" t="s">
        <v>16</v>
      </c>
      <c r="H312" s="14" t="str">
        <f t="shared" si="18"/>
        <v>B3BFW</v>
      </c>
      <c r="I312" s="14" t="str">
        <f t="shared" si="19"/>
        <v>B3_2019</v>
      </c>
      <c r="J312" s="14" t="s">
        <v>10</v>
      </c>
      <c r="K312" s="14" t="s">
        <v>371</v>
      </c>
      <c r="L312" s="18">
        <v>43641</v>
      </c>
      <c r="M312" s="154">
        <v>19.833739429554239</v>
      </c>
      <c r="N312" s="155">
        <v>2670.9435765133039</v>
      </c>
      <c r="O312" s="155">
        <v>2670.9435765133039</v>
      </c>
      <c r="P312" s="154"/>
      <c r="Q312" s="154"/>
      <c r="R312" s="14"/>
      <c r="S312" s="156">
        <v>889</v>
      </c>
      <c r="T312" s="156">
        <v>78</v>
      </c>
      <c r="U312" s="156">
        <v>-18</v>
      </c>
      <c r="V312" s="156">
        <v>922</v>
      </c>
      <c r="W312" s="156">
        <v>688</v>
      </c>
      <c r="X312" s="156">
        <v>611</v>
      </c>
      <c r="Y312" s="156">
        <v>2.1</v>
      </c>
      <c r="Z312" s="156">
        <v>126</v>
      </c>
      <c r="AA312" s="156">
        <v>247</v>
      </c>
      <c r="AB312" s="156">
        <v>110</v>
      </c>
      <c r="AC312" s="156">
        <v>77.3</v>
      </c>
      <c r="AD312" s="156">
        <v>77.3</v>
      </c>
      <c r="AE312" s="157">
        <f t="shared" si="16"/>
        <v>2374.4688395203275</v>
      </c>
      <c r="AF312" s="157">
        <f t="shared" si="20"/>
        <v>336.5388906406763</v>
      </c>
      <c r="AG312" s="157">
        <f t="shared" si="21"/>
        <v>53.846222502508205</v>
      </c>
      <c r="AH312" s="156"/>
      <c r="AI312" s="156"/>
      <c r="AJ312" s="156"/>
      <c r="AK312" s="156"/>
      <c r="AL312" s="156"/>
      <c r="AM312" s="156"/>
      <c r="AN312" s="156"/>
      <c r="AO312" s="156"/>
      <c r="AP312" s="156"/>
      <c r="AQ312" s="156"/>
      <c r="AR312" s="14"/>
    </row>
    <row r="313" spans="1:44" x14ac:dyDescent="0.35">
      <c r="A313" s="153" t="str">
        <f t="shared" si="17"/>
        <v>Cut2_24</v>
      </c>
      <c r="B313" s="14">
        <v>2019</v>
      </c>
      <c r="C313" s="15">
        <v>24</v>
      </c>
      <c r="D313" s="15" t="s">
        <v>20</v>
      </c>
      <c r="E313" s="15" t="s">
        <v>13</v>
      </c>
      <c r="F313" s="15" t="s">
        <v>18</v>
      </c>
      <c r="G313" s="14" t="s">
        <v>12</v>
      </c>
      <c r="H313" s="14" t="str">
        <f t="shared" si="18"/>
        <v>B2C</v>
      </c>
      <c r="I313" s="14" t="str">
        <f t="shared" si="19"/>
        <v>B2_2019</v>
      </c>
      <c r="J313" s="14" t="s">
        <v>15</v>
      </c>
      <c r="K313" s="14" t="s">
        <v>371</v>
      </c>
      <c r="L313" s="18">
        <v>43664</v>
      </c>
      <c r="M313" s="154">
        <v>15.163663111438037</v>
      </c>
      <c r="N313" s="155">
        <v>444.80078460218249</v>
      </c>
      <c r="O313" s="155">
        <v>444.80078460218249</v>
      </c>
      <c r="P313" s="154"/>
      <c r="Q313" s="154"/>
      <c r="R313" s="14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7"/>
      <c r="AF313" s="157"/>
      <c r="AG313" s="157"/>
      <c r="AH313" s="156"/>
      <c r="AI313" s="156"/>
      <c r="AJ313" s="156"/>
      <c r="AK313" s="156"/>
      <c r="AL313" s="156"/>
      <c r="AM313" s="156"/>
      <c r="AN313" s="156"/>
      <c r="AO313" s="156"/>
      <c r="AP313" s="156"/>
      <c r="AQ313" s="156"/>
      <c r="AR313" s="14"/>
    </row>
    <row r="314" spans="1:44" x14ac:dyDescent="0.35">
      <c r="A314" s="153" t="str">
        <f t="shared" si="17"/>
        <v>Cut2_25</v>
      </c>
      <c r="B314" s="14">
        <v>2019</v>
      </c>
      <c r="C314" s="14">
        <v>25</v>
      </c>
      <c r="D314" s="14" t="s">
        <v>7</v>
      </c>
      <c r="E314" s="14" t="s">
        <v>12</v>
      </c>
      <c r="F314" s="14" t="s">
        <v>11</v>
      </c>
      <c r="G314" s="14" t="s">
        <v>16</v>
      </c>
      <c r="H314" s="14" t="str">
        <f t="shared" si="18"/>
        <v>B4BFW</v>
      </c>
      <c r="I314" s="14" t="str">
        <f t="shared" si="19"/>
        <v>B4_2019</v>
      </c>
      <c r="J314" s="14" t="s">
        <v>10</v>
      </c>
      <c r="K314" s="14" t="s">
        <v>371</v>
      </c>
      <c r="L314" s="18">
        <v>43641</v>
      </c>
      <c r="M314" s="154">
        <v>21.509720639524829</v>
      </c>
      <c r="N314" s="155">
        <v>2294.3702015493154</v>
      </c>
      <c r="O314" s="155">
        <v>2294.3702015493154</v>
      </c>
      <c r="P314" s="154"/>
      <c r="Q314" s="154"/>
      <c r="R314" s="14"/>
      <c r="S314" s="156">
        <v>826</v>
      </c>
      <c r="T314" s="156">
        <v>71</v>
      </c>
      <c r="U314" s="156">
        <v>-9</v>
      </c>
      <c r="V314" s="156">
        <v>849</v>
      </c>
      <c r="W314" s="156">
        <v>643</v>
      </c>
      <c r="X314" s="156">
        <v>564</v>
      </c>
      <c r="Y314" s="156">
        <v>2.1</v>
      </c>
      <c r="Z314" s="156">
        <v>129</v>
      </c>
      <c r="AA314" s="156">
        <v>245</v>
      </c>
      <c r="AB314" s="156">
        <v>149</v>
      </c>
      <c r="AC314" s="156">
        <v>75.5</v>
      </c>
      <c r="AD314" s="156">
        <v>75.5</v>
      </c>
      <c r="AE314" s="157">
        <f t="shared" si="16"/>
        <v>1895.1497864797345</v>
      </c>
      <c r="AF314" s="157">
        <f t="shared" si="20"/>
        <v>295.97375599986168</v>
      </c>
      <c r="AG314" s="157">
        <f t="shared" si="21"/>
        <v>47.35580095997787</v>
      </c>
      <c r="AH314" s="156"/>
      <c r="AI314" s="156"/>
      <c r="AJ314" s="156"/>
      <c r="AK314" s="156"/>
      <c r="AL314" s="156"/>
      <c r="AM314" s="156"/>
      <c r="AN314" s="156"/>
      <c r="AO314" s="156"/>
      <c r="AP314" s="156"/>
      <c r="AQ314" s="156"/>
      <c r="AR314" s="14"/>
    </row>
    <row r="315" spans="1:44" x14ac:dyDescent="0.35">
      <c r="A315" s="153" t="str">
        <f t="shared" si="17"/>
        <v>Cut2_26</v>
      </c>
      <c r="B315" s="14">
        <v>2019</v>
      </c>
      <c r="C315" s="14">
        <v>26</v>
      </c>
      <c r="D315" s="14" t="s">
        <v>7</v>
      </c>
      <c r="E315" s="14" t="s">
        <v>12</v>
      </c>
      <c r="F315" s="14" t="s">
        <v>18</v>
      </c>
      <c r="G315" s="14" t="s">
        <v>9</v>
      </c>
      <c r="H315" s="14" t="str">
        <f t="shared" si="18"/>
        <v>B2BPW</v>
      </c>
      <c r="I315" s="14" t="str">
        <f t="shared" si="19"/>
        <v>B2_2019</v>
      </c>
      <c r="J315" s="14" t="s">
        <v>15</v>
      </c>
      <c r="K315" s="14" t="s">
        <v>371</v>
      </c>
      <c r="L315" s="18">
        <v>43664</v>
      </c>
      <c r="M315" s="154">
        <v>15.458082773257887</v>
      </c>
      <c r="N315" s="155">
        <v>1009.9280745195153</v>
      </c>
      <c r="O315" s="155">
        <v>1009.9280745195153</v>
      </c>
      <c r="P315" s="154"/>
      <c r="Q315" s="154"/>
      <c r="R315" s="14"/>
      <c r="S315" s="156">
        <v>951</v>
      </c>
      <c r="T315" s="156">
        <v>95</v>
      </c>
      <c r="U315" s="156">
        <v>22</v>
      </c>
      <c r="V315" s="156">
        <v>999</v>
      </c>
      <c r="W315" s="156">
        <v>719</v>
      </c>
      <c r="X315" s="156">
        <v>623</v>
      </c>
      <c r="Y315" s="156">
        <v>2</v>
      </c>
      <c r="Z315" s="156">
        <v>181</v>
      </c>
      <c r="AA315" s="156">
        <v>235</v>
      </c>
      <c r="AB315" s="156">
        <v>115</v>
      </c>
      <c r="AC315" s="156"/>
      <c r="AD315" s="160">
        <f>AVERAGEIF($H$386:$H$433,H315,$AC$386:$AC$433)</f>
        <v>73.75</v>
      </c>
      <c r="AE315" s="157">
        <f t="shared" si="16"/>
        <v>960.44159886805915</v>
      </c>
      <c r="AF315" s="157">
        <f t="shared" si="20"/>
        <v>182.79698148803226</v>
      </c>
      <c r="AG315" s="157">
        <f t="shared" si="21"/>
        <v>29.24751703808516</v>
      </c>
      <c r="AH315" s="156"/>
      <c r="AI315" s="156"/>
      <c r="AJ315" s="156"/>
      <c r="AK315" s="156"/>
      <c r="AL315" s="156"/>
      <c r="AM315" s="156"/>
      <c r="AN315" s="156"/>
      <c r="AO315" s="156"/>
      <c r="AP315" s="156"/>
      <c r="AQ315" s="156"/>
      <c r="AR315" s="14"/>
    </row>
    <row r="316" spans="1:44" x14ac:dyDescent="0.35">
      <c r="A316" s="153" t="str">
        <f t="shared" si="17"/>
        <v>Cut2_27</v>
      </c>
      <c r="B316" s="14">
        <v>2019</v>
      </c>
      <c r="C316" s="14">
        <v>27</v>
      </c>
      <c r="D316" s="14" t="s">
        <v>13</v>
      </c>
      <c r="E316" s="14" t="s">
        <v>12</v>
      </c>
      <c r="F316" s="14" t="s">
        <v>14</v>
      </c>
      <c r="G316" s="14" t="s">
        <v>12</v>
      </c>
      <c r="H316" s="14" t="str">
        <f t="shared" si="18"/>
        <v>B1C</v>
      </c>
      <c r="I316" s="14" t="str">
        <f t="shared" si="19"/>
        <v>B1_2019</v>
      </c>
      <c r="J316" s="14" t="s">
        <v>15</v>
      </c>
      <c r="K316" s="14" t="s">
        <v>371</v>
      </c>
      <c r="L316" s="18"/>
      <c r="M316" s="154"/>
      <c r="N316" s="155"/>
      <c r="O316" s="155">
        <v>0</v>
      </c>
      <c r="P316" s="154"/>
      <c r="Q316" s="154"/>
      <c r="R316" s="14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7"/>
      <c r="AF316" s="157"/>
      <c r="AG316" s="157"/>
      <c r="AH316" s="156"/>
      <c r="AI316" s="156"/>
      <c r="AJ316" s="156"/>
      <c r="AK316" s="156"/>
      <c r="AL316" s="156"/>
      <c r="AM316" s="156"/>
      <c r="AN316" s="156"/>
      <c r="AO316" s="156"/>
      <c r="AP316" s="156"/>
      <c r="AQ316" s="156"/>
      <c r="AR316" s="14"/>
    </row>
    <row r="317" spans="1:44" x14ac:dyDescent="0.35">
      <c r="A317" s="153" t="str">
        <f t="shared" si="17"/>
        <v>Cut2_28</v>
      </c>
      <c r="B317" s="14">
        <v>2019</v>
      </c>
      <c r="C317" s="14">
        <v>28</v>
      </c>
      <c r="D317" s="14" t="s">
        <v>13</v>
      </c>
      <c r="E317" s="14" t="s">
        <v>12</v>
      </c>
      <c r="F317" s="14" t="s">
        <v>14</v>
      </c>
      <c r="G317" s="14" t="s">
        <v>9</v>
      </c>
      <c r="H317" s="14" t="str">
        <f t="shared" si="18"/>
        <v>B1BPW</v>
      </c>
      <c r="I317" s="14" t="str">
        <f t="shared" si="19"/>
        <v>B1_2019</v>
      </c>
      <c r="J317" s="14" t="s">
        <v>15</v>
      </c>
      <c r="K317" s="14" t="s">
        <v>371</v>
      </c>
      <c r="L317" s="18"/>
      <c r="M317" s="154"/>
      <c r="N317" s="155"/>
      <c r="O317" s="155">
        <v>0</v>
      </c>
      <c r="P317" s="154"/>
      <c r="Q317" s="154"/>
      <c r="R317" s="14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7"/>
      <c r="AF317" s="157"/>
      <c r="AG317" s="157"/>
      <c r="AH317" s="156"/>
      <c r="AI317" s="156"/>
      <c r="AJ317" s="156"/>
      <c r="AK317" s="156"/>
      <c r="AL317" s="156"/>
      <c r="AM317" s="156"/>
      <c r="AN317" s="156"/>
      <c r="AO317" s="156"/>
      <c r="AP317" s="156"/>
      <c r="AQ317" s="156"/>
      <c r="AR317" s="14"/>
    </row>
    <row r="318" spans="1:44" x14ac:dyDescent="0.35">
      <c r="A318" s="153" t="str">
        <f t="shared" si="17"/>
        <v>Cut2_29</v>
      </c>
      <c r="B318" s="14">
        <v>2019</v>
      </c>
      <c r="C318" s="14">
        <v>29</v>
      </c>
      <c r="D318" s="14" t="s">
        <v>12</v>
      </c>
      <c r="E318" s="14" t="s">
        <v>12</v>
      </c>
      <c r="F318" s="14" t="s">
        <v>11</v>
      </c>
      <c r="G318" s="14" t="s">
        <v>9</v>
      </c>
      <c r="H318" s="14" t="str">
        <f t="shared" si="18"/>
        <v>B4BPW</v>
      </c>
      <c r="I318" s="14" t="str">
        <f t="shared" si="19"/>
        <v>B4_2019</v>
      </c>
      <c r="J318" s="14" t="s">
        <v>10</v>
      </c>
      <c r="K318" s="14" t="s">
        <v>371</v>
      </c>
      <c r="L318" s="18">
        <v>43641</v>
      </c>
      <c r="M318" s="154">
        <v>19.210691167258279</v>
      </c>
      <c r="N318" s="155">
        <v>2177.2116656226049</v>
      </c>
      <c r="O318" s="155">
        <v>2177.2116656226049</v>
      </c>
      <c r="P318" s="154"/>
      <c r="Q318" s="154"/>
      <c r="R318" s="14"/>
      <c r="S318" s="156">
        <v>815</v>
      </c>
      <c r="T318" s="156">
        <v>74</v>
      </c>
      <c r="U318" s="156">
        <v>8</v>
      </c>
      <c r="V318" s="156">
        <v>827</v>
      </c>
      <c r="W318" s="156">
        <v>634</v>
      </c>
      <c r="X318" s="156">
        <v>548</v>
      </c>
      <c r="Y318" s="156">
        <v>1.8</v>
      </c>
      <c r="Z318" s="156">
        <v>148</v>
      </c>
      <c r="AA318" s="156">
        <v>223</v>
      </c>
      <c r="AB318" s="156">
        <v>121</v>
      </c>
      <c r="AC318" s="156">
        <v>72.099999999999994</v>
      </c>
      <c r="AD318" s="156">
        <v>72.099999999999994</v>
      </c>
      <c r="AE318" s="157">
        <f t="shared" si="16"/>
        <v>1774.4275074824229</v>
      </c>
      <c r="AF318" s="157">
        <f t="shared" si="20"/>
        <v>322.22732651214551</v>
      </c>
      <c r="AG318" s="157">
        <f t="shared" si="21"/>
        <v>51.556372241943279</v>
      </c>
      <c r="AH318" s="156"/>
      <c r="AI318" s="156"/>
      <c r="AJ318" s="156"/>
      <c r="AK318" s="156"/>
      <c r="AL318" s="156"/>
      <c r="AM318" s="156"/>
      <c r="AN318" s="156"/>
      <c r="AO318" s="156"/>
      <c r="AP318" s="156"/>
      <c r="AQ318" s="156"/>
      <c r="AR318" s="14"/>
    </row>
    <row r="319" spans="1:44" x14ac:dyDescent="0.35">
      <c r="A319" s="153" t="str">
        <f t="shared" si="17"/>
        <v>Cut2_30</v>
      </c>
      <c r="B319" s="14">
        <v>2019</v>
      </c>
      <c r="C319" s="14">
        <v>30</v>
      </c>
      <c r="D319" s="14" t="s">
        <v>12</v>
      </c>
      <c r="E319" s="14" t="s">
        <v>12</v>
      </c>
      <c r="F319" s="14" t="s">
        <v>8</v>
      </c>
      <c r="G319" s="14" t="s">
        <v>16</v>
      </c>
      <c r="H319" s="14" t="str">
        <f t="shared" si="18"/>
        <v>B3BFW</v>
      </c>
      <c r="I319" s="14" t="str">
        <f t="shared" si="19"/>
        <v>B3_2019</v>
      </c>
      <c r="J319" s="14" t="s">
        <v>10</v>
      </c>
      <c r="K319" s="14" t="s">
        <v>371</v>
      </c>
      <c r="L319" s="18">
        <v>43641</v>
      </c>
      <c r="M319" s="154">
        <v>21.802805280528069</v>
      </c>
      <c r="N319" s="155">
        <v>2616.3366336633685</v>
      </c>
      <c r="O319" s="155">
        <v>2616.3366336633685</v>
      </c>
      <c r="P319" s="154"/>
      <c r="Q319" s="154"/>
      <c r="R319" s="14"/>
      <c r="S319" s="156">
        <v>877</v>
      </c>
      <c r="T319" s="156">
        <v>75</v>
      </c>
      <c r="U319" s="156">
        <v>-23</v>
      </c>
      <c r="V319" s="156">
        <v>906</v>
      </c>
      <c r="W319" s="156">
        <v>683</v>
      </c>
      <c r="X319" s="156">
        <v>609</v>
      </c>
      <c r="Y319" s="156">
        <v>2.2000000000000002</v>
      </c>
      <c r="Z319" s="156">
        <v>119</v>
      </c>
      <c r="AA319" s="156">
        <v>259</v>
      </c>
      <c r="AB319" s="156">
        <v>106</v>
      </c>
      <c r="AC319" s="156">
        <v>76.400000000000006</v>
      </c>
      <c r="AD319" s="156">
        <v>76.400000000000006</v>
      </c>
      <c r="AE319" s="157">
        <f t="shared" si="16"/>
        <v>2294.5272277227741</v>
      </c>
      <c r="AF319" s="157">
        <f t="shared" si="20"/>
        <v>311.34405940594087</v>
      </c>
      <c r="AG319" s="157">
        <f t="shared" si="21"/>
        <v>49.815049504950537</v>
      </c>
      <c r="AH319" s="156"/>
      <c r="AI319" s="156"/>
      <c r="AJ319" s="156"/>
      <c r="AK319" s="156"/>
      <c r="AL319" s="156"/>
      <c r="AM319" s="156"/>
      <c r="AN319" s="156"/>
      <c r="AO319" s="156"/>
      <c r="AP319" s="156"/>
      <c r="AQ319" s="156"/>
      <c r="AR319" s="14"/>
    </row>
    <row r="320" spans="1:44" x14ac:dyDescent="0.35">
      <c r="A320" s="153" t="str">
        <f t="shared" si="17"/>
        <v>Cut2_31</v>
      </c>
      <c r="B320" s="14">
        <v>2019</v>
      </c>
      <c r="C320" s="14">
        <v>31</v>
      </c>
      <c r="D320" s="14" t="s">
        <v>17</v>
      </c>
      <c r="E320" s="14" t="s">
        <v>12</v>
      </c>
      <c r="F320" s="14" t="s">
        <v>11</v>
      </c>
      <c r="G320" s="14" t="s">
        <v>12</v>
      </c>
      <c r="H320" s="14" t="str">
        <f t="shared" si="18"/>
        <v>B4C</v>
      </c>
      <c r="I320" s="14" t="str">
        <f t="shared" si="19"/>
        <v>B4_2019</v>
      </c>
      <c r="J320" s="14" t="s">
        <v>10</v>
      </c>
      <c r="K320" s="14" t="s">
        <v>371</v>
      </c>
      <c r="L320" s="18">
        <v>43641</v>
      </c>
      <c r="M320" s="154">
        <v>21.173746633275083</v>
      </c>
      <c r="N320" s="155">
        <v>2597.3129203484104</v>
      </c>
      <c r="O320" s="155">
        <v>2597.3129203484104</v>
      </c>
      <c r="P320" s="154"/>
      <c r="Q320" s="154"/>
      <c r="R320" s="14"/>
      <c r="S320" s="156">
        <v>888</v>
      </c>
      <c r="T320" s="156">
        <v>83</v>
      </c>
      <c r="U320" s="156">
        <v>2</v>
      </c>
      <c r="V320" s="156">
        <v>921</v>
      </c>
      <c r="W320" s="156">
        <v>682</v>
      </c>
      <c r="X320" s="156">
        <v>596</v>
      </c>
      <c r="Y320" s="156">
        <v>1.9</v>
      </c>
      <c r="Z320" s="156">
        <v>150</v>
      </c>
      <c r="AA320" s="156">
        <v>233</v>
      </c>
      <c r="AB320" s="156">
        <v>119</v>
      </c>
      <c r="AC320" s="156">
        <v>77.400000000000006</v>
      </c>
      <c r="AD320" s="156">
        <v>77.400000000000006</v>
      </c>
      <c r="AE320" s="157">
        <f t="shared" si="16"/>
        <v>2306.4138732693887</v>
      </c>
      <c r="AF320" s="157">
        <f t="shared" si="20"/>
        <v>389.59693805226152</v>
      </c>
      <c r="AG320" s="157">
        <f t="shared" si="21"/>
        <v>62.335510088361843</v>
      </c>
      <c r="AH320" s="156"/>
      <c r="AI320" s="156"/>
      <c r="AJ320" s="156"/>
      <c r="AK320" s="156"/>
      <c r="AL320" s="156"/>
      <c r="AM320" s="156"/>
      <c r="AN320" s="156"/>
      <c r="AO320" s="156"/>
      <c r="AP320" s="156"/>
      <c r="AQ320" s="156"/>
      <c r="AR320" s="14"/>
    </row>
    <row r="321" spans="1:44" x14ac:dyDescent="0.35">
      <c r="A321" s="153" t="str">
        <f t="shared" si="17"/>
        <v>Cut2_32</v>
      </c>
      <c r="B321" s="14">
        <v>2019</v>
      </c>
      <c r="C321" s="14">
        <v>32</v>
      </c>
      <c r="D321" s="14" t="s">
        <v>17</v>
      </c>
      <c r="E321" s="14" t="s">
        <v>12</v>
      </c>
      <c r="F321" s="14" t="s">
        <v>8</v>
      </c>
      <c r="G321" s="14" t="s">
        <v>12</v>
      </c>
      <c r="H321" s="14" t="str">
        <f t="shared" si="18"/>
        <v>B3C</v>
      </c>
      <c r="I321" s="14" t="str">
        <f t="shared" si="19"/>
        <v>B3_2019</v>
      </c>
      <c r="J321" s="14" t="s">
        <v>10</v>
      </c>
      <c r="K321" s="14" t="s">
        <v>371</v>
      </c>
      <c r="L321" s="18">
        <v>43641</v>
      </c>
      <c r="M321" s="154">
        <v>22.284855317549773</v>
      </c>
      <c r="N321" s="155">
        <v>2555.3300764123737</v>
      </c>
      <c r="O321" s="155">
        <v>2555.3300764123737</v>
      </c>
      <c r="P321" s="154"/>
      <c r="Q321" s="154"/>
      <c r="R321" s="14"/>
      <c r="S321" s="156">
        <v>879</v>
      </c>
      <c r="T321" s="156">
        <v>77</v>
      </c>
      <c r="U321" s="156">
        <v>-16</v>
      </c>
      <c r="V321" s="156">
        <v>910</v>
      </c>
      <c r="W321" s="156">
        <v>679</v>
      </c>
      <c r="X321" s="156">
        <v>602</v>
      </c>
      <c r="Y321" s="156">
        <v>2</v>
      </c>
      <c r="Z321" s="156">
        <v>127</v>
      </c>
      <c r="AA321" s="156">
        <v>235</v>
      </c>
      <c r="AB321" s="156">
        <v>113</v>
      </c>
      <c r="AC321" s="156">
        <v>76.599999999999994</v>
      </c>
      <c r="AD321" s="156">
        <v>76.599999999999994</v>
      </c>
      <c r="AE321" s="157">
        <f t="shared" si="16"/>
        <v>2246.1351371664764</v>
      </c>
      <c r="AF321" s="157">
        <f t="shared" si="20"/>
        <v>324.52691970437149</v>
      </c>
      <c r="AG321" s="157">
        <f t="shared" si="21"/>
        <v>51.924307152699441</v>
      </c>
      <c r="AH321" s="156"/>
      <c r="AI321" s="156"/>
      <c r="AJ321" s="156"/>
      <c r="AK321" s="156"/>
      <c r="AL321" s="156"/>
      <c r="AM321" s="156"/>
      <c r="AN321" s="156"/>
      <c r="AO321" s="156"/>
      <c r="AP321" s="156"/>
      <c r="AQ321" s="156"/>
      <c r="AR321" s="14"/>
    </row>
    <row r="322" spans="1:44" x14ac:dyDescent="0.35">
      <c r="A322" s="153" t="str">
        <f t="shared" si="17"/>
        <v>Cut2_33</v>
      </c>
      <c r="B322" s="14">
        <v>2019</v>
      </c>
      <c r="C322" s="14">
        <v>33</v>
      </c>
      <c r="D322" s="14" t="s">
        <v>19</v>
      </c>
      <c r="E322" s="14" t="s">
        <v>12</v>
      </c>
      <c r="F322" s="14" t="s">
        <v>8</v>
      </c>
      <c r="G322" s="14" t="s">
        <v>9</v>
      </c>
      <c r="H322" s="14" t="str">
        <f t="shared" si="18"/>
        <v>B3BPW</v>
      </c>
      <c r="I322" s="14" t="str">
        <f t="shared" si="19"/>
        <v>B3_2019</v>
      </c>
      <c r="J322" s="14" t="s">
        <v>10</v>
      </c>
      <c r="K322" s="14" t="s">
        <v>371</v>
      </c>
      <c r="L322" s="18">
        <v>43641</v>
      </c>
      <c r="M322" s="154">
        <v>18.475527181272959</v>
      </c>
      <c r="N322" s="155">
        <v>2290.965370477847</v>
      </c>
      <c r="O322" s="155">
        <v>2290.965370477847</v>
      </c>
      <c r="P322" s="154"/>
      <c r="Q322" s="154"/>
      <c r="R322" s="14"/>
      <c r="S322" s="156">
        <v>845</v>
      </c>
      <c r="T322" s="156">
        <v>80</v>
      </c>
      <c r="U322" s="156">
        <v>15</v>
      </c>
      <c r="V322" s="156">
        <v>862</v>
      </c>
      <c r="W322" s="156">
        <v>653</v>
      </c>
      <c r="X322" s="156">
        <v>563</v>
      </c>
      <c r="Y322" s="156">
        <v>1.9</v>
      </c>
      <c r="Z322" s="156">
        <v>161</v>
      </c>
      <c r="AA322" s="156">
        <v>230</v>
      </c>
      <c r="AB322" s="156">
        <v>118</v>
      </c>
      <c r="AC322" s="156">
        <v>74</v>
      </c>
      <c r="AD322" s="156">
        <v>74</v>
      </c>
      <c r="AE322" s="157">
        <f t="shared" si="16"/>
        <v>1935.8657380537807</v>
      </c>
      <c r="AF322" s="157">
        <f t="shared" si="20"/>
        <v>368.8454246469334</v>
      </c>
      <c r="AG322" s="157">
        <f t="shared" si="21"/>
        <v>59.015267943509343</v>
      </c>
      <c r="AH322" s="156"/>
      <c r="AI322" s="156"/>
      <c r="AJ322" s="156"/>
      <c r="AK322" s="156"/>
      <c r="AL322" s="156"/>
      <c r="AM322" s="156"/>
      <c r="AN322" s="156"/>
      <c r="AO322" s="156"/>
      <c r="AP322" s="156"/>
      <c r="AQ322" s="156"/>
      <c r="AR322" s="14"/>
    </row>
    <row r="323" spans="1:44" x14ac:dyDescent="0.35">
      <c r="A323" s="153" t="str">
        <f t="shared" si="17"/>
        <v>Cut2_34</v>
      </c>
      <c r="B323" s="14">
        <v>2019</v>
      </c>
      <c r="C323" s="14">
        <v>34</v>
      </c>
      <c r="D323" s="14" t="s">
        <v>19</v>
      </c>
      <c r="E323" s="14" t="s">
        <v>12</v>
      </c>
      <c r="F323" s="14" t="s">
        <v>14</v>
      </c>
      <c r="G323" s="14" t="s">
        <v>16</v>
      </c>
      <c r="H323" s="14" t="str">
        <f t="shared" si="18"/>
        <v>B1BFW</v>
      </c>
      <c r="I323" s="14" t="str">
        <f t="shared" si="19"/>
        <v>B1_2019</v>
      </c>
      <c r="J323" s="14" t="s">
        <v>15</v>
      </c>
      <c r="K323" s="14" t="s">
        <v>371</v>
      </c>
      <c r="L323" s="18"/>
      <c r="M323" s="154"/>
      <c r="N323" s="155"/>
      <c r="O323" s="155">
        <v>0</v>
      </c>
      <c r="P323" s="154"/>
      <c r="Q323" s="154"/>
      <c r="R323" s="14"/>
      <c r="S323" s="158"/>
      <c r="T323" s="158"/>
      <c r="U323" s="158"/>
      <c r="V323" s="158"/>
      <c r="W323" s="158"/>
      <c r="X323" s="158"/>
      <c r="Y323" s="158"/>
      <c r="Z323" s="158"/>
      <c r="AA323" s="158"/>
      <c r="AB323" s="158"/>
      <c r="AC323" s="158"/>
      <c r="AD323" s="158"/>
      <c r="AE323" s="157"/>
      <c r="AF323" s="157"/>
      <c r="AG323" s="157"/>
      <c r="AH323" s="156"/>
      <c r="AI323" s="156"/>
      <c r="AJ323" s="156"/>
      <c r="AK323" s="156"/>
      <c r="AL323" s="156"/>
      <c r="AM323" s="156"/>
      <c r="AN323" s="156"/>
      <c r="AO323" s="156"/>
      <c r="AP323" s="156"/>
      <c r="AQ323" s="156"/>
      <c r="AR323" s="14"/>
    </row>
    <row r="324" spans="1:44" x14ac:dyDescent="0.35">
      <c r="A324" s="153" t="str">
        <f t="shared" si="17"/>
        <v>Cut2_35</v>
      </c>
      <c r="B324" s="14">
        <v>2019</v>
      </c>
      <c r="C324" s="16">
        <v>35</v>
      </c>
      <c r="D324" s="14" t="s">
        <v>20</v>
      </c>
      <c r="E324" s="16" t="s">
        <v>12</v>
      </c>
      <c r="F324" s="16" t="s">
        <v>18</v>
      </c>
      <c r="G324" s="14" t="s">
        <v>16</v>
      </c>
      <c r="H324" s="14" t="str">
        <f t="shared" si="18"/>
        <v>B2BFW</v>
      </c>
      <c r="I324" s="14" t="str">
        <f t="shared" si="19"/>
        <v>B2_2019</v>
      </c>
      <c r="J324" s="14" t="s">
        <v>15</v>
      </c>
      <c r="K324" s="14" t="s">
        <v>371</v>
      </c>
      <c r="L324" s="18">
        <v>43664</v>
      </c>
      <c r="M324" s="154">
        <v>15.062218214607752</v>
      </c>
      <c r="N324" s="155">
        <v>763.15238954012602</v>
      </c>
      <c r="O324" s="155">
        <v>763.15238954012602</v>
      </c>
      <c r="P324" s="154"/>
      <c r="Q324" s="154"/>
      <c r="R324" s="14"/>
      <c r="S324" s="156">
        <v>859</v>
      </c>
      <c r="T324" s="156">
        <v>86</v>
      </c>
      <c r="U324" s="156">
        <v>44</v>
      </c>
      <c r="V324" s="156">
        <v>874</v>
      </c>
      <c r="W324" s="156">
        <v>661</v>
      </c>
      <c r="X324" s="156">
        <v>560</v>
      </c>
      <c r="Y324" s="156">
        <v>2</v>
      </c>
      <c r="Z324" s="156">
        <v>196</v>
      </c>
      <c r="AA324" s="156">
        <v>239</v>
      </c>
      <c r="AB324" s="156">
        <v>107</v>
      </c>
      <c r="AC324" s="156">
        <v>74</v>
      </c>
      <c r="AD324" s="156">
        <v>74</v>
      </c>
      <c r="AE324" s="157">
        <f t="shared" si="16"/>
        <v>655.54790261496828</v>
      </c>
      <c r="AF324" s="157">
        <f t="shared" si="20"/>
        <v>149.5778683498647</v>
      </c>
      <c r="AG324" s="157">
        <f t="shared" si="21"/>
        <v>23.932458935978353</v>
      </c>
      <c r="AH324" s="156"/>
      <c r="AI324" s="156"/>
      <c r="AJ324" s="156"/>
      <c r="AK324" s="156"/>
      <c r="AL324" s="156"/>
      <c r="AM324" s="156"/>
      <c r="AN324" s="156"/>
      <c r="AO324" s="156"/>
      <c r="AP324" s="156"/>
      <c r="AQ324" s="156"/>
      <c r="AR324" s="14"/>
    </row>
    <row r="325" spans="1:44" x14ac:dyDescent="0.35">
      <c r="A325" s="153" t="str">
        <f t="shared" si="17"/>
        <v>Cut2_36</v>
      </c>
      <c r="B325" s="14">
        <v>2019</v>
      </c>
      <c r="C325" s="15">
        <v>36</v>
      </c>
      <c r="D325" s="15" t="s">
        <v>20</v>
      </c>
      <c r="E325" s="15" t="s">
        <v>12</v>
      </c>
      <c r="F325" s="15" t="s">
        <v>18</v>
      </c>
      <c r="G325" s="14" t="s">
        <v>12</v>
      </c>
      <c r="H325" s="14" t="str">
        <f t="shared" si="18"/>
        <v>B2C</v>
      </c>
      <c r="I325" s="14" t="str">
        <f t="shared" si="19"/>
        <v>B2_2019</v>
      </c>
      <c r="J325" s="14" t="s">
        <v>15</v>
      </c>
      <c r="K325" s="14" t="s">
        <v>371</v>
      </c>
      <c r="L325" s="18">
        <v>43664</v>
      </c>
      <c r="M325" s="154">
        <v>13.654443961627178</v>
      </c>
      <c r="N325" s="155">
        <v>473.35405733640886</v>
      </c>
      <c r="O325" s="155">
        <v>473.35405733640886</v>
      </c>
      <c r="P325" s="154"/>
      <c r="Q325" s="154"/>
      <c r="R325" s="14"/>
      <c r="S325" s="156">
        <v>958</v>
      </c>
      <c r="T325" s="156">
        <v>100</v>
      </c>
      <c r="U325" s="156">
        <v>86</v>
      </c>
      <c r="V325" s="156">
        <v>998</v>
      </c>
      <c r="W325" s="156">
        <v>715</v>
      </c>
      <c r="X325" s="156">
        <v>603</v>
      </c>
      <c r="Y325" s="156">
        <v>1.8</v>
      </c>
      <c r="Z325" s="156">
        <v>249</v>
      </c>
      <c r="AA325" s="156">
        <v>219</v>
      </c>
      <c r="AB325" s="156">
        <v>109</v>
      </c>
      <c r="AC325" s="156">
        <v>80.3</v>
      </c>
      <c r="AD325" s="156">
        <v>80.3</v>
      </c>
      <c r="AE325" s="157">
        <f t="shared" si="16"/>
        <v>453.47318692827969</v>
      </c>
      <c r="AF325" s="157">
        <f t="shared" si="20"/>
        <v>117.86516027676581</v>
      </c>
      <c r="AG325" s="157">
        <f t="shared" si="21"/>
        <v>18.85842564428253</v>
      </c>
      <c r="AH325" s="156"/>
      <c r="AI325" s="156"/>
      <c r="AJ325" s="156"/>
      <c r="AK325" s="156"/>
      <c r="AL325" s="156"/>
      <c r="AM325" s="156"/>
      <c r="AN325" s="156"/>
      <c r="AO325" s="156"/>
      <c r="AP325" s="156"/>
      <c r="AQ325" s="156"/>
      <c r="AR325" s="14"/>
    </row>
    <row r="326" spans="1:44" x14ac:dyDescent="0.35">
      <c r="A326" s="153" t="str">
        <f t="shared" si="17"/>
        <v>Cut2_37</v>
      </c>
      <c r="B326" s="14">
        <v>2019</v>
      </c>
      <c r="C326" s="14">
        <v>37</v>
      </c>
      <c r="D326" s="14" t="s">
        <v>7</v>
      </c>
      <c r="E326" s="14" t="s">
        <v>17</v>
      </c>
      <c r="F326" s="14" t="s">
        <v>14</v>
      </c>
      <c r="G326" s="14" t="s">
        <v>16</v>
      </c>
      <c r="H326" s="14" t="str">
        <f t="shared" si="18"/>
        <v>B1BFW</v>
      </c>
      <c r="I326" s="14" t="str">
        <f t="shared" si="19"/>
        <v>B1_2019</v>
      </c>
      <c r="J326" s="14" t="s">
        <v>15</v>
      </c>
      <c r="K326" s="14" t="s">
        <v>371</v>
      </c>
      <c r="L326" s="18"/>
      <c r="M326" s="154"/>
      <c r="N326" s="155"/>
      <c r="O326" s="155">
        <v>0</v>
      </c>
      <c r="P326" s="154"/>
      <c r="Q326" s="154"/>
      <c r="R326" s="14"/>
      <c r="S326" s="158"/>
      <c r="T326" s="158"/>
      <c r="U326" s="158"/>
      <c r="V326" s="158"/>
      <c r="W326" s="158"/>
      <c r="X326" s="158"/>
      <c r="Y326" s="158"/>
      <c r="Z326" s="158"/>
      <c r="AA326" s="158"/>
      <c r="AB326" s="158"/>
      <c r="AC326" s="158"/>
      <c r="AD326" s="158"/>
      <c r="AE326" s="157"/>
      <c r="AF326" s="157"/>
      <c r="AG326" s="157"/>
      <c r="AH326" s="156"/>
      <c r="AI326" s="156"/>
      <c r="AJ326" s="156"/>
      <c r="AK326" s="156"/>
      <c r="AL326" s="156"/>
      <c r="AM326" s="156"/>
      <c r="AN326" s="156"/>
      <c r="AO326" s="156"/>
      <c r="AP326" s="156"/>
      <c r="AQ326" s="156"/>
      <c r="AR326" s="14"/>
    </row>
    <row r="327" spans="1:44" x14ac:dyDescent="0.35">
      <c r="A327" s="153" t="str">
        <f t="shared" si="17"/>
        <v>Cut2_38</v>
      </c>
      <c r="B327" s="14">
        <v>2019</v>
      </c>
      <c r="C327" s="14">
        <v>38</v>
      </c>
      <c r="D327" s="14" t="s">
        <v>7</v>
      </c>
      <c r="E327" s="14" t="s">
        <v>17</v>
      </c>
      <c r="F327" s="14" t="s">
        <v>8</v>
      </c>
      <c r="G327" s="14" t="s">
        <v>12</v>
      </c>
      <c r="H327" s="14" t="str">
        <f t="shared" si="18"/>
        <v>B3C</v>
      </c>
      <c r="I327" s="14" t="str">
        <f t="shared" si="19"/>
        <v>B3_2019</v>
      </c>
      <c r="J327" s="14" t="s">
        <v>10</v>
      </c>
      <c r="K327" s="14" t="s">
        <v>371</v>
      </c>
      <c r="L327" s="18">
        <v>43641</v>
      </c>
      <c r="M327" s="154">
        <v>22.656319952245926</v>
      </c>
      <c r="N327" s="155">
        <v>2628.1331144605274</v>
      </c>
      <c r="O327" s="155">
        <v>2628.1331144605274</v>
      </c>
      <c r="P327" s="154"/>
      <c r="Q327" s="154"/>
      <c r="R327" s="14"/>
      <c r="S327" s="156">
        <v>860</v>
      </c>
      <c r="T327" s="156">
        <v>75</v>
      </c>
      <c r="U327" s="156">
        <v>-14</v>
      </c>
      <c r="V327" s="156">
        <v>885</v>
      </c>
      <c r="W327" s="156">
        <v>668</v>
      </c>
      <c r="X327" s="156">
        <v>591</v>
      </c>
      <c r="Y327" s="156">
        <v>2</v>
      </c>
      <c r="Z327" s="156">
        <v>127</v>
      </c>
      <c r="AA327" s="156">
        <v>238</v>
      </c>
      <c r="AB327" s="156">
        <v>110</v>
      </c>
      <c r="AC327" s="156">
        <v>75.099999999999994</v>
      </c>
      <c r="AD327" s="156">
        <v>75.099999999999994</v>
      </c>
      <c r="AE327" s="157">
        <f t="shared" si="16"/>
        <v>2260.1944784360539</v>
      </c>
      <c r="AF327" s="157">
        <f t="shared" si="20"/>
        <v>333.77290553648697</v>
      </c>
      <c r="AG327" s="157">
        <f t="shared" si="21"/>
        <v>53.403664885837912</v>
      </c>
      <c r="AH327" s="156"/>
      <c r="AI327" s="156"/>
      <c r="AJ327" s="156"/>
      <c r="AK327" s="156"/>
      <c r="AL327" s="156"/>
      <c r="AM327" s="156"/>
      <c r="AN327" s="156"/>
      <c r="AO327" s="156"/>
      <c r="AP327" s="156"/>
      <c r="AQ327" s="156"/>
      <c r="AR327" s="14"/>
    </row>
    <row r="328" spans="1:44" x14ac:dyDescent="0.35">
      <c r="A328" s="153" t="str">
        <f t="shared" si="17"/>
        <v>Cut2_39</v>
      </c>
      <c r="B328" s="14">
        <v>2019</v>
      </c>
      <c r="C328" s="14">
        <v>39</v>
      </c>
      <c r="D328" s="14" t="s">
        <v>13</v>
      </c>
      <c r="E328" s="14" t="s">
        <v>17</v>
      </c>
      <c r="F328" s="14" t="s">
        <v>8</v>
      </c>
      <c r="G328" s="14" t="s">
        <v>9</v>
      </c>
      <c r="H328" s="14" t="str">
        <f t="shared" si="18"/>
        <v>B3BPW</v>
      </c>
      <c r="I328" s="14" t="str">
        <f t="shared" si="19"/>
        <v>B3_2019</v>
      </c>
      <c r="J328" s="14" t="s">
        <v>10</v>
      </c>
      <c r="K328" s="14" t="s">
        <v>371</v>
      </c>
      <c r="L328" s="18">
        <v>43641</v>
      </c>
      <c r="M328" s="154">
        <v>20.12610242921243</v>
      </c>
      <c r="N328" s="155">
        <v>2710.3151271339402</v>
      </c>
      <c r="O328" s="155">
        <v>2710.3151271339402</v>
      </c>
      <c r="P328" s="154"/>
      <c r="Q328" s="154"/>
      <c r="R328" s="14"/>
      <c r="S328" s="156">
        <v>841</v>
      </c>
      <c r="T328" s="156">
        <v>77</v>
      </c>
      <c r="U328" s="156">
        <v>1</v>
      </c>
      <c r="V328" s="156">
        <v>859</v>
      </c>
      <c r="W328" s="156">
        <v>654</v>
      </c>
      <c r="X328" s="156">
        <v>571</v>
      </c>
      <c r="Y328" s="156">
        <v>2</v>
      </c>
      <c r="Z328" s="156">
        <v>144</v>
      </c>
      <c r="AA328" s="156">
        <v>244</v>
      </c>
      <c r="AB328" s="156">
        <v>117</v>
      </c>
      <c r="AC328" s="156">
        <v>74.099999999999994</v>
      </c>
      <c r="AD328" s="156">
        <v>74.099999999999994</v>
      </c>
      <c r="AE328" s="157">
        <f t="shared" si="16"/>
        <v>2279.3750219196436</v>
      </c>
      <c r="AF328" s="157">
        <f t="shared" si="20"/>
        <v>390.28537830728743</v>
      </c>
      <c r="AG328" s="157">
        <f t="shared" si="21"/>
        <v>62.445660529165991</v>
      </c>
      <c r="AH328" s="156"/>
      <c r="AI328" s="156"/>
      <c r="AJ328" s="156"/>
      <c r="AK328" s="156"/>
      <c r="AL328" s="156"/>
      <c r="AM328" s="156"/>
      <c r="AN328" s="156"/>
      <c r="AO328" s="156"/>
      <c r="AP328" s="156"/>
      <c r="AQ328" s="156"/>
      <c r="AR328" s="14"/>
    </row>
    <row r="329" spans="1:44" x14ac:dyDescent="0.35">
      <c r="A329" s="153" t="str">
        <f t="shared" si="17"/>
        <v>Cut2_40</v>
      </c>
      <c r="B329" s="14">
        <v>2019</v>
      </c>
      <c r="C329" s="14">
        <v>40</v>
      </c>
      <c r="D329" s="14" t="s">
        <v>13</v>
      </c>
      <c r="E329" s="14" t="s">
        <v>17</v>
      </c>
      <c r="F329" s="14" t="s">
        <v>11</v>
      </c>
      <c r="G329" s="14" t="s">
        <v>12</v>
      </c>
      <c r="H329" s="14" t="str">
        <f t="shared" si="18"/>
        <v>B4C</v>
      </c>
      <c r="I329" s="14" t="str">
        <f t="shared" si="19"/>
        <v>B4_2019</v>
      </c>
      <c r="J329" s="14" t="s">
        <v>10</v>
      </c>
      <c r="K329" s="14" t="s">
        <v>371</v>
      </c>
      <c r="L329" s="18">
        <v>43641</v>
      </c>
      <c r="M329" s="154">
        <v>22.577983165538839</v>
      </c>
      <c r="N329" s="155">
        <v>2649.1500247565573</v>
      </c>
      <c r="O329" s="155">
        <v>2649.1500247565573</v>
      </c>
      <c r="P329" s="154"/>
      <c r="Q329" s="154"/>
      <c r="R329" s="14"/>
      <c r="S329" s="156">
        <v>848</v>
      </c>
      <c r="T329" s="156">
        <v>72</v>
      </c>
      <c r="U329" s="156">
        <v>-16</v>
      </c>
      <c r="V329" s="156">
        <v>877</v>
      </c>
      <c r="W329" s="156">
        <v>656</v>
      </c>
      <c r="X329" s="156">
        <v>581</v>
      </c>
      <c r="Y329" s="156">
        <v>2</v>
      </c>
      <c r="Z329" s="156">
        <v>122</v>
      </c>
      <c r="AA329" s="156">
        <v>235</v>
      </c>
      <c r="AB329" s="156">
        <v>143</v>
      </c>
      <c r="AC329" s="156">
        <v>76.599999999999994</v>
      </c>
      <c r="AD329" s="156">
        <v>76.599999999999994</v>
      </c>
      <c r="AE329" s="157">
        <f t="shared" si="16"/>
        <v>2246.4792209935608</v>
      </c>
      <c r="AF329" s="157">
        <f t="shared" si="20"/>
        <v>323.19630302029998</v>
      </c>
      <c r="AG329" s="157">
        <f t="shared" si="21"/>
        <v>51.711408483247993</v>
      </c>
      <c r="AH329" s="156"/>
      <c r="AI329" s="156"/>
      <c r="AJ329" s="156"/>
      <c r="AK329" s="156"/>
      <c r="AL329" s="156"/>
      <c r="AM329" s="156"/>
      <c r="AN329" s="156"/>
      <c r="AO329" s="156"/>
      <c r="AP329" s="156"/>
      <c r="AQ329" s="156"/>
      <c r="AR329" s="14"/>
    </row>
    <row r="330" spans="1:44" x14ac:dyDescent="0.35">
      <c r="A330" s="153" t="str">
        <f t="shared" si="17"/>
        <v>Cut2_41</v>
      </c>
      <c r="B330" s="14">
        <v>2019</v>
      </c>
      <c r="C330" s="14">
        <v>41</v>
      </c>
      <c r="D330" s="14" t="s">
        <v>12</v>
      </c>
      <c r="E330" s="14" t="s">
        <v>17</v>
      </c>
      <c r="F330" s="14" t="s">
        <v>18</v>
      </c>
      <c r="G330" s="14" t="s">
        <v>16</v>
      </c>
      <c r="H330" s="14" t="str">
        <f t="shared" si="18"/>
        <v>B2BFW</v>
      </c>
      <c r="I330" s="14" t="str">
        <f t="shared" si="19"/>
        <v>B2_2019</v>
      </c>
      <c r="J330" s="14" t="s">
        <v>15</v>
      </c>
      <c r="K330" s="14" t="s">
        <v>371</v>
      </c>
      <c r="L330" s="18">
        <v>43664</v>
      </c>
      <c r="M330" s="154">
        <v>13.828974184782631</v>
      </c>
      <c r="N330" s="155">
        <v>792.86118659420413</v>
      </c>
      <c r="O330" s="155">
        <v>792.86118659420413</v>
      </c>
      <c r="P330" s="154"/>
      <c r="Q330" s="154"/>
      <c r="R330" s="14"/>
      <c r="S330" s="156">
        <v>907</v>
      </c>
      <c r="T330" s="156">
        <v>93</v>
      </c>
      <c r="U330" s="156">
        <v>58</v>
      </c>
      <c r="V330" s="156">
        <v>936</v>
      </c>
      <c r="W330" s="156">
        <v>686</v>
      </c>
      <c r="X330" s="156">
        <v>580</v>
      </c>
      <c r="Y330" s="156">
        <v>1.8</v>
      </c>
      <c r="Z330" s="156">
        <v>215</v>
      </c>
      <c r="AA330" s="156">
        <v>217</v>
      </c>
      <c r="AB330" s="156">
        <v>113</v>
      </c>
      <c r="AC330" s="156">
        <v>77.3</v>
      </c>
      <c r="AD330" s="156">
        <v>77.3</v>
      </c>
      <c r="AE330" s="157">
        <f t="shared" si="16"/>
        <v>719.12509624094321</v>
      </c>
      <c r="AF330" s="157">
        <f t="shared" si="20"/>
        <v>170.46515511775388</v>
      </c>
      <c r="AG330" s="157">
        <f t="shared" si="21"/>
        <v>27.274424818840622</v>
      </c>
      <c r="AH330" s="156"/>
      <c r="AI330" s="156"/>
      <c r="AJ330" s="156"/>
      <c r="AK330" s="156"/>
      <c r="AL330" s="156"/>
      <c r="AM330" s="156"/>
      <c r="AN330" s="156"/>
      <c r="AO330" s="156"/>
      <c r="AP330" s="156"/>
      <c r="AQ330" s="156"/>
      <c r="AR330" s="14"/>
    </row>
    <row r="331" spans="1:44" x14ac:dyDescent="0.35">
      <c r="A331" s="153" t="str">
        <f t="shared" si="17"/>
        <v>Cut2_42</v>
      </c>
      <c r="B331" s="14">
        <v>2019</v>
      </c>
      <c r="C331" s="14">
        <v>42</v>
      </c>
      <c r="D331" s="14" t="s">
        <v>12</v>
      </c>
      <c r="E331" s="14" t="s">
        <v>17</v>
      </c>
      <c r="F331" s="14" t="s">
        <v>14</v>
      </c>
      <c r="G331" s="14" t="s">
        <v>9</v>
      </c>
      <c r="H331" s="14" t="str">
        <f t="shared" si="18"/>
        <v>B1BPW</v>
      </c>
      <c r="I331" s="14" t="str">
        <f t="shared" si="19"/>
        <v>B1_2019</v>
      </c>
      <c r="J331" s="14" t="s">
        <v>15</v>
      </c>
      <c r="K331" s="14" t="s">
        <v>371</v>
      </c>
      <c r="L331" s="18"/>
      <c r="M331" s="154"/>
      <c r="N331" s="155"/>
      <c r="O331" s="155">
        <v>0</v>
      </c>
      <c r="P331" s="154"/>
      <c r="Q331" s="154"/>
      <c r="R331" s="14"/>
      <c r="S331" s="158"/>
      <c r="T331" s="158"/>
      <c r="U331" s="158"/>
      <c r="V331" s="158"/>
      <c r="W331" s="158"/>
      <c r="X331" s="158"/>
      <c r="Y331" s="158"/>
      <c r="Z331" s="158"/>
      <c r="AA331" s="158"/>
      <c r="AB331" s="158"/>
      <c r="AC331" s="158"/>
      <c r="AD331" s="158"/>
      <c r="AE331" s="157"/>
      <c r="AF331" s="157"/>
      <c r="AG331" s="157"/>
      <c r="AH331" s="156"/>
      <c r="AI331" s="156"/>
      <c r="AJ331" s="156"/>
      <c r="AK331" s="156"/>
      <c r="AL331" s="156"/>
      <c r="AM331" s="156"/>
      <c r="AN331" s="156"/>
      <c r="AO331" s="156"/>
      <c r="AP331" s="156"/>
      <c r="AQ331" s="156"/>
      <c r="AR331" s="14"/>
    </row>
    <row r="332" spans="1:44" x14ac:dyDescent="0.35">
      <c r="A332" s="153" t="str">
        <f t="shared" si="17"/>
        <v>Cut2_43</v>
      </c>
      <c r="B332" s="14">
        <v>2019</v>
      </c>
      <c r="C332" s="14">
        <v>43</v>
      </c>
      <c r="D332" s="14" t="s">
        <v>17</v>
      </c>
      <c r="E332" s="14" t="s">
        <v>17</v>
      </c>
      <c r="F332" s="14" t="s">
        <v>18</v>
      </c>
      <c r="G332" s="14" t="s">
        <v>12</v>
      </c>
      <c r="H332" s="14" t="str">
        <f t="shared" si="18"/>
        <v>B2C</v>
      </c>
      <c r="I332" s="14" t="str">
        <f t="shared" si="19"/>
        <v>B2_2019</v>
      </c>
      <c r="J332" s="14" t="s">
        <v>15</v>
      </c>
      <c r="K332" s="14" t="s">
        <v>371</v>
      </c>
      <c r="L332" s="18">
        <v>43664</v>
      </c>
      <c r="M332" s="154">
        <v>15.525363842853524</v>
      </c>
      <c r="N332" s="155">
        <v>496.81164297131278</v>
      </c>
      <c r="O332" s="155">
        <v>496.81164297131278</v>
      </c>
      <c r="P332" s="154"/>
      <c r="Q332" s="154"/>
      <c r="R332" s="14"/>
      <c r="S332" s="156">
        <v>937</v>
      </c>
      <c r="T332" s="156">
        <v>96</v>
      </c>
      <c r="U332" s="156">
        <v>62</v>
      </c>
      <c r="V332" s="156">
        <v>972</v>
      </c>
      <c r="W332" s="156">
        <v>705</v>
      </c>
      <c r="X332" s="156">
        <v>598</v>
      </c>
      <c r="Y332" s="156">
        <v>1.8</v>
      </c>
      <c r="Z332" s="156">
        <v>222</v>
      </c>
      <c r="AA332" s="156">
        <v>219</v>
      </c>
      <c r="AB332" s="156">
        <v>105</v>
      </c>
      <c r="AC332" s="156">
        <v>78.8</v>
      </c>
      <c r="AD332" s="156">
        <v>78.8</v>
      </c>
      <c r="AE332" s="157">
        <f t="shared" si="16"/>
        <v>465.51250946412006</v>
      </c>
      <c r="AF332" s="157">
        <f t="shared" si="20"/>
        <v>110.29218473963144</v>
      </c>
      <c r="AG332" s="157">
        <f t="shared" si="21"/>
        <v>17.646749558341028</v>
      </c>
      <c r="AH332" s="156"/>
      <c r="AI332" s="156"/>
      <c r="AJ332" s="156"/>
      <c r="AK332" s="156"/>
      <c r="AL332" s="156"/>
      <c r="AM332" s="156"/>
      <c r="AN332" s="156"/>
      <c r="AO332" s="156"/>
      <c r="AP332" s="156"/>
      <c r="AQ332" s="156"/>
      <c r="AR332" s="14"/>
    </row>
    <row r="333" spans="1:44" x14ac:dyDescent="0.35">
      <c r="A333" s="153" t="str">
        <f t="shared" si="17"/>
        <v>Cut2_44</v>
      </c>
      <c r="B333" s="14">
        <v>2019</v>
      </c>
      <c r="C333" s="14">
        <v>44</v>
      </c>
      <c r="D333" s="14" t="s">
        <v>17</v>
      </c>
      <c r="E333" s="14" t="s">
        <v>17</v>
      </c>
      <c r="F333" s="14" t="s">
        <v>11</v>
      </c>
      <c r="G333" s="14" t="s">
        <v>9</v>
      </c>
      <c r="H333" s="14" t="str">
        <f t="shared" si="18"/>
        <v>B4BPW</v>
      </c>
      <c r="I333" s="14" t="str">
        <f t="shared" si="19"/>
        <v>B4_2019</v>
      </c>
      <c r="J333" s="14" t="s">
        <v>10</v>
      </c>
      <c r="K333" s="14" t="s">
        <v>371</v>
      </c>
      <c r="L333" s="18">
        <v>43641</v>
      </c>
      <c r="M333" s="154">
        <v>21.145806451612856</v>
      </c>
      <c r="N333" s="155">
        <v>2340.13591397849</v>
      </c>
      <c r="O333" s="155">
        <v>2340.13591397849</v>
      </c>
      <c r="P333" s="154"/>
      <c r="Q333" s="154"/>
      <c r="R333" s="14"/>
      <c r="S333" s="156">
        <v>760</v>
      </c>
      <c r="T333" s="156">
        <v>65</v>
      </c>
      <c r="U333" s="156">
        <v>10</v>
      </c>
      <c r="V333" s="156">
        <v>778</v>
      </c>
      <c r="W333" s="156">
        <v>586</v>
      </c>
      <c r="X333" s="156">
        <v>503</v>
      </c>
      <c r="Y333" s="156">
        <v>1.6</v>
      </c>
      <c r="Z333" s="156">
        <v>142</v>
      </c>
      <c r="AA333" s="156">
        <v>204</v>
      </c>
      <c r="AB333" s="156">
        <v>214</v>
      </c>
      <c r="AC333" s="156">
        <v>74.5</v>
      </c>
      <c r="AD333" s="156">
        <v>74.5</v>
      </c>
      <c r="AE333" s="157">
        <f t="shared" si="16"/>
        <v>1778.5032946236524</v>
      </c>
      <c r="AF333" s="157">
        <f t="shared" si="20"/>
        <v>332.29929978494556</v>
      </c>
      <c r="AG333" s="157">
        <f t="shared" si="21"/>
        <v>53.167887965591291</v>
      </c>
      <c r="AH333" s="156"/>
      <c r="AI333" s="156"/>
      <c r="AJ333" s="156"/>
      <c r="AK333" s="156"/>
      <c r="AL333" s="156"/>
      <c r="AM333" s="156"/>
      <c r="AN333" s="156"/>
      <c r="AO333" s="156"/>
      <c r="AP333" s="156"/>
      <c r="AQ333" s="156"/>
      <c r="AR333" s="14"/>
    </row>
    <row r="334" spans="1:44" x14ac:dyDescent="0.35">
      <c r="A334" s="153" t="str">
        <f t="shared" si="17"/>
        <v>Cut2_45</v>
      </c>
      <c r="B334" s="14">
        <v>2019</v>
      </c>
      <c r="C334" s="14">
        <v>45</v>
      </c>
      <c r="D334" s="14" t="s">
        <v>19</v>
      </c>
      <c r="E334" s="14" t="s">
        <v>17</v>
      </c>
      <c r="F334" s="14" t="s">
        <v>14</v>
      </c>
      <c r="G334" s="14" t="s">
        <v>12</v>
      </c>
      <c r="H334" s="14" t="str">
        <f t="shared" si="18"/>
        <v>B1C</v>
      </c>
      <c r="I334" s="14" t="str">
        <f t="shared" si="19"/>
        <v>B1_2019</v>
      </c>
      <c r="J334" s="14" t="s">
        <v>15</v>
      </c>
      <c r="K334" s="14" t="s">
        <v>371</v>
      </c>
      <c r="L334" s="18"/>
      <c r="M334" s="154"/>
      <c r="N334" s="155"/>
      <c r="O334" s="155">
        <v>0</v>
      </c>
      <c r="P334" s="154"/>
      <c r="Q334" s="154"/>
      <c r="R334" s="14"/>
      <c r="S334" s="158"/>
      <c r="T334" s="158"/>
      <c r="U334" s="158"/>
      <c r="V334" s="158"/>
      <c r="W334" s="158"/>
      <c r="X334" s="158"/>
      <c r="Y334" s="158"/>
      <c r="Z334" s="158"/>
      <c r="AA334" s="158"/>
      <c r="AB334" s="158"/>
      <c r="AC334" s="158"/>
      <c r="AD334" s="158"/>
      <c r="AE334" s="157"/>
      <c r="AF334" s="157"/>
      <c r="AG334" s="157"/>
      <c r="AH334" s="156"/>
      <c r="AI334" s="156"/>
      <c r="AJ334" s="156"/>
      <c r="AK334" s="156"/>
      <c r="AL334" s="156"/>
      <c r="AM334" s="156"/>
      <c r="AN334" s="156"/>
      <c r="AO334" s="156"/>
      <c r="AP334" s="156"/>
      <c r="AQ334" s="156"/>
      <c r="AR334" s="14"/>
    </row>
    <row r="335" spans="1:44" x14ac:dyDescent="0.35">
      <c r="A335" s="153" t="str">
        <f t="shared" si="17"/>
        <v>Cut2_46</v>
      </c>
      <c r="B335" s="14">
        <v>2019</v>
      </c>
      <c r="C335" s="14">
        <v>46</v>
      </c>
      <c r="D335" s="14" t="s">
        <v>19</v>
      </c>
      <c r="E335" s="14" t="s">
        <v>17</v>
      </c>
      <c r="F335" s="14" t="s">
        <v>8</v>
      </c>
      <c r="G335" s="14" t="s">
        <v>16</v>
      </c>
      <c r="H335" s="14" t="str">
        <f t="shared" si="18"/>
        <v>B3BFW</v>
      </c>
      <c r="I335" s="14" t="str">
        <f t="shared" si="19"/>
        <v>B3_2019</v>
      </c>
      <c r="J335" s="14" t="s">
        <v>10</v>
      </c>
      <c r="K335" s="14" t="s">
        <v>371</v>
      </c>
      <c r="L335" s="18">
        <v>43641</v>
      </c>
      <c r="M335" s="154">
        <v>20.783043862231388</v>
      </c>
      <c r="N335" s="155">
        <v>2161.4365616720643</v>
      </c>
      <c r="O335" s="155">
        <v>2161.4365616720643</v>
      </c>
      <c r="P335" s="154"/>
      <c r="Q335" s="154"/>
      <c r="R335" s="14"/>
      <c r="S335" s="156">
        <v>879</v>
      </c>
      <c r="T335" s="156">
        <v>77</v>
      </c>
      <c r="U335" s="156">
        <v>-15</v>
      </c>
      <c r="V335" s="156">
        <v>910</v>
      </c>
      <c r="W335" s="156">
        <v>680</v>
      </c>
      <c r="X335" s="156">
        <v>603</v>
      </c>
      <c r="Y335" s="156">
        <v>2</v>
      </c>
      <c r="Z335" s="156">
        <v>128</v>
      </c>
      <c r="AA335" s="156">
        <v>242</v>
      </c>
      <c r="AB335" s="156">
        <v>114</v>
      </c>
      <c r="AC335" s="156">
        <v>76.8</v>
      </c>
      <c r="AD335" s="156">
        <v>76.8</v>
      </c>
      <c r="AE335" s="157">
        <f t="shared" si="16"/>
        <v>1899.9027377097445</v>
      </c>
      <c r="AF335" s="157">
        <f t="shared" si="20"/>
        <v>276.66387989402421</v>
      </c>
      <c r="AG335" s="157">
        <f t="shared" si="21"/>
        <v>44.26622078304387</v>
      </c>
      <c r="AH335" s="156"/>
      <c r="AI335" s="156"/>
      <c r="AJ335" s="156"/>
      <c r="AK335" s="156"/>
      <c r="AL335" s="156"/>
      <c r="AM335" s="156"/>
      <c r="AN335" s="156"/>
      <c r="AO335" s="156"/>
      <c r="AP335" s="156"/>
      <c r="AQ335" s="156"/>
      <c r="AR335" s="14"/>
    </row>
    <row r="336" spans="1:44" x14ac:dyDescent="0.35">
      <c r="A336" s="153" t="str">
        <f t="shared" si="17"/>
        <v>Cut2_47</v>
      </c>
      <c r="B336" s="14">
        <v>2019</v>
      </c>
      <c r="C336" s="16">
        <v>47</v>
      </c>
      <c r="D336" s="14" t="s">
        <v>20</v>
      </c>
      <c r="E336" s="16" t="s">
        <v>17</v>
      </c>
      <c r="F336" s="16" t="s">
        <v>18</v>
      </c>
      <c r="G336" s="14" t="s">
        <v>9</v>
      </c>
      <c r="H336" s="14" t="str">
        <f t="shared" si="18"/>
        <v>B2BPW</v>
      </c>
      <c r="I336" s="14" t="str">
        <f t="shared" si="19"/>
        <v>B2_2019</v>
      </c>
      <c r="J336" s="14" t="s">
        <v>15</v>
      </c>
      <c r="K336" s="14" t="s">
        <v>371</v>
      </c>
      <c r="L336" s="18">
        <v>43664</v>
      </c>
      <c r="M336" s="154">
        <v>14.553382041008744</v>
      </c>
      <c r="N336" s="155">
        <v>717.96684735643134</v>
      </c>
      <c r="O336" s="155">
        <v>717.96684735643134</v>
      </c>
      <c r="P336" s="154"/>
      <c r="Q336" s="154"/>
      <c r="R336" s="14"/>
      <c r="S336" s="156">
        <v>891</v>
      </c>
      <c r="T336" s="156">
        <v>90</v>
      </c>
      <c r="U336" s="156">
        <v>50</v>
      </c>
      <c r="V336" s="156">
        <v>918</v>
      </c>
      <c r="W336" s="156">
        <v>675</v>
      </c>
      <c r="X336" s="156">
        <v>572</v>
      </c>
      <c r="Y336" s="156">
        <v>1.6</v>
      </c>
      <c r="Z336" s="156">
        <v>204</v>
      </c>
      <c r="AA336" s="156">
        <v>204</v>
      </c>
      <c r="AB336" s="156">
        <v>117</v>
      </c>
      <c r="AC336" s="156">
        <v>76.400000000000006</v>
      </c>
      <c r="AD336" s="156">
        <v>76.400000000000006</v>
      </c>
      <c r="AE336" s="157">
        <f t="shared" si="16"/>
        <v>639.70846099458026</v>
      </c>
      <c r="AF336" s="157">
        <f t="shared" si="20"/>
        <v>146.465236860712</v>
      </c>
      <c r="AG336" s="157">
        <f t="shared" si="21"/>
        <v>23.43443789771392</v>
      </c>
      <c r="AH336" s="156"/>
      <c r="AI336" s="156"/>
      <c r="AJ336" s="156"/>
      <c r="AK336" s="156"/>
      <c r="AL336" s="156"/>
      <c r="AM336" s="156"/>
      <c r="AN336" s="156"/>
      <c r="AO336" s="156"/>
      <c r="AP336" s="156"/>
      <c r="AQ336" s="156"/>
      <c r="AR336" s="14"/>
    </row>
    <row r="337" spans="1:44" x14ac:dyDescent="0.35">
      <c r="A337" s="153" t="str">
        <f t="shared" si="17"/>
        <v>Cut2_48</v>
      </c>
      <c r="B337" s="14">
        <v>2019</v>
      </c>
      <c r="C337" s="15">
        <v>48</v>
      </c>
      <c r="D337" s="15" t="s">
        <v>20</v>
      </c>
      <c r="E337" s="15" t="s">
        <v>17</v>
      </c>
      <c r="F337" s="15" t="s">
        <v>11</v>
      </c>
      <c r="G337" s="14" t="s">
        <v>16</v>
      </c>
      <c r="H337" s="14" t="str">
        <f t="shared" si="18"/>
        <v>B4BFW</v>
      </c>
      <c r="I337" s="14" t="str">
        <f t="shared" si="19"/>
        <v>B4_2019</v>
      </c>
      <c r="J337" s="14" t="s">
        <v>10</v>
      </c>
      <c r="K337" s="14" t="s">
        <v>371</v>
      </c>
      <c r="L337" s="18">
        <v>43641</v>
      </c>
      <c r="M337" s="154">
        <v>20.012590934527154</v>
      </c>
      <c r="N337" s="155">
        <v>1921.208729714607</v>
      </c>
      <c r="O337" s="155">
        <v>1921.208729714607</v>
      </c>
      <c r="P337" s="154"/>
      <c r="Q337" s="154"/>
      <c r="R337" s="14"/>
      <c r="S337" s="156">
        <v>890</v>
      </c>
      <c r="T337" s="156">
        <v>84</v>
      </c>
      <c r="U337" s="156">
        <v>5</v>
      </c>
      <c r="V337" s="156">
        <v>921</v>
      </c>
      <c r="W337" s="156">
        <v>684</v>
      </c>
      <c r="X337" s="156">
        <v>597</v>
      </c>
      <c r="Y337" s="156">
        <v>2</v>
      </c>
      <c r="Z337" s="156">
        <v>154</v>
      </c>
      <c r="AA337" s="156">
        <v>243</v>
      </c>
      <c r="AB337" s="156">
        <v>116</v>
      </c>
      <c r="AC337" s="156">
        <v>77.400000000000006</v>
      </c>
      <c r="AD337" s="156">
        <v>77.400000000000006</v>
      </c>
      <c r="AE337" s="157">
        <f t="shared" si="16"/>
        <v>1709.8757694460003</v>
      </c>
      <c r="AF337" s="157">
        <f t="shared" si="20"/>
        <v>295.86614437604948</v>
      </c>
      <c r="AG337" s="157">
        <f t="shared" si="21"/>
        <v>47.338583100167916</v>
      </c>
      <c r="AH337" s="156"/>
      <c r="AI337" s="156"/>
      <c r="AJ337" s="156"/>
      <c r="AK337" s="156"/>
      <c r="AL337" s="156"/>
      <c r="AM337" s="156"/>
      <c r="AN337" s="156"/>
      <c r="AO337" s="156"/>
      <c r="AP337" s="156"/>
      <c r="AQ337" s="156"/>
      <c r="AR337" s="14"/>
    </row>
    <row r="338" spans="1:44" x14ac:dyDescent="0.35">
      <c r="A338" s="153" t="str">
        <f t="shared" si="17"/>
        <v>Cut3_1</v>
      </c>
      <c r="B338" s="14">
        <v>2019</v>
      </c>
      <c r="C338" s="14">
        <v>1</v>
      </c>
      <c r="D338" s="14" t="s">
        <v>7</v>
      </c>
      <c r="E338" s="14" t="s">
        <v>7</v>
      </c>
      <c r="F338" s="14" t="s">
        <v>8</v>
      </c>
      <c r="G338" s="14" t="s">
        <v>9</v>
      </c>
      <c r="H338" s="14" t="str">
        <f t="shared" si="18"/>
        <v>B3BPW</v>
      </c>
      <c r="I338" s="14" t="str">
        <f t="shared" si="19"/>
        <v>B3_2019</v>
      </c>
      <c r="J338" s="14" t="s">
        <v>10</v>
      </c>
      <c r="K338" s="14" t="s">
        <v>372</v>
      </c>
      <c r="L338" s="18">
        <v>43690</v>
      </c>
      <c r="M338" s="154">
        <v>16.836764967661541</v>
      </c>
      <c r="N338" s="155">
        <v>1975.5137562056211</v>
      </c>
      <c r="O338" s="155">
        <v>1975.5137562056211</v>
      </c>
      <c r="P338" s="154"/>
      <c r="Q338" s="154"/>
      <c r="R338" s="14"/>
      <c r="S338" s="156">
        <v>809</v>
      </c>
      <c r="T338" s="156">
        <v>72</v>
      </c>
      <c r="U338" s="156">
        <v>4</v>
      </c>
      <c r="V338" s="156">
        <v>814</v>
      </c>
      <c r="W338" s="156">
        <v>633</v>
      </c>
      <c r="X338" s="156">
        <v>550</v>
      </c>
      <c r="Y338" s="156">
        <v>1.9</v>
      </c>
      <c r="Z338" s="156">
        <v>143</v>
      </c>
      <c r="AA338" s="156">
        <v>229</v>
      </c>
      <c r="AB338" s="156">
        <v>102</v>
      </c>
      <c r="AC338" s="156">
        <v>70.5</v>
      </c>
      <c r="AD338" s="156">
        <v>70.5</v>
      </c>
      <c r="AE338" s="157">
        <f t="shared" si="16"/>
        <v>1598.1906287703475</v>
      </c>
      <c r="AF338" s="157">
        <f t="shared" si="20"/>
        <v>282.49846713740385</v>
      </c>
      <c r="AG338" s="157">
        <f t="shared" si="21"/>
        <v>45.199754741984613</v>
      </c>
      <c r="AH338" s="156"/>
      <c r="AI338" s="156"/>
      <c r="AJ338" s="156"/>
      <c r="AK338" s="156"/>
      <c r="AL338" s="156"/>
      <c r="AM338" s="156"/>
      <c r="AN338" s="156"/>
      <c r="AO338" s="156"/>
      <c r="AP338" s="156"/>
      <c r="AQ338" s="156"/>
      <c r="AR338" s="14"/>
    </row>
    <row r="339" spans="1:44" x14ac:dyDescent="0.35">
      <c r="A339" s="153" t="str">
        <f t="shared" si="17"/>
        <v>Cut3_2</v>
      </c>
      <c r="B339" s="14">
        <v>2019</v>
      </c>
      <c r="C339" s="14">
        <v>2</v>
      </c>
      <c r="D339" s="14" t="s">
        <v>7</v>
      </c>
      <c r="E339" s="14" t="s">
        <v>7</v>
      </c>
      <c r="F339" s="14" t="s">
        <v>11</v>
      </c>
      <c r="G339" s="14" t="s">
        <v>12</v>
      </c>
      <c r="H339" s="14" t="str">
        <f t="shared" si="18"/>
        <v>B4C</v>
      </c>
      <c r="I339" s="14" t="str">
        <f t="shared" si="19"/>
        <v>B4_2019</v>
      </c>
      <c r="J339" s="14" t="s">
        <v>10</v>
      </c>
      <c r="K339" s="14" t="s">
        <v>372</v>
      </c>
      <c r="L339" s="18">
        <v>43690</v>
      </c>
      <c r="M339" s="154">
        <v>18.240103124257935</v>
      </c>
      <c r="N339" s="155">
        <v>2237.4526499089729</v>
      </c>
      <c r="O339" s="155">
        <v>2237.4526499089729</v>
      </c>
      <c r="P339" s="154"/>
      <c r="Q339" s="154"/>
      <c r="R339" s="14"/>
      <c r="S339" s="156">
        <v>843</v>
      </c>
      <c r="T339" s="156">
        <v>77</v>
      </c>
      <c r="U339" s="156">
        <v>3</v>
      </c>
      <c r="V339" s="156">
        <v>860</v>
      </c>
      <c r="W339" s="156">
        <v>656</v>
      </c>
      <c r="X339" s="156">
        <v>571</v>
      </c>
      <c r="Y339" s="156">
        <v>2</v>
      </c>
      <c r="Z339" s="156">
        <v>147</v>
      </c>
      <c r="AA339" s="156">
        <v>243</v>
      </c>
      <c r="AB339" s="156">
        <v>110</v>
      </c>
      <c r="AC339" s="156">
        <v>73.7</v>
      </c>
      <c r="AD339" s="156">
        <v>73.7</v>
      </c>
      <c r="AE339" s="157">
        <f t="shared" si="16"/>
        <v>1886.1725838732643</v>
      </c>
      <c r="AF339" s="157">
        <f t="shared" si="20"/>
        <v>328.90553953661902</v>
      </c>
      <c r="AG339" s="157">
        <f t="shared" si="21"/>
        <v>52.624886325859045</v>
      </c>
      <c r="AH339" s="156"/>
      <c r="AI339" s="156"/>
      <c r="AJ339" s="156"/>
      <c r="AK339" s="156"/>
      <c r="AL339" s="156"/>
      <c r="AM339" s="156"/>
      <c r="AN339" s="156"/>
      <c r="AO339" s="156"/>
      <c r="AP339" s="156"/>
      <c r="AQ339" s="156"/>
      <c r="AR339" s="14"/>
    </row>
    <row r="340" spans="1:44" x14ac:dyDescent="0.35">
      <c r="A340" s="153" t="str">
        <f t="shared" si="17"/>
        <v>Cut3_3</v>
      </c>
      <c r="B340" s="14">
        <v>2019</v>
      </c>
      <c r="C340" s="14">
        <v>3</v>
      </c>
      <c r="D340" s="14" t="s">
        <v>13</v>
      </c>
      <c r="E340" s="14" t="s">
        <v>7</v>
      </c>
      <c r="F340" s="14" t="s">
        <v>14</v>
      </c>
      <c r="G340" s="14" t="s">
        <v>9</v>
      </c>
      <c r="H340" s="14" t="str">
        <f t="shared" si="18"/>
        <v>B1BPW</v>
      </c>
      <c r="I340" s="14" t="str">
        <f t="shared" si="19"/>
        <v>B1_2019</v>
      </c>
      <c r="J340" s="14" t="s">
        <v>15</v>
      </c>
      <c r="K340" s="14" t="s">
        <v>372</v>
      </c>
      <c r="L340" s="18">
        <v>43690</v>
      </c>
      <c r="M340" s="154">
        <v>18.320668501173898</v>
      </c>
      <c r="N340" s="155">
        <v>2320.6180101486939</v>
      </c>
      <c r="O340" s="155">
        <v>2320.6180101486939</v>
      </c>
      <c r="P340" s="154"/>
      <c r="Q340" s="154"/>
      <c r="R340" s="14"/>
      <c r="S340" s="161">
        <v>796</v>
      </c>
      <c r="T340" s="161">
        <v>65</v>
      </c>
      <c r="U340" s="161">
        <v>-14</v>
      </c>
      <c r="V340" s="161">
        <v>804</v>
      </c>
      <c r="W340" s="161">
        <v>624</v>
      </c>
      <c r="X340" s="161">
        <v>550</v>
      </c>
      <c r="Y340" s="161">
        <v>1.6</v>
      </c>
      <c r="Z340" s="161">
        <v>119</v>
      </c>
      <c r="AA340" s="161">
        <v>202</v>
      </c>
      <c r="AB340" s="161">
        <v>106</v>
      </c>
      <c r="AC340" s="161">
        <v>69.8</v>
      </c>
      <c r="AD340" s="161">
        <v>69.8</v>
      </c>
      <c r="AE340" s="157">
        <f t="shared" si="16"/>
        <v>1847.2119360783604</v>
      </c>
      <c r="AF340" s="157">
        <f t="shared" si="20"/>
        <v>276.15354320769455</v>
      </c>
      <c r="AG340" s="157">
        <f t="shared" si="21"/>
        <v>44.18456691323113</v>
      </c>
      <c r="AH340" s="156"/>
      <c r="AI340" s="156"/>
      <c r="AJ340" s="156"/>
      <c r="AK340" s="156"/>
      <c r="AL340" s="156"/>
      <c r="AM340" s="156"/>
      <c r="AN340" s="156"/>
      <c r="AO340" s="156"/>
      <c r="AP340" s="156"/>
      <c r="AQ340" s="156"/>
      <c r="AR340" s="14"/>
    </row>
    <row r="341" spans="1:44" x14ac:dyDescent="0.35">
      <c r="A341" s="153" t="str">
        <f t="shared" si="17"/>
        <v>Cut3_4</v>
      </c>
      <c r="B341" s="14">
        <v>2019</v>
      </c>
      <c r="C341" s="14">
        <v>4</v>
      </c>
      <c r="D341" s="14" t="s">
        <v>13</v>
      </c>
      <c r="E341" s="14" t="s">
        <v>7</v>
      </c>
      <c r="F341" s="14" t="s">
        <v>14</v>
      </c>
      <c r="G341" s="14" t="s">
        <v>16</v>
      </c>
      <c r="H341" s="14" t="str">
        <f t="shared" si="18"/>
        <v>B1BFW</v>
      </c>
      <c r="I341" s="14" t="str">
        <f t="shared" si="19"/>
        <v>B1_2019</v>
      </c>
      <c r="J341" s="14" t="s">
        <v>15</v>
      </c>
      <c r="K341" s="14" t="s">
        <v>372</v>
      </c>
      <c r="L341" s="18">
        <v>43690</v>
      </c>
      <c r="M341" s="154">
        <v>21.129828143610695</v>
      </c>
      <c r="N341" s="155">
        <v>1972.1172934036649</v>
      </c>
      <c r="O341" s="155">
        <v>1972.1172934036649</v>
      </c>
      <c r="P341" s="154"/>
      <c r="Q341" s="154"/>
      <c r="R341" s="14"/>
      <c r="S341" s="161">
        <v>656</v>
      </c>
      <c r="T341" s="161">
        <v>46</v>
      </c>
      <c r="U341" s="161">
        <v>1</v>
      </c>
      <c r="V341" s="161">
        <v>659</v>
      </c>
      <c r="W341" s="161">
        <v>514</v>
      </c>
      <c r="X341" s="161">
        <v>441</v>
      </c>
      <c r="Y341" s="161">
        <v>1.5</v>
      </c>
      <c r="Z341" s="161">
        <v>116</v>
      </c>
      <c r="AA341" s="161">
        <v>192</v>
      </c>
      <c r="AB341" s="161">
        <v>266</v>
      </c>
      <c r="AC341" s="161">
        <v>70</v>
      </c>
      <c r="AD341" s="161">
        <v>70</v>
      </c>
      <c r="AE341" s="157">
        <f t="shared" si="16"/>
        <v>1293.7089444728042</v>
      </c>
      <c r="AF341" s="157">
        <f t="shared" si="20"/>
        <v>228.76560603482511</v>
      </c>
      <c r="AG341" s="157">
        <f t="shared" si="21"/>
        <v>36.602496965572016</v>
      </c>
      <c r="AH341" s="156"/>
      <c r="AI341" s="156"/>
      <c r="AJ341" s="156"/>
      <c r="AK341" s="156"/>
      <c r="AL341" s="156"/>
      <c r="AM341" s="156"/>
      <c r="AN341" s="156"/>
      <c r="AO341" s="156"/>
      <c r="AP341" s="156"/>
      <c r="AQ341" s="156"/>
      <c r="AR341" s="14"/>
    </row>
    <row r="342" spans="1:44" x14ac:dyDescent="0.35">
      <c r="A342" s="153" t="str">
        <f t="shared" si="17"/>
        <v>Cut3_5</v>
      </c>
      <c r="B342" s="14">
        <v>2019</v>
      </c>
      <c r="C342" s="14">
        <v>5</v>
      </c>
      <c r="D342" s="14" t="s">
        <v>12</v>
      </c>
      <c r="E342" s="14" t="s">
        <v>7</v>
      </c>
      <c r="F342" s="14" t="s">
        <v>11</v>
      </c>
      <c r="G342" s="14" t="s">
        <v>9</v>
      </c>
      <c r="H342" s="14" t="str">
        <f t="shared" si="18"/>
        <v>B4BPW</v>
      </c>
      <c r="I342" s="14" t="str">
        <f t="shared" si="19"/>
        <v>B4_2019</v>
      </c>
      <c r="J342" s="14" t="s">
        <v>10</v>
      </c>
      <c r="K342" s="14" t="s">
        <v>372</v>
      </c>
      <c r="L342" s="18">
        <v>43690</v>
      </c>
      <c r="M342" s="154">
        <v>16.511710336177973</v>
      </c>
      <c r="N342" s="155">
        <v>2707.9204951331876</v>
      </c>
      <c r="O342" s="155">
        <v>2707.9204951331876</v>
      </c>
      <c r="P342" s="154"/>
      <c r="Q342" s="154"/>
      <c r="R342" s="14"/>
      <c r="S342" s="161">
        <v>696</v>
      </c>
      <c r="T342" s="161">
        <v>55</v>
      </c>
      <c r="U342" s="161">
        <v>13</v>
      </c>
      <c r="V342" s="161">
        <v>706</v>
      </c>
      <c r="W342" s="161">
        <v>537</v>
      </c>
      <c r="X342" s="161">
        <v>456</v>
      </c>
      <c r="Y342" s="161">
        <v>1.4</v>
      </c>
      <c r="Z342" s="161">
        <v>137</v>
      </c>
      <c r="AA342" s="161">
        <v>183</v>
      </c>
      <c r="AB342" s="161">
        <v>257</v>
      </c>
      <c r="AC342" s="161">
        <v>72.3</v>
      </c>
      <c r="AD342" s="161">
        <v>72.3</v>
      </c>
      <c r="AE342" s="157">
        <f t="shared" si="16"/>
        <v>1884.7126646126985</v>
      </c>
      <c r="AF342" s="157">
        <f t="shared" si="20"/>
        <v>370.98510783324667</v>
      </c>
      <c r="AG342" s="157">
        <f t="shared" si="21"/>
        <v>59.357617253319468</v>
      </c>
      <c r="AH342" s="156"/>
      <c r="AI342" s="156"/>
      <c r="AJ342" s="156"/>
      <c r="AK342" s="156"/>
      <c r="AL342" s="156"/>
      <c r="AM342" s="156"/>
      <c r="AN342" s="156"/>
      <c r="AO342" s="156"/>
      <c r="AP342" s="156"/>
      <c r="AQ342" s="156"/>
      <c r="AR342" s="14"/>
    </row>
    <row r="343" spans="1:44" x14ac:dyDescent="0.35">
      <c r="A343" s="153" t="str">
        <f t="shared" si="17"/>
        <v>Cut3_6</v>
      </c>
      <c r="B343" s="14">
        <v>2019</v>
      </c>
      <c r="C343" s="14">
        <v>6</v>
      </c>
      <c r="D343" s="14" t="s">
        <v>12</v>
      </c>
      <c r="E343" s="14" t="s">
        <v>7</v>
      </c>
      <c r="F343" s="14" t="s">
        <v>14</v>
      </c>
      <c r="G343" s="14" t="s">
        <v>12</v>
      </c>
      <c r="H343" s="14" t="str">
        <f t="shared" si="18"/>
        <v>B1C</v>
      </c>
      <c r="I343" s="14" t="str">
        <f t="shared" si="19"/>
        <v>B1_2019</v>
      </c>
      <c r="J343" s="14" t="s">
        <v>15</v>
      </c>
      <c r="K343" s="14" t="s">
        <v>372</v>
      </c>
      <c r="L343" s="18">
        <v>43690</v>
      </c>
      <c r="M343" s="154">
        <v>19.926125983001022</v>
      </c>
      <c r="N343" s="155">
        <v>1009.5903831387184</v>
      </c>
      <c r="O343" s="155">
        <v>1009.5903831387184</v>
      </c>
      <c r="P343" s="154"/>
      <c r="Q343" s="154"/>
      <c r="R343" s="14"/>
      <c r="S343" s="161">
        <v>821</v>
      </c>
      <c r="T343" s="161">
        <v>75</v>
      </c>
      <c r="U343" s="161">
        <v>8</v>
      </c>
      <c r="V343" s="161">
        <v>836</v>
      </c>
      <c r="W343" s="161">
        <v>638</v>
      </c>
      <c r="X343" s="161">
        <v>552</v>
      </c>
      <c r="Y343" s="161">
        <v>2</v>
      </c>
      <c r="Z343" s="161">
        <v>149</v>
      </c>
      <c r="AA343" s="161">
        <v>238</v>
      </c>
      <c r="AB343" s="161">
        <v>133</v>
      </c>
      <c r="AC343" s="161">
        <v>73.599999999999994</v>
      </c>
      <c r="AD343" s="161">
        <v>73.599999999999994</v>
      </c>
      <c r="AE343" s="157">
        <f t="shared" si="16"/>
        <v>828.87370455688779</v>
      </c>
      <c r="AF343" s="157">
        <f t="shared" si="20"/>
        <v>150.42896708766904</v>
      </c>
      <c r="AG343" s="157">
        <f t="shared" si="21"/>
        <v>24.068634734027047</v>
      </c>
      <c r="AH343" s="156"/>
      <c r="AI343" s="156"/>
      <c r="AJ343" s="156"/>
      <c r="AK343" s="156"/>
      <c r="AL343" s="156"/>
      <c r="AM343" s="156"/>
      <c r="AN343" s="156"/>
      <c r="AO343" s="156"/>
      <c r="AP343" s="156"/>
      <c r="AQ343" s="156"/>
      <c r="AR343" s="14"/>
    </row>
    <row r="344" spans="1:44" x14ac:dyDescent="0.35">
      <c r="A344" s="153" t="str">
        <f t="shared" si="17"/>
        <v>Cut3_7</v>
      </c>
      <c r="B344" s="14">
        <v>2019</v>
      </c>
      <c r="C344" s="14">
        <v>7</v>
      </c>
      <c r="D344" s="14" t="s">
        <v>17</v>
      </c>
      <c r="E344" s="14" t="s">
        <v>7</v>
      </c>
      <c r="F344" s="14" t="s">
        <v>18</v>
      </c>
      <c r="G344" s="14" t="s">
        <v>12</v>
      </c>
      <c r="H344" s="14" t="str">
        <f t="shared" si="18"/>
        <v>B2C</v>
      </c>
      <c r="I344" s="14" t="str">
        <f t="shared" si="19"/>
        <v>B2_2019</v>
      </c>
      <c r="J344" s="14" t="s">
        <v>15</v>
      </c>
      <c r="K344" s="14" t="s">
        <v>372</v>
      </c>
      <c r="L344" s="18">
        <v>43703</v>
      </c>
      <c r="M344" s="154">
        <v>24.00592406426712</v>
      </c>
      <c r="N344" s="155">
        <v>2496.6161026837804</v>
      </c>
      <c r="O344" s="155">
        <v>2496.6161026837804</v>
      </c>
      <c r="P344" s="154"/>
      <c r="Q344" s="154"/>
      <c r="R344" s="14"/>
      <c r="S344" s="161">
        <v>844</v>
      </c>
      <c r="T344" s="161">
        <v>78</v>
      </c>
      <c r="U344" s="161">
        <v>7</v>
      </c>
      <c r="V344" s="161">
        <v>866</v>
      </c>
      <c r="W344" s="161">
        <v>653</v>
      </c>
      <c r="X344" s="161">
        <v>567</v>
      </c>
      <c r="Y344" s="161">
        <v>2</v>
      </c>
      <c r="Z344" s="161">
        <v>151</v>
      </c>
      <c r="AA344" s="161">
        <v>239</v>
      </c>
      <c r="AB344" s="161">
        <v>130</v>
      </c>
      <c r="AC344" s="161">
        <v>75.099999999999994</v>
      </c>
      <c r="AD344" s="161">
        <v>75.099999999999994</v>
      </c>
      <c r="AE344" s="157">
        <f t="shared" si="16"/>
        <v>2107.1439906651108</v>
      </c>
      <c r="AF344" s="157">
        <f t="shared" si="20"/>
        <v>376.98903150525086</v>
      </c>
      <c r="AG344" s="157">
        <f t="shared" si="21"/>
        <v>60.318245040840139</v>
      </c>
      <c r="AH344" s="156"/>
      <c r="AI344" s="156"/>
      <c r="AJ344" s="156"/>
      <c r="AK344" s="156"/>
      <c r="AL344" s="156"/>
      <c r="AM344" s="156"/>
      <c r="AN344" s="156"/>
      <c r="AO344" s="156"/>
      <c r="AP344" s="156"/>
      <c r="AQ344" s="156"/>
      <c r="AR344" s="14"/>
    </row>
    <row r="345" spans="1:44" x14ac:dyDescent="0.35">
      <c r="A345" s="153" t="str">
        <f t="shared" si="17"/>
        <v>Cut3_8</v>
      </c>
      <c r="B345" s="14">
        <v>2019</v>
      </c>
      <c r="C345" s="14">
        <v>8</v>
      </c>
      <c r="D345" s="14" t="s">
        <v>17</v>
      </c>
      <c r="E345" s="14" t="s">
        <v>7</v>
      </c>
      <c r="F345" s="14" t="s">
        <v>18</v>
      </c>
      <c r="G345" s="14" t="s">
        <v>9</v>
      </c>
      <c r="H345" s="14" t="str">
        <f t="shared" si="18"/>
        <v>B2BPW</v>
      </c>
      <c r="I345" s="14" t="str">
        <f t="shared" si="19"/>
        <v>B2_2019</v>
      </c>
      <c r="J345" s="14" t="s">
        <v>15</v>
      </c>
      <c r="K345" s="14" t="s">
        <v>372</v>
      </c>
      <c r="L345" s="18">
        <v>43703</v>
      </c>
      <c r="M345" s="154">
        <v>18.411857736584629</v>
      </c>
      <c r="N345" s="155">
        <v>4148.8052766437359</v>
      </c>
      <c r="O345" s="155">
        <v>4148.8052766437359</v>
      </c>
      <c r="P345" s="154"/>
      <c r="Q345" s="154"/>
      <c r="R345" s="14"/>
      <c r="S345" s="161">
        <v>806</v>
      </c>
      <c r="T345" s="161">
        <v>75</v>
      </c>
      <c r="U345" s="161">
        <v>15</v>
      </c>
      <c r="V345" s="161">
        <v>812</v>
      </c>
      <c r="W345" s="161">
        <v>628</v>
      </c>
      <c r="X345" s="161">
        <v>540</v>
      </c>
      <c r="Y345" s="161">
        <v>1.8</v>
      </c>
      <c r="Z345" s="161">
        <v>156</v>
      </c>
      <c r="AA345" s="161">
        <v>220</v>
      </c>
      <c r="AB345" s="161">
        <v>111</v>
      </c>
      <c r="AC345" s="161">
        <v>70.599999999999994</v>
      </c>
      <c r="AD345" s="161">
        <v>70.599999999999994</v>
      </c>
      <c r="AE345" s="157">
        <f t="shared" si="16"/>
        <v>3343.9370529748508</v>
      </c>
      <c r="AF345" s="157">
        <f t="shared" si="20"/>
        <v>647.21362315642273</v>
      </c>
      <c r="AG345" s="157">
        <f t="shared" si="21"/>
        <v>103.55417970502764</v>
      </c>
      <c r="AH345" s="156"/>
      <c r="AI345" s="156"/>
      <c r="AJ345" s="156"/>
      <c r="AK345" s="156"/>
      <c r="AL345" s="156"/>
      <c r="AM345" s="156"/>
      <c r="AN345" s="156"/>
      <c r="AO345" s="156"/>
      <c r="AP345" s="156"/>
      <c r="AQ345" s="156"/>
      <c r="AR345" s="14"/>
    </row>
    <row r="346" spans="1:44" x14ac:dyDescent="0.35">
      <c r="A346" s="153" t="str">
        <f t="shared" si="17"/>
        <v>Cut3_9</v>
      </c>
      <c r="B346" s="14">
        <v>2019</v>
      </c>
      <c r="C346" s="14">
        <v>9</v>
      </c>
      <c r="D346" s="14" t="s">
        <v>19</v>
      </c>
      <c r="E346" s="14" t="s">
        <v>7</v>
      </c>
      <c r="F346" s="14" t="s">
        <v>8</v>
      </c>
      <c r="G346" s="14" t="s">
        <v>12</v>
      </c>
      <c r="H346" s="14" t="str">
        <f t="shared" si="18"/>
        <v>B3C</v>
      </c>
      <c r="I346" s="14" t="str">
        <f t="shared" si="19"/>
        <v>B3_2019</v>
      </c>
      <c r="J346" s="14" t="s">
        <v>10</v>
      </c>
      <c r="K346" s="14" t="s">
        <v>372</v>
      </c>
      <c r="L346" s="18">
        <v>43690</v>
      </c>
      <c r="M346" s="154">
        <v>16.06003504248072</v>
      </c>
      <c r="N346" s="155">
        <v>1349.0429435683805</v>
      </c>
      <c r="O346" s="155">
        <v>1349.0429435683805</v>
      </c>
      <c r="P346" s="154"/>
      <c r="Q346" s="154"/>
      <c r="R346" s="14"/>
      <c r="S346" s="161">
        <v>814</v>
      </c>
      <c r="T346" s="161">
        <v>74</v>
      </c>
      <c r="U346" s="161">
        <v>7</v>
      </c>
      <c r="V346" s="161">
        <v>824</v>
      </c>
      <c r="W346" s="161">
        <v>635</v>
      </c>
      <c r="X346" s="161">
        <v>551</v>
      </c>
      <c r="Y346" s="161">
        <v>1.9</v>
      </c>
      <c r="Z346" s="161">
        <v>147</v>
      </c>
      <c r="AA346" s="161">
        <v>233</v>
      </c>
      <c r="AB346" s="161">
        <v>115</v>
      </c>
      <c r="AC346" s="161">
        <v>71.8</v>
      </c>
      <c r="AD346" s="161">
        <v>71.8</v>
      </c>
      <c r="AE346" s="157">
        <f t="shared" si="16"/>
        <v>1098.1209560646616</v>
      </c>
      <c r="AF346" s="157">
        <f t="shared" si="20"/>
        <v>198.30931270455193</v>
      </c>
      <c r="AG346" s="157">
        <f t="shared" si="21"/>
        <v>31.729490032728307</v>
      </c>
      <c r="AH346" s="156"/>
      <c r="AI346" s="156"/>
      <c r="AJ346" s="156"/>
      <c r="AK346" s="156"/>
      <c r="AL346" s="156"/>
      <c r="AM346" s="156"/>
      <c r="AN346" s="156"/>
      <c r="AO346" s="156"/>
      <c r="AP346" s="156"/>
      <c r="AQ346" s="156"/>
      <c r="AR346" s="14"/>
    </row>
    <row r="347" spans="1:44" x14ac:dyDescent="0.35">
      <c r="A347" s="153" t="str">
        <f t="shared" si="17"/>
        <v>Cut3_10</v>
      </c>
      <c r="B347" s="14">
        <v>2019</v>
      </c>
      <c r="C347" s="14">
        <v>10</v>
      </c>
      <c r="D347" s="14" t="s">
        <v>19</v>
      </c>
      <c r="E347" s="14" t="s">
        <v>7</v>
      </c>
      <c r="F347" s="14" t="s">
        <v>11</v>
      </c>
      <c r="G347" s="14" t="s">
        <v>16</v>
      </c>
      <c r="H347" s="14" t="str">
        <f t="shared" si="18"/>
        <v>B4BFW</v>
      </c>
      <c r="I347" s="14" t="str">
        <f t="shared" si="19"/>
        <v>B4_2019</v>
      </c>
      <c r="J347" s="14" t="s">
        <v>10</v>
      </c>
      <c r="K347" s="14" t="s">
        <v>372</v>
      </c>
      <c r="L347" s="18">
        <v>43690</v>
      </c>
      <c r="M347" s="154">
        <v>17.286335103814569</v>
      </c>
      <c r="N347" s="155">
        <v>1843.8757444068874</v>
      </c>
      <c r="O347" s="155">
        <v>1843.8757444068874</v>
      </c>
      <c r="P347" s="154"/>
      <c r="Q347" s="154"/>
      <c r="R347" s="14"/>
      <c r="S347" s="161">
        <v>884</v>
      </c>
      <c r="T347" s="161">
        <v>90</v>
      </c>
      <c r="U347" s="161">
        <v>48</v>
      </c>
      <c r="V347" s="161">
        <v>907</v>
      </c>
      <c r="W347" s="161">
        <v>675</v>
      </c>
      <c r="X347" s="161">
        <v>572</v>
      </c>
      <c r="Y347" s="161">
        <v>1.9</v>
      </c>
      <c r="Z347" s="161">
        <v>202</v>
      </c>
      <c r="AA347" s="161">
        <v>230</v>
      </c>
      <c r="AB347" s="161">
        <v>110</v>
      </c>
      <c r="AC347" s="161">
        <v>75.8</v>
      </c>
      <c r="AD347" s="161">
        <v>75.8</v>
      </c>
      <c r="AE347" s="157">
        <f t="shared" ref="AE347:AE410" si="22">S347*$N347/1000</f>
        <v>1629.9861580556885</v>
      </c>
      <c r="AF347" s="157">
        <f t="shared" si="20"/>
        <v>372.46290037019128</v>
      </c>
      <c r="AG347" s="157">
        <f t="shared" si="21"/>
        <v>59.594064059230604</v>
      </c>
      <c r="AH347" s="156"/>
      <c r="AI347" s="156"/>
      <c r="AJ347" s="156"/>
      <c r="AK347" s="156"/>
      <c r="AL347" s="156"/>
      <c r="AM347" s="156"/>
      <c r="AN347" s="156"/>
      <c r="AO347" s="156"/>
      <c r="AP347" s="156"/>
      <c r="AQ347" s="156"/>
      <c r="AR347" s="14"/>
    </row>
    <row r="348" spans="1:44" x14ac:dyDescent="0.35">
      <c r="A348" s="153" t="str">
        <f t="shared" si="17"/>
        <v>Cut3_11</v>
      </c>
      <c r="B348" s="14">
        <v>2019</v>
      </c>
      <c r="C348" s="14">
        <v>11</v>
      </c>
      <c r="D348" s="14" t="s">
        <v>20</v>
      </c>
      <c r="E348" s="14" t="s">
        <v>7</v>
      </c>
      <c r="F348" s="14" t="s">
        <v>8</v>
      </c>
      <c r="G348" s="14" t="s">
        <v>16</v>
      </c>
      <c r="H348" s="14" t="str">
        <f t="shared" si="18"/>
        <v>B3BFW</v>
      </c>
      <c r="I348" s="14" t="str">
        <f t="shared" si="19"/>
        <v>B3_2019</v>
      </c>
      <c r="J348" s="14" t="s">
        <v>10</v>
      </c>
      <c r="K348" s="14" t="s">
        <v>372</v>
      </c>
      <c r="L348" s="18">
        <v>43690</v>
      </c>
      <c r="M348" s="154">
        <v>18.790433248382662</v>
      </c>
      <c r="N348" s="155">
        <v>2204.7441678102327</v>
      </c>
      <c r="O348" s="155">
        <v>2204.7441678102327</v>
      </c>
      <c r="P348" s="154"/>
      <c r="Q348" s="154"/>
      <c r="R348" s="14"/>
      <c r="S348" s="161">
        <v>839</v>
      </c>
      <c r="T348" s="161">
        <v>78</v>
      </c>
      <c r="U348" s="161">
        <v>7</v>
      </c>
      <c r="V348" s="161">
        <v>853</v>
      </c>
      <c r="W348" s="161">
        <v>652</v>
      </c>
      <c r="X348" s="161">
        <v>566</v>
      </c>
      <c r="Y348" s="161">
        <v>2</v>
      </c>
      <c r="Z348" s="161">
        <v>151</v>
      </c>
      <c r="AA348" s="161">
        <v>237</v>
      </c>
      <c r="AB348" s="161">
        <v>105</v>
      </c>
      <c r="AC348" s="161">
        <v>72.900000000000006</v>
      </c>
      <c r="AD348" s="161">
        <v>72.900000000000006</v>
      </c>
      <c r="AE348" s="157">
        <f t="shared" si="22"/>
        <v>1849.7803567927851</v>
      </c>
      <c r="AF348" s="157">
        <f t="shared" si="20"/>
        <v>332.91636933934512</v>
      </c>
      <c r="AG348" s="157">
        <f t="shared" si="21"/>
        <v>53.266619094295223</v>
      </c>
      <c r="AH348" s="156"/>
      <c r="AI348" s="156"/>
      <c r="AJ348" s="156"/>
      <c r="AK348" s="156"/>
      <c r="AL348" s="156"/>
      <c r="AM348" s="156"/>
      <c r="AN348" s="156"/>
      <c r="AO348" s="156"/>
      <c r="AP348" s="156"/>
      <c r="AQ348" s="156"/>
      <c r="AR348" s="14"/>
    </row>
    <row r="349" spans="1:44" x14ac:dyDescent="0.35">
      <c r="A349" s="153" t="str">
        <f t="shared" si="17"/>
        <v>Cut3_12</v>
      </c>
      <c r="B349" s="14">
        <v>2019</v>
      </c>
      <c r="C349" s="15">
        <v>12</v>
      </c>
      <c r="D349" s="15" t="s">
        <v>20</v>
      </c>
      <c r="E349" s="15" t="s">
        <v>7</v>
      </c>
      <c r="F349" s="15" t="s">
        <v>18</v>
      </c>
      <c r="G349" s="14" t="s">
        <v>16</v>
      </c>
      <c r="H349" s="14" t="str">
        <f t="shared" si="18"/>
        <v>B2BFW</v>
      </c>
      <c r="I349" s="14" t="str">
        <f t="shared" si="19"/>
        <v>B2_2019</v>
      </c>
      <c r="J349" s="14" t="s">
        <v>15</v>
      </c>
      <c r="K349" s="14" t="s">
        <v>372</v>
      </c>
      <c r="L349" s="18">
        <v>43703</v>
      </c>
      <c r="M349" s="154">
        <v>20.746478873239461</v>
      </c>
      <c r="N349" s="155">
        <v>2876.8450704225388</v>
      </c>
      <c r="O349" s="155">
        <v>2876.8450704225388</v>
      </c>
      <c r="P349" s="154"/>
      <c r="Q349" s="154"/>
      <c r="R349" s="14"/>
      <c r="S349" s="161">
        <v>837</v>
      </c>
      <c r="T349" s="161">
        <v>81</v>
      </c>
      <c r="U349" s="161">
        <v>26</v>
      </c>
      <c r="V349" s="161">
        <v>852</v>
      </c>
      <c r="W349" s="161">
        <v>646</v>
      </c>
      <c r="X349" s="161">
        <v>553</v>
      </c>
      <c r="Y349" s="161">
        <v>2</v>
      </c>
      <c r="Z349" s="161">
        <v>172</v>
      </c>
      <c r="AA349" s="161">
        <v>236</v>
      </c>
      <c r="AB349" s="161">
        <v>124</v>
      </c>
      <c r="AC349" s="161">
        <v>73.8</v>
      </c>
      <c r="AD349" s="161">
        <v>73.8</v>
      </c>
      <c r="AE349" s="157">
        <f t="shared" si="22"/>
        <v>2407.9193239436649</v>
      </c>
      <c r="AF349" s="157">
        <f t="shared" si="20"/>
        <v>494.81735211267664</v>
      </c>
      <c r="AG349" s="157">
        <f t="shared" si="21"/>
        <v>79.170776338028261</v>
      </c>
      <c r="AH349" s="156"/>
      <c r="AI349" s="156"/>
      <c r="AJ349" s="156"/>
      <c r="AK349" s="156"/>
      <c r="AL349" s="156"/>
      <c r="AM349" s="156"/>
      <c r="AN349" s="156"/>
      <c r="AO349" s="156"/>
      <c r="AP349" s="156"/>
      <c r="AQ349" s="156"/>
      <c r="AR349" s="14"/>
    </row>
    <row r="350" spans="1:44" x14ac:dyDescent="0.35">
      <c r="A350" s="153" t="str">
        <f t="shared" si="17"/>
        <v>Cut3_13</v>
      </c>
      <c r="B350" s="14">
        <v>2019</v>
      </c>
      <c r="C350" s="14">
        <v>13</v>
      </c>
      <c r="D350" s="14" t="s">
        <v>7</v>
      </c>
      <c r="E350" s="14" t="s">
        <v>13</v>
      </c>
      <c r="F350" s="14" t="s">
        <v>8</v>
      </c>
      <c r="G350" s="14" t="s">
        <v>9</v>
      </c>
      <c r="H350" s="14" t="str">
        <f t="shared" si="18"/>
        <v>B3BPW</v>
      </c>
      <c r="I350" s="14" t="str">
        <f t="shared" si="19"/>
        <v>B3_2019</v>
      </c>
      <c r="J350" s="14" t="s">
        <v>10</v>
      </c>
      <c r="K350" s="14" t="s">
        <v>372</v>
      </c>
      <c r="L350" s="18">
        <v>43690</v>
      </c>
      <c r="M350" s="154">
        <v>19.313569503523073</v>
      </c>
      <c r="N350" s="155">
        <v>3038.6682685542969</v>
      </c>
      <c r="O350" s="155">
        <v>3038.6682685542969</v>
      </c>
      <c r="P350" s="154"/>
      <c r="Q350" s="154"/>
      <c r="R350" s="14"/>
      <c r="S350" s="161">
        <v>745</v>
      </c>
      <c r="T350" s="161">
        <v>61</v>
      </c>
      <c r="U350" s="161">
        <v>-8</v>
      </c>
      <c r="V350" s="161">
        <v>739</v>
      </c>
      <c r="W350" s="161">
        <v>593</v>
      </c>
      <c r="X350" s="161">
        <v>518</v>
      </c>
      <c r="Y350" s="161">
        <v>1.9</v>
      </c>
      <c r="Z350" s="161">
        <v>121</v>
      </c>
      <c r="AA350" s="161">
        <v>231</v>
      </c>
      <c r="AB350" s="161">
        <v>115</v>
      </c>
      <c r="AC350" s="161">
        <v>67</v>
      </c>
      <c r="AD350" s="161">
        <v>67</v>
      </c>
      <c r="AE350" s="157">
        <f t="shared" si="22"/>
        <v>2263.8078600729514</v>
      </c>
      <c r="AF350" s="157">
        <f t="shared" si="20"/>
        <v>367.67886049506996</v>
      </c>
      <c r="AG350" s="157">
        <f t="shared" si="21"/>
        <v>58.828617679211192</v>
      </c>
      <c r="AH350" s="156"/>
      <c r="AI350" s="156"/>
      <c r="AJ350" s="156"/>
      <c r="AK350" s="156"/>
      <c r="AL350" s="156"/>
      <c r="AM350" s="156"/>
      <c r="AN350" s="156"/>
      <c r="AO350" s="156"/>
      <c r="AP350" s="156"/>
      <c r="AQ350" s="156"/>
      <c r="AR350" s="14"/>
    </row>
    <row r="351" spans="1:44" x14ac:dyDescent="0.35">
      <c r="A351" s="153" t="str">
        <f t="shared" si="17"/>
        <v>Cut3_14</v>
      </c>
      <c r="B351" s="14">
        <v>2019</v>
      </c>
      <c r="C351" s="14">
        <v>14</v>
      </c>
      <c r="D351" s="14" t="s">
        <v>7</v>
      </c>
      <c r="E351" s="14" t="s">
        <v>13</v>
      </c>
      <c r="F351" s="14" t="s">
        <v>18</v>
      </c>
      <c r="G351" s="14" t="s">
        <v>9</v>
      </c>
      <c r="H351" s="14" t="str">
        <f t="shared" si="18"/>
        <v>B2BPW</v>
      </c>
      <c r="I351" s="14" t="str">
        <f t="shared" si="19"/>
        <v>B2_2019</v>
      </c>
      <c r="J351" s="14" t="s">
        <v>15</v>
      </c>
      <c r="K351" s="14" t="s">
        <v>372</v>
      </c>
      <c r="L351" s="18">
        <v>43703</v>
      </c>
      <c r="M351" s="154">
        <v>19.21924568205851</v>
      </c>
      <c r="N351" s="155">
        <v>3023.8279873105394</v>
      </c>
      <c r="O351" s="155">
        <v>3023.8279873105394</v>
      </c>
      <c r="P351" s="154"/>
      <c r="Q351" s="154"/>
      <c r="R351" s="14"/>
      <c r="S351" s="161">
        <v>778</v>
      </c>
      <c r="T351" s="161">
        <v>68</v>
      </c>
      <c r="U351" s="161">
        <v>2</v>
      </c>
      <c r="V351" s="161">
        <v>780</v>
      </c>
      <c r="W351" s="161">
        <v>610</v>
      </c>
      <c r="X351" s="161">
        <v>529</v>
      </c>
      <c r="Y351" s="161">
        <v>1.8</v>
      </c>
      <c r="Z351" s="161">
        <v>137</v>
      </c>
      <c r="AA351" s="161">
        <v>222</v>
      </c>
      <c r="AB351" s="161">
        <v>123</v>
      </c>
      <c r="AC351" s="161">
        <v>69.599999999999994</v>
      </c>
      <c r="AD351" s="161">
        <v>69.599999999999994</v>
      </c>
      <c r="AE351" s="157">
        <f t="shared" si="22"/>
        <v>2352.5381741275996</v>
      </c>
      <c r="AF351" s="157">
        <f t="shared" si="20"/>
        <v>414.2644342615439</v>
      </c>
      <c r="AG351" s="157">
        <f t="shared" si="21"/>
        <v>66.282309481847022</v>
      </c>
      <c r="AH351" s="156"/>
      <c r="AI351" s="156"/>
      <c r="AJ351" s="156"/>
      <c r="AK351" s="156"/>
      <c r="AL351" s="156"/>
      <c r="AM351" s="156"/>
      <c r="AN351" s="156"/>
      <c r="AO351" s="156"/>
      <c r="AP351" s="156"/>
      <c r="AQ351" s="156"/>
      <c r="AR351" s="14"/>
    </row>
    <row r="352" spans="1:44" x14ac:dyDescent="0.35">
      <c r="A352" s="153" t="str">
        <f t="shared" si="17"/>
        <v>Cut3_15</v>
      </c>
      <c r="B352" s="14">
        <v>2019</v>
      </c>
      <c r="C352" s="14">
        <v>15</v>
      </c>
      <c r="D352" s="14" t="s">
        <v>13</v>
      </c>
      <c r="E352" s="14" t="s">
        <v>13</v>
      </c>
      <c r="F352" s="14" t="s">
        <v>18</v>
      </c>
      <c r="G352" s="14" t="s">
        <v>16</v>
      </c>
      <c r="H352" s="14" t="str">
        <f t="shared" si="18"/>
        <v>B2BFW</v>
      </c>
      <c r="I352" s="14" t="str">
        <f t="shared" si="19"/>
        <v>B2_2019</v>
      </c>
      <c r="J352" s="14" t="s">
        <v>15</v>
      </c>
      <c r="K352" s="14" t="s">
        <v>372</v>
      </c>
      <c r="L352" s="18">
        <v>43703</v>
      </c>
      <c r="M352" s="154">
        <v>20.762378288792217</v>
      </c>
      <c r="N352" s="155">
        <v>2685.2675920171264</v>
      </c>
      <c r="O352" s="155">
        <v>2685.2675920171264</v>
      </c>
      <c r="P352" s="154"/>
      <c r="Q352" s="154"/>
      <c r="R352" s="14"/>
      <c r="S352" s="161">
        <v>830</v>
      </c>
      <c r="T352" s="161">
        <v>81</v>
      </c>
      <c r="U352" s="161">
        <v>34</v>
      </c>
      <c r="V352" s="161">
        <v>841</v>
      </c>
      <c r="W352" s="161">
        <v>640</v>
      </c>
      <c r="X352" s="161">
        <v>544</v>
      </c>
      <c r="Y352" s="161">
        <v>1.8</v>
      </c>
      <c r="Z352" s="161">
        <v>181</v>
      </c>
      <c r="AA352" s="161">
        <v>216</v>
      </c>
      <c r="AB352" s="161">
        <v>115</v>
      </c>
      <c r="AC352" s="161">
        <v>72.3</v>
      </c>
      <c r="AD352" s="161">
        <v>72.3</v>
      </c>
      <c r="AE352" s="157">
        <f t="shared" si="22"/>
        <v>2228.7721013742148</v>
      </c>
      <c r="AF352" s="157">
        <f t="shared" si="20"/>
        <v>486.03343415509983</v>
      </c>
      <c r="AG352" s="157">
        <f t="shared" si="21"/>
        <v>77.765349464815969</v>
      </c>
      <c r="AH352" s="156"/>
      <c r="AI352" s="156"/>
      <c r="AJ352" s="156"/>
      <c r="AK352" s="156"/>
      <c r="AL352" s="156"/>
      <c r="AM352" s="156"/>
      <c r="AN352" s="156"/>
      <c r="AO352" s="156"/>
      <c r="AP352" s="156"/>
      <c r="AQ352" s="156"/>
      <c r="AR352" s="14"/>
    </row>
    <row r="353" spans="1:44" x14ac:dyDescent="0.35">
      <c r="A353" s="153" t="str">
        <f t="shared" si="17"/>
        <v>Cut3_16</v>
      </c>
      <c r="B353" s="14">
        <v>2019</v>
      </c>
      <c r="C353" s="14">
        <v>16</v>
      </c>
      <c r="D353" s="14" t="s">
        <v>13</v>
      </c>
      <c r="E353" s="14" t="s">
        <v>13</v>
      </c>
      <c r="F353" s="14" t="s">
        <v>14</v>
      </c>
      <c r="G353" s="14" t="s">
        <v>9</v>
      </c>
      <c r="H353" s="14" t="str">
        <f t="shared" si="18"/>
        <v>B1BPW</v>
      </c>
      <c r="I353" s="14" t="str">
        <f t="shared" si="19"/>
        <v>B1_2019</v>
      </c>
      <c r="J353" s="14" t="s">
        <v>15</v>
      </c>
      <c r="K353" s="14" t="s">
        <v>372</v>
      </c>
      <c r="L353" s="18">
        <v>43690</v>
      </c>
      <c r="M353" s="154">
        <v>18.701940035273363</v>
      </c>
      <c r="N353" s="155">
        <v>2194.3609641387416</v>
      </c>
      <c r="O353" s="155">
        <v>2194.3609641387416</v>
      </c>
      <c r="P353" s="154"/>
      <c r="Q353" s="154"/>
      <c r="R353" s="14"/>
      <c r="S353" s="161">
        <v>712</v>
      </c>
      <c r="T353" s="161">
        <v>55</v>
      </c>
      <c r="U353" s="161">
        <v>-10</v>
      </c>
      <c r="V353" s="161">
        <v>697</v>
      </c>
      <c r="W353" s="161">
        <v>571</v>
      </c>
      <c r="X353" s="161">
        <v>499</v>
      </c>
      <c r="Y353" s="161">
        <v>1.9</v>
      </c>
      <c r="Z353" s="161">
        <v>113</v>
      </c>
      <c r="AA353" s="161">
        <v>227</v>
      </c>
      <c r="AB353" s="161">
        <v>118</v>
      </c>
      <c r="AC353" s="161">
        <v>64.7</v>
      </c>
      <c r="AD353" s="161">
        <v>64.7</v>
      </c>
      <c r="AE353" s="157">
        <f t="shared" si="22"/>
        <v>1562.385006466784</v>
      </c>
      <c r="AF353" s="157">
        <f t="shared" si="20"/>
        <v>247.96278894767778</v>
      </c>
      <c r="AG353" s="157">
        <f t="shared" si="21"/>
        <v>39.674046231628445</v>
      </c>
      <c r="AH353" s="156"/>
      <c r="AI353" s="156"/>
      <c r="AJ353" s="156"/>
      <c r="AK353" s="156"/>
      <c r="AL353" s="156"/>
      <c r="AM353" s="156"/>
      <c r="AN353" s="156"/>
      <c r="AO353" s="156"/>
      <c r="AP353" s="156"/>
      <c r="AQ353" s="156"/>
      <c r="AR353" s="14"/>
    </row>
    <row r="354" spans="1:44" x14ac:dyDescent="0.35">
      <c r="A354" s="153" t="str">
        <f t="shared" si="17"/>
        <v>Cut3_17</v>
      </c>
      <c r="B354" s="14">
        <v>2019</v>
      </c>
      <c r="C354" s="14">
        <v>17</v>
      </c>
      <c r="D354" s="14" t="s">
        <v>12</v>
      </c>
      <c r="E354" s="14" t="s">
        <v>13</v>
      </c>
      <c r="F354" s="14" t="s">
        <v>14</v>
      </c>
      <c r="G354" s="14" t="s">
        <v>16</v>
      </c>
      <c r="H354" s="14" t="str">
        <f t="shared" si="18"/>
        <v>B1BFW</v>
      </c>
      <c r="I354" s="14" t="str">
        <f t="shared" si="19"/>
        <v>B1_2019</v>
      </c>
      <c r="J354" s="14" t="s">
        <v>15</v>
      </c>
      <c r="K354" s="14" t="s">
        <v>372</v>
      </c>
      <c r="L354" s="18">
        <v>43690</v>
      </c>
      <c r="M354" s="154">
        <v>18.247969908953479</v>
      </c>
      <c r="N354" s="155">
        <v>1751.8051112595342</v>
      </c>
      <c r="O354" s="155">
        <v>1751.8051112595342</v>
      </c>
      <c r="P354" s="154"/>
      <c r="Q354" s="154"/>
      <c r="R354" s="14"/>
      <c r="S354" s="161">
        <v>791</v>
      </c>
      <c r="T354" s="161">
        <v>71</v>
      </c>
      <c r="U354" s="161">
        <v>7</v>
      </c>
      <c r="V354" s="161">
        <v>794</v>
      </c>
      <c r="W354" s="161">
        <v>621</v>
      </c>
      <c r="X354" s="161">
        <v>537</v>
      </c>
      <c r="Y354" s="161">
        <v>2</v>
      </c>
      <c r="Z354" s="161">
        <v>145</v>
      </c>
      <c r="AA354" s="161">
        <v>243</v>
      </c>
      <c r="AB354" s="161">
        <v>116</v>
      </c>
      <c r="AC354" s="161">
        <v>70.3</v>
      </c>
      <c r="AD354" s="161">
        <v>70.3</v>
      </c>
      <c r="AE354" s="157">
        <f t="shared" si="22"/>
        <v>1385.6778430062916</v>
      </c>
      <c r="AF354" s="157">
        <f t="shared" si="20"/>
        <v>254.01174113263244</v>
      </c>
      <c r="AG354" s="157">
        <f t="shared" si="21"/>
        <v>40.641878581221192</v>
      </c>
      <c r="AH354" s="156"/>
      <c r="AI354" s="156"/>
      <c r="AJ354" s="156"/>
      <c r="AK354" s="156"/>
      <c r="AL354" s="156"/>
      <c r="AM354" s="156"/>
      <c r="AN354" s="156"/>
      <c r="AO354" s="156"/>
      <c r="AP354" s="156"/>
      <c r="AQ354" s="156"/>
      <c r="AR354" s="14"/>
    </row>
    <row r="355" spans="1:44" x14ac:dyDescent="0.35">
      <c r="A355" s="153" t="str">
        <f t="shared" si="17"/>
        <v>Cut3_18</v>
      </c>
      <c r="B355" s="14">
        <v>2019</v>
      </c>
      <c r="C355" s="14">
        <v>18</v>
      </c>
      <c r="D355" s="14" t="s">
        <v>12</v>
      </c>
      <c r="E355" s="14" t="s">
        <v>13</v>
      </c>
      <c r="F355" s="14" t="s">
        <v>11</v>
      </c>
      <c r="G355" s="14" t="s">
        <v>16</v>
      </c>
      <c r="H355" s="14" t="str">
        <f t="shared" si="18"/>
        <v>B4BFW</v>
      </c>
      <c r="I355" s="14" t="str">
        <f t="shared" si="19"/>
        <v>B4_2019</v>
      </c>
      <c r="J355" s="14" t="s">
        <v>10</v>
      </c>
      <c r="K355" s="14" t="s">
        <v>372</v>
      </c>
      <c r="L355" s="18">
        <v>43690</v>
      </c>
      <c r="M355" s="154">
        <v>18.38144732494219</v>
      </c>
      <c r="N355" s="155">
        <v>1764.6189431944504</v>
      </c>
      <c r="O355" s="155">
        <v>1764.6189431944504</v>
      </c>
      <c r="P355" s="154"/>
      <c r="Q355" s="154"/>
      <c r="R355" s="14"/>
      <c r="S355" s="161">
        <v>858</v>
      </c>
      <c r="T355" s="161">
        <v>84</v>
      </c>
      <c r="U355" s="161">
        <v>28</v>
      </c>
      <c r="V355" s="161">
        <v>875</v>
      </c>
      <c r="W355" s="161">
        <v>662</v>
      </c>
      <c r="X355" s="161">
        <v>567</v>
      </c>
      <c r="Y355" s="161">
        <v>2</v>
      </c>
      <c r="Z355" s="161">
        <v>177</v>
      </c>
      <c r="AA355" s="161">
        <v>236</v>
      </c>
      <c r="AB355" s="161">
        <v>107</v>
      </c>
      <c r="AC355" s="161">
        <v>74.099999999999994</v>
      </c>
      <c r="AD355" s="161">
        <v>74.099999999999994</v>
      </c>
      <c r="AE355" s="157">
        <f t="shared" si="22"/>
        <v>1514.0430532608384</v>
      </c>
      <c r="AF355" s="157">
        <f t="shared" si="20"/>
        <v>312.33755294541771</v>
      </c>
      <c r="AG355" s="157">
        <f t="shared" si="21"/>
        <v>49.974008471266835</v>
      </c>
      <c r="AH355" s="156"/>
      <c r="AI355" s="156"/>
      <c r="AJ355" s="156"/>
      <c r="AK355" s="156"/>
      <c r="AL355" s="156"/>
      <c r="AM355" s="156"/>
      <c r="AN355" s="156"/>
      <c r="AO355" s="156"/>
      <c r="AP355" s="156"/>
      <c r="AQ355" s="156"/>
      <c r="AR355" s="14"/>
    </row>
    <row r="356" spans="1:44" x14ac:dyDescent="0.35">
      <c r="A356" s="153" t="str">
        <f t="shared" si="17"/>
        <v>Cut3_19</v>
      </c>
      <c r="B356" s="14">
        <v>2019</v>
      </c>
      <c r="C356" s="14">
        <v>19</v>
      </c>
      <c r="D356" s="14" t="s">
        <v>17</v>
      </c>
      <c r="E356" s="14" t="s">
        <v>13</v>
      </c>
      <c r="F356" s="14" t="s">
        <v>11</v>
      </c>
      <c r="G356" s="14" t="s">
        <v>9</v>
      </c>
      <c r="H356" s="14" t="str">
        <f t="shared" si="18"/>
        <v>B4BPW</v>
      </c>
      <c r="I356" s="14" t="str">
        <f t="shared" si="19"/>
        <v>B4_2019</v>
      </c>
      <c r="J356" s="14" t="s">
        <v>10</v>
      </c>
      <c r="K356" s="14" t="s">
        <v>372</v>
      </c>
      <c r="L356" s="18">
        <v>43690</v>
      </c>
      <c r="M356" s="154">
        <v>16.190823679649725</v>
      </c>
      <c r="N356" s="155">
        <v>2806.4094378059522</v>
      </c>
      <c r="O356" s="155">
        <v>2806.4094378059522</v>
      </c>
      <c r="P356" s="154"/>
      <c r="Q356" s="154"/>
      <c r="R356" s="14"/>
      <c r="S356" s="161">
        <v>779</v>
      </c>
      <c r="T356" s="161">
        <v>71</v>
      </c>
      <c r="U356" s="161">
        <v>16</v>
      </c>
      <c r="V356" s="161">
        <v>778</v>
      </c>
      <c r="W356" s="161">
        <v>610</v>
      </c>
      <c r="X356" s="161">
        <v>523</v>
      </c>
      <c r="Y356" s="161">
        <v>1.9</v>
      </c>
      <c r="Z356" s="161">
        <v>154</v>
      </c>
      <c r="AA356" s="161">
        <v>225</v>
      </c>
      <c r="AB356" s="161">
        <v>114</v>
      </c>
      <c r="AC356" s="161">
        <v>68.900000000000006</v>
      </c>
      <c r="AD356" s="161">
        <v>68.900000000000006</v>
      </c>
      <c r="AE356" s="157">
        <f t="shared" si="22"/>
        <v>2186.1929520508365</v>
      </c>
      <c r="AF356" s="157">
        <f t="shared" si="20"/>
        <v>432.18705342211661</v>
      </c>
      <c r="AG356" s="157">
        <f t="shared" si="21"/>
        <v>69.14992854753865</v>
      </c>
      <c r="AH356" s="156"/>
      <c r="AI356" s="156"/>
      <c r="AJ356" s="156"/>
      <c r="AK356" s="156"/>
      <c r="AL356" s="156"/>
      <c r="AM356" s="156"/>
      <c r="AN356" s="156"/>
      <c r="AO356" s="156"/>
      <c r="AP356" s="156"/>
      <c r="AQ356" s="156"/>
      <c r="AR356" s="14"/>
    </row>
    <row r="357" spans="1:44" x14ac:dyDescent="0.35">
      <c r="A357" s="153" t="str">
        <f t="shared" si="17"/>
        <v>Cut3_20</v>
      </c>
      <c r="B357" s="14">
        <v>2019</v>
      </c>
      <c r="C357" s="14">
        <v>20</v>
      </c>
      <c r="D357" s="14" t="s">
        <v>17</v>
      </c>
      <c r="E357" s="14" t="s">
        <v>13</v>
      </c>
      <c r="F357" s="14" t="s">
        <v>8</v>
      </c>
      <c r="G357" s="14" t="s">
        <v>12</v>
      </c>
      <c r="H357" s="14" t="str">
        <f t="shared" si="18"/>
        <v>B3C</v>
      </c>
      <c r="I357" s="14" t="str">
        <f t="shared" si="19"/>
        <v>B3_2019</v>
      </c>
      <c r="J357" s="14" t="s">
        <v>10</v>
      </c>
      <c r="K357" s="14" t="s">
        <v>372</v>
      </c>
      <c r="L357" s="18">
        <v>43690</v>
      </c>
      <c r="M357" s="154">
        <v>20.487039612079734</v>
      </c>
      <c r="N357" s="155">
        <v>1939.4397499435479</v>
      </c>
      <c r="O357" s="155">
        <v>1939.4397499435479</v>
      </c>
      <c r="P357" s="154"/>
      <c r="Q357" s="154"/>
      <c r="R357" s="14"/>
      <c r="S357" s="161">
        <v>865</v>
      </c>
      <c r="T357" s="161">
        <v>86</v>
      </c>
      <c r="U357" s="161">
        <v>39</v>
      </c>
      <c r="V357" s="161">
        <v>883</v>
      </c>
      <c r="W357" s="161">
        <v>664</v>
      </c>
      <c r="X357" s="161">
        <v>565</v>
      </c>
      <c r="Y357" s="161">
        <v>1.9</v>
      </c>
      <c r="Z357" s="161">
        <v>190</v>
      </c>
      <c r="AA357" s="161">
        <v>232</v>
      </c>
      <c r="AB357" s="161">
        <v>107</v>
      </c>
      <c r="AC357" s="161">
        <v>74.400000000000006</v>
      </c>
      <c r="AD357" s="161">
        <v>74.400000000000006</v>
      </c>
      <c r="AE357" s="157">
        <f t="shared" si="22"/>
        <v>1677.6153837011689</v>
      </c>
      <c r="AF357" s="157">
        <f t="shared" si="20"/>
        <v>368.49355248927412</v>
      </c>
      <c r="AG357" s="157">
        <f t="shared" si="21"/>
        <v>58.958968398283858</v>
      </c>
      <c r="AH357" s="156"/>
      <c r="AI357" s="156"/>
      <c r="AJ357" s="156"/>
      <c r="AK357" s="156"/>
      <c r="AL357" s="156"/>
      <c r="AM357" s="156"/>
      <c r="AN357" s="156"/>
      <c r="AO357" s="156"/>
      <c r="AP357" s="156"/>
      <c r="AQ357" s="156"/>
      <c r="AR357" s="14"/>
    </row>
    <row r="358" spans="1:44" x14ac:dyDescent="0.35">
      <c r="A358" s="153" t="str">
        <f t="shared" si="17"/>
        <v>Cut3_21</v>
      </c>
      <c r="B358" s="14">
        <v>2019</v>
      </c>
      <c r="C358" s="14">
        <v>21</v>
      </c>
      <c r="D358" s="14" t="s">
        <v>19</v>
      </c>
      <c r="E358" s="14" t="s">
        <v>13</v>
      </c>
      <c r="F358" s="14" t="s">
        <v>14</v>
      </c>
      <c r="G358" s="14" t="s">
        <v>12</v>
      </c>
      <c r="H358" s="14" t="str">
        <f t="shared" si="18"/>
        <v>B1C</v>
      </c>
      <c r="I358" s="14" t="str">
        <f t="shared" si="19"/>
        <v>B1_2019</v>
      </c>
      <c r="J358" s="14" t="s">
        <v>15</v>
      </c>
      <c r="K358" s="14" t="s">
        <v>372</v>
      </c>
      <c r="L358" s="18">
        <v>43690</v>
      </c>
      <c r="M358" s="154">
        <v>22.089952010713883</v>
      </c>
      <c r="N358" s="155">
        <v>1649.3830834666364</v>
      </c>
      <c r="O358" s="155">
        <v>1649.3830834666364</v>
      </c>
      <c r="P358" s="154"/>
      <c r="Q358" s="154"/>
      <c r="R358" s="14"/>
      <c r="S358" s="161">
        <v>829</v>
      </c>
      <c r="T358" s="161">
        <v>78</v>
      </c>
      <c r="U358" s="161">
        <v>14</v>
      </c>
      <c r="V358" s="161">
        <v>845</v>
      </c>
      <c r="W358" s="161">
        <v>642</v>
      </c>
      <c r="X358" s="161">
        <v>554</v>
      </c>
      <c r="Y358" s="161">
        <v>2</v>
      </c>
      <c r="Z358" s="161">
        <v>157</v>
      </c>
      <c r="AA358" s="161">
        <v>235</v>
      </c>
      <c r="AB358" s="161">
        <v>131</v>
      </c>
      <c r="AC358" s="161">
        <v>73.900000000000006</v>
      </c>
      <c r="AD358" s="161">
        <v>73.900000000000006</v>
      </c>
      <c r="AE358" s="157">
        <f t="shared" si="22"/>
        <v>1367.3385761938416</v>
      </c>
      <c r="AF358" s="157">
        <f t="shared" si="20"/>
        <v>258.95314410426192</v>
      </c>
      <c r="AG358" s="157">
        <f t="shared" si="21"/>
        <v>41.432503056681909</v>
      </c>
      <c r="AH358" s="156"/>
      <c r="AI358" s="156"/>
      <c r="AJ358" s="156"/>
      <c r="AK358" s="156"/>
      <c r="AL358" s="156"/>
      <c r="AM358" s="156"/>
      <c r="AN358" s="156"/>
      <c r="AO358" s="156"/>
      <c r="AP358" s="156"/>
      <c r="AQ358" s="156"/>
      <c r="AR358" s="14"/>
    </row>
    <row r="359" spans="1:44" x14ac:dyDescent="0.35">
      <c r="A359" s="153" t="str">
        <f t="shared" si="17"/>
        <v>Cut3_22</v>
      </c>
      <c r="B359" s="14">
        <v>2019</v>
      </c>
      <c r="C359" s="14">
        <v>22</v>
      </c>
      <c r="D359" s="14" t="s">
        <v>19</v>
      </c>
      <c r="E359" s="14" t="s">
        <v>13</v>
      </c>
      <c r="F359" s="14" t="s">
        <v>11</v>
      </c>
      <c r="G359" s="14" t="s">
        <v>12</v>
      </c>
      <c r="H359" s="14" t="str">
        <f t="shared" si="18"/>
        <v>B4C</v>
      </c>
      <c r="I359" s="14" t="str">
        <f t="shared" si="19"/>
        <v>B4_2019</v>
      </c>
      <c r="J359" s="14" t="s">
        <v>10</v>
      </c>
      <c r="K359" s="14" t="s">
        <v>372</v>
      </c>
      <c r="L359" s="18">
        <v>43690</v>
      </c>
      <c r="M359" s="154">
        <v>19.345670852610702</v>
      </c>
      <c r="N359" s="155">
        <v>2037.7439964749942</v>
      </c>
      <c r="O359" s="155">
        <v>2037.7439964749942</v>
      </c>
      <c r="P359" s="154"/>
      <c r="Q359" s="154"/>
      <c r="R359" s="14"/>
      <c r="S359" s="161">
        <v>873</v>
      </c>
      <c r="T359" s="161">
        <v>88</v>
      </c>
      <c r="U359" s="161">
        <v>48</v>
      </c>
      <c r="V359" s="161">
        <v>892</v>
      </c>
      <c r="W359" s="161">
        <v>668</v>
      </c>
      <c r="X359" s="161">
        <v>566</v>
      </c>
      <c r="Y359" s="161">
        <v>1.9</v>
      </c>
      <c r="Z359" s="161">
        <v>201</v>
      </c>
      <c r="AA359" s="161">
        <v>233</v>
      </c>
      <c r="AB359" s="161">
        <v>111</v>
      </c>
      <c r="AC359" s="161">
        <v>75.099999999999994</v>
      </c>
      <c r="AD359" s="161">
        <v>75.099999999999994</v>
      </c>
      <c r="AE359" s="157">
        <f t="shared" si="22"/>
        <v>1778.95050892267</v>
      </c>
      <c r="AF359" s="157">
        <f t="shared" si="20"/>
        <v>409.58654329147384</v>
      </c>
      <c r="AG359" s="157">
        <f t="shared" si="21"/>
        <v>65.533846926635817</v>
      </c>
      <c r="AH359" s="156"/>
      <c r="AI359" s="156"/>
      <c r="AJ359" s="156"/>
      <c r="AK359" s="156"/>
      <c r="AL359" s="156"/>
      <c r="AM359" s="156"/>
      <c r="AN359" s="156"/>
      <c r="AO359" s="156"/>
      <c r="AP359" s="156"/>
      <c r="AQ359" s="156"/>
      <c r="AR359" s="14"/>
    </row>
    <row r="360" spans="1:44" x14ac:dyDescent="0.35">
      <c r="A360" s="153" t="str">
        <f t="shared" si="17"/>
        <v>Cut3_23</v>
      </c>
      <c r="B360" s="14">
        <v>2019</v>
      </c>
      <c r="C360" s="14">
        <v>23</v>
      </c>
      <c r="D360" s="14" t="s">
        <v>20</v>
      </c>
      <c r="E360" s="14" t="s">
        <v>13</v>
      </c>
      <c r="F360" s="14" t="s">
        <v>8</v>
      </c>
      <c r="G360" s="14" t="s">
        <v>16</v>
      </c>
      <c r="H360" s="14" t="str">
        <f t="shared" si="18"/>
        <v>B3BFW</v>
      </c>
      <c r="I360" s="14" t="str">
        <f t="shared" si="19"/>
        <v>B3_2019</v>
      </c>
      <c r="J360" s="14" t="s">
        <v>10</v>
      </c>
      <c r="K360" s="14" t="s">
        <v>372</v>
      </c>
      <c r="L360" s="18">
        <v>43690</v>
      </c>
      <c r="M360" s="154">
        <v>19.053592283403248</v>
      </c>
      <c r="N360" s="155">
        <v>2159.4071254523678</v>
      </c>
      <c r="O360" s="155">
        <v>2159.4071254523678</v>
      </c>
      <c r="P360" s="154"/>
      <c r="Q360" s="154"/>
      <c r="R360" s="14"/>
      <c r="S360" s="161">
        <v>850</v>
      </c>
      <c r="T360" s="161">
        <v>78</v>
      </c>
      <c r="U360" s="161">
        <v>3</v>
      </c>
      <c r="V360" s="161">
        <v>866</v>
      </c>
      <c r="W360" s="161">
        <v>662</v>
      </c>
      <c r="X360" s="161">
        <v>577</v>
      </c>
      <c r="Y360" s="161">
        <v>2.1</v>
      </c>
      <c r="Z360" s="161">
        <v>148</v>
      </c>
      <c r="AA360" s="161">
        <v>249</v>
      </c>
      <c r="AB360" s="161">
        <v>102</v>
      </c>
      <c r="AC360" s="161">
        <v>73.7</v>
      </c>
      <c r="AD360" s="161">
        <v>73.7</v>
      </c>
      <c r="AE360" s="157">
        <f t="shared" si="22"/>
        <v>1835.4960566345128</v>
      </c>
      <c r="AF360" s="157">
        <f t="shared" si="20"/>
        <v>319.59225456695043</v>
      </c>
      <c r="AG360" s="157">
        <f t="shared" si="21"/>
        <v>51.134760730712067</v>
      </c>
      <c r="AH360" s="156"/>
      <c r="AI360" s="156"/>
      <c r="AJ360" s="156"/>
      <c r="AK360" s="156"/>
      <c r="AL360" s="156"/>
      <c r="AM360" s="156"/>
      <c r="AN360" s="156"/>
      <c r="AO360" s="156"/>
      <c r="AP360" s="156"/>
      <c r="AQ360" s="156"/>
      <c r="AR360" s="14"/>
    </row>
    <row r="361" spans="1:44" x14ac:dyDescent="0.35">
      <c r="A361" s="153" t="str">
        <f t="shared" si="17"/>
        <v>Cut3_24</v>
      </c>
      <c r="B361" s="14">
        <v>2019</v>
      </c>
      <c r="C361" s="15">
        <v>24</v>
      </c>
      <c r="D361" s="15" t="s">
        <v>20</v>
      </c>
      <c r="E361" s="15" t="s">
        <v>13</v>
      </c>
      <c r="F361" s="15" t="s">
        <v>18</v>
      </c>
      <c r="G361" s="14" t="s">
        <v>12</v>
      </c>
      <c r="H361" s="14" t="str">
        <f t="shared" si="18"/>
        <v>B2C</v>
      </c>
      <c r="I361" s="14" t="str">
        <f t="shared" si="19"/>
        <v>B2_2019</v>
      </c>
      <c r="J361" s="14" t="s">
        <v>15</v>
      </c>
      <c r="K361" s="14" t="s">
        <v>372</v>
      </c>
      <c r="L361" s="18">
        <v>43703</v>
      </c>
      <c r="M361" s="154">
        <v>21.150764179337845</v>
      </c>
      <c r="N361" s="155">
        <v>2481.689663708974</v>
      </c>
      <c r="O361" s="155">
        <v>2481.689663708974</v>
      </c>
      <c r="P361" s="154"/>
      <c r="Q361" s="154"/>
      <c r="R361" s="14"/>
      <c r="S361" s="161">
        <v>929</v>
      </c>
      <c r="T361" s="161">
        <v>96</v>
      </c>
      <c r="U361" s="161">
        <v>66</v>
      </c>
      <c r="V361" s="161">
        <v>962</v>
      </c>
      <c r="W361" s="161">
        <v>701</v>
      </c>
      <c r="X361" s="161">
        <v>593</v>
      </c>
      <c r="Y361" s="161">
        <v>1.9</v>
      </c>
      <c r="Z361" s="161">
        <v>226</v>
      </c>
      <c r="AA361" s="161">
        <v>227</v>
      </c>
      <c r="AB361" s="161">
        <v>106</v>
      </c>
      <c r="AC361" s="161">
        <v>78.400000000000006</v>
      </c>
      <c r="AD361" s="161">
        <v>78.400000000000006</v>
      </c>
      <c r="AE361" s="157">
        <f t="shared" si="22"/>
        <v>2305.4896975856368</v>
      </c>
      <c r="AF361" s="157">
        <f t="shared" si="20"/>
        <v>560.86186399822805</v>
      </c>
      <c r="AG361" s="157">
        <f t="shared" si="21"/>
        <v>89.737898239716486</v>
      </c>
      <c r="AH361" s="156"/>
      <c r="AI361" s="156"/>
      <c r="AJ361" s="156"/>
      <c r="AK361" s="156"/>
      <c r="AL361" s="156"/>
      <c r="AM361" s="156"/>
      <c r="AN361" s="156"/>
      <c r="AO361" s="156"/>
      <c r="AP361" s="156"/>
      <c r="AQ361" s="156"/>
      <c r="AR361" s="14"/>
    </row>
    <row r="362" spans="1:44" x14ac:dyDescent="0.35">
      <c r="A362" s="153" t="str">
        <f t="shared" si="17"/>
        <v>Cut3_25</v>
      </c>
      <c r="B362" s="14">
        <v>2019</v>
      </c>
      <c r="C362" s="14">
        <v>25</v>
      </c>
      <c r="D362" s="14" t="s">
        <v>7</v>
      </c>
      <c r="E362" s="14" t="s">
        <v>12</v>
      </c>
      <c r="F362" s="14" t="s">
        <v>11</v>
      </c>
      <c r="G362" s="14" t="s">
        <v>16</v>
      </c>
      <c r="H362" s="14" t="str">
        <f t="shared" si="18"/>
        <v>B4BFW</v>
      </c>
      <c r="I362" s="14" t="str">
        <f t="shared" si="19"/>
        <v>B4_2019</v>
      </c>
      <c r="J362" s="14" t="s">
        <v>10</v>
      </c>
      <c r="K362" s="14" t="s">
        <v>372</v>
      </c>
      <c r="L362" s="18">
        <v>43690</v>
      </c>
      <c r="M362" s="154">
        <v>18.529063629674638</v>
      </c>
      <c r="N362" s="155">
        <v>2025.8442901777603</v>
      </c>
      <c r="O362" s="155">
        <v>2025.8442901777603</v>
      </c>
      <c r="P362" s="154"/>
      <c r="Q362" s="154"/>
      <c r="R362" s="14"/>
      <c r="S362" s="161">
        <v>839</v>
      </c>
      <c r="T362" s="161">
        <v>79</v>
      </c>
      <c r="U362" s="161">
        <v>14</v>
      </c>
      <c r="V362" s="161">
        <v>855</v>
      </c>
      <c r="W362" s="161">
        <v>651</v>
      </c>
      <c r="X362" s="161">
        <v>562</v>
      </c>
      <c r="Y362" s="161">
        <v>2.1</v>
      </c>
      <c r="Z362" s="161">
        <v>159</v>
      </c>
      <c r="AA362" s="161">
        <v>245</v>
      </c>
      <c r="AB362" s="161">
        <v>120</v>
      </c>
      <c r="AC362" s="161">
        <v>74</v>
      </c>
      <c r="AD362" s="161">
        <v>74</v>
      </c>
      <c r="AE362" s="157">
        <f t="shared" si="22"/>
        <v>1699.6833594591408</v>
      </c>
      <c r="AF362" s="157">
        <f t="shared" si="20"/>
        <v>322.10924213826388</v>
      </c>
      <c r="AG362" s="157">
        <f t="shared" si="21"/>
        <v>51.537478742122218</v>
      </c>
      <c r="AH362" s="156"/>
      <c r="AI362" s="156"/>
      <c r="AJ362" s="156"/>
      <c r="AK362" s="156"/>
      <c r="AL362" s="156"/>
      <c r="AM362" s="156"/>
      <c r="AN362" s="156"/>
      <c r="AO362" s="156"/>
      <c r="AP362" s="156"/>
      <c r="AQ362" s="156"/>
      <c r="AR362" s="14"/>
    </row>
    <row r="363" spans="1:44" x14ac:dyDescent="0.35">
      <c r="A363" s="153" t="str">
        <f t="shared" si="17"/>
        <v>Cut3_26</v>
      </c>
      <c r="B363" s="14">
        <v>2019</v>
      </c>
      <c r="C363" s="14">
        <v>26</v>
      </c>
      <c r="D363" s="14" t="s">
        <v>7</v>
      </c>
      <c r="E363" s="14" t="s">
        <v>12</v>
      </c>
      <c r="F363" s="14" t="s">
        <v>18</v>
      </c>
      <c r="G363" s="14" t="s">
        <v>9</v>
      </c>
      <c r="H363" s="14" t="str">
        <f t="shared" si="18"/>
        <v>B2BPW</v>
      </c>
      <c r="I363" s="14" t="str">
        <f t="shared" si="19"/>
        <v>B2_2019</v>
      </c>
      <c r="J363" s="14" t="s">
        <v>15</v>
      </c>
      <c r="K363" s="14" t="s">
        <v>372</v>
      </c>
      <c r="L363" s="18">
        <v>43703</v>
      </c>
      <c r="M363" s="154">
        <v>26.34369137916973</v>
      </c>
      <c r="N363" s="155">
        <v>3758.3666367615474</v>
      </c>
      <c r="O363" s="155">
        <v>3758.3666367615474</v>
      </c>
      <c r="P363" s="154"/>
      <c r="Q363" s="154"/>
      <c r="R363" s="14"/>
      <c r="S363" s="161">
        <v>465</v>
      </c>
      <c r="T363" s="161">
        <v>18</v>
      </c>
      <c r="U363" s="161">
        <v>16</v>
      </c>
      <c r="V363" s="161">
        <v>457</v>
      </c>
      <c r="W363" s="161">
        <v>363</v>
      </c>
      <c r="X363" s="161">
        <v>294</v>
      </c>
      <c r="Y363" s="161">
        <v>1</v>
      </c>
      <c r="Z363" s="161">
        <v>106</v>
      </c>
      <c r="AA363" s="161">
        <v>143</v>
      </c>
      <c r="AB363" s="161">
        <v>453</v>
      </c>
      <c r="AC363" s="161">
        <v>66.3</v>
      </c>
      <c r="AD363" s="161">
        <v>66.3</v>
      </c>
      <c r="AE363" s="157">
        <f t="shared" si="22"/>
        <v>1747.6404860941195</v>
      </c>
      <c r="AF363" s="157">
        <f t="shared" si="20"/>
        <v>398.38686349672406</v>
      </c>
      <c r="AG363" s="157">
        <f t="shared" si="21"/>
        <v>63.741898159475852</v>
      </c>
      <c r="AH363" s="156"/>
      <c r="AI363" s="156"/>
      <c r="AJ363" s="156"/>
      <c r="AK363" s="156"/>
      <c r="AL363" s="156"/>
      <c r="AM363" s="156"/>
      <c r="AN363" s="156"/>
      <c r="AO363" s="156"/>
      <c r="AP363" s="156"/>
      <c r="AQ363" s="156"/>
      <c r="AR363" s="14"/>
    </row>
    <row r="364" spans="1:44" x14ac:dyDescent="0.35">
      <c r="A364" s="153" t="str">
        <f t="shared" si="17"/>
        <v>Cut3_27</v>
      </c>
      <c r="B364" s="14">
        <v>2019</v>
      </c>
      <c r="C364" s="14">
        <v>27</v>
      </c>
      <c r="D364" s="14" t="s">
        <v>13</v>
      </c>
      <c r="E364" s="14" t="s">
        <v>12</v>
      </c>
      <c r="F364" s="14" t="s">
        <v>14</v>
      </c>
      <c r="G364" s="14" t="s">
        <v>12</v>
      </c>
      <c r="H364" s="14" t="str">
        <f t="shared" si="18"/>
        <v>B1C</v>
      </c>
      <c r="I364" s="14" t="str">
        <f t="shared" si="19"/>
        <v>B1_2019</v>
      </c>
      <c r="J364" s="14" t="s">
        <v>15</v>
      </c>
      <c r="K364" s="14" t="s">
        <v>372</v>
      </c>
      <c r="L364" s="18">
        <v>43690</v>
      </c>
      <c r="M364" s="154">
        <v>22.383068395254021</v>
      </c>
      <c r="N364" s="155">
        <v>1253.4518301342252</v>
      </c>
      <c r="O364" s="155">
        <v>1253.4518301342252</v>
      </c>
      <c r="P364" s="154"/>
      <c r="Q364" s="154"/>
      <c r="R364" s="14"/>
      <c r="S364" s="161">
        <v>799</v>
      </c>
      <c r="T364" s="161">
        <v>69</v>
      </c>
      <c r="U364" s="161">
        <v>-7</v>
      </c>
      <c r="V364" s="161">
        <v>808</v>
      </c>
      <c r="W364" s="161">
        <v>628</v>
      </c>
      <c r="X364" s="161">
        <v>551</v>
      </c>
      <c r="Y364" s="161">
        <v>2</v>
      </c>
      <c r="Z364" s="161">
        <v>128</v>
      </c>
      <c r="AA364" s="161">
        <v>243</v>
      </c>
      <c r="AB364" s="161">
        <v>121</v>
      </c>
      <c r="AC364" s="161">
        <v>71.5</v>
      </c>
      <c r="AD364" s="161">
        <v>71.5</v>
      </c>
      <c r="AE364" s="157">
        <f t="shared" si="22"/>
        <v>1001.5080122772459</v>
      </c>
      <c r="AF364" s="157">
        <f t="shared" si="20"/>
        <v>160.44183425718083</v>
      </c>
      <c r="AG364" s="157">
        <f t="shared" si="21"/>
        <v>25.670693481148934</v>
      </c>
      <c r="AH364" s="156"/>
      <c r="AI364" s="156"/>
      <c r="AJ364" s="156"/>
      <c r="AK364" s="156"/>
      <c r="AL364" s="156"/>
      <c r="AM364" s="156"/>
      <c r="AN364" s="156"/>
      <c r="AO364" s="156"/>
      <c r="AP364" s="156"/>
      <c r="AQ364" s="156"/>
      <c r="AR364" s="14"/>
    </row>
    <row r="365" spans="1:44" x14ac:dyDescent="0.35">
      <c r="A365" s="153" t="str">
        <f t="shared" si="17"/>
        <v>Cut3_28</v>
      </c>
      <c r="B365" s="14">
        <v>2019</v>
      </c>
      <c r="C365" s="14">
        <v>28</v>
      </c>
      <c r="D365" s="14" t="s">
        <v>13</v>
      </c>
      <c r="E365" s="14" t="s">
        <v>12</v>
      </c>
      <c r="F365" s="14" t="s">
        <v>14</v>
      </c>
      <c r="G365" s="14" t="s">
        <v>9</v>
      </c>
      <c r="H365" s="14" t="str">
        <f t="shared" si="18"/>
        <v>B1BPW</v>
      </c>
      <c r="I365" s="14" t="str">
        <f t="shared" si="19"/>
        <v>B1_2019</v>
      </c>
      <c r="J365" s="14" t="s">
        <v>15</v>
      </c>
      <c r="K365" s="14" t="s">
        <v>372</v>
      </c>
      <c r="L365" s="18">
        <v>43690</v>
      </c>
      <c r="M365" s="154">
        <v>21.628614916286157</v>
      </c>
      <c r="N365" s="155">
        <v>1643.7747336377479</v>
      </c>
      <c r="O365" s="155">
        <v>1643.7747336377479</v>
      </c>
      <c r="P365" s="154"/>
      <c r="Q365" s="154"/>
      <c r="R365" s="14"/>
      <c r="S365" s="161">
        <v>769</v>
      </c>
      <c r="T365" s="161">
        <v>63</v>
      </c>
      <c r="U365" s="161">
        <v>-11</v>
      </c>
      <c r="V365" s="161">
        <v>769</v>
      </c>
      <c r="W365" s="161">
        <v>609</v>
      </c>
      <c r="X365" s="161">
        <v>535</v>
      </c>
      <c r="Y365" s="161">
        <v>1.9</v>
      </c>
      <c r="Z365" s="161">
        <v>120</v>
      </c>
      <c r="AA365" s="161">
        <v>233</v>
      </c>
      <c r="AB365" s="161">
        <v>113</v>
      </c>
      <c r="AC365" s="161">
        <v>68.7</v>
      </c>
      <c r="AD365" s="161">
        <v>68.7</v>
      </c>
      <c r="AE365" s="157">
        <f t="shared" si="22"/>
        <v>1264.062770167428</v>
      </c>
      <c r="AF365" s="157">
        <f t="shared" si="20"/>
        <v>197.25296803652975</v>
      </c>
      <c r="AG365" s="157">
        <f t="shared" si="21"/>
        <v>31.560474885844759</v>
      </c>
      <c r="AH365" s="156"/>
      <c r="AI365" s="156"/>
      <c r="AJ365" s="156"/>
      <c r="AK365" s="156"/>
      <c r="AL365" s="156"/>
      <c r="AM365" s="156"/>
      <c r="AN365" s="156"/>
      <c r="AO365" s="156"/>
      <c r="AP365" s="156"/>
      <c r="AQ365" s="156"/>
      <c r="AR365" s="14"/>
    </row>
    <row r="366" spans="1:44" x14ac:dyDescent="0.35">
      <c r="A366" s="153" t="str">
        <f t="shared" si="17"/>
        <v>Cut3_29</v>
      </c>
      <c r="B366" s="14">
        <v>2019</v>
      </c>
      <c r="C366" s="14">
        <v>29</v>
      </c>
      <c r="D366" s="14" t="s">
        <v>12</v>
      </c>
      <c r="E366" s="14" t="s">
        <v>12</v>
      </c>
      <c r="F366" s="14" t="s">
        <v>11</v>
      </c>
      <c r="G366" s="14" t="s">
        <v>9</v>
      </c>
      <c r="H366" s="14" t="str">
        <f t="shared" si="18"/>
        <v>B4BPW</v>
      </c>
      <c r="I366" s="14" t="str">
        <f t="shared" si="19"/>
        <v>B4_2019</v>
      </c>
      <c r="J366" s="14" t="s">
        <v>10</v>
      </c>
      <c r="K366" s="14" t="s">
        <v>372</v>
      </c>
      <c r="L366" s="18">
        <v>43690</v>
      </c>
      <c r="M366" s="154">
        <v>17.842003853564535</v>
      </c>
      <c r="N366" s="155">
        <v>2664.4059087989704</v>
      </c>
      <c r="O366" s="155">
        <v>2664.4059087989704</v>
      </c>
      <c r="P366" s="154"/>
      <c r="Q366" s="154"/>
      <c r="R366" s="14"/>
      <c r="S366" s="161">
        <v>760</v>
      </c>
      <c r="T366" s="161">
        <v>65</v>
      </c>
      <c r="U366" s="161">
        <v>8</v>
      </c>
      <c r="V366" s="161">
        <v>773</v>
      </c>
      <c r="W366" s="161">
        <v>588</v>
      </c>
      <c r="X366" s="161">
        <v>506</v>
      </c>
      <c r="Y366" s="161">
        <v>1.6</v>
      </c>
      <c r="Z366" s="161">
        <v>140</v>
      </c>
      <c r="AA366" s="161">
        <v>197</v>
      </c>
      <c r="AB366" s="161">
        <v>189</v>
      </c>
      <c r="AC366" s="161">
        <v>72.5</v>
      </c>
      <c r="AD366" s="161">
        <v>72.5</v>
      </c>
      <c r="AE366" s="157">
        <f t="shared" si="22"/>
        <v>2024.9484906872176</v>
      </c>
      <c r="AF366" s="157">
        <f t="shared" si="20"/>
        <v>373.01682723185581</v>
      </c>
      <c r="AG366" s="157">
        <f t="shared" si="21"/>
        <v>59.682692357096933</v>
      </c>
      <c r="AH366" s="156"/>
      <c r="AI366" s="156"/>
      <c r="AJ366" s="156"/>
      <c r="AK366" s="156"/>
      <c r="AL366" s="156"/>
      <c r="AM366" s="156"/>
      <c r="AN366" s="156"/>
      <c r="AO366" s="156"/>
      <c r="AP366" s="156"/>
      <c r="AQ366" s="156"/>
      <c r="AR366" s="14"/>
    </row>
    <row r="367" spans="1:44" x14ac:dyDescent="0.35">
      <c r="A367" s="153" t="str">
        <f t="shared" si="17"/>
        <v>Cut3_30</v>
      </c>
      <c r="B367" s="14">
        <v>2019</v>
      </c>
      <c r="C367" s="14">
        <v>30</v>
      </c>
      <c r="D367" s="14" t="s">
        <v>12</v>
      </c>
      <c r="E367" s="14" t="s">
        <v>12</v>
      </c>
      <c r="F367" s="14" t="s">
        <v>8</v>
      </c>
      <c r="G367" s="14" t="s">
        <v>16</v>
      </c>
      <c r="H367" s="14" t="str">
        <f t="shared" si="18"/>
        <v>B3BFW</v>
      </c>
      <c r="I367" s="14" t="str">
        <f t="shared" si="19"/>
        <v>B3_2019</v>
      </c>
      <c r="J367" s="14" t="s">
        <v>10</v>
      </c>
      <c r="K367" s="14" t="s">
        <v>372</v>
      </c>
      <c r="L367" s="18">
        <v>43690</v>
      </c>
      <c r="M367" s="154">
        <v>19.576660735468543</v>
      </c>
      <c r="N367" s="155">
        <v>1853.2572162910219</v>
      </c>
      <c r="O367" s="155">
        <v>1853.2572162910219</v>
      </c>
      <c r="P367" s="154"/>
      <c r="Q367" s="154"/>
      <c r="R367" s="14"/>
      <c r="S367" s="161">
        <v>871</v>
      </c>
      <c r="T367" s="161">
        <v>80</v>
      </c>
      <c r="U367" s="161">
        <v>-1</v>
      </c>
      <c r="V367" s="161">
        <v>898</v>
      </c>
      <c r="W367" s="161">
        <v>673</v>
      </c>
      <c r="X367" s="161">
        <v>589</v>
      </c>
      <c r="Y367" s="161">
        <v>2</v>
      </c>
      <c r="Z367" s="161">
        <v>145</v>
      </c>
      <c r="AA367" s="161">
        <v>241</v>
      </c>
      <c r="AB367" s="161">
        <v>114</v>
      </c>
      <c r="AC367" s="161">
        <v>76</v>
      </c>
      <c r="AD367" s="161">
        <v>76</v>
      </c>
      <c r="AE367" s="157">
        <f t="shared" si="22"/>
        <v>1614.1870353894801</v>
      </c>
      <c r="AF367" s="157">
        <f t="shared" si="20"/>
        <v>268.72229636219816</v>
      </c>
      <c r="AG367" s="157">
        <f t="shared" si="21"/>
        <v>42.995567417951705</v>
      </c>
      <c r="AH367" s="156"/>
      <c r="AI367" s="156"/>
      <c r="AJ367" s="156"/>
      <c r="AK367" s="156"/>
      <c r="AL367" s="156"/>
      <c r="AM367" s="156"/>
      <c r="AN367" s="156"/>
      <c r="AO367" s="156"/>
      <c r="AP367" s="156"/>
      <c r="AQ367" s="156"/>
      <c r="AR367" s="14"/>
    </row>
    <row r="368" spans="1:44" x14ac:dyDescent="0.35">
      <c r="A368" s="153" t="str">
        <f t="shared" si="17"/>
        <v>Cut3_31</v>
      </c>
      <c r="B368" s="14">
        <v>2019</v>
      </c>
      <c r="C368" s="14">
        <v>31</v>
      </c>
      <c r="D368" s="14" t="s">
        <v>17</v>
      </c>
      <c r="E368" s="14" t="s">
        <v>12</v>
      </c>
      <c r="F368" s="14" t="s">
        <v>11</v>
      </c>
      <c r="G368" s="14" t="s">
        <v>12</v>
      </c>
      <c r="H368" s="14" t="str">
        <f t="shared" si="18"/>
        <v>B4C</v>
      </c>
      <c r="I368" s="14" t="str">
        <f t="shared" si="19"/>
        <v>B4_2019</v>
      </c>
      <c r="J368" s="14" t="s">
        <v>10</v>
      </c>
      <c r="K368" s="14" t="s">
        <v>372</v>
      </c>
      <c r="L368" s="18">
        <v>43690</v>
      </c>
      <c r="M368" s="154">
        <v>20.271304347826078</v>
      </c>
      <c r="N368" s="155">
        <v>1837.9315942028977</v>
      </c>
      <c r="O368" s="155">
        <v>1837.9315942028977</v>
      </c>
      <c r="P368" s="154"/>
      <c r="Q368" s="154"/>
      <c r="R368" s="14"/>
      <c r="S368" s="161">
        <v>829</v>
      </c>
      <c r="T368" s="161">
        <v>79</v>
      </c>
      <c r="U368" s="161">
        <v>21</v>
      </c>
      <c r="V368" s="161">
        <v>840</v>
      </c>
      <c r="W368" s="161">
        <v>643</v>
      </c>
      <c r="X368" s="161">
        <v>552</v>
      </c>
      <c r="Y368" s="161">
        <v>2</v>
      </c>
      <c r="Z368" s="161">
        <v>166</v>
      </c>
      <c r="AA368" s="161">
        <v>237</v>
      </c>
      <c r="AB368" s="161">
        <v>114</v>
      </c>
      <c r="AC368" s="161">
        <v>72.599999999999994</v>
      </c>
      <c r="AD368" s="161">
        <v>72.599999999999994</v>
      </c>
      <c r="AE368" s="157">
        <f t="shared" si="22"/>
        <v>1523.6452915942023</v>
      </c>
      <c r="AF368" s="157">
        <f t="shared" si="20"/>
        <v>305.09664463768104</v>
      </c>
      <c r="AG368" s="157">
        <f t="shared" si="21"/>
        <v>48.815463142028968</v>
      </c>
      <c r="AH368" s="156"/>
      <c r="AI368" s="156"/>
      <c r="AJ368" s="156"/>
      <c r="AK368" s="156"/>
      <c r="AL368" s="156"/>
      <c r="AM368" s="156"/>
      <c r="AN368" s="156"/>
      <c r="AO368" s="156"/>
      <c r="AP368" s="156"/>
      <c r="AQ368" s="156"/>
      <c r="AR368" s="14"/>
    </row>
    <row r="369" spans="1:44" x14ac:dyDescent="0.35">
      <c r="A369" s="153" t="str">
        <f t="shared" ref="A369:A432" si="23">CONCATENATE(K369,"_",C369)</f>
        <v>Cut3_32</v>
      </c>
      <c r="B369" s="14">
        <v>2019</v>
      </c>
      <c r="C369" s="14">
        <v>32</v>
      </c>
      <c r="D369" s="14" t="s">
        <v>17</v>
      </c>
      <c r="E369" s="14" t="s">
        <v>12</v>
      </c>
      <c r="F369" s="14" t="s">
        <v>8</v>
      </c>
      <c r="G369" s="14" t="s">
        <v>12</v>
      </c>
      <c r="H369" s="14" t="str">
        <f t="shared" si="18"/>
        <v>B3C</v>
      </c>
      <c r="I369" s="14" t="str">
        <f t="shared" si="19"/>
        <v>B3_2019</v>
      </c>
      <c r="J369" s="14" t="s">
        <v>10</v>
      </c>
      <c r="K369" s="14" t="s">
        <v>372</v>
      </c>
      <c r="L369" s="18">
        <v>43690</v>
      </c>
      <c r="M369" s="154">
        <v>20.728206020532443</v>
      </c>
      <c r="N369" s="155">
        <v>2293.9214662722575</v>
      </c>
      <c r="O369" s="155">
        <v>2293.9214662722575</v>
      </c>
      <c r="P369" s="154"/>
      <c r="Q369" s="154"/>
      <c r="R369" s="14"/>
      <c r="S369" s="161">
        <v>819</v>
      </c>
      <c r="T369" s="161">
        <v>77</v>
      </c>
      <c r="U369" s="161">
        <v>11</v>
      </c>
      <c r="V369" s="161">
        <v>826</v>
      </c>
      <c r="W369" s="161">
        <v>642</v>
      </c>
      <c r="X369" s="161">
        <v>554</v>
      </c>
      <c r="Y369" s="161">
        <v>2.2999999999999998</v>
      </c>
      <c r="Z369" s="161">
        <v>154</v>
      </c>
      <c r="AA369" s="161">
        <v>265</v>
      </c>
      <c r="AB369" s="161">
        <v>111</v>
      </c>
      <c r="AC369" s="161">
        <v>72.2</v>
      </c>
      <c r="AD369" s="161">
        <v>72.2</v>
      </c>
      <c r="AE369" s="157">
        <f t="shared" si="22"/>
        <v>1878.721680876979</v>
      </c>
      <c r="AF369" s="157">
        <f t="shared" si="20"/>
        <v>353.26390580592766</v>
      </c>
      <c r="AG369" s="157">
        <f t="shared" si="21"/>
        <v>56.522224928948425</v>
      </c>
      <c r="AH369" s="156"/>
      <c r="AI369" s="156"/>
      <c r="AJ369" s="156"/>
      <c r="AK369" s="156"/>
      <c r="AL369" s="156"/>
      <c r="AM369" s="156"/>
      <c r="AN369" s="156"/>
      <c r="AO369" s="156"/>
      <c r="AP369" s="156"/>
      <c r="AQ369" s="156"/>
      <c r="AR369" s="14"/>
    </row>
    <row r="370" spans="1:44" x14ac:dyDescent="0.35">
      <c r="A370" s="153" t="str">
        <f t="shared" si="23"/>
        <v>Cut3_33</v>
      </c>
      <c r="B370" s="14">
        <v>2019</v>
      </c>
      <c r="C370" s="14">
        <v>33</v>
      </c>
      <c r="D370" s="14" t="s">
        <v>19</v>
      </c>
      <c r="E370" s="14" t="s">
        <v>12</v>
      </c>
      <c r="F370" s="14" t="s">
        <v>8</v>
      </c>
      <c r="G370" s="14" t="s">
        <v>9</v>
      </c>
      <c r="H370" s="14" t="str">
        <f t="shared" ref="H370:H433" si="24">F370&amp;G370</f>
        <v>B3BPW</v>
      </c>
      <c r="I370" s="14" t="str">
        <f t="shared" ref="I370:I433" si="25">CONCATENATE(F370,"_",B370)</f>
        <v>B3_2019</v>
      </c>
      <c r="J370" s="14" t="s">
        <v>10</v>
      </c>
      <c r="K370" s="14" t="s">
        <v>372</v>
      </c>
      <c r="L370" s="18">
        <v>43690</v>
      </c>
      <c r="M370" s="154">
        <v>16.828246558946759</v>
      </c>
      <c r="N370" s="155">
        <v>3073.9597047676079</v>
      </c>
      <c r="O370" s="155">
        <v>3073.9597047676079</v>
      </c>
      <c r="P370" s="154"/>
      <c r="Q370" s="154"/>
      <c r="R370" s="14"/>
      <c r="S370" s="161">
        <v>781</v>
      </c>
      <c r="T370" s="161">
        <v>68</v>
      </c>
      <c r="U370" s="161">
        <v>-4</v>
      </c>
      <c r="V370" s="161">
        <v>783</v>
      </c>
      <c r="W370" s="161">
        <v>618</v>
      </c>
      <c r="X370" s="161">
        <v>539</v>
      </c>
      <c r="Y370" s="161">
        <v>2.2000000000000002</v>
      </c>
      <c r="Z370" s="161">
        <v>131</v>
      </c>
      <c r="AA370" s="161">
        <v>257</v>
      </c>
      <c r="AB370" s="161">
        <v>120</v>
      </c>
      <c r="AC370" s="161">
        <v>70.2</v>
      </c>
      <c r="AD370" s="161">
        <v>70.2</v>
      </c>
      <c r="AE370" s="157">
        <f t="shared" si="22"/>
        <v>2400.7625294235017</v>
      </c>
      <c r="AF370" s="157">
        <f t="shared" si="20"/>
        <v>402.68872132455664</v>
      </c>
      <c r="AG370" s="157">
        <f t="shared" si="21"/>
        <v>64.430195411929063</v>
      </c>
      <c r="AH370" s="156"/>
      <c r="AI370" s="156"/>
      <c r="AJ370" s="156"/>
      <c r="AK370" s="156"/>
      <c r="AL370" s="156"/>
      <c r="AM370" s="156"/>
      <c r="AN370" s="156"/>
      <c r="AO370" s="156"/>
      <c r="AP370" s="156"/>
      <c r="AQ370" s="156"/>
      <c r="AR370" s="14"/>
    </row>
    <row r="371" spans="1:44" x14ac:dyDescent="0.35">
      <c r="A371" s="153" t="str">
        <f t="shared" si="23"/>
        <v>Cut3_34</v>
      </c>
      <c r="B371" s="14">
        <v>2019</v>
      </c>
      <c r="C371" s="14">
        <v>34</v>
      </c>
      <c r="D371" s="14" t="s">
        <v>19</v>
      </c>
      <c r="E371" s="14" t="s">
        <v>12</v>
      </c>
      <c r="F371" s="14" t="s">
        <v>14</v>
      </c>
      <c r="G371" s="14" t="s">
        <v>16</v>
      </c>
      <c r="H371" s="14" t="str">
        <f t="shared" si="24"/>
        <v>B1BFW</v>
      </c>
      <c r="I371" s="14" t="str">
        <f t="shared" si="25"/>
        <v>B1_2019</v>
      </c>
      <c r="J371" s="14" t="s">
        <v>15</v>
      </c>
      <c r="K371" s="14" t="s">
        <v>372</v>
      </c>
      <c r="L371" s="18">
        <v>43690</v>
      </c>
      <c r="M371" s="154">
        <v>20.637354578485937</v>
      </c>
      <c r="N371" s="155">
        <v>1843.603675678077</v>
      </c>
      <c r="O371" s="155">
        <v>1843.603675678077</v>
      </c>
      <c r="P371" s="154"/>
      <c r="Q371" s="154"/>
      <c r="R371" s="14"/>
      <c r="S371" s="161">
        <v>848</v>
      </c>
      <c r="T371" s="161">
        <v>79</v>
      </c>
      <c r="U371" s="161">
        <v>9</v>
      </c>
      <c r="V371" s="161">
        <v>868</v>
      </c>
      <c r="W371" s="161">
        <v>656</v>
      </c>
      <c r="X371" s="161">
        <v>569</v>
      </c>
      <c r="Y371" s="161">
        <v>2</v>
      </c>
      <c r="Z371" s="161">
        <v>154</v>
      </c>
      <c r="AA371" s="161">
        <v>239</v>
      </c>
      <c r="AB371" s="161">
        <v>123</v>
      </c>
      <c r="AC371" s="161">
        <v>74.8</v>
      </c>
      <c r="AD371" s="161">
        <v>74.8</v>
      </c>
      <c r="AE371" s="157">
        <f t="shared" si="22"/>
        <v>1563.3759169750092</v>
      </c>
      <c r="AF371" s="157">
        <f t="shared" ref="AF371:AF433" si="26">Z371*$N371/1000</f>
        <v>283.91496605442387</v>
      </c>
      <c r="AG371" s="157">
        <f t="shared" ref="AG371:AG433" si="27">AF371/6.25</f>
        <v>45.426394568707821</v>
      </c>
      <c r="AH371" s="156"/>
      <c r="AI371" s="156"/>
      <c r="AJ371" s="156"/>
      <c r="AK371" s="156"/>
      <c r="AL371" s="156"/>
      <c r="AM371" s="156"/>
      <c r="AN371" s="156"/>
      <c r="AO371" s="156"/>
      <c r="AP371" s="156"/>
      <c r="AQ371" s="156"/>
      <c r="AR371" s="14"/>
    </row>
    <row r="372" spans="1:44" x14ac:dyDescent="0.35">
      <c r="A372" s="153" t="str">
        <f t="shared" si="23"/>
        <v>Cut3_35</v>
      </c>
      <c r="B372" s="14">
        <v>2019</v>
      </c>
      <c r="C372" s="16">
        <v>35</v>
      </c>
      <c r="D372" s="14" t="s">
        <v>20</v>
      </c>
      <c r="E372" s="16" t="s">
        <v>12</v>
      </c>
      <c r="F372" s="16" t="s">
        <v>18</v>
      </c>
      <c r="G372" s="14" t="s">
        <v>16</v>
      </c>
      <c r="H372" s="14" t="str">
        <f t="shared" si="24"/>
        <v>B2BFW</v>
      </c>
      <c r="I372" s="14" t="str">
        <f t="shared" si="25"/>
        <v>B2_2019</v>
      </c>
      <c r="J372" s="14" t="s">
        <v>15</v>
      </c>
      <c r="K372" s="14" t="s">
        <v>372</v>
      </c>
      <c r="L372" s="18">
        <v>43703</v>
      </c>
      <c r="M372" s="154">
        <v>21.305062897275164</v>
      </c>
      <c r="N372" s="155">
        <v>3295.1830614452251</v>
      </c>
      <c r="O372" s="155">
        <v>3295.1830614452251</v>
      </c>
      <c r="P372" s="154"/>
      <c r="Q372" s="154"/>
      <c r="R372" s="14"/>
      <c r="S372" s="161">
        <v>873</v>
      </c>
      <c r="T372" s="161">
        <v>82</v>
      </c>
      <c r="U372" s="161">
        <v>7</v>
      </c>
      <c r="V372" s="161">
        <v>897</v>
      </c>
      <c r="W372" s="161">
        <v>675</v>
      </c>
      <c r="X372" s="161">
        <v>587</v>
      </c>
      <c r="Y372" s="161">
        <v>2.1</v>
      </c>
      <c r="Z372" s="161">
        <v>155</v>
      </c>
      <c r="AA372" s="161">
        <v>252</v>
      </c>
      <c r="AB372" s="161">
        <v>112</v>
      </c>
      <c r="AC372" s="161">
        <v>76</v>
      </c>
      <c r="AD372" s="161">
        <v>76</v>
      </c>
      <c r="AE372" s="157">
        <f t="shared" si="22"/>
        <v>2876.6948126416814</v>
      </c>
      <c r="AF372" s="157">
        <f t="shared" si="26"/>
        <v>510.75337452400987</v>
      </c>
      <c r="AG372" s="157">
        <f t="shared" si="27"/>
        <v>81.720539923841585</v>
      </c>
      <c r="AH372" s="156"/>
      <c r="AI372" s="156"/>
      <c r="AJ372" s="156"/>
      <c r="AK372" s="156"/>
      <c r="AL372" s="156"/>
      <c r="AM372" s="156"/>
      <c r="AN372" s="156"/>
      <c r="AO372" s="156"/>
      <c r="AP372" s="156"/>
      <c r="AQ372" s="156"/>
      <c r="AR372" s="14"/>
    </row>
    <row r="373" spans="1:44" x14ac:dyDescent="0.35">
      <c r="A373" s="153" t="str">
        <f t="shared" si="23"/>
        <v>Cut3_36</v>
      </c>
      <c r="B373" s="14">
        <v>2019</v>
      </c>
      <c r="C373" s="15">
        <v>36</v>
      </c>
      <c r="D373" s="15" t="s">
        <v>20</v>
      </c>
      <c r="E373" s="15" t="s">
        <v>12</v>
      </c>
      <c r="F373" s="15" t="s">
        <v>18</v>
      </c>
      <c r="G373" s="14" t="s">
        <v>12</v>
      </c>
      <c r="H373" s="14" t="str">
        <f t="shared" si="24"/>
        <v>B2C</v>
      </c>
      <c r="I373" s="14" t="str">
        <f t="shared" si="25"/>
        <v>B2_2019</v>
      </c>
      <c r="J373" s="14" t="s">
        <v>15</v>
      </c>
      <c r="K373" s="14" t="s">
        <v>372</v>
      </c>
      <c r="L373" s="18">
        <v>43703</v>
      </c>
      <c r="M373" s="154">
        <v>20.950332125603857</v>
      </c>
      <c r="N373" s="155">
        <v>3072.715378421899</v>
      </c>
      <c r="O373" s="155">
        <v>3072.715378421899</v>
      </c>
      <c r="P373" s="154"/>
      <c r="Q373" s="154"/>
      <c r="R373" s="14"/>
      <c r="S373" s="161">
        <v>841</v>
      </c>
      <c r="T373" s="161">
        <v>82</v>
      </c>
      <c r="U373" s="161">
        <v>27</v>
      </c>
      <c r="V373" s="161">
        <v>857</v>
      </c>
      <c r="W373" s="161">
        <v>650</v>
      </c>
      <c r="X373" s="161">
        <v>556</v>
      </c>
      <c r="Y373" s="161">
        <v>2.1</v>
      </c>
      <c r="Z373" s="161">
        <v>174</v>
      </c>
      <c r="AA373" s="161">
        <v>249</v>
      </c>
      <c r="AB373" s="161">
        <v>127</v>
      </c>
      <c r="AC373" s="161">
        <v>74.5</v>
      </c>
      <c r="AD373" s="161">
        <v>74.5</v>
      </c>
      <c r="AE373" s="157">
        <f t="shared" si="22"/>
        <v>2584.1536332528171</v>
      </c>
      <c r="AF373" s="157">
        <f t="shared" si="26"/>
        <v>534.65247584541032</v>
      </c>
      <c r="AG373" s="157">
        <f t="shared" si="27"/>
        <v>85.544396135265657</v>
      </c>
      <c r="AH373" s="156"/>
      <c r="AI373" s="156"/>
      <c r="AJ373" s="156"/>
      <c r="AK373" s="156"/>
      <c r="AL373" s="156"/>
      <c r="AM373" s="156"/>
      <c r="AN373" s="156"/>
      <c r="AO373" s="156"/>
      <c r="AP373" s="156"/>
      <c r="AQ373" s="156"/>
      <c r="AR373" s="14"/>
    </row>
    <row r="374" spans="1:44" x14ac:dyDescent="0.35">
      <c r="A374" s="153" t="str">
        <f t="shared" si="23"/>
        <v>Cut3_37</v>
      </c>
      <c r="B374" s="14">
        <v>2019</v>
      </c>
      <c r="C374" s="14">
        <v>37</v>
      </c>
      <c r="D374" s="14" t="s">
        <v>7</v>
      </c>
      <c r="E374" s="14" t="s">
        <v>17</v>
      </c>
      <c r="F374" s="14" t="s">
        <v>14</v>
      </c>
      <c r="G374" s="14" t="s">
        <v>16</v>
      </c>
      <c r="H374" s="14" t="str">
        <f t="shared" si="24"/>
        <v>B1BFW</v>
      </c>
      <c r="I374" s="14" t="str">
        <f t="shared" si="25"/>
        <v>B1_2019</v>
      </c>
      <c r="J374" s="14" t="s">
        <v>15</v>
      </c>
      <c r="K374" s="14" t="s">
        <v>372</v>
      </c>
      <c r="L374" s="18">
        <v>43690</v>
      </c>
      <c r="M374" s="154">
        <v>19.26928783382791</v>
      </c>
      <c r="N374" s="155">
        <v>1978.3135509396657</v>
      </c>
      <c r="O374" s="155">
        <v>1978.3135509396657</v>
      </c>
      <c r="P374" s="154"/>
      <c r="Q374" s="154"/>
      <c r="R374" s="14"/>
      <c r="S374" s="161">
        <v>794</v>
      </c>
      <c r="T374" s="161">
        <v>73</v>
      </c>
      <c r="U374" s="161">
        <v>16</v>
      </c>
      <c r="V374" s="161">
        <v>803</v>
      </c>
      <c r="W374" s="161">
        <v>617</v>
      </c>
      <c r="X374" s="161">
        <v>529</v>
      </c>
      <c r="Y374" s="161">
        <v>1.8</v>
      </c>
      <c r="Z374" s="161">
        <v>155</v>
      </c>
      <c r="AA374" s="161">
        <v>223</v>
      </c>
      <c r="AB374" s="161">
        <v>142</v>
      </c>
      <c r="AC374" s="161">
        <v>71.900000000000006</v>
      </c>
      <c r="AD374" s="161">
        <v>71.900000000000006</v>
      </c>
      <c r="AE374" s="157">
        <f t="shared" si="22"/>
        <v>1570.7809594460944</v>
      </c>
      <c r="AF374" s="157">
        <f t="shared" si="26"/>
        <v>306.63860039564815</v>
      </c>
      <c r="AG374" s="157">
        <f t="shared" si="27"/>
        <v>49.062176063303703</v>
      </c>
      <c r="AH374" s="156"/>
      <c r="AI374" s="156"/>
      <c r="AJ374" s="156"/>
      <c r="AK374" s="156"/>
      <c r="AL374" s="156"/>
      <c r="AM374" s="156"/>
      <c r="AN374" s="156"/>
      <c r="AO374" s="156"/>
      <c r="AP374" s="156"/>
      <c r="AQ374" s="156"/>
      <c r="AR374" s="14"/>
    </row>
    <row r="375" spans="1:44" x14ac:dyDescent="0.35">
      <c r="A375" s="153" t="str">
        <f t="shared" si="23"/>
        <v>Cut3_38</v>
      </c>
      <c r="B375" s="14">
        <v>2019</v>
      </c>
      <c r="C375" s="14">
        <v>38</v>
      </c>
      <c r="D375" s="14" t="s">
        <v>7</v>
      </c>
      <c r="E375" s="14" t="s">
        <v>17</v>
      </c>
      <c r="F375" s="14" t="s">
        <v>8</v>
      </c>
      <c r="G375" s="14" t="s">
        <v>12</v>
      </c>
      <c r="H375" s="14" t="str">
        <f t="shared" si="24"/>
        <v>B3C</v>
      </c>
      <c r="I375" s="14" t="str">
        <f t="shared" si="25"/>
        <v>B3_2019</v>
      </c>
      <c r="J375" s="14" t="s">
        <v>10</v>
      </c>
      <c r="K375" s="14" t="s">
        <v>372</v>
      </c>
      <c r="L375" s="18">
        <v>43690</v>
      </c>
      <c r="M375" s="154">
        <v>19.991657107101879</v>
      </c>
      <c r="N375" s="155">
        <v>1919.1990822817804</v>
      </c>
      <c r="O375" s="155">
        <v>1919.1990822817804</v>
      </c>
      <c r="P375" s="154"/>
      <c r="Q375" s="154"/>
      <c r="R375" s="14"/>
      <c r="S375" s="161">
        <v>853</v>
      </c>
      <c r="T375" s="161">
        <v>81</v>
      </c>
      <c r="U375" s="161">
        <v>13</v>
      </c>
      <c r="V375" s="161">
        <v>873</v>
      </c>
      <c r="W375" s="161">
        <v>659</v>
      </c>
      <c r="X375" s="161">
        <v>570</v>
      </c>
      <c r="Y375" s="161">
        <v>1.9</v>
      </c>
      <c r="Z375" s="161">
        <v>159</v>
      </c>
      <c r="AA375" s="161">
        <v>234</v>
      </c>
      <c r="AB375" s="161">
        <v>117</v>
      </c>
      <c r="AC375" s="161">
        <v>74.599999999999994</v>
      </c>
      <c r="AD375" s="161">
        <v>74.599999999999994</v>
      </c>
      <c r="AE375" s="157">
        <f t="shared" si="22"/>
        <v>1637.0768171863585</v>
      </c>
      <c r="AF375" s="157">
        <f t="shared" si="26"/>
        <v>305.15265408280311</v>
      </c>
      <c r="AG375" s="157">
        <f t="shared" si="27"/>
        <v>48.824424653248499</v>
      </c>
      <c r="AH375" s="156"/>
      <c r="AI375" s="156"/>
      <c r="AJ375" s="156"/>
      <c r="AK375" s="156"/>
      <c r="AL375" s="156"/>
      <c r="AM375" s="156"/>
      <c r="AN375" s="156"/>
      <c r="AO375" s="156"/>
      <c r="AP375" s="156"/>
      <c r="AQ375" s="156"/>
      <c r="AR375" s="14"/>
    </row>
    <row r="376" spans="1:44" x14ac:dyDescent="0.35">
      <c r="A376" s="153" t="str">
        <f t="shared" si="23"/>
        <v>Cut3_39</v>
      </c>
      <c r="B376" s="14">
        <v>2019</v>
      </c>
      <c r="C376" s="14">
        <v>39</v>
      </c>
      <c r="D376" s="14" t="s">
        <v>13</v>
      </c>
      <c r="E376" s="14" t="s">
        <v>17</v>
      </c>
      <c r="F376" s="14" t="s">
        <v>8</v>
      </c>
      <c r="G376" s="14" t="s">
        <v>9</v>
      </c>
      <c r="H376" s="14" t="str">
        <f t="shared" si="24"/>
        <v>B3BPW</v>
      </c>
      <c r="I376" s="14" t="str">
        <f t="shared" si="25"/>
        <v>B3_2019</v>
      </c>
      <c r="J376" s="14" t="s">
        <v>10</v>
      </c>
      <c r="K376" s="14" t="s">
        <v>372</v>
      </c>
      <c r="L376" s="18">
        <v>43690</v>
      </c>
      <c r="M376" s="154">
        <v>16.267004842056711</v>
      </c>
      <c r="N376" s="155">
        <v>3101.5755898854795</v>
      </c>
      <c r="O376" s="155">
        <v>3101.5755898854795</v>
      </c>
      <c r="P376" s="154"/>
      <c r="Q376" s="154"/>
      <c r="R376" s="14"/>
      <c r="S376" s="161">
        <v>794</v>
      </c>
      <c r="T376" s="161">
        <v>69</v>
      </c>
      <c r="U376" s="161">
        <v>-5</v>
      </c>
      <c r="V376" s="161">
        <v>797</v>
      </c>
      <c r="W376" s="161">
        <v>630</v>
      </c>
      <c r="X376" s="161">
        <v>551</v>
      </c>
      <c r="Y376" s="161">
        <v>2.4</v>
      </c>
      <c r="Z376" s="161">
        <v>131</v>
      </c>
      <c r="AA376" s="161">
        <v>276</v>
      </c>
      <c r="AB376" s="161">
        <v>110</v>
      </c>
      <c r="AC376" s="161">
        <v>70.8</v>
      </c>
      <c r="AD376" s="161">
        <v>70.8</v>
      </c>
      <c r="AE376" s="157">
        <f t="shared" si="22"/>
        <v>2462.6510183690707</v>
      </c>
      <c r="AF376" s="157">
        <f t="shared" si="26"/>
        <v>406.30640227499782</v>
      </c>
      <c r="AG376" s="157">
        <f t="shared" si="27"/>
        <v>65.009024363999657</v>
      </c>
      <c r="AH376" s="156"/>
      <c r="AI376" s="156"/>
      <c r="AJ376" s="156"/>
      <c r="AK376" s="156"/>
      <c r="AL376" s="156"/>
      <c r="AM376" s="156"/>
      <c r="AN376" s="156"/>
      <c r="AO376" s="156"/>
      <c r="AP376" s="156"/>
      <c r="AQ376" s="156"/>
      <c r="AR376" s="14"/>
    </row>
    <row r="377" spans="1:44" x14ac:dyDescent="0.35">
      <c r="A377" s="153" t="str">
        <f t="shared" si="23"/>
        <v>Cut3_40</v>
      </c>
      <c r="B377" s="14">
        <v>2019</v>
      </c>
      <c r="C377" s="14">
        <v>40</v>
      </c>
      <c r="D377" s="14" t="s">
        <v>13</v>
      </c>
      <c r="E377" s="14" t="s">
        <v>17</v>
      </c>
      <c r="F377" s="14" t="s">
        <v>11</v>
      </c>
      <c r="G377" s="14" t="s">
        <v>12</v>
      </c>
      <c r="H377" s="14" t="str">
        <f t="shared" si="24"/>
        <v>B4C</v>
      </c>
      <c r="I377" s="14" t="str">
        <f t="shared" si="25"/>
        <v>B4_2019</v>
      </c>
      <c r="J377" s="14" t="s">
        <v>10</v>
      </c>
      <c r="K377" s="14" t="s">
        <v>372</v>
      </c>
      <c r="L377" s="18">
        <v>43690</v>
      </c>
      <c r="M377" s="154">
        <v>19.270967980204617</v>
      </c>
      <c r="N377" s="155">
        <v>1875.7075500732492</v>
      </c>
      <c r="O377" s="155">
        <v>1875.7075500732492</v>
      </c>
      <c r="P377" s="154"/>
      <c r="Q377" s="154"/>
      <c r="R377" s="14"/>
      <c r="S377" s="161">
        <v>886</v>
      </c>
      <c r="T377" s="161">
        <v>87</v>
      </c>
      <c r="U377" s="161">
        <v>21</v>
      </c>
      <c r="V377" s="161">
        <v>912</v>
      </c>
      <c r="W377" s="161">
        <v>681</v>
      </c>
      <c r="X377" s="161">
        <v>587</v>
      </c>
      <c r="Y377" s="161">
        <v>2</v>
      </c>
      <c r="Z377" s="161">
        <v>173</v>
      </c>
      <c r="AA377" s="161">
        <v>244</v>
      </c>
      <c r="AB377" s="161">
        <v>109</v>
      </c>
      <c r="AC377" s="161">
        <v>76.400000000000006</v>
      </c>
      <c r="AD377" s="161">
        <v>76.400000000000006</v>
      </c>
      <c r="AE377" s="157">
        <f t="shared" si="22"/>
        <v>1661.8768893648987</v>
      </c>
      <c r="AF377" s="157">
        <f t="shared" si="26"/>
        <v>324.49740616267212</v>
      </c>
      <c r="AG377" s="157">
        <f t="shared" si="27"/>
        <v>51.919584986027537</v>
      </c>
      <c r="AH377" s="156"/>
      <c r="AI377" s="156"/>
      <c r="AJ377" s="156"/>
      <c r="AK377" s="156"/>
      <c r="AL377" s="156"/>
      <c r="AM377" s="156"/>
      <c r="AN377" s="156"/>
      <c r="AO377" s="156"/>
      <c r="AP377" s="156"/>
      <c r="AQ377" s="156"/>
      <c r="AR377" s="14"/>
    </row>
    <row r="378" spans="1:44" x14ac:dyDescent="0.35">
      <c r="A378" s="153" t="str">
        <f t="shared" si="23"/>
        <v>Cut3_41</v>
      </c>
      <c r="B378" s="14">
        <v>2019</v>
      </c>
      <c r="C378" s="14">
        <v>41</v>
      </c>
      <c r="D378" s="14" t="s">
        <v>12</v>
      </c>
      <c r="E378" s="14" t="s">
        <v>17</v>
      </c>
      <c r="F378" s="14" t="s">
        <v>18</v>
      </c>
      <c r="G378" s="14" t="s">
        <v>16</v>
      </c>
      <c r="H378" s="14" t="str">
        <f t="shared" si="24"/>
        <v>B2BFW</v>
      </c>
      <c r="I378" s="14" t="str">
        <f t="shared" si="25"/>
        <v>B2_2019</v>
      </c>
      <c r="J378" s="14" t="s">
        <v>15</v>
      </c>
      <c r="K378" s="14" t="s">
        <v>372</v>
      </c>
      <c r="L378" s="18">
        <v>43703</v>
      </c>
      <c r="M378" s="154">
        <v>18.656610721620297</v>
      </c>
      <c r="N378" s="155">
        <v>2736.3029058376433</v>
      </c>
      <c r="O378" s="155">
        <v>2736.3029058376433</v>
      </c>
      <c r="P378" s="154"/>
      <c r="Q378" s="154"/>
      <c r="R378" s="14"/>
      <c r="S378" s="161">
        <v>831</v>
      </c>
      <c r="T378" s="161">
        <v>77</v>
      </c>
      <c r="U378" s="161">
        <v>8</v>
      </c>
      <c r="V378" s="161">
        <v>844</v>
      </c>
      <c r="W378" s="161">
        <v>648</v>
      </c>
      <c r="X378" s="161">
        <v>561</v>
      </c>
      <c r="Y378" s="161">
        <v>2.1</v>
      </c>
      <c r="Z378" s="161">
        <v>151</v>
      </c>
      <c r="AA378" s="161">
        <v>246</v>
      </c>
      <c r="AB378" s="161">
        <v>113</v>
      </c>
      <c r="AC378" s="161">
        <v>73</v>
      </c>
      <c r="AD378" s="161">
        <v>73</v>
      </c>
      <c r="AE378" s="157">
        <f t="shared" si="22"/>
        <v>2273.8677147510816</v>
      </c>
      <c r="AF378" s="157">
        <f t="shared" si="26"/>
        <v>413.18173878148411</v>
      </c>
      <c r="AG378" s="157">
        <f t="shared" si="27"/>
        <v>66.109078205037463</v>
      </c>
      <c r="AH378" s="156"/>
      <c r="AI378" s="156"/>
      <c r="AJ378" s="156"/>
      <c r="AK378" s="156"/>
      <c r="AL378" s="156"/>
      <c r="AM378" s="156"/>
      <c r="AN378" s="156"/>
      <c r="AO378" s="156"/>
      <c r="AP378" s="156"/>
      <c r="AQ378" s="156"/>
      <c r="AR378" s="14"/>
    </row>
    <row r="379" spans="1:44" x14ac:dyDescent="0.35">
      <c r="A379" s="153" t="str">
        <f t="shared" si="23"/>
        <v>Cut3_42</v>
      </c>
      <c r="B379" s="14">
        <v>2019</v>
      </c>
      <c r="C379" s="14">
        <v>42</v>
      </c>
      <c r="D379" s="14" t="s">
        <v>12</v>
      </c>
      <c r="E379" s="14" t="s">
        <v>17</v>
      </c>
      <c r="F379" s="14" t="s">
        <v>14</v>
      </c>
      <c r="G379" s="14" t="s">
        <v>9</v>
      </c>
      <c r="H379" s="14" t="str">
        <f t="shared" si="24"/>
        <v>B1BPW</v>
      </c>
      <c r="I379" s="14" t="str">
        <f t="shared" si="25"/>
        <v>B1_2019</v>
      </c>
      <c r="J379" s="14" t="s">
        <v>15</v>
      </c>
      <c r="K379" s="14" t="s">
        <v>372</v>
      </c>
      <c r="L379" s="18">
        <v>43690</v>
      </c>
      <c r="M379" s="154">
        <v>18.856746925342094</v>
      </c>
      <c r="N379" s="155">
        <v>1860.5323633004198</v>
      </c>
      <c r="O379" s="155">
        <v>1860.5323633004198</v>
      </c>
      <c r="P379" s="154"/>
      <c r="Q379" s="154"/>
      <c r="R379" s="14"/>
      <c r="S379" s="161">
        <v>799</v>
      </c>
      <c r="T379" s="161">
        <v>66</v>
      </c>
      <c r="U379" s="161">
        <v>-13</v>
      </c>
      <c r="V379" s="161">
        <v>808</v>
      </c>
      <c r="W379" s="161">
        <v>627</v>
      </c>
      <c r="X379" s="161">
        <v>552</v>
      </c>
      <c r="Y379" s="161">
        <v>1.8</v>
      </c>
      <c r="Z379" s="161">
        <v>121</v>
      </c>
      <c r="AA379" s="161">
        <v>216</v>
      </c>
      <c r="AB379" s="161">
        <v>109</v>
      </c>
      <c r="AC379" s="161">
        <v>70.400000000000006</v>
      </c>
      <c r="AD379" s="161">
        <v>70.400000000000006</v>
      </c>
      <c r="AE379" s="157">
        <f t="shared" si="22"/>
        <v>1486.5653582770353</v>
      </c>
      <c r="AF379" s="157">
        <f t="shared" si="26"/>
        <v>225.12441595935078</v>
      </c>
      <c r="AG379" s="157">
        <f t="shared" si="27"/>
        <v>36.019906553496128</v>
      </c>
      <c r="AH379" s="156"/>
      <c r="AI379" s="156"/>
      <c r="AJ379" s="156"/>
      <c r="AK379" s="156"/>
      <c r="AL379" s="156"/>
      <c r="AM379" s="156"/>
      <c r="AN379" s="156"/>
      <c r="AO379" s="156"/>
      <c r="AP379" s="156"/>
      <c r="AQ379" s="156"/>
      <c r="AR379" s="14"/>
    </row>
    <row r="380" spans="1:44" x14ac:dyDescent="0.35">
      <c r="A380" s="153" t="str">
        <f t="shared" si="23"/>
        <v>Cut3_43</v>
      </c>
      <c r="B380" s="14">
        <v>2019</v>
      </c>
      <c r="C380" s="14">
        <v>43</v>
      </c>
      <c r="D380" s="14" t="s">
        <v>17</v>
      </c>
      <c r="E380" s="14" t="s">
        <v>17</v>
      </c>
      <c r="F380" s="14" t="s">
        <v>18</v>
      </c>
      <c r="G380" s="14" t="s">
        <v>12</v>
      </c>
      <c r="H380" s="14" t="str">
        <f t="shared" si="24"/>
        <v>B2C</v>
      </c>
      <c r="I380" s="14" t="str">
        <f t="shared" si="25"/>
        <v>B2_2019</v>
      </c>
      <c r="J380" s="14" t="s">
        <v>15</v>
      </c>
      <c r="K380" s="14" t="s">
        <v>372</v>
      </c>
      <c r="L380" s="18">
        <v>43703</v>
      </c>
      <c r="M380" s="154">
        <v>21.426971827831792</v>
      </c>
      <c r="N380" s="155">
        <v>2342.6822531762755</v>
      </c>
      <c r="O380" s="155">
        <v>2342.6822531762755</v>
      </c>
      <c r="P380" s="154"/>
      <c r="Q380" s="154"/>
      <c r="R380" s="14"/>
      <c r="S380" s="161">
        <v>845</v>
      </c>
      <c r="T380" s="161">
        <v>81</v>
      </c>
      <c r="U380" s="161">
        <v>21</v>
      </c>
      <c r="V380" s="161">
        <v>860</v>
      </c>
      <c r="W380" s="161">
        <v>654</v>
      </c>
      <c r="X380" s="161">
        <v>561</v>
      </c>
      <c r="Y380" s="161">
        <v>2</v>
      </c>
      <c r="Z380" s="161">
        <v>168</v>
      </c>
      <c r="AA380" s="161">
        <v>235</v>
      </c>
      <c r="AB380" s="161">
        <v>112</v>
      </c>
      <c r="AC380" s="161">
        <v>73.599999999999994</v>
      </c>
      <c r="AD380" s="161">
        <v>73.599999999999994</v>
      </c>
      <c r="AE380" s="157">
        <f t="shared" si="22"/>
        <v>1979.5665039339528</v>
      </c>
      <c r="AF380" s="157">
        <f t="shared" si="26"/>
        <v>393.57061853361427</v>
      </c>
      <c r="AG380" s="157">
        <f t="shared" si="27"/>
        <v>62.971298965378281</v>
      </c>
      <c r="AH380" s="156"/>
      <c r="AI380" s="156"/>
      <c r="AJ380" s="156"/>
      <c r="AK380" s="156"/>
      <c r="AL380" s="156"/>
      <c r="AM380" s="156"/>
      <c r="AN380" s="156"/>
      <c r="AO380" s="156"/>
      <c r="AP380" s="156"/>
      <c r="AQ380" s="156"/>
      <c r="AR380" s="14"/>
    </row>
    <row r="381" spans="1:44" x14ac:dyDescent="0.35">
      <c r="A381" s="153" t="str">
        <f t="shared" si="23"/>
        <v>Cut3_44</v>
      </c>
      <c r="B381" s="14">
        <v>2019</v>
      </c>
      <c r="C381" s="14">
        <v>44</v>
      </c>
      <c r="D381" s="14" t="s">
        <v>17</v>
      </c>
      <c r="E381" s="14" t="s">
        <v>17</v>
      </c>
      <c r="F381" s="14" t="s">
        <v>11</v>
      </c>
      <c r="G381" s="14" t="s">
        <v>9</v>
      </c>
      <c r="H381" s="14" t="str">
        <f t="shared" si="24"/>
        <v>B4BPW</v>
      </c>
      <c r="I381" s="14" t="str">
        <f t="shared" si="25"/>
        <v>B4_2019</v>
      </c>
      <c r="J381" s="14" t="s">
        <v>10</v>
      </c>
      <c r="K381" s="14" t="s">
        <v>372</v>
      </c>
      <c r="L381" s="18">
        <v>43690</v>
      </c>
      <c r="M381" s="154">
        <v>14.919570667943779</v>
      </c>
      <c r="N381" s="155">
        <v>3282.3055469476312</v>
      </c>
      <c r="O381" s="155">
        <v>3282.3055469476312</v>
      </c>
      <c r="P381" s="154"/>
      <c r="Q381" s="154"/>
      <c r="R381" s="14"/>
      <c r="S381" s="161">
        <v>798</v>
      </c>
      <c r="T381" s="161">
        <v>72</v>
      </c>
      <c r="U381" s="161">
        <v>4</v>
      </c>
      <c r="V381" s="161">
        <v>801</v>
      </c>
      <c r="W381" s="161">
        <v>629</v>
      </c>
      <c r="X381" s="161">
        <v>546</v>
      </c>
      <c r="Y381" s="161">
        <v>2.2000000000000002</v>
      </c>
      <c r="Z381" s="161">
        <v>143</v>
      </c>
      <c r="AA381" s="161">
        <v>262</v>
      </c>
      <c r="AB381" s="161">
        <v>110</v>
      </c>
      <c r="AC381" s="161">
        <v>70.7</v>
      </c>
      <c r="AD381" s="161">
        <v>70.7</v>
      </c>
      <c r="AE381" s="157">
        <f t="shared" si="22"/>
        <v>2619.2798264642097</v>
      </c>
      <c r="AF381" s="157">
        <f t="shared" si="26"/>
        <v>469.36969321351125</v>
      </c>
      <c r="AG381" s="157">
        <f t="shared" si="27"/>
        <v>75.099150914161797</v>
      </c>
      <c r="AH381" s="156"/>
      <c r="AI381" s="156"/>
      <c r="AJ381" s="156"/>
      <c r="AK381" s="156"/>
      <c r="AL381" s="156"/>
      <c r="AM381" s="156"/>
      <c r="AN381" s="156"/>
      <c r="AO381" s="156"/>
      <c r="AP381" s="156"/>
      <c r="AQ381" s="156"/>
      <c r="AR381" s="14"/>
    </row>
    <row r="382" spans="1:44" x14ac:dyDescent="0.35">
      <c r="A382" s="153" t="str">
        <f t="shared" si="23"/>
        <v>Cut3_45</v>
      </c>
      <c r="B382" s="14">
        <v>2019</v>
      </c>
      <c r="C382" s="14">
        <v>45</v>
      </c>
      <c r="D382" s="14" t="s">
        <v>19</v>
      </c>
      <c r="E382" s="14" t="s">
        <v>17</v>
      </c>
      <c r="F382" s="14" t="s">
        <v>14</v>
      </c>
      <c r="G382" s="14" t="s">
        <v>12</v>
      </c>
      <c r="H382" s="14" t="str">
        <f t="shared" si="24"/>
        <v>B1C</v>
      </c>
      <c r="I382" s="14" t="str">
        <f t="shared" si="25"/>
        <v>B1_2019</v>
      </c>
      <c r="J382" s="14" t="s">
        <v>15</v>
      </c>
      <c r="K382" s="14" t="s">
        <v>372</v>
      </c>
      <c r="L382" s="18">
        <v>43690</v>
      </c>
      <c r="M382" s="154">
        <v>22.46580695584213</v>
      </c>
      <c r="N382" s="155">
        <v>1347.9484173505277</v>
      </c>
      <c r="O382" s="155">
        <v>1347.9484173505277</v>
      </c>
      <c r="P382" s="154"/>
      <c r="Q382" s="154"/>
      <c r="R382" s="14"/>
      <c r="S382" s="161">
        <v>860</v>
      </c>
      <c r="T382" s="161">
        <v>78</v>
      </c>
      <c r="U382" s="161">
        <v>-4</v>
      </c>
      <c r="V382" s="161">
        <v>885</v>
      </c>
      <c r="W382" s="161">
        <v>666</v>
      </c>
      <c r="X382" s="161">
        <v>584</v>
      </c>
      <c r="Y382" s="161">
        <v>2</v>
      </c>
      <c r="Z382" s="161">
        <v>140</v>
      </c>
      <c r="AA382" s="161">
        <v>238</v>
      </c>
      <c r="AB382" s="161">
        <v>118</v>
      </c>
      <c r="AC382" s="161">
        <v>75.5</v>
      </c>
      <c r="AD382" s="161">
        <v>75.5</v>
      </c>
      <c r="AE382" s="157">
        <f t="shared" si="22"/>
        <v>1159.2356389214538</v>
      </c>
      <c r="AF382" s="157">
        <f t="shared" si="26"/>
        <v>188.71277842907389</v>
      </c>
      <c r="AG382" s="157">
        <f t="shared" si="27"/>
        <v>30.194044548651824</v>
      </c>
      <c r="AH382" s="156"/>
      <c r="AI382" s="156"/>
      <c r="AJ382" s="156"/>
      <c r="AK382" s="156"/>
      <c r="AL382" s="156"/>
      <c r="AM382" s="156"/>
      <c r="AN382" s="156"/>
      <c r="AO382" s="156"/>
      <c r="AP382" s="156"/>
      <c r="AQ382" s="156"/>
      <c r="AR382" s="14"/>
    </row>
    <row r="383" spans="1:44" x14ac:dyDescent="0.35">
      <c r="A383" s="153" t="str">
        <f t="shared" si="23"/>
        <v>Cut3_46</v>
      </c>
      <c r="B383" s="14">
        <v>2019</v>
      </c>
      <c r="C383" s="14">
        <v>46</v>
      </c>
      <c r="D383" s="14" t="s">
        <v>19</v>
      </c>
      <c r="E383" s="14" t="s">
        <v>17</v>
      </c>
      <c r="F383" s="14" t="s">
        <v>8</v>
      </c>
      <c r="G383" s="14" t="s">
        <v>16</v>
      </c>
      <c r="H383" s="14" t="str">
        <f t="shared" si="24"/>
        <v>B3BFW</v>
      </c>
      <c r="I383" s="14" t="str">
        <f t="shared" si="25"/>
        <v>B3_2019</v>
      </c>
      <c r="J383" s="14" t="s">
        <v>10</v>
      </c>
      <c r="K383" s="14" t="s">
        <v>372</v>
      </c>
      <c r="L383" s="18">
        <v>43690</v>
      </c>
      <c r="M383" s="154">
        <v>19.878738585529955</v>
      </c>
      <c r="N383" s="155">
        <v>2305.9336759214743</v>
      </c>
      <c r="O383" s="155">
        <v>2305.9336759214743</v>
      </c>
      <c r="P383" s="154"/>
      <c r="Q383" s="154"/>
      <c r="R383" s="14"/>
      <c r="S383" s="161">
        <v>829</v>
      </c>
      <c r="T383" s="161">
        <v>77</v>
      </c>
      <c r="U383" s="161">
        <v>11</v>
      </c>
      <c r="V383" s="161">
        <v>841</v>
      </c>
      <c r="W383" s="161">
        <v>645</v>
      </c>
      <c r="X383" s="161">
        <v>557</v>
      </c>
      <c r="Y383" s="161">
        <v>1.9</v>
      </c>
      <c r="Z383" s="161">
        <v>154</v>
      </c>
      <c r="AA383" s="161">
        <v>229</v>
      </c>
      <c r="AB383" s="161">
        <v>107</v>
      </c>
      <c r="AC383" s="161">
        <v>72.2</v>
      </c>
      <c r="AD383" s="161">
        <v>72.2</v>
      </c>
      <c r="AE383" s="157">
        <f t="shared" si="22"/>
        <v>1911.6190173389023</v>
      </c>
      <c r="AF383" s="157">
        <f t="shared" si="26"/>
        <v>355.11378609190706</v>
      </c>
      <c r="AG383" s="157">
        <f t="shared" si="27"/>
        <v>56.818205774705127</v>
      </c>
      <c r="AH383" s="156"/>
      <c r="AI383" s="156"/>
      <c r="AJ383" s="156"/>
      <c r="AK383" s="156"/>
      <c r="AL383" s="156"/>
      <c r="AM383" s="156"/>
      <c r="AN383" s="156"/>
      <c r="AO383" s="156"/>
      <c r="AP383" s="156"/>
      <c r="AQ383" s="156"/>
      <c r="AR383" s="14"/>
    </row>
    <row r="384" spans="1:44" x14ac:dyDescent="0.35">
      <c r="A384" s="153" t="str">
        <f t="shared" si="23"/>
        <v>Cut3_47</v>
      </c>
      <c r="B384" s="14">
        <v>2019</v>
      </c>
      <c r="C384" s="16">
        <v>47</v>
      </c>
      <c r="D384" s="14" t="s">
        <v>20</v>
      </c>
      <c r="E384" s="16" t="s">
        <v>17</v>
      </c>
      <c r="F384" s="16" t="s">
        <v>18</v>
      </c>
      <c r="G384" s="14" t="s">
        <v>9</v>
      </c>
      <c r="H384" s="14" t="str">
        <f t="shared" si="24"/>
        <v>B2BPW</v>
      </c>
      <c r="I384" s="14" t="str">
        <f t="shared" si="25"/>
        <v>B2_2019</v>
      </c>
      <c r="J384" s="14" t="s">
        <v>15</v>
      </c>
      <c r="K384" s="14" t="s">
        <v>372</v>
      </c>
      <c r="L384" s="18">
        <v>43703</v>
      </c>
      <c r="M384" s="154">
        <v>22.590416743161388</v>
      </c>
      <c r="N384" s="155">
        <v>3283.1405666727883</v>
      </c>
      <c r="O384" s="155">
        <v>3283.1405666727883</v>
      </c>
      <c r="P384" s="154"/>
      <c r="Q384" s="154"/>
      <c r="R384" s="14"/>
      <c r="S384" s="161">
        <v>682</v>
      </c>
      <c r="T384" s="161">
        <v>58</v>
      </c>
      <c r="U384" s="161">
        <v>20</v>
      </c>
      <c r="V384" s="161">
        <v>670</v>
      </c>
      <c r="W384" s="161">
        <v>540</v>
      </c>
      <c r="X384" s="161">
        <v>455</v>
      </c>
      <c r="Y384" s="161">
        <v>1.8</v>
      </c>
      <c r="Z384" s="161">
        <v>146</v>
      </c>
      <c r="AA384" s="161">
        <v>221</v>
      </c>
      <c r="AB384" s="161">
        <v>185</v>
      </c>
      <c r="AC384" s="161">
        <v>66.2</v>
      </c>
      <c r="AD384" s="161">
        <v>66.2</v>
      </c>
      <c r="AE384" s="157">
        <f t="shared" si="22"/>
        <v>2239.1018664708417</v>
      </c>
      <c r="AF384" s="157">
        <f t="shared" si="26"/>
        <v>479.33852273422707</v>
      </c>
      <c r="AG384" s="157">
        <f t="shared" si="27"/>
        <v>76.694163637476336</v>
      </c>
      <c r="AH384" s="156"/>
      <c r="AI384" s="156"/>
      <c r="AJ384" s="156"/>
      <c r="AK384" s="156"/>
      <c r="AL384" s="156"/>
      <c r="AM384" s="156"/>
      <c r="AN384" s="156"/>
      <c r="AO384" s="156"/>
      <c r="AP384" s="156"/>
      <c r="AQ384" s="156"/>
      <c r="AR384" s="14"/>
    </row>
    <row r="385" spans="1:44" x14ac:dyDescent="0.35">
      <c r="A385" s="153" t="str">
        <f t="shared" si="23"/>
        <v>Cut3_48</v>
      </c>
      <c r="B385" s="14">
        <v>2019</v>
      </c>
      <c r="C385" s="15">
        <v>48</v>
      </c>
      <c r="D385" s="15" t="s">
        <v>20</v>
      </c>
      <c r="E385" s="15" t="s">
        <v>17</v>
      </c>
      <c r="F385" s="15" t="s">
        <v>11</v>
      </c>
      <c r="G385" s="14" t="s">
        <v>16</v>
      </c>
      <c r="H385" s="14" t="str">
        <f t="shared" si="24"/>
        <v>B4BFW</v>
      </c>
      <c r="I385" s="14" t="str">
        <f t="shared" si="25"/>
        <v>B4_2019</v>
      </c>
      <c r="J385" s="14" t="s">
        <v>10</v>
      </c>
      <c r="K385" s="14" t="s">
        <v>372</v>
      </c>
      <c r="L385" s="18">
        <v>43690</v>
      </c>
      <c r="M385" s="154">
        <v>18.713562075886461</v>
      </c>
      <c r="N385" s="155">
        <v>1472.133549969735</v>
      </c>
      <c r="O385" s="155">
        <v>1472.133549969735</v>
      </c>
      <c r="P385" s="154"/>
      <c r="Q385" s="154"/>
      <c r="R385" s="14"/>
      <c r="S385" s="161">
        <v>856</v>
      </c>
      <c r="T385" s="161">
        <v>84</v>
      </c>
      <c r="U385" s="161">
        <v>32</v>
      </c>
      <c r="V385" s="161">
        <v>873</v>
      </c>
      <c r="W385" s="161">
        <v>658</v>
      </c>
      <c r="X385" s="161">
        <v>562</v>
      </c>
      <c r="Y385" s="161">
        <v>1.9</v>
      </c>
      <c r="Z385" s="161">
        <v>181</v>
      </c>
      <c r="AA385" s="161">
        <v>225</v>
      </c>
      <c r="AB385" s="161">
        <v>109</v>
      </c>
      <c r="AC385" s="161">
        <v>73.900000000000006</v>
      </c>
      <c r="AD385" s="161">
        <v>73.900000000000006</v>
      </c>
      <c r="AE385" s="157">
        <f t="shared" si="22"/>
        <v>1260.1463187740933</v>
      </c>
      <c r="AF385" s="157">
        <f t="shared" si="26"/>
        <v>266.45617254452202</v>
      </c>
      <c r="AG385" s="157">
        <f t="shared" si="27"/>
        <v>42.632987607123525</v>
      </c>
      <c r="AH385" s="156"/>
      <c r="AI385" s="156"/>
      <c r="AJ385" s="156"/>
      <c r="AK385" s="156"/>
      <c r="AL385" s="156"/>
      <c r="AM385" s="156"/>
      <c r="AN385" s="156"/>
      <c r="AO385" s="156"/>
      <c r="AP385" s="156"/>
      <c r="AQ385" s="156"/>
      <c r="AR385" s="14"/>
    </row>
    <row r="386" spans="1:44" x14ac:dyDescent="0.35">
      <c r="A386" s="153" t="str">
        <f t="shared" si="23"/>
        <v>Cut4_1</v>
      </c>
      <c r="B386" s="14">
        <v>2019</v>
      </c>
      <c r="C386" s="14">
        <v>1</v>
      </c>
      <c r="D386" s="14" t="s">
        <v>7</v>
      </c>
      <c r="E386" s="14" t="s">
        <v>7</v>
      </c>
      <c r="F386" s="14" t="s">
        <v>8</v>
      </c>
      <c r="G386" s="14" t="s">
        <v>9</v>
      </c>
      <c r="H386" s="14" t="str">
        <f t="shared" si="24"/>
        <v>B3BPW</v>
      </c>
      <c r="I386" s="14" t="str">
        <f t="shared" si="25"/>
        <v>B3_2019</v>
      </c>
      <c r="J386" s="14" t="s">
        <v>10</v>
      </c>
      <c r="K386" s="14" t="s">
        <v>373</v>
      </c>
      <c r="L386" s="18">
        <v>43738</v>
      </c>
      <c r="M386" s="154">
        <v>20.846166702480712</v>
      </c>
      <c r="N386" s="155">
        <v>1695.4882251350978</v>
      </c>
      <c r="O386" s="155">
        <v>1695.4882251350978</v>
      </c>
      <c r="P386" s="155">
        <v>1</v>
      </c>
      <c r="Q386" s="155"/>
      <c r="R386" s="14"/>
      <c r="S386" s="161">
        <v>681</v>
      </c>
      <c r="T386" s="161">
        <v>53</v>
      </c>
      <c r="U386" s="161">
        <v>16</v>
      </c>
      <c r="V386" s="161">
        <v>689</v>
      </c>
      <c r="W386" s="161">
        <v>524</v>
      </c>
      <c r="X386" s="161">
        <v>442</v>
      </c>
      <c r="Y386" s="161">
        <v>1.3</v>
      </c>
      <c r="Z386" s="161">
        <v>138</v>
      </c>
      <c r="AA386" s="161">
        <v>165</v>
      </c>
      <c r="AB386" s="161">
        <v>264</v>
      </c>
      <c r="AC386" s="161">
        <v>71.2</v>
      </c>
      <c r="AD386" s="161">
        <v>71.2</v>
      </c>
      <c r="AE386" s="157">
        <f t="shared" si="22"/>
        <v>1154.6274813170016</v>
      </c>
      <c r="AF386" s="157">
        <f t="shared" si="26"/>
        <v>233.97737506864348</v>
      </c>
      <c r="AG386" s="157">
        <f t="shared" si="27"/>
        <v>37.436380010982958</v>
      </c>
      <c r="AH386" s="156"/>
      <c r="AI386" s="156"/>
      <c r="AJ386" s="156"/>
      <c r="AK386" s="156"/>
      <c r="AL386" s="156"/>
      <c r="AM386" s="156"/>
      <c r="AN386" s="156"/>
      <c r="AO386" s="156"/>
      <c r="AP386" s="156"/>
      <c r="AQ386" s="156"/>
      <c r="AR386" s="14"/>
    </row>
    <row r="387" spans="1:44" x14ac:dyDescent="0.35">
      <c r="A387" s="153" t="str">
        <f t="shared" si="23"/>
        <v>Cut4_2</v>
      </c>
      <c r="B387" s="14">
        <v>2019</v>
      </c>
      <c r="C387" s="14">
        <v>2</v>
      </c>
      <c r="D387" s="14" t="s">
        <v>7</v>
      </c>
      <c r="E387" s="14" t="s">
        <v>7</v>
      </c>
      <c r="F387" s="14" t="s">
        <v>11</v>
      </c>
      <c r="G387" s="14" t="s">
        <v>12</v>
      </c>
      <c r="H387" s="14" t="str">
        <f t="shared" si="24"/>
        <v>B4C</v>
      </c>
      <c r="I387" s="14" t="str">
        <f t="shared" si="25"/>
        <v>B4_2019</v>
      </c>
      <c r="J387" s="14" t="s">
        <v>10</v>
      </c>
      <c r="K387" s="14" t="s">
        <v>373</v>
      </c>
      <c r="L387" s="18">
        <v>43738</v>
      </c>
      <c r="M387" s="154">
        <v>14.612778481229267</v>
      </c>
      <c r="N387" s="155">
        <v>1870.4356455973459</v>
      </c>
      <c r="O387" s="155">
        <v>1870.4356455973459</v>
      </c>
      <c r="P387" s="155">
        <v>0</v>
      </c>
      <c r="Q387" s="155"/>
      <c r="R387" s="14"/>
      <c r="S387" s="161">
        <v>845</v>
      </c>
      <c r="T387" s="161">
        <v>82</v>
      </c>
      <c r="U387" s="161">
        <v>25</v>
      </c>
      <c r="V387" s="161">
        <v>858</v>
      </c>
      <c r="W387" s="161">
        <v>655</v>
      </c>
      <c r="X387" s="161">
        <v>561</v>
      </c>
      <c r="Y387" s="161">
        <v>2</v>
      </c>
      <c r="Z387" s="161">
        <v>173</v>
      </c>
      <c r="AA387" s="161">
        <v>243</v>
      </c>
      <c r="AB387" s="161">
        <v>104</v>
      </c>
      <c r="AC387" s="161">
        <v>73.099999999999994</v>
      </c>
      <c r="AD387" s="161">
        <v>73.099999999999994</v>
      </c>
      <c r="AE387" s="157">
        <f t="shared" si="22"/>
        <v>1580.5181205297574</v>
      </c>
      <c r="AF387" s="157">
        <f t="shared" si="26"/>
        <v>323.58536668834086</v>
      </c>
      <c r="AG387" s="157">
        <f t="shared" si="27"/>
        <v>51.773658670134537</v>
      </c>
      <c r="AH387" s="156"/>
      <c r="AI387" s="156"/>
      <c r="AJ387" s="156"/>
      <c r="AK387" s="156"/>
      <c r="AL387" s="156"/>
      <c r="AM387" s="156"/>
      <c r="AN387" s="156"/>
      <c r="AO387" s="156"/>
      <c r="AP387" s="156"/>
      <c r="AQ387" s="156"/>
      <c r="AR387" s="14"/>
    </row>
    <row r="388" spans="1:44" x14ac:dyDescent="0.35">
      <c r="A388" s="153" t="str">
        <f t="shared" si="23"/>
        <v>Cut4_3</v>
      </c>
      <c r="B388" s="14">
        <v>2019</v>
      </c>
      <c r="C388" s="14">
        <v>3</v>
      </c>
      <c r="D388" s="14" t="s">
        <v>13</v>
      </c>
      <c r="E388" s="14" t="s">
        <v>7</v>
      </c>
      <c r="F388" s="14" t="s">
        <v>14</v>
      </c>
      <c r="G388" s="14" t="s">
        <v>9</v>
      </c>
      <c r="H388" s="14" t="str">
        <f t="shared" si="24"/>
        <v>B1BPW</v>
      </c>
      <c r="I388" s="14" t="str">
        <f t="shared" si="25"/>
        <v>B1_2019</v>
      </c>
      <c r="J388" s="14" t="s">
        <v>15</v>
      </c>
      <c r="K388" s="14" t="s">
        <v>373</v>
      </c>
      <c r="L388" s="18">
        <v>43738</v>
      </c>
      <c r="M388" s="154">
        <v>15.610428843501694</v>
      </c>
      <c r="N388" s="155">
        <v>1228.0204023554666</v>
      </c>
      <c r="O388" s="155">
        <v>1228.0204023554666</v>
      </c>
      <c r="P388" s="155">
        <v>0</v>
      </c>
      <c r="Q388" s="155"/>
      <c r="R388" s="14"/>
      <c r="S388" s="161">
        <v>811</v>
      </c>
      <c r="T388" s="161">
        <v>74</v>
      </c>
      <c r="U388" s="161">
        <v>12</v>
      </c>
      <c r="V388" s="161">
        <v>822</v>
      </c>
      <c r="W388" s="161">
        <v>629</v>
      </c>
      <c r="X388" s="161">
        <v>542</v>
      </c>
      <c r="Y388" s="161">
        <v>1.7</v>
      </c>
      <c r="Z388" s="161">
        <v>153</v>
      </c>
      <c r="AA388" s="161">
        <v>210</v>
      </c>
      <c r="AB388" s="161">
        <v>123</v>
      </c>
      <c r="AC388" s="161">
        <v>71.7</v>
      </c>
      <c r="AD388" s="161">
        <v>71.7</v>
      </c>
      <c r="AE388" s="157">
        <f t="shared" si="22"/>
        <v>995.9245463102834</v>
      </c>
      <c r="AF388" s="157">
        <f t="shared" si="26"/>
        <v>187.88712156038639</v>
      </c>
      <c r="AG388" s="157">
        <f t="shared" si="27"/>
        <v>30.061939449661821</v>
      </c>
      <c r="AH388" s="156"/>
      <c r="AI388" s="156"/>
      <c r="AJ388" s="156"/>
      <c r="AK388" s="156"/>
      <c r="AL388" s="156"/>
      <c r="AM388" s="156"/>
      <c r="AN388" s="156"/>
      <c r="AO388" s="156"/>
      <c r="AP388" s="156"/>
      <c r="AQ388" s="156"/>
      <c r="AR388" s="14"/>
    </row>
    <row r="389" spans="1:44" x14ac:dyDescent="0.35">
      <c r="A389" s="153" t="str">
        <f t="shared" si="23"/>
        <v>Cut4_4</v>
      </c>
      <c r="B389" s="14">
        <v>2019</v>
      </c>
      <c r="C389" s="14">
        <v>4</v>
      </c>
      <c r="D389" s="14" t="s">
        <v>13</v>
      </c>
      <c r="E389" s="14" t="s">
        <v>7</v>
      </c>
      <c r="F389" s="14" t="s">
        <v>14</v>
      </c>
      <c r="G389" s="14" t="s">
        <v>16</v>
      </c>
      <c r="H389" s="14" t="str">
        <f t="shared" si="24"/>
        <v>B1BFW</v>
      </c>
      <c r="I389" s="14" t="str">
        <f t="shared" si="25"/>
        <v>B1_2019</v>
      </c>
      <c r="J389" s="14" t="s">
        <v>15</v>
      </c>
      <c r="K389" s="14" t="s">
        <v>373</v>
      </c>
      <c r="L389" s="18">
        <v>43738</v>
      </c>
      <c r="M389" s="154">
        <v>22.249003727985603</v>
      </c>
      <c r="N389" s="155">
        <v>1631.5936067189441</v>
      </c>
      <c r="O389" s="155">
        <v>1631.5936067189441</v>
      </c>
      <c r="P389" s="155">
        <v>1</v>
      </c>
      <c r="Q389" s="155"/>
      <c r="R389" s="14"/>
      <c r="S389" s="161">
        <v>597</v>
      </c>
      <c r="T389" s="161">
        <v>39</v>
      </c>
      <c r="U389" s="161">
        <v>18</v>
      </c>
      <c r="V389" s="161">
        <v>610</v>
      </c>
      <c r="W389" s="161">
        <v>454</v>
      </c>
      <c r="X389" s="161">
        <v>376</v>
      </c>
      <c r="Y389" s="161">
        <v>1</v>
      </c>
      <c r="Z389" s="161">
        <v>127</v>
      </c>
      <c r="AA389" s="161">
        <v>135</v>
      </c>
      <c r="AB389" s="161">
        <v>381</v>
      </c>
      <c r="AC389" s="161">
        <v>73.3</v>
      </c>
      <c r="AD389" s="161">
        <v>73.3</v>
      </c>
      <c r="AE389" s="157">
        <f t="shared" si="22"/>
        <v>974.06138321120966</v>
      </c>
      <c r="AF389" s="157">
        <f t="shared" si="26"/>
        <v>207.21238805330592</v>
      </c>
      <c r="AG389" s="157">
        <f t="shared" si="27"/>
        <v>33.153982088528949</v>
      </c>
      <c r="AH389" s="156"/>
      <c r="AI389" s="156"/>
      <c r="AJ389" s="156"/>
      <c r="AK389" s="156"/>
      <c r="AL389" s="156"/>
      <c r="AM389" s="156"/>
      <c r="AN389" s="156"/>
      <c r="AO389" s="156"/>
      <c r="AP389" s="156"/>
      <c r="AQ389" s="156"/>
      <c r="AR389" s="14"/>
    </row>
    <row r="390" spans="1:44" x14ac:dyDescent="0.35">
      <c r="A390" s="153" t="str">
        <f t="shared" si="23"/>
        <v>Cut4_5</v>
      </c>
      <c r="B390" s="14">
        <v>2019</v>
      </c>
      <c r="C390" s="14">
        <v>5</v>
      </c>
      <c r="D390" s="14" t="s">
        <v>12</v>
      </c>
      <c r="E390" s="14" t="s">
        <v>7</v>
      </c>
      <c r="F390" s="14" t="s">
        <v>11</v>
      </c>
      <c r="G390" s="14" t="s">
        <v>9</v>
      </c>
      <c r="H390" s="14" t="str">
        <f t="shared" si="24"/>
        <v>B4BPW</v>
      </c>
      <c r="I390" s="14" t="str">
        <f t="shared" si="25"/>
        <v>B4_2019</v>
      </c>
      <c r="J390" s="14" t="s">
        <v>10</v>
      </c>
      <c r="K390" s="14" t="s">
        <v>373</v>
      </c>
      <c r="L390" s="18">
        <v>43738</v>
      </c>
      <c r="M390" s="154">
        <v>15.041697326465551</v>
      </c>
      <c r="N390" s="155">
        <v>1744.8368898700039</v>
      </c>
      <c r="O390" s="155">
        <v>1744.8368898700039</v>
      </c>
      <c r="P390" s="155">
        <v>1</v>
      </c>
      <c r="Q390" s="155"/>
      <c r="R390" s="14"/>
      <c r="S390" s="161">
        <v>829</v>
      </c>
      <c r="T390" s="161">
        <v>78</v>
      </c>
      <c r="U390" s="161">
        <v>23</v>
      </c>
      <c r="V390" s="161">
        <v>852</v>
      </c>
      <c r="W390" s="161">
        <v>633</v>
      </c>
      <c r="X390" s="161">
        <v>541</v>
      </c>
      <c r="Y390" s="161">
        <v>1.5</v>
      </c>
      <c r="Z390" s="161">
        <v>166</v>
      </c>
      <c r="AA390" s="161">
        <v>189</v>
      </c>
      <c r="AB390" s="161">
        <v>153</v>
      </c>
      <c r="AC390" s="161">
        <v>74.7</v>
      </c>
      <c r="AD390" s="161">
        <v>74.7</v>
      </c>
      <c r="AE390" s="157">
        <f t="shared" si="22"/>
        <v>1446.4697817022331</v>
      </c>
      <c r="AF390" s="157">
        <f t="shared" si="26"/>
        <v>289.64292371842066</v>
      </c>
      <c r="AG390" s="157">
        <f t="shared" si="27"/>
        <v>46.342867794947303</v>
      </c>
      <c r="AH390" s="156"/>
      <c r="AI390" s="156"/>
      <c r="AJ390" s="156"/>
      <c r="AK390" s="156"/>
      <c r="AL390" s="156"/>
      <c r="AM390" s="156"/>
      <c r="AN390" s="156"/>
      <c r="AO390" s="156"/>
      <c r="AP390" s="156"/>
      <c r="AQ390" s="156"/>
      <c r="AR390" s="14"/>
    </row>
    <row r="391" spans="1:44" x14ac:dyDescent="0.35">
      <c r="A391" s="153" t="str">
        <f t="shared" si="23"/>
        <v>Cut4_6</v>
      </c>
      <c r="B391" s="14">
        <v>2019</v>
      </c>
      <c r="C391" s="14">
        <v>6</v>
      </c>
      <c r="D391" s="14" t="s">
        <v>12</v>
      </c>
      <c r="E391" s="14" t="s">
        <v>7</v>
      </c>
      <c r="F391" s="14" t="s">
        <v>14</v>
      </c>
      <c r="G391" s="14" t="s">
        <v>12</v>
      </c>
      <c r="H391" s="14" t="str">
        <f t="shared" si="24"/>
        <v>B1C</v>
      </c>
      <c r="I391" s="14" t="str">
        <f t="shared" si="25"/>
        <v>B1_2019</v>
      </c>
      <c r="J391" s="14" t="s">
        <v>15</v>
      </c>
      <c r="K391" s="14" t="s">
        <v>373</v>
      </c>
      <c r="L391" s="18">
        <v>43738</v>
      </c>
      <c r="M391" s="154">
        <v>16.517462227097436</v>
      </c>
      <c r="N391" s="155">
        <v>1079.1408655036992</v>
      </c>
      <c r="O391" s="155">
        <v>1079.1408655036992</v>
      </c>
      <c r="P391" s="155">
        <v>1</v>
      </c>
      <c r="Q391" s="155"/>
      <c r="R391" s="14"/>
      <c r="S391" s="161">
        <v>847</v>
      </c>
      <c r="T391" s="161">
        <v>81</v>
      </c>
      <c r="U391" s="161">
        <v>21</v>
      </c>
      <c r="V391" s="161">
        <v>867</v>
      </c>
      <c r="W391" s="161">
        <v>651</v>
      </c>
      <c r="X391" s="161">
        <v>559</v>
      </c>
      <c r="Y391" s="161">
        <v>1.7</v>
      </c>
      <c r="Z391" s="161">
        <v>167</v>
      </c>
      <c r="AA391" s="161">
        <v>212</v>
      </c>
      <c r="AB391" s="161">
        <v>123</v>
      </c>
      <c r="AC391" s="161">
        <v>74.2</v>
      </c>
      <c r="AD391" s="161">
        <v>74.2</v>
      </c>
      <c r="AE391" s="157">
        <f t="shared" si="22"/>
        <v>914.03231308163322</v>
      </c>
      <c r="AF391" s="157">
        <f t="shared" si="26"/>
        <v>180.21652453911776</v>
      </c>
      <c r="AG391" s="157">
        <f t="shared" si="27"/>
        <v>28.834643926258842</v>
      </c>
      <c r="AH391" s="156"/>
      <c r="AI391" s="156"/>
      <c r="AJ391" s="156"/>
      <c r="AK391" s="156"/>
      <c r="AL391" s="156"/>
      <c r="AM391" s="156"/>
      <c r="AN391" s="156"/>
      <c r="AO391" s="156"/>
      <c r="AP391" s="156"/>
      <c r="AQ391" s="156"/>
      <c r="AR391" s="14"/>
    </row>
    <row r="392" spans="1:44" x14ac:dyDescent="0.35">
      <c r="A392" s="153" t="str">
        <f t="shared" si="23"/>
        <v>Cut4_7</v>
      </c>
      <c r="B392" s="14">
        <v>2019</v>
      </c>
      <c r="C392" s="14">
        <v>7</v>
      </c>
      <c r="D392" s="14" t="s">
        <v>17</v>
      </c>
      <c r="E392" s="14" t="s">
        <v>7</v>
      </c>
      <c r="F392" s="14" t="s">
        <v>18</v>
      </c>
      <c r="G392" s="14" t="s">
        <v>12</v>
      </c>
      <c r="H392" s="14" t="str">
        <f t="shared" si="24"/>
        <v>B2C</v>
      </c>
      <c r="I392" s="14" t="str">
        <f t="shared" si="25"/>
        <v>B2_2019</v>
      </c>
      <c r="J392" s="14" t="s">
        <v>15</v>
      </c>
      <c r="K392" s="14" t="s">
        <v>373</v>
      </c>
      <c r="L392" s="18">
        <v>43738</v>
      </c>
      <c r="M392" s="154">
        <v>15.059741121805493</v>
      </c>
      <c r="N392" s="155">
        <v>843.34550282110763</v>
      </c>
      <c r="O392" s="155">
        <v>843.34550282110763</v>
      </c>
      <c r="P392" s="155">
        <v>0</v>
      </c>
      <c r="Q392" s="155"/>
      <c r="R392" s="14"/>
      <c r="S392" s="161">
        <v>918</v>
      </c>
      <c r="T392" s="161">
        <v>91</v>
      </c>
      <c r="U392" s="161">
        <v>26</v>
      </c>
      <c r="V392" s="161">
        <v>954</v>
      </c>
      <c r="W392" s="161">
        <v>699</v>
      </c>
      <c r="X392" s="161">
        <v>602</v>
      </c>
      <c r="Y392" s="161">
        <v>2</v>
      </c>
      <c r="Z392" s="161">
        <v>182</v>
      </c>
      <c r="AA392" s="161">
        <v>241</v>
      </c>
      <c r="AB392" s="161">
        <v>114</v>
      </c>
      <c r="AC392" s="161">
        <v>78.900000000000006</v>
      </c>
      <c r="AD392" s="161">
        <v>78.900000000000006</v>
      </c>
      <c r="AE392" s="157">
        <f t="shared" si="22"/>
        <v>774.19117158977679</v>
      </c>
      <c r="AF392" s="157">
        <f t="shared" si="26"/>
        <v>153.48888151344158</v>
      </c>
      <c r="AG392" s="157">
        <f t="shared" si="27"/>
        <v>24.558221042150652</v>
      </c>
      <c r="AH392" s="156"/>
      <c r="AI392" s="156"/>
      <c r="AJ392" s="156"/>
      <c r="AK392" s="156"/>
      <c r="AL392" s="156"/>
      <c r="AM392" s="156"/>
      <c r="AN392" s="156"/>
      <c r="AO392" s="156"/>
      <c r="AP392" s="156"/>
      <c r="AQ392" s="156"/>
      <c r="AR392" s="14"/>
    </row>
    <row r="393" spans="1:44" x14ac:dyDescent="0.35">
      <c r="A393" s="153" t="str">
        <f t="shared" si="23"/>
        <v>Cut4_8</v>
      </c>
      <c r="B393" s="14">
        <v>2019</v>
      </c>
      <c r="C393" s="14">
        <v>8</v>
      </c>
      <c r="D393" s="14" t="s">
        <v>17</v>
      </c>
      <c r="E393" s="14" t="s">
        <v>7</v>
      </c>
      <c r="F393" s="14" t="s">
        <v>18</v>
      </c>
      <c r="G393" s="14" t="s">
        <v>9</v>
      </c>
      <c r="H393" s="14" t="str">
        <f t="shared" si="24"/>
        <v>B2BPW</v>
      </c>
      <c r="I393" s="14" t="str">
        <f t="shared" si="25"/>
        <v>B2_2019</v>
      </c>
      <c r="J393" s="14" t="s">
        <v>15</v>
      </c>
      <c r="K393" s="14" t="s">
        <v>373</v>
      </c>
      <c r="L393" s="18">
        <v>43738</v>
      </c>
      <c r="M393" s="154">
        <v>13.691980988977654</v>
      </c>
      <c r="N393" s="155">
        <v>1077.1025044662424</v>
      </c>
      <c r="O393" s="155">
        <v>1077.1025044662424</v>
      </c>
      <c r="P393" s="155">
        <v>0</v>
      </c>
      <c r="Q393" s="155"/>
      <c r="R393" s="14"/>
      <c r="S393" s="161">
        <v>842</v>
      </c>
      <c r="T393" s="161">
        <v>84</v>
      </c>
      <c r="U393" s="161">
        <v>43</v>
      </c>
      <c r="V393" s="161">
        <v>857</v>
      </c>
      <c r="W393" s="161">
        <v>646</v>
      </c>
      <c r="X393" s="161">
        <v>546</v>
      </c>
      <c r="Y393" s="161">
        <v>1.8</v>
      </c>
      <c r="Z393" s="161">
        <v>192</v>
      </c>
      <c r="AA393" s="161">
        <v>219</v>
      </c>
      <c r="AB393" s="161">
        <v>124</v>
      </c>
      <c r="AC393" s="161">
        <v>73.7</v>
      </c>
      <c r="AD393" s="161">
        <v>73.7</v>
      </c>
      <c r="AE393" s="157">
        <f t="shared" si="22"/>
        <v>906.92030876057606</v>
      </c>
      <c r="AF393" s="157">
        <f t="shared" si="26"/>
        <v>206.80368085751854</v>
      </c>
      <c r="AG393" s="157">
        <f t="shared" si="27"/>
        <v>33.088588937202964</v>
      </c>
      <c r="AH393" s="156"/>
      <c r="AI393" s="156"/>
      <c r="AJ393" s="156"/>
      <c r="AK393" s="156"/>
      <c r="AL393" s="156"/>
      <c r="AM393" s="156"/>
      <c r="AN393" s="156"/>
      <c r="AO393" s="156"/>
      <c r="AP393" s="156"/>
      <c r="AQ393" s="156"/>
      <c r="AR393" s="14"/>
    </row>
    <row r="394" spans="1:44" x14ac:dyDescent="0.35">
      <c r="A394" s="153" t="str">
        <f t="shared" si="23"/>
        <v>Cut4_9</v>
      </c>
      <c r="B394" s="14">
        <v>2019</v>
      </c>
      <c r="C394" s="14">
        <v>9</v>
      </c>
      <c r="D394" s="14" t="s">
        <v>19</v>
      </c>
      <c r="E394" s="14" t="s">
        <v>7</v>
      </c>
      <c r="F394" s="14" t="s">
        <v>8</v>
      </c>
      <c r="G394" s="14" t="s">
        <v>12</v>
      </c>
      <c r="H394" s="14" t="str">
        <f t="shared" si="24"/>
        <v>B3C</v>
      </c>
      <c r="I394" s="14" t="str">
        <f t="shared" si="25"/>
        <v>B3_2019</v>
      </c>
      <c r="J394" s="14" t="s">
        <v>10</v>
      </c>
      <c r="K394" s="14" t="s">
        <v>373</v>
      </c>
      <c r="L394" s="18">
        <v>43738</v>
      </c>
      <c r="M394" s="154">
        <v>15.361404936262529</v>
      </c>
      <c r="N394" s="155">
        <v>1003.6117891691518</v>
      </c>
      <c r="O394" s="155">
        <v>1003.6117891691518</v>
      </c>
      <c r="P394" s="155">
        <v>0</v>
      </c>
      <c r="Q394" s="155"/>
      <c r="R394" s="14"/>
      <c r="S394" s="161">
        <v>833</v>
      </c>
      <c r="T394" s="161">
        <v>80</v>
      </c>
      <c r="U394" s="161">
        <v>30</v>
      </c>
      <c r="V394" s="161">
        <v>844</v>
      </c>
      <c r="W394" s="161">
        <v>642</v>
      </c>
      <c r="X394" s="161">
        <v>547</v>
      </c>
      <c r="Y394" s="161">
        <v>1.7</v>
      </c>
      <c r="Z394" s="161">
        <v>176</v>
      </c>
      <c r="AA394" s="161">
        <v>209</v>
      </c>
      <c r="AB394" s="161">
        <v>107</v>
      </c>
      <c r="AC394" s="161">
        <v>71.900000000000006</v>
      </c>
      <c r="AD394" s="161">
        <v>71.900000000000006</v>
      </c>
      <c r="AE394" s="157">
        <f t="shared" si="22"/>
        <v>836.00862037790341</v>
      </c>
      <c r="AF394" s="157">
        <f t="shared" si="26"/>
        <v>176.63567489377073</v>
      </c>
      <c r="AG394" s="157">
        <f t="shared" si="27"/>
        <v>28.261707983003316</v>
      </c>
      <c r="AH394" s="156"/>
      <c r="AI394" s="156"/>
      <c r="AJ394" s="156"/>
      <c r="AK394" s="156"/>
      <c r="AL394" s="156"/>
      <c r="AM394" s="156"/>
      <c r="AN394" s="156"/>
      <c r="AO394" s="156"/>
      <c r="AP394" s="156"/>
      <c r="AQ394" s="156"/>
      <c r="AR394" s="14"/>
    </row>
    <row r="395" spans="1:44" x14ac:dyDescent="0.35">
      <c r="A395" s="153" t="str">
        <f t="shared" si="23"/>
        <v>Cut4_10</v>
      </c>
      <c r="B395" s="14">
        <v>2019</v>
      </c>
      <c r="C395" s="14">
        <v>10</v>
      </c>
      <c r="D395" s="14" t="s">
        <v>19</v>
      </c>
      <c r="E395" s="14" t="s">
        <v>7</v>
      </c>
      <c r="F395" s="14" t="s">
        <v>11</v>
      </c>
      <c r="G395" s="14" t="s">
        <v>16</v>
      </c>
      <c r="H395" s="14" t="str">
        <f t="shared" si="24"/>
        <v>B4BFW</v>
      </c>
      <c r="I395" s="14" t="str">
        <f t="shared" si="25"/>
        <v>B4_2019</v>
      </c>
      <c r="J395" s="14" t="s">
        <v>10</v>
      </c>
      <c r="K395" s="14" t="s">
        <v>373</v>
      </c>
      <c r="L395" s="18">
        <v>43738</v>
      </c>
      <c r="M395" s="154">
        <v>13.213591902116487</v>
      </c>
      <c r="N395" s="155">
        <v>2642.7183804232977</v>
      </c>
      <c r="O395" s="155">
        <v>2642.7183804232977</v>
      </c>
      <c r="P395" s="155">
        <v>0</v>
      </c>
      <c r="Q395" s="155"/>
      <c r="R395" s="14"/>
      <c r="S395" s="161">
        <v>867</v>
      </c>
      <c r="T395" s="161">
        <v>88</v>
      </c>
      <c r="U395" s="161">
        <v>49</v>
      </c>
      <c r="V395" s="161">
        <v>884</v>
      </c>
      <c r="W395" s="161">
        <v>666</v>
      </c>
      <c r="X395" s="161">
        <v>564</v>
      </c>
      <c r="Y395" s="161">
        <v>2.1</v>
      </c>
      <c r="Z395" s="161">
        <v>202</v>
      </c>
      <c r="AA395" s="161">
        <v>250</v>
      </c>
      <c r="AB395" s="161">
        <v>109</v>
      </c>
      <c r="AC395" s="161">
        <v>74.8</v>
      </c>
      <c r="AD395" s="161">
        <v>74.8</v>
      </c>
      <c r="AE395" s="157">
        <f t="shared" si="22"/>
        <v>2291.2368358269991</v>
      </c>
      <c r="AF395" s="157">
        <f t="shared" si="26"/>
        <v>533.82911284550619</v>
      </c>
      <c r="AG395" s="157">
        <f t="shared" si="27"/>
        <v>85.412658055280986</v>
      </c>
      <c r="AH395" s="156"/>
      <c r="AI395" s="156"/>
      <c r="AJ395" s="156"/>
      <c r="AK395" s="156"/>
      <c r="AL395" s="156"/>
      <c r="AM395" s="156"/>
      <c r="AN395" s="156"/>
      <c r="AO395" s="156"/>
      <c r="AP395" s="156"/>
      <c r="AQ395" s="156"/>
      <c r="AR395" s="14"/>
    </row>
    <row r="396" spans="1:44" x14ac:dyDescent="0.35">
      <c r="A396" s="153" t="str">
        <f t="shared" si="23"/>
        <v>Cut4_11</v>
      </c>
      <c r="B396" s="14">
        <v>2019</v>
      </c>
      <c r="C396" s="14">
        <v>11</v>
      </c>
      <c r="D396" s="14" t="s">
        <v>20</v>
      </c>
      <c r="E396" s="14" t="s">
        <v>7</v>
      </c>
      <c r="F396" s="14" t="s">
        <v>8</v>
      </c>
      <c r="G396" s="14" t="s">
        <v>16</v>
      </c>
      <c r="H396" s="14" t="str">
        <f t="shared" si="24"/>
        <v>B3BFW</v>
      </c>
      <c r="I396" s="14" t="str">
        <f t="shared" si="25"/>
        <v>B3_2019</v>
      </c>
      <c r="J396" s="14" t="s">
        <v>10</v>
      </c>
      <c r="K396" s="14" t="s">
        <v>373</v>
      </c>
      <c r="L396" s="18">
        <v>43738</v>
      </c>
      <c r="M396" s="154">
        <v>15.268869396387329</v>
      </c>
      <c r="N396" s="155">
        <v>1221.5095517109864</v>
      </c>
      <c r="O396" s="155">
        <v>1221.5095517109864</v>
      </c>
      <c r="P396" s="155">
        <v>0</v>
      </c>
      <c r="Q396" s="155"/>
      <c r="R396" s="14"/>
      <c r="S396" s="161">
        <v>876</v>
      </c>
      <c r="T396" s="161">
        <v>85</v>
      </c>
      <c r="U396" s="161">
        <v>22</v>
      </c>
      <c r="V396" s="161">
        <v>900</v>
      </c>
      <c r="W396" s="161">
        <v>674</v>
      </c>
      <c r="X396" s="161">
        <v>580</v>
      </c>
      <c r="Y396" s="161">
        <v>2</v>
      </c>
      <c r="Z396" s="161">
        <v>173</v>
      </c>
      <c r="AA396" s="161">
        <v>235</v>
      </c>
      <c r="AB396" s="161">
        <v>109</v>
      </c>
      <c r="AC396" s="161">
        <v>75.599999999999994</v>
      </c>
      <c r="AD396" s="161">
        <v>75.599999999999994</v>
      </c>
      <c r="AE396" s="157">
        <f t="shared" si="22"/>
        <v>1070.042367298824</v>
      </c>
      <c r="AF396" s="157">
        <f t="shared" si="26"/>
        <v>211.32115244600067</v>
      </c>
      <c r="AG396" s="157">
        <f t="shared" si="27"/>
        <v>33.811384391360107</v>
      </c>
      <c r="AH396" s="156"/>
      <c r="AI396" s="156"/>
      <c r="AJ396" s="156"/>
      <c r="AK396" s="156"/>
      <c r="AL396" s="156"/>
      <c r="AM396" s="156"/>
      <c r="AN396" s="156"/>
      <c r="AO396" s="156"/>
      <c r="AP396" s="156"/>
      <c r="AQ396" s="156"/>
      <c r="AR396" s="14"/>
    </row>
    <row r="397" spans="1:44" x14ac:dyDescent="0.35">
      <c r="A397" s="153" t="str">
        <f t="shared" si="23"/>
        <v>Cut4_12</v>
      </c>
      <c r="B397" s="14">
        <v>2019</v>
      </c>
      <c r="C397" s="15">
        <v>12</v>
      </c>
      <c r="D397" s="15" t="s">
        <v>20</v>
      </c>
      <c r="E397" s="15" t="s">
        <v>7</v>
      </c>
      <c r="F397" s="15" t="s">
        <v>18</v>
      </c>
      <c r="G397" s="14" t="s">
        <v>16</v>
      </c>
      <c r="H397" s="14" t="str">
        <f t="shared" si="24"/>
        <v>B2BFW</v>
      </c>
      <c r="I397" s="14" t="str">
        <f t="shared" si="25"/>
        <v>B2_2019</v>
      </c>
      <c r="J397" s="14" t="s">
        <v>15</v>
      </c>
      <c r="K397" s="14" t="s">
        <v>373</v>
      </c>
      <c r="L397" s="18">
        <v>43738</v>
      </c>
      <c r="M397" s="154">
        <v>15.277161283584425</v>
      </c>
      <c r="N397" s="155">
        <v>1120.3251607961911</v>
      </c>
      <c r="O397" s="155">
        <v>1120.3251607961911</v>
      </c>
      <c r="P397" s="155">
        <v>1</v>
      </c>
      <c r="Q397" s="155"/>
      <c r="R397" s="14"/>
      <c r="S397" s="161">
        <v>770</v>
      </c>
      <c r="T397" s="161">
        <v>72</v>
      </c>
      <c r="U397" s="161">
        <v>48</v>
      </c>
      <c r="V397" s="161">
        <v>791</v>
      </c>
      <c r="W397" s="161">
        <v>582</v>
      </c>
      <c r="X397" s="161">
        <v>484</v>
      </c>
      <c r="Y397" s="161">
        <v>1.5</v>
      </c>
      <c r="Z397" s="161">
        <v>187</v>
      </c>
      <c r="AA397" s="161">
        <v>189</v>
      </c>
      <c r="AB397" s="161">
        <v>238</v>
      </c>
      <c r="AC397" s="161">
        <v>76.400000000000006</v>
      </c>
      <c r="AD397" s="161">
        <v>76.400000000000006</v>
      </c>
      <c r="AE397" s="157">
        <f t="shared" si="22"/>
        <v>862.65037381306706</v>
      </c>
      <c r="AF397" s="157">
        <f t="shared" si="26"/>
        <v>209.50080506888773</v>
      </c>
      <c r="AG397" s="157">
        <f t="shared" si="27"/>
        <v>33.520128811022033</v>
      </c>
      <c r="AH397" s="156"/>
      <c r="AI397" s="156"/>
      <c r="AJ397" s="156"/>
      <c r="AK397" s="156"/>
      <c r="AL397" s="156"/>
      <c r="AM397" s="156"/>
      <c r="AN397" s="156"/>
      <c r="AO397" s="156"/>
      <c r="AP397" s="156"/>
      <c r="AQ397" s="156"/>
      <c r="AR397" s="14"/>
    </row>
    <row r="398" spans="1:44" x14ac:dyDescent="0.35">
      <c r="A398" s="153" t="str">
        <f t="shared" si="23"/>
        <v>Cut4_13</v>
      </c>
      <c r="B398" s="14">
        <v>2019</v>
      </c>
      <c r="C398" s="14">
        <v>13</v>
      </c>
      <c r="D398" s="14" t="s">
        <v>7</v>
      </c>
      <c r="E398" s="14" t="s">
        <v>13</v>
      </c>
      <c r="F398" s="14" t="s">
        <v>8</v>
      </c>
      <c r="G398" s="14" t="s">
        <v>9</v>
      </c>
      <c r="H398" s="14" t="str">
        <f t="shared" si="24"/>
        <v>B3BPW</v>
      </c>
      <c r="I398" s="14" t="str">
        <f t="shared" si="25"/>
        <v>B3_2019</v>
      </c>
      <c r="J398" s="14" t="s">
        <v>10</v>
      </c>
      <c r="K398" s="14" t="s">
        <v>373</v>
      </c>
      <c r="L398" s="18">
        <v>43738</v>
      </c>
      <c r="M398" s="154">
        <v>16.309314586994727</v>
      </c>
      <c r="N398" s="155">
        <v>1652.6772114821322</v>
      </c>
      <c r="O398" s="155">
        <v>1652.6772114821322</v>
      </c>
      <c r="P398" s="155">
        <v>1</v>
      </c>
      <c r="Q398" s="155"/>
      <c r="R398" s="14"/>
      <c r="S398" s="161">
        <v>908</v>
      </c>
      <c r="T398" s="161">
        <v>85</v>
      </c>
      <c r="U398" s="161">
        <v>1</v>
      </c>
      <c r="V398" s="161">
        <v>950</v>
      </c>
      <c r="W398" s="161">
        <v>694</v>
      </c>
      <c r="X398" s="161">
        <v>607</v>
      </c>
      <c r="Y398" s="161">
        <v>2</v>
      </c>
      <c r="Z398" s="161">
        <v>151</v>
      </c>
      <c r="AA398" s="161">
        <v>242</v>
      </c>
      <c r="AB398" s="161">
        <v>133</v>
      </c>
      <c r="AC398" s="161"/>
      <c r="AD398" s="160">
        <f>AVERAGEIF($H$386:$H$433,H398,$AC$386:$AC$433)</f>
        <v>70.666666666666671</v>
      </c>
      <c r="AE398" s="157">
        <f t="shared" si="22"/>
        <v>1500.6309080257761</v>
      </c>
      <c r="AF398" s="157">
        <f t="shared" si="26"/>
        <v>249.55425893380195</v>
      </c>
      <c r="AG398" s="157">
        <f t="shared" si="27"/>
        <v>39.928681429408314</v>
      </c>
      <c r="AH398" s="156"/>
      <c r="AI398" s="156"/>
      <c r="AJ398" s="156"/>
      <c r="AK398" s="156"/>
      <c r="AL398" s="156"/>
      <c r="AM398" s="156"/>
      <c r="AN398" s="156"/>
      <c r="AO398" s="156"/>
      <c r="AP398" s="156"/>
      <c r="AQ398" s="156"/>
      <c r="AR398" s="14"/>
    </row>
    <row r="399" spans="1:44" x14ac:dyDescent="0.35">
      <c r="A399" s="153" t="str">
        <f t="shared" si="23"/>
        <v>Cut4_14</v>
      </c>
      <c r="B399" s="14">
        <v>2019</v>
      </c>
      <c r="C399" s="14">
        <v>14</v>
      </c>
      <c r="D399" s="14" t="s">
        <v>7</v>
      </c>
      <c r="E399" s="14" t="s">
        <v>13</v>
      </c>
      <c r="F399" s="14" t="s">
        <v>18</v>
      </c>
      <c r="G399" s="14" t="s">
        <v>9</v>
      </c>
      <c r="H399" s="14" t="str">
        <f t="shared" si="24"/>
        <v>B2BPW</v>
      </c>
      <c r="I399" s="14" t="str">
        <f t="shared" si="25"/>
        <v>B2_2019</v>
      </c>
      <c r="J399" s="14" t="s">
        <v>15</v>
      </c>
      <c r="K399" s="14" t="s">
        <v>373</v>
      </c>
      <c r="L399" s="18">
        <v>43738</v>
      </c>
      <c r="M399" s="154">
        <v>14.339439524445</v>
      </c>
      <c r="N399" s="155">
        <v>936.84338226374018</v>
      </c>
      <c r="O399" s="155">
        <v>936.84338226374018</v>
      </c>
      <c r="P399" s="155">
        <v>0</v>
      </c>
      <c r="Q399" s="155"/>
      <c r="R399" s="14"/>
      <c r="S399" s="161">
        <v>981</v>
      </c>
      <c r="T399" s="161">
        <v>96</v>
      </c>
      <c r="U399" s="161">
        <v>18</v>
      </c>
      <c r="V399" s="161">
        <v>1044</v>
      </c>
      <c r="W399" s="161">
        <v>730</v>
      </c>
      <c r="X399" s="161">
        <v>635</v>
      </c>
      <c r="Y399" s="161">
        <v>1.6</v>
      </c>
      <c r="Z399" s="161">
        <v>178</v>
      </c>
      <c r="AA399" s="161">
        <v>196</v>
      </c>
      <c r="AB399" s="161">
        <v>132</v>
      </c>
      <c r="AC399" s="161"/>
      <c r="AD399" s="160">
        <f>AVERAGEIF($H$386:$H$433,H399,$AC$386:$AC$433)</f>
        <v>73.75</v>
      </c>
      <c r="AE399" s="157">
        <f t="shared" si="22"/>
        <v>919.04335800072909</v>
      </c>
      <c r="AF399" s="157">
        <f t="shared" si="26"/>
        <v>166.75812204294576</v>
      </c>
      <c r="AG399" s="157">
        <f t="shared" si="27"/>
        <v>26.681299526871321</v>
      </c>
      <c r="AH399" s="156"/>
      <c r="AI399" s="156"/>
      <c r="AJ399" s="156"/>
      <c r="AK399" s="156"/>
      <c r="AL399" s="156"/>
      <c r="AM399" s="156"/>
      <c r="AN399" s="156"/>
      <c r="AO399" s="156"/>
      <c r="AP399" s="156"/>
      <c r="AQ399" s="156"/>
      <c r="AR399" s="14"/>
    </row>
    <row r="400" spans="1:44" x14ac:dyDescent="0.35">
      <c r="A400" s="153" t="str">
        <f t="shared" si="23"/>
        <v>Cut4_15</v>
      </c>
      <c r="B400" s="14">
        <v>2019</v>
      </c>
      <c r="C400" s="14">
        <v>15</v>
      </c>
      <c r="D400" s="14" t="s">
        <v>13</v>
      </c>
      <c r="E400" s="14" t="s">
        <v>13</v>
      </c>
      <c r="F400" s="14" t="s">
        <v>18</v>
      </c>
      <c r="G400" s="14" t="s">
        <v>16</v>
      </c>
      <c r="H400" s="14" t="str">
        <f t="shared" si="24"/>
        <v>B2BFW</v>
      </c>
      <c r="I400" s="14" t="str">
        <f t="shared" si="25"/>
        <v>B2_2019</v>
      </c>
      <c r="J400" s="14" t="s">
        <v>15</v>
      </c>
      <c r="K400" s="14" t="s">
        <v>373</v>
      </c>
      <c r="L400" s="18">
        <v>43738</v>
      </c>
      <c r="M400" s="154">
        <v>14.609471094710942</v>
      </c>
      <c r="N400" s="155">
        <v>935.00615006150031</v>
      </c>
      <c r="O400" s="155">
        <v>935.00615006150031</v>
      </c>
      <c r="P400" s="155">
        <v>0</v>
      </c>
      <c r="Q400" s="155"/>
      <c r="R400" s="14"/>
      <c r="S400" s="161">
        <v>903</v>
      </c>
      <c r="T400" s="161">
        <v>90</v>
      </c>
      <c r="U400" s="161">
        <v>35</v>
      </c>
      <c r="V400" s="161">
        <v>934</v>
      </c>
      <c r="W400" s="161">
        <v>685</v>
      </c>
      <c r="X400" s="161">
        <v>586</v>
      </c>
      <c r="Y400" s="161">
        <v>1.7</v>
      </c>
      <c r="Z400" s="161">
        <v>190</v>
      </c>
      <c r="AA400" s="161">
        <v>210</v>
      </c>
      <c r="AB400" s="161">
        <v>113</v>
      </c>
      <c r="AC400" s="161">
        <v>77.2</v>
      </c>
      <c r="AD400" s="161">
        <v>77.2</v>
      </c>
      <c r="AE400" s="157">
        <f t="shared" si="22"/>
        <v>844.31055350553481</v>
      </c>
      <c r="AF400" s="157">
        <f t="shared" si="26"/>
        <v>177.65116851168506</v>
      </c>
      <c r="AG400" s="157">
        <f t="shared" si="27"/>
        <v>28.424186961869609</v>
      </c>
      <c r="AH400" s="156"/>
      <c r="AI400" s="156"/>
      <c r="AJ400" s="156"/>
      <c r="AK400" s="156"/>
      <c r="AL400" s="156"/>
      <c r="AM400" s="156"/>
      <c r="AN400" s="156"/>
      <c r="AO400" s="156"/>
      <c r="AP400" s="156"/>
      <c r="AQ400" s="156"/>
      <c r="AR400" s="14"/>
    </row>
    <row r="401" spans="1:44" x14ac:dyDescent="0.35">
      <c r="A401" s="153" t="str">
        <f t="shared" si="23"/>
        <v>Cut4_16</v>
      </c>
      <c r="B401" s="14">
        <v>2019</v>
      </c>
      <c r="C401" s="14">
        <v>16</v>
      </c>
      <c r="D401" s="14" t="s">
        <v>13</v>
      </c>
      <c r="E401" s="14" t="s">
        <v>13</v>
      </c>
      <c r="F401" s="14" t="s">
        <v>14</v>
      </c>
      <c r="G401" s="14" t="s">
        <v>9</v>
      </c>
      <c r="H401" s="14" t="str">
        <f t="shared" si="24"/>
        <v>B1BPW</v>
      </c>
      <c r="I401" s="14" t="str">
        <f t="shared" si="25"/>
        <v>B1_2019</v>
      </c>
      <c r="J401" s="14" t="s">
        <v>15</v>
      </c>
      <c r="K401" s="14" t="s">
        <v>373</v>
      </c>
      <c r="L401" s="18">
        <v>43738</v>
      </c>
      <c r="M401" s="154">
        <v>18.970709006296197</v>
      </c>
      <c r="N401" s="155">
        <v>1340.5967697782646</v>
      </c>
      <c r="O401" s="155">
        <v>1340.5967697782646</v>
      </c>
      <c r="P401" s="155">
        <v>0</v>
      </c>
      <c r="Q401" s="155"/>
      <c r="R401" s="14"/>
      <c r="S401" s="161">
        <v>662</v>
      </c>
      <c r="T401" s="161">
        <v>50</v>
      </c>
      <c r="U401" s="161">
        <v>14</v>
      </c>
      <c r="V401" s="161">
        <v>669</v>
      </c>
      <c r="W401" s="161">
        <v>512</v>
      </c>
      <c r="X401" s="161">
        <v>432</v>
      </c>
      <c r="Y401" s="161">
        <v>1.4</v>
      </c>
      <c r="Z401" s="161">
        <v>133</v>
      </c>
      <c r="AA401" s="161">
        <v>178</v>
      </c>
      <c r="AB401" s="161">
        <v>284</v>
      </c>
      <c r="AC401" s="161">
        <v>71.5</v>
      </c>
      <c r="AD401" s="161">
        <v>71.5</v>
      </c>
      <c r="AE401" s="157">
        <f t="shared" si="22"/>
        <v>887.47506159321119</v>
      </c>
      <c r="AF401" s="157">
        <f t="shared" si="26"/>
        <v>178.2993703805092</v>
      </c>
      <c r="AG401" s="157">
        <f t="shared" si="27"/>
        <v>28.527899260881473</v>
      </c>
      <c r="AH401" s="156"/>
      <c r="AI401" s="156"/>
      <c r="AJ401" s="156"/>
      <c r="AK401" s="156"/>
      <c r="AL401" s="156"/>
      <c r="AM401" s="156"/>
      <c r="AN401" s="156"/>
      <c r="AO401" s="156"/>
      <c r="AP401" s="156"/>
      <c r="AQ401" s="156"/>
      <c r="AR401" s="14"/>
    </row>
    <row r="402" spans="1:44" x14ac:dyDescent="0.35">
      <c r="A402" s="153" t="str">
        <f t="shared" si="23"/>
        <v>Cut4_17</v>
      </c>
      <c r="B402" s="14">
        <v>2019</v>
      </c>
      <c r="C402" s="14">
        <v>17</v>
      </c>
      <c r="D402" s="14" t="s">
        <v>12</v>
      </c>
      <c r="E402" s="14" t="s">
        <v>13</v>
      </c>
      <c r="F402" s="14" t="s">
        <v>14</v>
      </c>
      <c r="G402" s="14" t="s">
        <v>16</v>
      </c>
      <c r="H402" s="14" t="str">
        <f t="shared" si="24"/>
        <v>B1BFW</v>
      </c>
      <c r="I402" s="14" t="str">
        <f t="shared" si="25"/>
        <v>B1_2019</v>
      </c>
      <c r="J402" s="14" t="s">
        <v>15</v>
      </c>
      <c r="K402" s="14" t="s">
        <v>373</v>
      </c>
      <c r="L402" s="18">
        <v>43738</v>
      </c>
      <c r="M402" s="154">
        <v>16.085297268344927</v>
      </c>
      <c r="N402" s="155">
        <v>1308.270844492054</v>
      </c>
      <c r="O402" s="155">
        <v>1308.270844492054</v>
      </c>
      <c r="P402" s="155">
        <v>0</v>
      </c>
      <c r="Q402" s="155"/>
      <c r="R402" s="14"/>
      <c r="S402" s="161">
        <v>811</v>
      </c>
      <c r="T402" s="161">
        <v>76</v>
      </c>
      <c r="U402" s="161">
        <v>18</v>
      </c>
      <c r="V402" s="161">
        <v>821</v>
      </c>
      <c r="W402" s="161">
        <v>629</v>
      </c>
      <c r="X402" s="161">
        <v>540</v>
      </c>
      <c r="Y402" s="161">
        <v>1.9</v>
      </c>
      <c r="Z402" s="161">
        <v>160</v>
      </c>
      <c r="AA402" s="161">
        <v>227</v>
      </c>
      <c r="AB402" s="161">
        <v>127</v>
      </c>
      <c r="AC402" s="161">
        <v>72.099999999999994</v>
      </c>
      <c r="AD402" s="161">
        <v>72.099999999999994</v>
      </c>
      <c r="AE402" s="157">
        <f t="shared" si="22"/>
        <v>1061.0076548830557</v>
      </c>
      <c r="AF402" s="157">
        <f t="shared" si="26"/>
        <v>209.32333511872864</v>
      </c>
      <c r="AG402" s="157">
        <f t="shared" si="27"/>
        <v>33.491733618996584</v>
      </c>
      <c r="AH402" s="156"/>
      <c r="AI402" s="156"/>
      <c r="AJ402" s="156"/>
      <c r="AK402" s="156"/>
      <c r="AL402" s="156"/>
      <c r="AM402" s="156"/>
      <c r="AN402" s="156"/>
      <c r="AO402" s="156"/>
      <c r="AP402" s="156"/>
      <c r="AQ402" s="156"/>
      <c r="AR402" s="14"/>
    </row>
    <row r="403" spans="1:44" x14ac:dyDescent="0.35">
      <c r="A403" s="153" t="str">
        <f t="shared" si="23"/>
        <v>Cut4_18</v>
      </c>
      <c r="B403" s="14">
        <v>2019</v>
      </c>
      <c r="C403" s="14">
        <v>18</v>
      </c>
      <c r="D403" s="14" t="s">
        <v>12</v>
      </c>
      <c r="E403" s="14" t="s">
        <v>13</v>
      </c>
      <c r="F403" s="14" t="s">
        <v>11</v>
      </c>
      <c r="G403" s="14" t="s">
        <v>16</v>
      </c>
      <c r="H403" s="14" t="str">
        <f t="shared" si="24"/>
        <v>B4BFW</v>
      </c>
      <c r="I403" s="14" t="str">
        <f t="shared" si="25"/>
        <v>B4_2019</v>
      </c>
      <c r="J403" s="14" t="s">
        <v>10</v>
      </c>
      <c r="K403" s="14" t="s">
        <v>373</v>
      </c>
      <c r="L403" s="18">
        <v>43738</v>
      </c>
      <c r="M403" s="154">
        <v>15.244228050887385</v>
      </c>
      <c r="N403" s="155">
        <v>2154.5175645254171</v>
      </c>
      <c r="O403" s="155">
        <v>2154.5175645254171</v>
      </c>
      <c r="P403" s="155">
        <v>0</v>
      </c>
      <c r="Q403" s="155"/>
      <c r="R403" s="14"/>
      <c r="S403" s="161">
        <v>901</v>
      </c>
      <c r="T403" s="161">
        <v>90</v>
      </c>
      <c r="U403" s="161">
        <v>31</v>
      </c>
      <c r="V403" s="161">
        <v>930</v>
      </c>
      <c r="W403" s="161">
        <v>688</v>
      </c>
      <c r="X403" s="161">
        <v>591</v>
      </c>
      <c r="Y403" s="161">
        <v>2</v>
      </c>
      <c r="Z403" s="161">
        <v>185</v>
      </c>
      <c r="AA403" s="161">
        <v>236</v>
      </c>
      <c r="AB403" s="161">
        <v>106</v>
      </c>
      <c r="AC403" s="161">
        <v>77</v>
      </c>
      <c r="AD403" s="161">
        <v>77</v>
      </c>
      <c r="AE403" s="157">
        <f t="shared" si="22"/>
        <v>1941.2203256374009</v>
      </c>
      <c r="AF403" s="157">
        <f t="shared" si="26"/>
        <v>398.5857494372022</v>
      </c>
      <c r="AG403" s="157">
        <f t="shared" si="27"/>
        <v>63.773719909952348</v>
      </c>
      <c r="AH403" s="156"/>
      <c r="AI403" s="156"/>
      <c r="AJ403" s="156"/>
      <c r="AK403" s="156"/>
      <c r="AL403" s="156"/>
      <c r="AM403" s="156"/>
      <c r="AN403" s="156"/>
      <c r="AO403" s="156"/>
      <c r="AP403" s="156"/>
      <c r="AQ403" s="156"/>
      <c r="AR403" s="14"/>
    </row>
    <row r="404" spans="1:44" x14ac:dyDescent="0.35">
      <c r="A404" s="153" t="str">
        <f t="shared" si="23"/>
        <v>Cut4_19</v>
      </c>
      <c r="B404" s="14">
        <v>2019</v>
      </c>
      <c r="C404" s="14">
        <v>19</v>
      </c>
      <c r="D404" s="14" t="s">
        <v>17</v>
      </c>
      <c r="E404" s="14" t="s">
        <v>13</v>
      </c>
      <c r="F404" s="14" t="s">
        <v>11</v>
      </c>
      <c r="G404" s="14" t="s">
        <v>9</v>
      </c>
      <c r="H404" s="14" t="str">
        <f t="shared" si="24"/>
        <v>B4BPW</v>
      </c>
      <c r="I404" s="14" t="str">
        <f t="shared" si="25"/>
        <v>B4_2019</v>
      </c>
      <c r="J404" s="14" t="s">
        <v>10</v>
      </c>
      <c r="K404" s="14" t="s">
        <v>373</v>
      </c>
      <c r="L404" s="18">
        <v>43738</v>
      </c>
      <c r="M404" s="154">
        <v>18.497209995494405</v>
      </c>
      <c r="N404" s="155">
        <v>2367.6428794232838</v>
      </c>
      <c r="O404" s="155">
        <v>2367.6428794232838</v>
      </c>
      <c r="P404" s="155">
        <v>2</v>
      </c>
      <c r="Q404" s="155"/>
      <c r="R404" s="14"/>
      <c r="S404" s="161">
        <v>638</v>
      </c>
      <c r="T404" s="161">
        <v>42</v>
      </c>
      <c r="U404" s="161">
        <v>8</v>
      </c>
      <c r="V404" s="161">
        <v>663</v>
      </c>
      <c r="W404" s="161">
        <v>483</v>
      </c>
      <c r="X404" s="161">
        <v>409</v>
      </c>
      <c r="Y404" s="161">
        <v>1.2</v>
      </c>
      <c r="Z404" s="161">
        <v>120</v>
      </c>
      <c r="AA404" s="161">
        <v>156</v>
      </c>
      <c r="AB404" s="161">
        <v>380</v>
      </c>
      <c r="AC404" s="161"/>
      <c r="AD404" s="160">
        <f>AVERAGEIF($H$386:$H$433,H404,$AC$386:$AC$433)</f>
        <v>71.666666666666671</v>
      </c>
      <c r="AE404" s="157">
        <f t="shared" si="22"/>
        <v>1510.5561570720552</v>
      </c>
      <c r="AF404" s="157">
        <f t="shared" si="26"/>
        <v>284.11714553079406</v>
      </c>
      <c r="AG404" s="157">
        <f t="shared" si="27"/>
        <v>45.458743284927053</v>
      </c>
      <c r="AH404" s="156"/>
      <c r="AI404" s="156"/>
      <c r="AJ404" s="156"/>
      <c r="AK404" s="156"/>
      <c r="AL404" s="156"/>
      <c r="AM404" s="156"/>
      <c r="AN404" s="156"/>
      <c r="AO404" s="156"/>
      <c r="AP404" s="156"/>
      <c r="AQ404" s="156"/>
      <c r="AR404" s="14"/>
    </row>
    <row r="405" spans="1:44" x14ac:dyDescent="0.35">
      <c r="A405" s="153" t="str">
        <f t="shared" si="23"/>
        <v>Cut4_20</v>
      </c>
      <c r="B405" s="14">
        <v>2019</v>
      </c>
      <c r="C405" s="14">
        <v>20</v>
      </c>
      <c r="D405" s="14" t="s">
        <v>17</v>
      </c>
      <c r="E405" s="14" t="s">
        <v>13</v>
      </c>
      <c r="F405" s="14" t="s">
        <v>8</v>
      </c>
      <c r="G405" s="14" t="s">
        <v>12</v>
      </c>
      <c r="H405" s="14" t="str">
        <f t="shared" si="24"/>
        <v>B3C</v>
      </c>
      <c r="I405" s="14" t="str">
        <f t="shared" si="25"/>
        <v>B3_2019</v>
      </c>
      <c r="J405" s="14" t="s">
        <v>10</v>
      </c>
      <c r="K405" s="14" t="s">
        <v>373</v>
      </c>
      <c r="L405" s="18">
        <v>43738</v>
      </c>
      <c r="M405" s="154">
        <v>17.133313685037841</v>
      </c>
      <c r="N405" s="155">
        <v>1370.6650948030272</v>
      </c>
      <c r="O405" s="155">
        <v>1370.6650948030272</v>
      </c>
      <c r="P405" s="155">
        <v>0</v>
      </c>
      <c r="Q405" s="155"/>
      <c r="R405" s="14"/>
      <c r="S405" s="161">
        <v>868</v>
      </c>
      <c r="T405" s="161">
        <v>86</v>
      </c>
      <c r="U405" s="161">
        <v>36</v>
      </c>
      <c r="V405" s="161">
        <v>891</v>
      </c>
      <c r="W405" s="161">
        <v>665</v>
      </c>
      <c r="X405" s="161">
        <v>567</v>
      </c>
      <c r="Y405" s="161">
        <v>2</v>
      </c>
      <c r="Z405" s="161">
        <v>187</v>
      </c>
      <c r="AA405" s="161">
        <v>240</v>
      </c>
      <c r="AB405" s="161">
        <v>127</v>
      </c>
      <c r="AC405" s="161">
        <v>76.2</v>
      </c>
      <c r="AD405" s="161">
        <v>76.2</v>
      </c>
      <c r="AE405" s="157">
        <f t="shared" si="22"/>
        <v>1189.7373022890274</v>
      </c>
      <c r="AF405" s="157">
        <f t="shared" si="26"/>
        <v>256.31437272816606</v>
      </c>
      <c r="AG405" s="157">
        <f t="shared" si="27"/>
        <v>41.010299636506574</v>
      </c>
      <c r="AH405" s="156"/>
      <c r="AI405" s="156"/>
      <c r="AJ405" s="156"/>
      <c r="AK405" s="156"/>
      <c r="AL405" s="156"/>
      <c r="AM405" s="156"/>
      <c r="AN405" s="156"/>
      <c r="AO405" s="156"/>
      <c r="AP405" s="156"/>
      <c r="AQ405" s="156"/>
      <c r="AR405" s="14"/>
    </row>
    <row r="406" spans="1:44" x14ac:dyDescent="0.35">
      <c r="A406" s="153" t="str">
        <f t="shared" si="23"/>
        <v>Cut4_21</v>
      </c>
      <c r="B406" s="14">
        <v>2019</v>
      </c>
      <c r="C406" s="14">
        <v>21</v>
      </c>
      <c r="D406" s="14" t="s">
        <v>19</v>
      </c>
      <c r="E406" s="14" t="s">
        <v>13</v>
      </c>
      <c r="F406" s="14" t="s">
        <v>14</v>
      </c>
      <c r="G406" s="14" t="s">
        <v>12</v>
      </c>
      <c r="H406" s="14" t="str">
        <f t="shared" si="24"/>
        <v>B1C</v>
      </c>
      <c r="I406" s="14" t="str">
        <f t="shared" si="25"/>
        <v>B1_2019</v>
      </c>
      <c r="J406" s="14" t="s">
        <v>15</v>
      </c>
      <c r="K406" s="14" t="s">
        <v>373</v>
      </c>
      <c r="L406" s="18">
        <v>43738</v>
      </c>
      <c r="M406" s="154">
        <v>16.829948744566277</v>
      </c>
      <c r="N406" s="155">
        <v>1166.8764462899285</v>
      </c>
      <c r="O406" s="155">
        <v>1166.8764462899285</v>
      </c>
      <c r="P406" s="155">
        <v>0</v>
      </c>
      <c r="Q406" s="155"/>
      <c r="R406" s="14"/>
      <c r="S406" s="161">
        <v>742</v>
      </c>
      <c r="T406" s="161">
        <v>67</v>
      </c>
      <c r="U406" s="161">
        <v>23</v>
      </c>
      <c r="V406" s="161">
        <v>738</v>
      </c>
      <c r="W406" s="161">
        <v>583</v>
      </c>
      <c r="X406" s="161">
        <v>495</v>
      </c>
      <c r="Y406" s="161">
        <v>2</v>
      </c>
      <c r="Z406" s="161">
        <v>157</v>
      </c>
      <c r="AA406" s="161">
        <v>237</v>
      </c>
      <c r="AB406" s="161">
        <v>155</v>
      </c>
      <c r="AC406" s="161">
        <v>69</v>
      </c>
      <c r="AD406" s="161">
        <v>69</v>
      </c>
      <c r="AE406" s="157">
        <f t="shared" si="22"/>
        <v>865.82232314712689</v>
      </c>
      <c r="AF406" s="157">
        <f t="shared" si="26"/>
        <v>183.19960206751878</v>
      </c>
      <c r="AG406" s="157">
        <f t="shared" si="27"/>
        <v>29.311936330803004</v>
      </c>
      <c r="AH406" s="156"/>
      <c r="AI406" s="156"/>
      <c r="AJ406" s="156"/>
      <c r="AK406" s="156"/>
      <c r="AL406" s="156"/>
      <c r="AM406" s="156"/>
      <c r="AN406" s="156"/>
      <c r="AO406" s="156"/>
      <c r="AP406" s="156"/>
      <c r="AQ406" s="156"/>
      <c r="AR406" s="14"/>
    </row>
    <row r="407" spans="1:44" x14ac:dyDescent="0.35">
      <c r="A407" s="153" t="str">
        <f t="shared" si="23"/>
        <v>Cut4_22</v>
      </c>
      <c r="B407" s="14">
        <v>2019</v>
      </c>
      <c r="C407" s="14">
        <v>22</v>
      </c>
      <c r="D407" s="14" t="s">
        <v>19</v>
      </c>
      <c r="E407" s="14" t="s">
        <v>13</v>
      </c>
      <c r="F407" s="14" t="s">
        <v>11</v>
      </c>
      <c r="G407" s="14" t="s">
        <v>12</v>
      </c>
      <c r="H407" s="14" t="str">
        <f t="shared" si="24"/>
        <v>B4C</v>
      </c>
      <c r="I407" s="14" t="str">
        <f t="shared" si="25"/>
        <v>B4_2019</v>
      </c>
      <c r="J407" s="14" t="s">
        <v>10</v>
      </c>
      <c r="K407" s="14" t="s">
        <v>373</v>
      </c>
      <c r="L407" s="18">
        <v>43738</v>
      </c>
      <c r="M407" s="154">
        <v>14.8219871890362</v>
      </c>
      <c r="N407" s="155">
        <v>2154.1288048065944</v>
      </c>
      <c r="O407" s="155">
        <v>2154.1288048065944</v>
      </c>
      <c r="P407" s="155">
        <v>0</v>
      </c>
      <c r="Q407" s="155"/>
      <c r="R407" s="14"/>
      <c r="S407" s="161">
        <v>873</v>
      </c>
      <c r="T407" s="161">
        <v>88</v>
      </c>
      <c r="U407" s="161">
        <v>42</v>
      </c>
      <c r="V407" s="161">
        <v>891</v>
      </c>
      <c r="W407" s="161">
        <v>673</v>
      </c>
      <c r="X407" s="161">
        <v>572</v>
      </c>
      <c r="Y407" s="161">
        <v>2.2000000000000002</v>
      </c>
      <c r="Z407" s="161">
        <v>195</v>
      </c>
      <c r="AA407" s="161">
        <v>255</v>
      </c>
      <c r="AB407" s="161">
        <v>102</v>
      </c>
      <c r="AC407" s="161">
        <v>74.900000000000006</v>
      </c>
      <c r="AD407" s="161">
        <v>74.900000000000006</v>
      </c>
      <c r="AE407" s="157">
        <f t="shared" si="22"/>
        <v>1880.554446596157</v>
      </c>
      <c r="AF407" s="157">
        <f t="shared" si="26"/>
        <v>420.0551169372859</v>
      </c>
      <c r="AG407" s="157">
        <f t="shared" si="27"/>
        <v>67.20881870996574</v>
      </c>
      <c r="AH407" s="156"/>
      <c r="AI407" s="156"/>
      <c r="AJ407" s="156"/>
      <c r="AK407" s="156"/>
      <c r="AL407" s="156"/>
      <c r="AM407" s="156"/>
      <c r="AN407" s="156"/>
      <c r="AO407" s="156"/>
      <c r="AP407" s="156"/>
      <c r="AQ407" s="156"/>
      <c r="AR407" s="14"/>
    </row>
    <row r="408" spans="1:44" x14ac:dyDescent="0.35">
      <c r="A408" s="153" t="str">
        <f t="shared" si="23"/>
        <v>Cut4_23</v>
      </c>
      <c r="B408" s="14">
        <v>2019</v>
      </c>
      <c r="C408" s="14">
        <v>23</v>
      </c>
      <c r="D408" s="14" t="s">
        <v>20</v>
      </c>
      <c r="E408" s="14" t="s">
        <v>13</v>
      </c>
      <c r="F408" s="14" t="s">
        <v>8</v>
      </c>
      <c r="G408" s="14" t="s">
        <v>16</v>
      </c>
      <c r="H408" s="14" t="str">
        <f t="shared" si="24"/>
        <v>B3BFW</v>
      </c>
      <c r="I408" s="14" t="str">
        <f t="shared" si="25"/>
        <v>B3_2019</v>
      </c>
      <c r="J408" s="14" t="s">
        <v>10</v>
      </c>
      <c r="K408" s="14" t="s">
        <v>373</v>
      </c>
      <c r="L408" s="18">
        <v>43738</v>
      </c>
      <c r="M408" s="154">
        <v>17.030631686941231</v>
      </c>
      <c r="N408" s="155">
        <v>1135.3754457960822</v>
      </c>
      <c r="O408" s="155">
        <v>1135.3754457960822</v>
      </c>
      <c r="P408" s="155">
        <v>0</v>
      </c>
      <c r="Q408" s="155"/>
      <c r="R408" s="14"/>
      <c r="S408" s="161">
        <v>889</v>
      </c>
      <c r="T408" s="161">
        <v>88</v>
      </c>
      <c r="U408" s="161">
        <v>30</v>
      </c>
      <c r="V408" s="161">
        <v>914</v>
      </c>
      <c r="W408" s="161">
        <v>679</v>
      </c>
      <c r="X408" s="161">
        <v>583</v>
      </c>
      <c r="Y408" s="161">
        <v>1.9</v>
      </c>
      <c r="Z408" s="161">
        <v>183</v>
      </c>
      <c r="AA408" s="161">
        <v>226</v>
      </c>
      <c r="AB408" s="161">
        <v>106</v>
      </c>
      <c r="AC408" s="161">
        <v>76</v>
      </c>
      <c r="AD408" s="161">
        <v>76</v>
      </c>
      <c r="AE408" s="157">
        <f t="shared" si="22"/>
        <v>1009.3487713127171</v>
      </c>
      <c r="AF408" s="157">
        <f t="shared" si="26"/>
        <v>207.77370658068304</v>
      </c>
      <c r="AG408" s="157">
        <f t="shared" si="27"/>
        <v>33.24379305290929</v>
      </c>
      <c r="AH408" s="156"/>
      <c r="AI408" s="156"/>
      <c r="AJ408" s="156"/>
      <c r="AK408" s="156"/>
      <c r="AL408" s="156"/>
      <c r="AM408" s="156"/>
      <c r="AN408" s="156"/>
      <c r="AO408" s="156"/>
      <c r="AP408" s="156"/>
      <c r="AQ408" s="156"/>
      <c r="AR408" s="14"/>
    </row>
    <row r="409" spans="1:44" x14ac:dyDescent="0.35">
      <c r="A409" s="153" t="str">
        <f t="shared" si="23"/>
        <v>Cut4_24</v>
      </c>
      <c r="B409" s="14">
        <v>2019</v>
      </c>
      <c r="C409" s="15">
        <v>24</v>
      </c>
      <c r="D409" s="15" t="s">
        <v>20</v>
      </c>
      <c r="E409" s="15" t="s">
        <v>13</v>
      </c>
      <c r="F409" s="15" t="s">
        <v>18</v>
      </c>
      <c r="G409" s="14" t="s">
        <v>12</v>
      </c>
      <c r="H409" s="14" t="str">
        <f t="shared" si="24"/>
        <v>B2C</v>
      </c>
      <c r="I409" s="14" t="str">
        <f t="shared" si="25"/>
        <v>B2_2019</v>
      </c>
      <c r="J409" s="14" t="s">
        <v>15</v>
      </c>
      <c r="K409" s="14" t="s">
        <v>373</v>
      </c>
      <c r="L409" s="18">
        <v>43738</v>
      </c>
      <c r="M409" s="154">
        <v>16.53526528872791</v>
      </c>
      <c r="N409" s="155">
        <v>1036.2099580936158</v>
      </c>
      <c r="O409" s="155">
        <v>1036.2099580936158</v>
      </c>
      <c r="P409" s="155">
        <v>0</v>
      </c>
      <c r="Q409" s="155"/>
      <c r="R409" s="14"/>
      <c r="S409" s="161">
        <v>854</v>
      </c>
      <c r="T409" s="161">
        <v>81</v>
      </c>
      <c r="U409" s="161">
        <v>14</v>
      </c>
      <c r="V409" s="161">
        <v>870</v>
      </c>
      <c r="W409" s="161">
        <v>663</v>
      </c>
      <c r="X409" s="161">
        <v>573</v>
      </c>
      <c r="Y409" s="161">
        <v>2.2000000000000002</v>
      </c>
      <c r="Z409" s="161">
        <v>161</v>
      </c>
      <c r="AA409" s="161">
        <v>257</v>
      </c>
      <c r="AB409" s="161">
        <v>106</v>
      </c>
      <c r="AC409" s="161">
        <v>74.2</v>
      </c>
      <c r="AD409" s="161">
        <v>74.2</v>
      </c>
      <c r="AE409" s="157">
        <f t="shared" si="22"/>
        <v>884.92330421194788</v>
      </c>
      <c r="AF409" s="157">
        <f t="shared" si="26"/>
        <v>166.82980325307213</v>
      </c>
      <c r="AG409" s="157">
        <f t="shared" si="27"/>
        <v>26.692768520491541</v>
      </c>
      <c r="AH409" s="156"/>
      <c r="AI409" s="156"/>
      <c r="AJ409" s="156"/>
      <c r="AK409" s="156"/>
      <c r="AL409" s="156"/>
      <c r="AM409" s="156"/>
      <c r="AN409" s="156"/>
      <c r="AO409" s="156"/>
      <c r="AP409" s="156"/>
      <c r="AQ409" s="156"/>
      <c r="AR409" s="14"/>
    </row>
    <row r="410" spans="1:44" x14ac:dyDescent="0.35">
      <c r="A410" s="153" t="str">
        <f t="shared" si="23"/>
        <v>Cut4_25</v>
      </c>
      <c r="B410" s="14">
        <v>2019</v>
      </c>
      <c r="C410" s="14">
        <v>25</v>
      </c>
      <c r="D410" s="14" t="s">
        <v>7</v>
      </c>
      <c r="E410" s="14" t="s">
        <v>12</v>
      </c>
      <c r="F410" s="14" t="s">
        <v>11</v>
      </c>
      <c r="G410" s="14" t="s">
        <v>16</v>
      </c>
      <c r="H410" s="14" t="str">
        <f t="shared" si="24"/>
        <v>B4BFW</v>
      </c>
      <c r="I410" s="14" t="str">
        <f t="shared" si="25"/>
        <v>B4_2019</v>
      </c>
      <c r="J410" s="14" t="s">
        <v>10</v>
      </c>
      <c r="K410" s="14" t="s">
        <v>373</v>
      </c>
      <c r="L410" s="18">
        <v>43738</v>
      </c>
      <c r="M410" s="154">
        <v>17.76317972197338</v>
      </c>
      <c r="N410" s="155">
        <v>1421.0543777578705</v>
      </c>
      <c r="O410" s="155">
        <v>1421.0543777578705</v>
      </c>
      <c r="P410" s="155">
        <v>1</v>
      </c>
      <c r="Q410" s="155"/>
      <c r="R410" s="14"/>
      <c r="S410" s="161">
        <v>849</v>
      </c>
      <c r="T410" s="161">
        <v>82</v>
      </c>
      <c r="U410" s="161">
        <v>22</v>
      </c>
      <c r="V410" s="161">
        <v>869</v>
      </c>
      <c r="W410" s="161">
        <v>654</v>
      </c>
      <c r="X410" s="161">
        <v>562</v>
      </c>
      <c r="Y410" s="161">
        <v>1.9</v>
      </c>
      <c r="Z410" s="161">
        <v>169</v>
      </c>
      <c r="AA410" s="161">
        <v>231</v>
      </c>
      <c r="AB410" s="161">
        <v>124</v>
      </c>
      <c r="AC410" s="161">
        <v>74.7</v>
      </c>
      <c r="AD410" s="161">
        <v>74.7</v>
      </c>
      <c r="AE410" s="157">
        <f t="shared" si="22"/>
        <v>1206.4751667164319</v>
      </c>
      <c r="AF410" s="157">
        <f t="shared" si="26"/>
        <v>240.15818984108012</v>
      </c>
      <c r="AG410" s="157">
        <f t="shared" si="27"/>
        <v>38.425310374572817</v>
      </c>
      <c r="AH410" s="156"/>
      <c r="AI410" s="156"/>
      <c r="AJ410" s="156"/>
      <c r="AK410" s="156"/>
      <c r="AL410" s="156"/>
      <c r="AM410" s="156"/>
      <c r="AN410" s="156"/>
      <c r="AO410" s="156"/>
      <c r="AP410" s="156"/>
      <c r="AQ410" s="156"/>
      <c r="AR410" s="14"/>
    </row>
    <row r="411" spans="1:44" x14ac:dyDescent="0.35">
      <c r="A411" s="153" t="str">
        <f t="shared" si="23"/>
        <v>Cut4_26</v>
      </c>
      <c r="B411" s="14">
        <v>2019</v>
      </c>
      <c r="C411" s="14">
        <v>26</v>
      </c>
      <c r="D411" s="14" t="s">
        <v>7</v>
      </c>
      <c r="E411" s="14" t="s">
        <v>12</v>
      </c>
      <c r="F411" s="14" t="s">
        <v>18</v>
      </c>
      <c r="G411" s="14" t="s">
        <v>9</v>
      </c>
      <c r="H411" s="14" t="str">
        <f t="shared" si="24"/>
        <v>B2BPW</v>
      </c>
      <c r="I411" s="14" t="str">
        <f t="shared" si="25"/>
        <v>B2_2019</v>
      </c>
      <c r="J411" s="14" t="s">
        <v>15</v>
      </c>
      <c r="K411" s="14" t="s">
        <v>373</v>
      </c>
      <c r="L411" s="18">
        <v>43738</v>
      </c>
      <c r="M411" s="154">
        <v>19.960558751027122</v>
      </c>
      <c r="N411" s="155">
        <v>1304.0898384004388</v>
      </c>
      <c r="O411" s="155">
        <v>1304.0898384004388</v>
      </c>
      <c r="P411" s="155">
        <v>2</v>
      </c>
      <c r="Q411" s="155"/>
      <c r="R411" s="14"/>
      <c r="S411" s="161">
        <v>602</v>
      </c>
      <c r="T411" s="161">
        <v>44</v>
      </c>
      <c r="U411" s="161">
        <v>33</v>
      </c>
      <c r="V411" s="161">
        <v>613</v>
      </c>
      <c r="W411" s="161">
        <v>457</v>
      </c>
      <c r="X411" s="161">
        <v>372</v>
      </c>
      <c r="Y411" s="161">
        <v>1.1000000000000001</v>
      </c>
      <c r="Z411" s="161">
        <v>147</v>
      </c>
      <c r="AA411" s="161">
        <v>150</v>
      </c>
      <c r="AB411" s="161">
        <v>381</v>
      </c>
      <c r="AC411" s="161">
        <v>73.8</v>
      </c>
      <c r="AD411" s="161">
        <v>73.8</v>
      </c>
      <c r="AE411" s="157">
        <f t="shared" ref="AE411:AE433" si="28">S411*$N411/1000</f>
        <v>785.06208271706419</v>
      </c>
      <c r="AF411" s="157">
        <f t="shared" si="26"/>
        <v>191.70120624486449</v>
      </c>
      <c r="AG411" s="157">
        <f t="shared" si="27"/>
        <v>30.672192999178318</v>
      </c>
      <c r="AH411" s="156"/>
      <c r="AI411" s="156"/>
      <c r="AJ411" s="156"/>
      <c r="AK411" s="156"/>
      <c r="AL411" s="156"/>
      <c r="AM411" s="156"/>
      <c r="AN411" s="156"/>
      <c r="AO411" s="156"/>
      <c r="AP411" s="156"/>
      <c r="AQ411" s="156"/>
      <c r="AR411" s="14"/>
    </row>
    <row r="412" spans="1:44" x14ac:dyDescent="0.35">
      <c r="A412" s="153" t="str">
        <f t="shared" si="23"/>
        <v>Cut4_27</v>
      </c>
      <c r="B412" s="14">
        <v>2019</v>
      </c>
      <c r="C412" s="14">
        <v>27</v>
      </c>
      <c r="D412" s="14" t="s">
        <v>13</v>
      </c>
      <c r="E412" s="14" t="s">
        <v>12</v>
      </c>
      <c r="F412" s="14" t="s">
        <v>14</v>
      </c>
      <c r="G412" s="14" t="s">
        <v>12</v>
      </c>
      <c r="H412" s="14" t="str">
        <f t="shared" si="24"/>
        <v>B1C</v>
      </c>
      <c r="I412" s="14" t="str">
        <f t="shared" si="25"/>
        <v>B1_2019</v>
      </c>
      <c r="J412" s="14" t="s">
        <v>15</v>
      </c>
      <c r="K412" s="14" t="s">
        <v>373</v>
      </c>
      <c r="L412" s="18">
        <v>43738</v>
      </c>
      <c r="M412" s="154">
        <v>19.733874605322512</v>
      </c>
      <c r="N412" s="155">
        <v>999.84964666967403</v>
      </c>
      <c r="O412" s="155">
        <v>999.84964666967403</v>
      </c>
      <c r="P412" s="155">
        <v>0</v>
      </c>
      <c r="Q412" s="155"/>
      <c r="R412" s="14"/>
      <c r="S412" s="161">
        <v>849</v>
      </c>
      <c r="T412" s="161">
        <v>78</v>
      </c>
      <c r="U412" s="161">
        <v>5</v>
      </c>
      <c r="V412" s="161">
        <v>873</v>
      </c>
      <c r="W412" s="161">
        <v>655</v>
      </c>
      <c r="X412" s="161">
        <v>569</v>
      </c>
      <c r="Y412" s="161">
        <v>1.8</v>
      </c>
      <c r="Z412" s="161">
        <v>149</v>
      </c>
      <c r="AA412" s="161">
        <v>221</v>
      </c>
      <c r="AB412" s="161">
        <v>127</v>
      </c>
      <c r="AC412" s="161">
        <v>75</v>
      </c>
      <c r="AD412" s="161">
        <v>75</v>
      </c>
      <c r="AE412" s="157">
        <f t="shared" si="28"/>
        <v>848.87235002255318</v>
      </c>
      <c r="AF412" s="157">
        <f t="shared" si="26"/>
        <v>148.97759735378142</v>
      </c>
      <c r="AG412" s="157">
        <f t="shared" si="27"/>
        <v>23.836415576605027</v>
      </c>
      <c r="AH412" s="156"/>
      <c r="AI412" s="156"/>
      <c r="AJ412" s="156"/>
      <c r="AK412" s="156"/>
      <c r="AL412" s="156"/>
      <c r="AM412" s="156"/>
      <c r="AN412" s="156"/>
      <c r="AO412" s="156"/>
      <c r="AP412" s="156"/>
      <c r="AQ412" s="156"/>
      <c r="AR412" s="14"/>
    </row>
    <row r="413" spans="1:44" x14ac:dyDescent="0.35">
      <c r="A413" s="153" t="str">
        <f t="shared" si="23"/>
        <v>Cut4_28</v>
      </c>
      <c r="B413" s="14">
        <v>2019</v>
      </c>
      <c r="C413" s="14">
        <v>28</v>
      </c>
      <c r="D413" s="14" t="s">
        <v>13</v>
      </c>
      <c r="E413" s="14" t="s">
        <v>12</v>
      </c>
      <c r="F413" s="14" t="s">
        <v>14</v>
      </c>
      <c r="G413" s="14" t="s">
        <v>9</v>
      </c>
      <c r="H413" s="14" t="str">
        <f t="shared" si="24"/>
        <v>B1BPW</v>
      </c>
      <c r="I413" s="14" t="str">
        <f t="shared" si="25"/>
        <v>B1_2019</v>
      </c>
      <c r="J413" s="14" t="s">
        <v>15</v>
      </c>
      <c r="K413" s="14" t="s">
        <v>373</v>
      </c>
      <c r="L413" s="18">
        <v>43738</v>
      </c>
      <c r="M413" s="154">
        <v>19.205218982457527</v>
      </c>
      <c r="N413" s="155">
        <v>896.24355251468467</v>
      </c>
      <c r="O413" s="155">
        <v>896.24355251468467</v>
      </c>
      <c r="P413" s="155">
        <v>0</v>
      </c>
      <c r="Q413" s="155"/>
      <c r="R413" s="14"/>
      <c r="S413" s="161">
        <v>778</v>
      </c>
      <c r="T413" s="161">
        <v>69</v>
      </c>
      <c r="U413" s="161">
        <v>9</v>
      </c>
      <c r="V413" s="161">
        <v>782</v>
      </c>
      <c r="W413" s="161">
        <v>607</v>
      </c>
      <c r="X413" s="161">
        <v>523</v>
      </c>
      <c r="Y413" s="161">
        <v>1.7</v>
      </c>
      <c r="Z413" s="161">
        <v>145</v>
      </c>
      <c r="AA413" s="161">
        <v>207</v>
      </c>
      <c r="AB413" s="161">
        <v>129</v>
      </c>
      <c r="AC413" s="161">
        <v>69.7</v>
      </c>
      <c r="AD413" s="161">
        <v>69.7</v>
      </c>
      <c r="AE413" s="157">
        <f t="shared" si="28"/>
        <v>697.27748385642474</v>
      </c>
      <c r="AF413" s="157">
        <f t="shared" si="26"/>
        <v>129.95531511462929</v>
      </c>
      <c r="AG413" s="157">
        <f t="shared" si="27"/>
        <v>20.792850418340684</v>
      </c>
      <c r="AH413" s="156"/>
      <c r="AI413" s="156"/>
      <c r="AJ413" s="156"/>
      <c r="AK413" s="156"/>
      <c r="AL413" s="156"/>
      <c r="AM413" s="156"/>
      <c r="AN413" s="156"/>
      <c r="AO413" s="156"/>
      <c r="AP413" s="156"/>
      <c r="AQ413" s="156"/>
      <c r="AR413" s="14"/>
    </row>
    <row r="414" spans="1:44" x14ac:dyDescent="0.35">
      <c r="A414" s="153" t="str">
        <f t="shared" si="23"/>
        <v>Cut4_29</v>
      </c>
      <c r="B414" s="14">
        <v>2019</v>
      </c>
      <c r="C414" s="14">
        <v>29</v>
      </c>
      <c r="D414" s="14" t="s">
        <v>12</v>
      </c>
      <c r="E414" s="14" t="s">
        <v>12</v>
      </c>
      <c r="F414" s="14" t="s">
        <v>11</v>
      </c>
      <c r="G414" s="14" t="s">
        <v>9</v>
      </c>
      <c r="H414" s="14" t="str">
        <f t="shared" si="24"/>
        <v>B4BPW</v>
      </c>
      <c r="I414" s="14" t="str">
        <f t="shared" si="25"/>
        <v>B4_2019</v>
      </c>
      <c r="J414" s="14" t="s">
        <v>10</v>
      </c>
      <c r="K414" s="14" t="s">
        <v>373</v>
      </c>
      <c r="L414" s="18">
        <v>43738</v>
      </c>
      <c r="M414" s="162">
        <v>36.304264310411057</v>
      </c>
      <c r="N414" s="163">
        <f>AVERAGEIF($H$386:$H$433,H414,N385:N432)</f>
        <v>1473.6971465482272</v>
      </c>
      <c r="O414" s="163">
        <f>N414</f>
        <v>1473.6971465482272</v>
      </c>
      <c r="P414" s="155">
        <v>2</v>
      </c>
      <c r="Q414" s="155">
        <v>1</v>
      </c>
      <c r="R414" s="14" t="s">
        <v>374</v>
      </c>
      <c r="S414" s="161">
        <v>519</v>
      </c>
      <c r="T414" s="161">
        <v>28</v>
      </c>
      <c r="U414" s="161">
        <v>19</v>
      </c>
      <c r="V414" s="161">
        <v>516</v>
      </c>
      <c r="W414" s="161">
        <v>402</v>
      </c>
      <c r="X414" s="161">
        <v>328</v>
      </c>
      <c r="Y414" s="161">
        <v>1.1000000000000001</v>
      </c>
      <c r="Z414" s="161">
        <v>118</v>
      </c>
      <c r="AA414" s="161">
        <v>145</v>
      </c>
      <c r="AB414" s="161">
        <v>412</v>
      </c>
      <c r="AC414" s="161">
        <v>68.3</v>
      </c>
      <c r="AD414" s="161">
        <v>68.3</v>
      </c>
      <c r="AE414" s="157">
        <f t="shared" si="28"/>
        <v>764.8488190585299</v>
      </c>
      <c r="AF414" s="157">
        <f t="shared" si="26"/>
        <v>173.89626329269083</v>
      </c>
      <c r="AG414" s="157">
        <f t="shared" si="27"/>
        <v>27.823402126830533</v>
      </c>
      <c r="AH414" s="156"/>
      <c r="AI414" s="156"/>
      <c r="AJ414" s="156"/>
      <c r="AK414" s="156"/>
      <c r="AL414" s="156"/>
      <c r="AM414" s="156"/>
      <c r="AN414" s="156"/>
      <c r="AO414" s="156"/>
      <c r="AP414" s="156"/>
      <c r="AQ414" s="156"/>
      <c r="AR414" s="14"/>
    </row>
    <row r="415" spans="1:44" x14ac:dyDescent="0.35">
      <c r="A415" s="153" t="str">
        <f t="shared" si="23"/>
        <v>Cut4_30</v>
      </c>
      <c r="B415" s="14">
        <v>2019</v>
      </c>
      <c r="C415" s="14">
        <v>30</v>
      </c>
      <c r="D415" s="14" t="s">
        <v>12</v>
      </c>
      <c r="E415" s="14" t="s">
        <v>12</v>
      </c>
      <c r="F415" s="14" t="s">
        <v>8</v>
      </c>
      <c r="G415" s="14" t="s">
        <v>16</v>
      </c>
      <c r="H415" s="14" t="str">
        <f t="shared" si="24"/>
        <v>B3BFW</v>
      </c>
      <c r="I415" s="14" t="str">
        <f t="shared" si="25"/>
        <v>B3_2019</v>
      </c>
      <c r="J415" s="14" t="s">
        <v>10</v>
      </c>
      <c r="K415" s="14" t="s">
        <v>373</v>
      </c>
      <c r="L415" s="18">
        <v>43738</v>
      </c>
      <c r="M415" s="154">
        <v>18.972208591693839</v>
      </c>
      <c r="N415" s="155">
        <v>1037.1474030125964</v>
      </c>
      <c r="O415" s="155">
        <v>1037.1474030125964</v>
      </c>
      <c r="P415" s="155">
        <v>0</v>
      </c>
      <c r="Q415" s="155"/>
      <c r="R415" s="14"/>
      <c r="S415" s="161">
        <v>881</v>
      </c>
      <c r="T415" s="161">
        <v>84</v>
      </c>
      <c r="U415" s="161">
        <v>16</v>
      </c>
      <c r="V415" s="161">
        <v>913</v>
      </c>
      <c r="W415" s="161">
        <v>672</v>
      </c>
      <c r="X415" s="161">
        <v>580</v>
      </c>
      <c r="Y415" s="161">
        <v>1.6</v>
      </c>
      <c r="Z415" s="161">
        <v>165</v>
      </c>
      <c r="AA415" s="161">
        <v>201</v>
      </c>
      <c r="AB415" s="161">
        <v>122</v>
      </c>
      <c r="AC415" s="161">
        <v>76.5</v>
      </c>
      <c r="AD415" s="161">
        <v>76.5</v>
      </c>
      <c r="AE415" s="157">
        <f t="shared" si="28"/>
        <v>913.72686205409741</v>
      </c>
      <c r="AF415" s="157">
        <f t="shared" si="26"/>
        <v>171.12932149707839</v>
      </c>
      <c r="AG415" s="157">
        <f t="shared" si="27"/>
        <v>27.380691439532544</v>
      </c>
      <c r="AH415" s="156"/>
      <c r="AI415" s="156"/>
      <c r="AJ415" s="156"/>
      <c r="AK415" s="156"/>
      <c r="AL415" s="156"/>
      <c r="AM415" s="156"/>
      <c r="AN415" s="156"/>
      <c r="AO415" s="156"/>
      <c r="AP415" s="156"/>
      <c r="AQ415" s="156"/>
      <c r="AR415" s="14"/>
    </row>
    <row r="416" spans="1:44" x14ac:dyDescent="0.35">
      <c r="A416" s="153" t="str">
        <f t="shared" si="23"/>
        <v>Cut4_31</v>
      </c>
      <c r="B416" s="14">
        <v>2019</v>
      </c>
      <c r="C416" s="14">
        <v>31</v>
      </c>
      <c r="D416" s="14" t="s">
        <v>17</v>
      </c>
      <c r="E416" s="14" t="s">
        <v>12</v>
      </c>
      <c r="F416" s="14" t="s">
        <v>11</v>
      </c>
      <c r="G416" s="14" t="s">
        <v>12</v>
      </c>
      <c r="H416" s="14" t="str">
        <f t="shared" si="24"/>
        <v>B4C</v>
      </c>
      <c r="I416" s="14" t="str">
        <f t="shared" si="25"/>
        <v>B4_2019</v>
      </c>
      <c r="J416" s="14" t="s">
        <v>10</v>
      </c>
      <c r="K416" s="14" t="s">
        <v>373</v>
      </c>
      <c r="L416" s="18">
        <v>43738</v>
      </c>
      <c r="M416" s="154">
        <v>20.189510929862976</v>
      </c>
      <c r="N416" s="155">
        <v>2207.386528331685</v>
      </c>
      <c r="O416" s="155">
        <v>2207.386528331685</v>
      </c>
      <c r="P416" s="155">
        <v>1</v>
      </c>
      <c r="Q416" s="155"/>
      <c r="R416" s="14"/>
      <c r="S416" s="161">
        <v>800</v>
      </c>
      <c r="T416" s="161">
        <v>77</v>
      </c>
      <c r="U416" s="161">
        <v>37</v>
      </c>
      <c r="V416" s="161">
        <v>810</v>
      </c>
      <c r="W416" s="161">
        <v>618</v>
      </c>
      <c r="X416" s="161">
        <v>522</v>
      </c>
      <c r="Y416" s="161">
        <v>2</v>
      </c>
      <c r="Z416" s="161">
        <v>180</v>
      </c>
      <c r="AA416" s="161">
        <v>237</v>
      </c>
      <c r="AB416" s="161">
        <v>157</v>
      </c>
      <c r="AC416" s="161">
        <v>73.3</v>
      </c>
      <c r="AD416" s="161">
        <v>73.3</v>
      </c>
      <c r="AE416" s="157">
        <f t="shared" si="28"/>
        <v>1765.9092226653481</v>
      </c>
      <c r="AF416" s="157">
        <f t="shared" si="26"/>
        <v>397.32957509970328</v>
      </c>
      <c r="AG416" s="157">
        <f t="shared" si="27"/>
        <v>63.572732015952525</v>
      </c>
      <c r="AH416" s="156"/>
      <c r="AI416" s="156"/>
      <c r="AJ416" s="156"/>
      <c r="AK416" s="156"/>
      <c r="AL416" s="156"/>
      <c r="AM416" s="156"/>
      <c r="AN416" s="156"/>
      <c r="AO416" s="156"/>
      <c r="AP416" s="156"/>
      <c r="AQ416" s="156"/>
      <c r="AR416" s="14"/>
    </row>
    <row r="417" spans="1:44" x14ac:dyDescent="0.35">
      <c r="A417" s="153" t="str">
        <f t="shared" si="23"/>
        <v>Cut4_32</v>
      </c>
      <c r="B417" s="14">
        <v>2019</v>
      </c>
      <c r="C417" s="14">
        <v>32</v>
      </c>
      <c r="D417" s="14" t="s">
        <v>17</v>
      </c>
      <c r="E417" s="14" t="s">
        <v>12</v>
      </c>
      <c r="F417" s="14" t="s">
        <v>8</v>
      </c>
      <c r="G417" s="14" t="s">
        <v>12</v>
      </c>
      <c r="H417" s="14" t="str">
        <f t="shared" si="24"/>
        <v>B3C</v>
      </c>
      <c r="I417" s="14" t="str">
        <f t="shared" si="25"/>
        <v>B3_2019</v>
      </c>
      <c r="J417" s="14" t="s">
        <v>10</v>
      </c>
      <c r="K417" s="14" t="s">
        <v>373</v>
      </c>
      <c r="L417" s="18">
        <v>43738</v>
      </c>
      <c r="M417" s="154">
        <v>23.568431568431532</v>
      </c>
      <c r="N417" s="155">
        <v>1602.653346653344</v>
      </c>
      <c r="O417" s="155">
        <v>1602.653346653344</v>
      </c>
      <c r="P417" s="155">
        <v>0</v>
      </c>
      <c r="Q417" s="155"/>
      <c r="R417" s="14"/>
      <c r="S417" s="161">
        <v>805</v>
      </c>
      <c r="T417" s="161">
        <v>75</v>
      </c>
      <c r="U417" s="161">
        <v>19</v>
      </c>
      <c r="V417" s="161">
        <v>821</v>
      </c>
      <c r="W417" s="161">
        <v>622</v>
      </c>
      <c r="X417" s="161">
        <v>532</v>
      </c>
      <c r="Y417" s="161">
        <v>1.9</v>
      </c>
      <c r="Z417" s="161">
        <v>160</v>
      </c>
      <c r="AA417" s="161">
        <v>229</v>
      </c>
      <c r="AB417" s="161">
        <v>163</v>
      </c>
      <c r="AC417" s="161">
        <v>74.3</v>
      </c>
      <c r="AD417" s="161">
        <v>74.3</v>
      </c>
      <c r="AE417" s="157">
        <f t="shared" si="28"/>
        <v>1290.135944055942</v>
      </c>
      <c r="AF417" s="157">
        <f t="shared" si="26"/>
        <v>256.42453546453504</v>
      </c>
      <c r="AG417" s="157">
        <f t="shared" si="27"/>
        <v>41.027925674325608</v>
      </c>
      <c r="AH417" s="156"/>
      <c r="AI417" s="156"/>
      <c r="AJ417" s="156"/>
      <c r="AK417" s="156"/>
      <c r="AL417" s="156"/>
      <c r="AM417" s="156"/>
      <c r="AN417" s="156"/>
      <c r="AO417" s="156"/>
      <c r="AP417" s="156"/>
      <c r="AQ417" s="156"/>
      <c r="AR417" s="14"/>
    </row>
    <row r="418" spans="1:44" x14ac:dyDescent="0.35">
      <c r="A418" s="153" t="str">
        <f t="shared" si="23"/>
        <v>Cut4_33</v>
      </c>
      <c r="B418" s="14">
        <v>2019</v>
      </c>
      <c r="C418" s="14">
        <v>33</v>
      </c>
      <c r="D418" s="14" t="s">
        <v>19</v>
      </c>
      <c r="E418" s="14" t="s">
        <v>12</v>
      </c>
      <c r="F418" s="14" t="s">
        <v>8</v>
      </c>
      <c r="G418" s="14" t="s">
        <v>9</v>
      </c>
      <c r="H418" s="14" t="str">
        <f t="shared" si="24"/>
        <v>B3BPW</v>
      </c>
      <c r="I418" s="14" t="str">
        <f t="shared" si="25"/>
        <v>B3_2019</v>
      </c>
      <c r="J418" s="14" t="s">
        <v>10</v>
      </c>
      <c r="K418" s="14" t="s">
        <v>373</v>
      </c>
      <c r="L418" s="18">
        <v>43738</v>
      </c>
      <c r="M418" s="154">
        <v>20.293183814091748</v>
      </c>
      <c r="N418" s="155">
        <v>2029.3183814091747</v>
      </c>
      <c r="O418" s="155">
        <v>2029.3183814091747</v>
      </c>
      <c r="P418" s="155">
        <v>0</v>
      </c>
      <c r="Q418" s="155"/>
      <c r="R418" s="14"/>
      <c r="S418" s="161">
        <v>753</v>
      </c>
      <c r="T418" s="161">
        <v>66</v>
      </c>
      <c r="U418" s="161">
        <v>10</v>
      </c>
      <c r="V418" s="161">
        <v>752</v>
      </c>
      <c r="W418" s="161">
        <v>591</v>
      </c>
      <c r="X418" s="161">
        <v>508</v>
      </c>
      <c r="Y418" s="161">
        <v>1.8</v>
      </c>
      <c r="Z418" s="161">
        <v>143</v>
      </c>
      <c r="AA418" s="161">
        <v>216</v>
      </c>
      <c r="AB418" s="161">
        <v>138</v>
      </c>
      <c r="AC418" s="161">
        <v>68.599999999999994</v>
      </c>
      <c r="AD418" s="161">
        <v>68.599999999999994</v>
      </c>
      <c r="AE418" s="157">
        <f t="shared" si="28"/>
        <v>1528.0767412011085</v>
      </c>
      <c r="AF418" s="157">
        <f t="shared" si="26"/>
        <v>290.19252854151199</v>
      </c>
      <c r="AG418" s="157">
        <f t="shared" si="27"/>
        <v>46.430804566641918</v>
      </c>
      <c r="AH418" s="156"/>
      <c r="AI418" s="156"/>
      <c r="AJ418" s="156"/>
      <c r="AK418" s="156"/>
      <c r="AL418" s="156"/>
      <c r="AM418" s="156"/>
      <c r="AN418" s="156"/>
      <c r="AO418" s="156"/>
      <c r="AP418" s="156"/>
      <c r="AQ418" s="156"/>
      <c r="AR418" s="14"/>
    </row>
    <row r="419" spans="1:44" x14ac:dyDescent="0.35">
      <c r="A419" s="153" t="str">
        <f t="shared" si="23"/>
        <v>Cut4_34</v>
      </c>
      <c r="B419" s="14">
        <v>2019</v>
      </c>
      <c r="C419" s="14">
        <v>34</v>
      </c>
      <c r="D419" s="14" t="s">
        <v>19</v>
      </c>
      <c r="E419" s="14" t="s">
        <v>12</v>
      </c>
      <c r="F419" s="14" t="s">
        <v>14</v>
      </c>
      <c r="G419" s="14" t="s">
        <v>16</v>
      </c>
      <c r="H419" s="14" t="str">
        <f t="shared" si="24"/>
        <v>B1BFW</v>
      </c>
      <c r="I419" s="14" t="str">
        <f t="shared" si="25"/>
        <v>B1_2019</v>
      </c>
      <c r="J419" s="14" t="s">
        <v>15</v>
      </c>
      <c r="K419" s="14" t="s">
        <v>373</v>
      </c>
      <c r="L419" s="18">
        <v>43738</v>
      </c>
      <c r="M419" s="154">
        <v>20.834645669291323</v>
      </c>
      <c r="N419" s="155">
        <v>1638.9921259842508</v>
      </c>
      <c r="O419" s="155">
        <v>1638.9921259842508</v>
      </c>
      <c r="P419" s="155">
        <v>0</v>
      </c>
      <c r="Q419" s="155"/>
      <c r="R419" s="14"/>
      <c r="S419" s="161">
        <v>893</v>
      </c>
      <c r="T419" s="161">
        <v>85</v>
      </c>
      <c r="U419" s="161">
        <v>13</v>
      </c>
      <c r="V419" s="161">
        <v>925</v>
      </c>
      <c r="W419" s="161">
        <v>683</v>
      </c>
      <c r="X419" s="161">
        <v>592</v>
      </c>
      <c r="Y419" s="161">
        <v>1.8</v>
      </c>
      <c r="Z419" s="161">
        <v>163</v>
      </c>
      <c r="AA419" s="161">
        <v>221</v>
      </c>
      <c r="AB419" s="161">
        <v>113</v>
      </c>
      <c r="AC419" s="161">
        <v>77</v>
      </c>
      <c r="AD419" s="161">
        <v>77</v>
      </c>
      <c r="AE419" s="157">
        <f t="shared" si="28"/>
        <v>1463.619968503936</v>
      </c>
      <c r="AF419" s="157">
        <f t="shared" si="26"/>
        <v>267.15571653543293</v>
      </c>
      <c r="AG419" s="157">
        <f t="shared" si="27"/>
        <v>42.744914645669269</v>
      </c>
      <c r="AH419" s="156"/>
      <c r="AI419" s="156"/>
      <c r="AJ419" s="156"/>
      <c r="AK419" s="156"/>
      <c r="AL419" s="156"/>
      <c r="AM419" s="156"/>
      <c r="AN419" s="156"/>
      <c r="AO419" s="156"/>
      <c r="AP419" s="156"/>
      <c r="AQ419" s="156"/>
      <c r="AR419" s="14"/>
    </row>
    <row r="420" spans="1:44" x14ac:dyDescent="0.35">
      <c r="A420" s="153" t="str">
        <f t="shared" si="23"/>
        <v>Cut4_35</v>
      </c>
      <c r="B420" s="14">
        <v>2019</v>
      </c>
      <c r="C420" s="16">
        <v>35</v>
      </c>
      <c r="D420" s="14" t="s">
        <v>20</v>
      </c>
      <c r="E420" s="16" t="s">
        <v>12</v>
      </c>
      <c r="F420" s="16" t="s">
        <v>18</v>
      </c>
      <c r="G420" s="14" t="s">
        <v>16</v>
      </c>
      <c r="H420" s="14" t="str">
        <f t="shared" si="24"/>
        <v>B2BFW</v>
      </c>
      <c r="I420" s="14" t="str">
        <f t="shared" si="25"/>
        <v>B2_2019</v>
      </c>
      <c r="J420" s="14" t="s">
        <v>15</v>
      </c>
      <c r="K420" s="14" t="s">
        <v>373</v>
      </c>
      <c r="L420" s="18">
        <v>43738</v>
      </c>
      <c r="M420" s="154">
        <v>19.390513639714889</v>
      </c>
      <c r="N420" s="155">
        <v>1447.825018432045</v>
      </c>
      <c r="O420" s="155">
        <v>1447.825018432045</v>
      </c>
      <c r="P420" s="155">
        <v>0</v>
      </c>
      <c r="Q420" s="155"/>
      <c r="R420" s="14"/>
      <c r="S420" s="161">
        <v>894</v>
      </c>
      <c r="T420" s="161">
        <v>88</v>
      </c>
      <c r="U420" s="161">
        <v>27</v>
      </c>
      <c r="V420" s="161">
        <v>923</v>
      </c>
      <c r="W420" s="161">
        <v>684</v>
      </c>
      <c r="X420" s="161">
        <v>588</v>
      </c>
      <c r="Y420" s="161">
        <v>1.9</v>
      </c>
      <c r="Z420" s="161">
        <v>180</v>
      </c>
      <c r="AA420" s="161">
        <v>231</v>
      </c>
      <c r="AB420" s="161">
        <v>110</v>
      </c>
      <c r="AC420" s="161">
        <v>76.8</v>
      </c>
      <c r="AD420" s="161">
        <v>76.8</v>
      </c>
      <c r="AE420" s="157">
        <f t="shared" si="28"/>
        <v>1294.3555664782482</v>
      </c>
      <c r="AF420" s="157">
        <f t="shared" si="26"/>
        <v>260.60850331776811</v>
      </c>
      <c r="AG420" s="157">
        <f t="shared" si="27"/>
        <v>41.6973605308429</v>
      </c>
      <c r="AH420" s="156"/>
      <c r="AI420" s="156"/>
      <c r="AJ420" s="156"/>
      <c r="AK420" s="156"/>
      <c r="AL420" s="156"/>
      <c r="AM420" s="156"/>
      <c r="AN420" s="156"/>
      <c r="AO420" s="156"/>
      <c r="AP420" s="156"/>
      <c r="AQ420" s="156"/>
      <c r="AR420" s="14"/>
    </row>
    <row r="421" spans="1:44" x14ac:dyDescent="0.35">
      <c r="A421" s="153" t="str">
        <f t="shared" si="23"/>
        <v>Cut4_36</v>
      </c>
      <c r="B421" s="14">
        <v>2019</v>
      </c>
      <c r="C421" s="15">
        <v>36</v>
      </c>
      <c r="D421" s="15" t="s">
        <v>20</v>
      </c>
      <c r="E421" s="15" t="s">
        <v>12</v>
      </c>
      <c r="F421" s="15" t="s">
        <v>18</v>
      </c>
      <c r="G421" s="14" t="s">
        <v>12</v>
      </c>
      <c r="H421" s="14" t="str">
        <f t="shared" si="24"/>
        <v>B2C</v>
      </c>
      <c r="I421" s="14" t="str">
        <f t="shared" si="25"/>
        <v>B2_2019</v>
      </c>
      <c r="J421" s="14" t="s">
        <v>15</v>
      </c>
      <c r="K421" s="14" t="s">
        <v>373</v>
      </c>
      <c r="L421" s="18">
        <v>43738</v>
      </c>
      <c r="M421" s="154">
        <v>19.913356124012715</v>
      </c>
      <c r="N421" s="155">
        <v>1247.9036504381302</v>
      </c>
      <c r="O421" s="155">
        <v>1247.9036504381302</v>
      </c>
      <c r="P421" s="155">
        <v>0</v>
      </c>
      <c r="Q421" s="155"/>
      <c r="R421" s="14"/>
      <c r="S421" s="161">
        <v>941</v>
      </c>
      <c r="T421" s="161">
        <v>93</v>
      </c>
      <c r="U421" s="161">
        <v>19</v>
      </c>
      <c r="V421" s="161">
        <v>984</v>
      </c>
      <c r="W421" s="161">
        <v>714</v>
      </c>
      <c r="X421" s="161">
        <v>620</v>
      </c>
      <c r="Y421" s="161">
        <v>2</v>
      </c>
      <c r="Z421" s="161">
        <v>176</v>
      </c>
      <c r="AA421" s="161">
        <v>237</v>
      </c>
      <c r="AB421" s="161">
        <v>108</v>
      </c>
      <c r="AC421" s="161">
        <v>80.099999999999994</v>
      </c>
      <c r="AD421" s="161">
        <v>80.099999999999994</v>
      </c>
      <c r="AE421" s="157">
        <f t="shared" si="28"/>
        <v>1174.2773350622806</v>
      </c>
      <c r="AF421" s="157">
        <f t="shared" si="26"/>
        <v>219.63104247711092</v>
      </c>
      <c r="AG421" s="157">
        <f t="shared" si="27"/>
        <v>35.14096679633775</v>
      </c>
      <c r="AH421" s="156"/>
      <c r="AI421" s="156"/>
      <c r="AJ421" s="156"/>
      <c r="AK421" s="156"/>
      <c r="AL421" s="156"/>
      <c r="AM421" s="156"/>
      <c r="AN421" s="156"/>
      <c r="AO421" s="156"/>
      <c r="AP421" s="156"/>
      <c r="AQ421" s="156"/>
      <c r="AR421" s="14"/>
    </row>
    <row r="422" spans="1:44" x14ac:dyDescent="0.35">
      <c r="A422" s="153" t="str">
        <f t="shared" si="23"/>
        <v>Cut4_37</v>
      </c>
      <c r="B422" s="14">
        <v>2019</v>
      </c>
      <c r="C422" s="14">
        <v>37</v>
      </c>
      <c r="D422" s="14" t="s">
        <v>7</v>
      </c>
      <c r="E422" s="14" t="s">
        <v>17</v>
      </c>
      <c r="F422" s="14" t="s">
        <v>14</v>
      </c>
      <c r="G422" s="14" t="s">
        <v>16</v>
      </c>
      <c r="H422" s="14" t="str">
        <f t="shared" si="24"/>
        <v>B1BFW</v>
      </c>
      <c r="I422" s="14" t="str">
        <f t="shared" si="25"/>
        <v>B1_2019</v>
      </c>
      <c r="J422" s="14" t="s">
        <v>15</v>
      </c>
      <c r="K422" s="14" t="s">
        <v>373</v>
      </c>
      <c r="L422" s="18">
        <v>43738</v>
      </c>
      <c r="M422" s="154">
        <v>22.555609194548623</v>
      </c>
      <c r="N422" s="155">
        <v>2526.2282297894462</v>
      </c>
      <c r="O422" s="155">
        <v>2526.2282297894462</v>
      </c>
      <c r="P422" s="155">
        <v>2</v>
      </c>
      <c r="Q422" s="155"/>
      <c r="R422" s="14"/>
      <c r="S422" s="161">
        <v>694</v>
      </c>
      <c r="T422" s="161">
        <v>56</v>
      </c>
      <c r="U422" s="161">
        <v>22</v>
      </c>
      <c r="V422" s="161">
        <v>710</v>
      </c>
      <c r="W422" s="161">
        <v>531</v>
      </c>
      <c r="X422" s="161">
        <v>446</v>
      </c>
      <c r="Y422" s="161">
        <v>1.3</v>
      </c>
      <c r="Z422" s="161">
        <v>147</v>
      </c>
      <c r="AA422" s="161">
        <v>173</v>
      </c>
      <c r="AB422" s="161">
        <v>284</v>
      </c>
      <c r="AC422" s="161">
        <v>74.099999999999994</v>
      </c>
      <c r="AD422" s="161">
        <v>74.099999999999994</v>
      </c>
      <c r="AE422" s="157">
        <f t="shared" si="28"/>
        <v>1753.2023914738757</v>
      </c>
      <c r="AF422" s="157">
        <f t="shared" si="26"/>
        <v>371.3555497790486</v>
      </c>
      <c r="AG422" s="157">
        <f t="shared" si="27"/>
        <v>59.416887964647778</v>
      </c>
      <c r="AH422" s="156"/>
      <c r="AI422" s="156"/>
      <c r="AJ422" s="156"/>
      <c r="AK422" s="156"/>
      <c r="AL422" s="156"/>
      <c r="AM422" s="156"/>
      <c r="AN422" s="156"/>
      <c r="AO422" s="156"/>
      <c r="AP422" s="156"/>
      <c r="AQ422" s="156"/>
      <c r="AR422" s="14"/>
    </row>
    <row r="423" spans="1:44" x14ac:dyDescent="0.35">
      <c r="A423" s="153" t="str">
        <f t="shared" si="23"/>
        <v>Cut4_38</v>
      </c>
      <c r="B423" s="14">
        <v>2019</v>
      </c>
      <c r="C423" s="14">
        <v>38</v>
      </c>
      <c r="D423" s="14" t="s">
        <v>7</v>
      </c>
      <c r="E423" s="14" t="s">
        <v>17</v>
      </c>
      <c r="F423" s="14" t="s">
        <v>8</v>
      </c>
      <c r="G423" s="14" t="s">
        <v>12</v>
      </c>
      <c r="H423" s="14" t="str">
        <f t="shared" si="24"/>
        <v>B3C</v>
      </c>
      <c r="I423" s="14" t="str">
        <f t="shared" si="25"/>
        <v>B3_2019</v>
      </c>
      <c r="J423" s="14" t="s">
        <v>10</v>
      </c>
      <c r="K423" s="14" t="s">
        <v>373</v>
      </c>
      <c r="L423" s="18">
        <v>43738</v>
      </c>
      <c r="M423" s="154">
        <v>22.050707830120768</v>
      </c>
      <c r="N423" s="155">
        <v>1440.6462449012236</v>
      </c>
      <c r="O423" s="155">
        <v>1440.6462449012236</v>
      </c>
      <c r="P423" s="155">
        <v>0</v>
      </c>
      <c r="Q423" s="155"/>
      <c r="R423" s="14"/>
      <c r="S423" s="161">
        <v>848</v>
      </c>
      <c r="T423" s="161">
        <v>81</v>
      </c>
      <c r="U423" s="161">
        <v>19</v>
      </c>
      <c r="V423" s="161">
        <v>863</v>
      </c>
      <c r="W423" s="161">
        <v>657</v>
      </c>
      <c r="X423" s="161">
        <v>565</v>
      </c>
      <c r="Y423" s="161">
        <v>2</v>
      </c>
      <c r="Z423" s="161">
        <v>166</v>
      </c>
      <c r="AA423" s="161">
        <v>236</v>
      </c>
      <c r="AB423" s="161">
        <v>104</v>
      </c>
      <c r="AC423" s="161">
        <v>73.3</v>
      </c>
      <c r="AD423" s="161">
        <v>73.3</v>
      </c>
      <c r="AE423" s="157">
        <f t="shared" si="28"/>
        <v>1221.6680156762377</v>
      </c>
      <c r="AF423" s="157">
        <f t="shared" si="26"/>
        <v>239.14727665360309</v>
      </c>
      <c r="AG423" s="157">
        <f t="shared" si="27"/>
        <v>38.263564264576495</v>
      </c>
      <c r="AH423" s="156"/>
      <c r="AI423" s="156"/>
      <c r="AJ423" s="156"/>
      <c r="AK423" s="156"/>
      <c r="AL423" s="156"/>
      <c r="AM423" s="156"/>
      <c r="AN423" s="156"/>
      <c r="AO423" s="156"/>
      <c r="AP423" s="156"/>
      <c r="AQ423" s="156"/>
      <c r="AR423" s="14"/>
    </row>
    <row r="424" spans="1:44" x14ac:dyDescent="0.35">
      <c r="A424" s="153" t="str">
        <f t="shared" si="23"/>
        <v>Cut4_39</v>
      </c>
      <c r="B424" s="14">
        <v>2019</v>
      </c>
      <c r="C424" s="14">
        <v>39</v>
      </c>
      <c r="D424" s="14" t="s">
        <v>13</v>
      </c>
      <c r="E424" s="14" t="s">
        <v>17</v>
      </c>
      <c r="F424" s="14" t="s">
        <v>8</v>
      </c>
      <c r="G424" s="14" t="s">
        <v>9</v>
      </c>
      <c r="H424" s="14" t="str">
        <f t="shared" si="24"/>
        <v>B3BPW</v>
      </c>
      <c r="I424" s="14" t="str">
        <f t="shared" si="25"/>
        <v>B3_2019</v>
      </c>
      <c r="J424" s="14" t="s">
        <v>10</v>
      </c>
      <c r="K424" s="14" t="s">
        <v>373</v>
      </c>
      <c r="L424" s="18">
        <v>43738</v>
      </c>
      <c r="M424" s="154">
        <v>20.642743676428687</v>
      </c>
      <c r="N424" s="155">
        <v>1899.132418231439</v>
      </c>
      <c r="O424" s="155">
        <v>1899.132418231439</v>
      </c>
      <c r="P424" s="155">
        <v>1</v>
      </c>
      <c r="Q424" s="155"/>
      <c r="R424" s="14"/>
      <c r="S424" s="161">
        <v>814</v>
      </c>
      <c r="T424" s="161">
        <v>76</v>
      </c>
      <c r="U424" s="161">
        <v>16</v>
      </c>
      <c r="V424" s="161">
        <v>826</v>
      </c>
      <c r="W424" s="161">
        <v>631</v>
      </c>
      <c r="X424" s="161">
        <v>542</v>
      </c>
      <c r="Y424" s="161">
        <v>1.8</v>
      </c>
      <c r="Z424" s="161">
        <v>158</v>
      </c>
      <c r="AA424" s="161">
        <v>218</v>
      </c>
      <c r="AB424" s="161">
        <v>126</v>
      </c>
      <c r="AC424" s="161">
        <v>72.2</v>
      </c>
      <c r="AD424" s="161">
        <v>72.2</v>
      </c>
      <c r="AE424" s="157">
        <f t="shared" si="28"/>
        <v>1545.8937884403915</v>
      </c>
      <c r="AF424" s="157">
        <f t="shared" si="26"/>
        <v>300.06292208056732</v>
      </c>
      <c r="AG424" s="157">
        <f t="shared" si="27"/>
        <v>48.010067532890773</v>
      </c>
      <c r="AH424" s="156"/>
      <c r="AI424" s="156"/>
      <c r="AJ424" s="156"/>
      <c r="AK424" s="156"/>
      <c r="AL424" s="156"/>
      <c r="AM424" s="156"/>
      <c r="AN424" s="156"/>
      <c r="AO424" s="156"/>
      <c r="AP424" s="156"/>
      <c r="AQ424" s="156"/>
      <c r="AR424" s="14"/>
    </row>
    <row r="425" spans="1:44" x14ac:dyDescent="0.35">
      <c r="A425" s="153" t="str">
        <f t="shared" si="23"/>
        <v>Cut4_40</v>
      </c>
      <c r="B425" s="14">
        <v>2019</v>
      </c>
      <c r="C425" s="14">
        <v>40</v>
      </c>
      <c r="D425" s="14" t="s">
        <v>13</v>
      </c>
      <c r="E425" s="14" t="s">
        <v>17</v>
      </c>
      <c r="F425" s="14" t="s">
        <v>11</v>
      </c>
      <c r="G425" s="14" t="s">
        <v>12</v>
      </c>
      <c r="H425" s="14" t="str">
        <f t="shared" si="24"/>
        <v>B4C</v>
      </c>
      <c r="I425" s="14" t="str">
        <f t="shared" si="25"/>
        <v>B4_2019</v>
      </c>
      <c r="J425" s="14" t="s">
        <v>10</v>
      </c>
      <c r="K425" s="14" t="s">
        <v>373</v>
      </c>
      <c r="L425" s="18">
        <v>43738</v>
      </c>
      <c r="M425" s="154">
        <v>19.872358438344595</v>
      </c>
      <c r="N425" s="155">
        <v>1510.2992413141894</v>
      </c>
      <c r="O425" s="155">
        <v>1510.2992413141894</v>
      </c>
      <c r="P425" s="155">
        <v>0</v>
      </c>
      <c r="Q425" s="155"/>
      <c r="R425" s="14"/>
      <c r="S425" s="161">
        <v>854</v>
      </c>
      <c r="T425" s="161">
        <v>84</v>
      </c>
      <c r="U425" s="161">
        <v>28</v>
      </c>
      <c r="V425" s="161">
        <v>869</v>
      </c>
      <c r="W425" s="161">
        <v>661</v>
      </c>
      <c r="X425" s="161">
        <v>566</v>
      </c>
      <c r="Y425" s="161">
        <v>2.1</v>
      </c>
      <c r="Z425" s="161">
        <v>177</v>
      </c>
      <c r="AA425" s="161">
        <v>252</v>
      </c>
      <c r="AB425" s="161">
        <v>105</v>
      </c>
      <c r="AC425" s="161">
        <v>73.900000000000006</v>
      </c>
      <c r="AD425" s="161">
        <v>73.900000000000006</v>
      </c>
      <c r="AE425" s="157">
        <f t="shared" si="28"/>
        <v>1289.795552082318</v>
      </c>
      <c r="AF425" s="157">
        <f t="shared" si="26"/>
        <v>267.32296571261151</v>
      </c>
      <c r="AG425" s="157">
        <f t="shared" si="27"/>
        <v>42.771674514017839</v>
      </c>
      <c r="AH425" s="156"/>
      <c r="AI425" s="156"/>
      <c r="AJ425" s="156"/>
      <c r="AK425" s="156"/>
      <c r="AL425" s="156"/>
      <c r="AM425" s="156"/>
      <c r="AN425" s="156"/>
      <c r="AO425" s="156"/>
      <c r="AP425" s="156"/>
      <c r="AQ425" s="156"/>
      <c r="AR425" s="14"/>
    </row>
    <row r="426" spans="1:44" x14ac:dyDescent="0.35">
      <c r="A426" s="153" t="str">
        <f t="shared" si="23"/>
        <v>Cut4_41</v>
      </c>
      <c r="B426" s="14">
        <v>2019</v>
      </c>
      <c r="C426" s="14">
        <v>41</v>
      </c>
      <c r="D426" s="14" t="s">
        <v>12</v>
      </c>
      <c r="E426" s="14" t="s">
        <v>17</v>
      </c>
      <c r="F426" s="14" t="s">
        <v>18</v>
      </c>
      <c r="G426" s="14" t="s">
        <v>16</v>
      </c>
      <c r="H426" s="14" t="str">
        <f t="shared" si="24"/>
        <v>B2BFW</v>
      </c>
      <c r="I426" s="14" t="str">
        <f t="shared" si="25"/>
        <v>B2_2019</v>
      </c>
      <c r="J426" s="14" t="s">
        <v>15</v>
      </c>
      <c r="K426" s="14" t="s">
        <v>373</v>
      </c>
      <c r="L426" s="18">
        <v>43738</v>
      </c>
      <c r="M426" s="154">
        <v>19.427785225428615</v>
      </c>
      <c r="N426" s="155">
        <v>1165.6671135257168</v>
      </c>
      <c r="O426" s="155">
        <v>1165.6671135257168</v>
      </c>
      <c r="P426" s="155">
        <v>0</v>
      </c>
      <c r="Q426" s="155"/>
      <c r="R426" s="14"/>
      <c r="S426" s="161">
        <v>872</v>
      </c>
      <c r="T426" s="161">
        <v>87</v>
      </c>
      <c r="U426" s="161">
        <v>41</v>
      </c>
      <c r="V426" s="161">
        <v>898</v>
      </c>
      <c r="W426" s="161">
        <v>663</v>
      </c>
      <c r="X426" s="161">
        <v>563</v>
      </c>
      <c r="Y426" s="161">
        <v>1.7</v>
      </c>
      <c r="Z426" s="161">
        <v>192</v>
      </c>
      <c r="AA426" s="161">
        <v>210</v>
      </c>
      <c r="AB426" s="161">
        <v>130</v>
      </c>
      <c r="AC426" s="161">
        <v>76.2</v>
      </c>
      <c r="AD426" s="161">
        <v>76.2</v>
      </c>
      <c r="AE426" s="157">
        <f t="shared" si="28"/>
        <v>1016.461722994425</v>
      </c>
      <c r="AF426" s="157">
        <f t="shared" si="26"/>
        <v>223.80808579693763</v>
      </c>
      <c r="AG426" s="157">
        <f t="shared" si="27"/>
        <v>35.809293727510024</v>
      </c>
      <c r="AH426" s="156"/>
      <c r="AI426" s="156"/>
      <c r="AJ426" s="156"/>
      <c r="AK426" s="156"/>
      <c r="AL426" s="156"/>
      <c r="AM426" s="156"/>
      <c r="AN426" s="156"/>
      <c r="AO426" s="156"/>
      <c r="AP426" s="156"/>
      <c r="AQ426" s="156"/>
      <c r="AR426" s="14"/>
    </row>
    <row r="427" spans="1:44" x14ac:dyDescent="0.35">
      <c r="A427" s="153" t="str">
        <f t="shared" si="23"/>
        <v>Cut4_42</v>
      </c>
      <c r="B427" s="14">
        <v>2019</v>
      </c>
      <c r="C427" s="14">
        <v>42</v>
      </c>
      <c r="D427" s="14" t="s">
        <v>12</v>
      </c>
      <c r="E427" s="14" t="s">
        <v>17</v>
      </c>
      <c r="F427" s="14" t="s">
        <v>14</v>
      </c>
      <c r="G427" s="14" t="s">
        <v>9</v>
      </c>
      <c r="H427" s="14" t="str">
        <f t="shared" si="24"/>
        <v>B1BPW</v>
      </c>
      <c r="I427" s="14" t="str">
        <f t="shared" si="25"/>
        <v>B1_2019</v>
      </c>
      <c r="J427" s="14" t="s">
        <v>15</v>
      </c>
      <c r="K427" s="14" t="s">
        <v>373</v>
      </c>
      <c r="L427" s="18">
        <v>43738</v>
      </c>
      <c r="M427" s="154">
        <v>22.028583179107546</v>
      </c>
      <c r="N427" s="155">
        <v>1556.6865446569329</v>
      </c>
      <c r="O427" s="155">
        <v>1556.6865446569329</v>
      </c>
      <c r="P427" s="155">
        <v>1</v>
      </c>
      <c r="Q427" s="155"/>
      <c r="R427" s="14"/>
      <c r="S427" s="161">
        <v>965</v>
      </c>
      <c r="T427" s="161">
        <v>89</v>
      </c>
      <c r="U427" s="161">
        <v>-11</v>
      </c>
      <c r="V427" s="161">
        <v>1028</v>
      </c>
      <c r="W427" s="161">
        <v>725</v>
      </c>
      <c r="X427" s="161">
        <v>642</v>
      </c>
      <c r="Y427" s="161">
        <v>1.6</v>
      </c>
      <c r="Z427" s="161">
        <v>142</v>
      </c>
      <c r="AA427" s="161">
        <v>203</v>
      </c>
      <c r="AB427" s="161">
        <v>132</v>
      </c>
      <c r="AC427" s="161"/>
      <c r="AD427" s="160">
        <f>AVERAGEIF($H$386:$H$433,H427,$AC$386:$AC$433)</f>
        <v>70.966666666666654</v>
      </c>
      <c r="AE427" s="157">
        <f t="shared" si="28"/>
        <v>1502.2025155939405</v>
      </c>
      <c r="AF427" s="157">
        <f t="shared" si="26"/>
        <v>221.04948934128447</v>
      </c>
      <c r="AG427" s="157">
        <f t="shared" si="27"/>
        <v>35.367918294605516</v>
      </c>
      <c r="AH427" s="156"/>
      <c r="AI427" s="156"/>
      <c r="AJ427" s="156"/>
      <c r="AK427" s="156"/>
      <c r="AL427" s="156"/>
      <c r="AM427" s="156"/>
      <c r="AN427" s="156"/>
      <c r="AO427" s="156"/>
      <c r="AP427" s="156"/>
      <c r="AQ427" s="156"/>
      <c r="AR427" s="14"/>
    </row>
    <row r="428" spans="1:44" x14ac:dyDescent="0.35">
      <c r="A428" s="153" t="str">
        <f t="shared" si="23"/>
        <v>Cut4_43</v>
      </c>
      <c r="B428" s="14">
        <v>2019</v>
      </c>
      <c r="C428" s="14">
        <v>43</v>
      </c>
      <c r="D428" s="14" t="s">
        <v>17</v>
      </c>
      <c r="E428" s="14" t="s">
        <v>17</v>
      </c>
      <c r="F428" s="14" t="s">
        <v>18</v>
      </c>
      <c r="G428" s="14" t="s">
        <v>12</v>
      </c>
      <c r="H428" s="14" t="str">
        <f t="shared" si="24"/>
        <v>B2C</v>
      </c>
      <c r="I428" s="14" t="str">
        <f t="shared" si="25"/>
        <v>B2_2019</v>
      </c>
      <c r="J428" s="14" t="s">
        <v>15</v>
      </c>
      <c r="K428" s="14" t="s">
        <v>373</v>
      </c>
      <c r="L428" s="18">
        <v>43738</v>
      </c>
      <c r="M428" s="154">
        <v>22.178668215253602</v>
      </c>
      <c r="N428" s="155">
        <v>1212.4338624338634</v>
      </c>
      <c r="O428" s="155">
        <v>1212.4338624338634</v>
      </c>
      <c r="P428" s="155">
        <v>0</v>
      </c>
      <c r="Q428" s="155"/>
      <c r="R428" s="14"/>
      <c r="S428" s="161">
        <v>904</v>
      </c>
      <c r="T428" s="161">
        <v>89</v>
      </c>
      <c r="U428" s="161">
        <v>25</v>
      </c>
      <c r="V428" s="161">
        <v>937</v>
      </c>
      <c r="W428" s="161">
        <v>689</v>
      </c>
      <c r="X428" s="161">
        <v>593</v>
      </c>
      <c r="Y428" s="161">
        <v>1.8</v>
      </c>
      <c r="Z428" s="161">
        <v>179</v>
      </c>
      <c r="AA428" s="161">
        <v>221</v>
      </c>
      <c r="AB428" s="161">
        <v>110</v>
      </c>
      <c r="AC428" s="161">
        <v>77.400000000000006</v>
      </c>
      <c r="AD428" s="161">
        <v>77.400000000000006</v>
      </c>
      <c r="AE428" s="157">
        <f t="shared" si="28"/>
        <v>1096.0402116402124</v>
      </c>
      <c r="AF428" s="157">
        <f t="shared" si="26"/>
        <v>217.02566137566154</v>
      </c>
      <c r="AG428" s="157">
        <f t="shared" si="27"/>
        <v>34.724105820105848</v>
      </c>
      <c r="AH428" s="156"/>
      <c r="AI428" s="156"/>
      <c r="AJ428" s="156"/>
      <c r="AK428" s="156"/>
      <c r="AL428" s="156"/>
      <c r="AM428" s="156"/>
      <c r="AN428" s="156"/>
      <c r="AO428" s="156"/>
      <c r="AP428" s="156"/>
      <c r="AQ428" s="156"/>
      <c r="AR428" s="14"/>
    </row>
    <row r="429" spans="1:44" x14ac:dyDescent="0.35">
      <c r="A429" s="153" t="str">
        <f t="shared" si="23"/>
        <v>Cut4_44</v>
      </c>
      <c r="B429" s="14">
        <v>2019</v>
      </c>
      <c r="C429" s="14">
        <v>44</v>
      </c>
      <c r="D429" s="14" t="s">
        <v>17</v>
      </c>
      <c r="E429" s="14" t="s">
        <v>17</v>
      </c>
      <c r="F429" s="14" t="s">
        <v>11</v>
      </c>
      <c r="G429" s="14" t="s">
        <v>9</v>
      </c>
      <c r="H429" s="14" t="str">
        <f t="shared" si="24"/>
        <v>B4BPW</v>
      </c>
      <c r="I429" s="14" t="str">
        <f t="shared" si="25"/>
        <v>B4_2019</v>
      </c>
      <c r="J429" s="14" t="s">
        <v>10</v>
      </c>
      <c r="K429" s="14" t="s">
        <v>373</v>
      </c>
      <c r="L429" s="18">
        <v>43738</v>
      </c>
      <c r="M429" s="154">
        <v>18.664865473376114</v>
      </c>
      <c r="N429" s="155">
        <v>3135.6973995271869</v>
      </c>
      <c r="O429" s="155">
        <v>3135.6973995271869</v>
      </c>
      <c r="P429" s="155">
        <v>0</v>
      </c>
      <c r="Q429" s="155"/>
      <c r="R429" s="14"/>
      <c r="S429" s="161">
        <v>822</v>
      </c>
      <c r="T429" s="161">
        <v>78</v>
      </c>
      <c r="U429" s="161">
        <v>20</v>
      </c>
      <c r="V429" s="161">
        <v>834</v>
      </c>
      <c r="W429" s="161">
        <v>636</v>
      </c>
      <c r="X429" s="161">
        <v>546</v>
      </c>
      <c r="Y429" s="161">
        <v>1.8</v>
      </c>
      <c r="Z429" s="161">
        <v>163</v>
      </c>
      <c r="AA429" s="161">
        <v>215</v>
      </c>
      <c r="AB429" s="161">
        <v>116</v>
      </c>
      <c r="AC429" s="161">
        <v>72</v>
      </c>
      <c r="AD429" s="161">
        <v>72</v>
      </c>
      <c r="AE429" s="157">
        <f t="shared" si="28"/>
        <v>2577.5432624113478</v>
      </c>
      <c r="AF429" s="157">
        <f t="shared" si="26"/>
        <v>511.11867612293145</v>
      </c>
      <c r="AG429" s="157">
        <f t="shared" si="27"/>
        <v>81.778988179669028</v>
      </c>
      <c r="AH429" s="156"/>
      <c r="AI429" s="156"/>
      <c r="AJ429" s="156"/>
      <c r="AK429" s="156"/>
      <c r="AL429" s="156"/>
      <c r="AM429" s="156"/>
      <c r="AN429" s="156"/>
      <c r="AO429" s="156"/>
      <c r="AP429" s="156"/>
      <c r="AQ429" s="156"/>
      <c r="AR429" s="14"/>
    </row>
    <row r="430" spans="1:44" x14ac:dyDescent="0.35">
      <c r="A430" s="153" t="str">
        <f t="shared" si="23"/>
        <v>Cut4_45</v>
      </c>
      <c r="B430" s="14">
        <v>2019</v>
      </c>
      <c r="C430" s="14">
        <v>45</v>
      </c>
      <c r="D430" s="14" t="s">
        <v>19</v>
      </c>
      <c r="E430" s="14" t="s">
        <v>17</v>
      </c>
      <c r="F430" s="14" t="s">
        <v>14</v>
      </c>
      <c r="G430" s="14" t="s">
        <v>12</v>
      </c>
      <c r="H430" s="14" t="str">
        <f t="shared" si="24"/>
        <v>B1C</v>
      </c>
      <c r="I430" s="14" t="str">
        <f t="shared" si="25"/>
        <v>B1_2019</v>
      </c>
      <c r="J430" s="14" t="s">
        <v>15</v>
      </c>
      <c r="K430" s="14" t="s">
        <v>373</v>
      </c>
      <c r="L430" s="18">
        <v>43738</v>
      </c>
      <c r="M430" s="154">
        <v>25.459070424429967</v>
      </c>
      <c r="N430" s="155">
        <v>1561.4896526983714</v>
      </c>
      <c r="O430" s="155">
        <v>1561.4896526983714</v>
      </c>
      <c r="P430" s="155">
        <v>0</v>
      </c>
      <c r="Q430" s="155"/>
      <c r="R430" s="14"/>
      <c r="S430" s="161">
        <v>964</v>
      </c>
      <c r="T430" s="161">
        <v>89</v>
      </c>
      <c r="U430" s="161">
        <v>-15</v>
      </c>
      <c r="V430" s="161">
        <v>1017</v>
      </c>
      <c r="W430" s="161">
        <v>733</v>
      </c>
      <c r="X430" s="161">
        <v>651</v>
      </c>
      <c r="Y430" s="161">
        <v>2</v>
      </c>
      <c r="Z430" s="161">
        <v>139</v>
      </c>
      <c r="AA430" s="161">
        <v>237</v>
      </c>
      <c r="AB430" s="161">
        <v>101</v>
      </c>
      <c r="AC430" s="161"/>
      <c r="AD430" s="160">
        <f>AVERAGEIF($H$386:$H$433,H430,$AC$386:$AC$433)</f>
        <v>72.733333333333334</v>
      </c>
      <c r="AE430" s="157">
        <f t="shared" si="28"/>
        <v>1505.2760252012301</v>
      </c>
      <c r="AF430" s="157">
        <f t="shared" si="26"/>
        <v>217.0470617250736</v>
      </c>
      <c r="AG430" s="157">
        <f t="shared" si="27"/>
        <v>34.727529876011779</v>
      </c>
      <c r="AH430" s="156"/>
      <c r="AI430" s="156"/>
      <c r="AJ430" s="156"/>
      <c r="AK430" s="156"/>
      <c r="AL430" s="156"/>
      <c r="AM430" s="156"/>
      <c r="AN430" s="156"/>
      <c r="AO430" s="156"/>
      <c r="AP430" s="156"/>
      <c r="AQ430" s="156"/>
      <c r="AR430" s="14"/>
    </row>
    <row r="431" spans="1:44" x14ac:dyDescent="0.35">
      <c r="A431" s="153" t="str">
        <f t="shared" si="23"/>
        <v>Cut4_46</v>
      </c>
      <c r="B431" s="14">
        <v>2019</v>
      </c>
      <c r="C431" s="14">
        <v>46</v>
      </c>
      <c r="D431" s="14" t="s">
        <v>19</v>
      </c>
      <c r="E431" s="14" t="s">
        <v>17</v>
      </c>
      <c r="F431" s="14" t="s">
        <v>8</v>
      </c>
      <c r="G431" s="14" t="s">
        <v>16</v>
      </c>
      <c r="H431" s="14" t="str">
        <f t="shared" si="24"/>
        <v>B3BFW</v>
      </c>
      <c r="I431" s="14" t="str">
        <f t="shared" si="25"/>
        <v>B3_2019</v>
      </c>
      <c r="J431" s="14" t="s">
        <v>10</v>
      </c>
      <c r="K431" s="14" t="s">
        <v>373</v>
      </c>
      <c r="L431" s="18">
        <v>43738</v>
      </c>
      <c r="M431" s="154">
        <v>21.165397531097767</v>
      </c>
      <c r="N431" s="155">
        <v>1580.3496823219664</v>
      </c>
      <c r="O431" s="155">
        <v>1580.3496823219664</v>
      </c>
      <c r="P431" s="155">
        <v>0</v>
      </c>
      <c r="Q431" s="155"/>
      <c r="R431" s="14"/>
      <c r="S431" s="161">
        <v>856</v>
      </c>
      <c r="T431" s="161">
        <v>81</v>
      </c>
      <c r="U431" s="161">
        <v>17</v>
      </c>
      <c r="V431" s="161">
        <v>876</v>
      </c>
      <c r="W431" s="161">
        <v>659</v>
      </c>
      <c r="X431" s="161">
        <v>569</v>
      </c>
      <c r="Y431" s="161">
        <v>1.8</v>
      </c>
      <c r="Z431" s="161">
        <v>164</v>
      </c>
      <c r="AA431" s="161">
        <v>219</v>
      </c>
      <c r="AB431" s="161">
        <v>110</v>
      </c>
      <c r="AC431" s="161">
        <v>74.099999999999994</v>
      </c>
      <c r="AD431" s="161">
        <v>74.099999999999994</v>
      </c>
      <c r="AE431" s="157">
        <f t="shared" si="28"/>
        <v>1352.7793280676033</v>
      </c>
      <c r="AF431" s="157">
        <f t="shared" si="26"/>
        <v>259.17734790080249</v>
      </c>
      <c r="AG431" s="157">
        <f t="shared" si="27"/>
        <v>41.468375664128395</v>
      </c>
      <c r="AH431" s="156"/>
      <c r="AI431" s="156"/>
      <c r="AJ431" s="156"/>
      <c r="AK431" s="156"/>
      <c r="AL431" s="156"/>
      <c r="AM431" s="156"/>
      <c r="AN431" s="156"/>
      <c r="AO431" s="156"/>
      <c r="AP431" s="156"/>
      <c r="AQ431" s="156"/>
      <c r="AR431" s="14"/>
    </row>
    <row r="432" spans="1:44" x14ac:dyDescent="0.35">
      <c r="A432" s="153" t="str">
        <f t="shared" si="23"/>
        <v>Cut4_47</v>
      </c>
      <c r="B432" s="14">
        <v>2019</v>
      </c>
      <c r="C432" s="16">
        <v>47</v>
      </c>
      <c r="D432" s="14" t="s">
        <v>20</v>
      </c>
      <c r="E432" s="16" t="s">
        <v>17</v>
      </c>
      <c r="F432" s="16" t="s">
        <v>18</v>
      </c>
      <c r="G432" s="14" t="s">
        <v>9</v>
      </c>
      <c r="H432" s="14" t="str">
        <f t="shared" si="24"/>
        <v>B2BPW</v>
      </c>
      <c r="I432" s="14" t="str">
        <f t="shared" si="25"/>
        <v>B2_2019</v>
      </c>
      <c r="J432" s="14" t="s">
        <v>15</v>
      </c>
      <c r="K432" s="14" t="s">
        <v>373</v>
      </c>
      <c r="L432" s="18">
        <v>43738</v>
      </c>
      <c r="M432" s="154">
        <v>19.646564383006712</v>
      </c>
      <c r="N432" s="155">
        <v>1335.9663780444564</v>
      </c>
      <c r="O432" s="155">
        <v>1335.9663780444564</v>
      </c>
      <c r="P432" s="155">
        <v>1</v>
      </c>
      <c r="Q432" s="155"/>
      <c r="R432" s="14"/>
      <c r="S432" s="161">
        <v>977</v>
      </c>
      <c r="T432" s="161">
        <v>97</v>
      </c>
      <c r="U432" s="161">
        <v>34</v>
      </c>
      <c r="V432" s="161">
        <v>1041</v>
      </c>
      <c r="W432" s="161">
        <v>724</v>
      </c>
      <c r="X432" s="161">
        <v>623</v>
      </c>
      <c r="Y432" s="161">
        <v>1.5</v>
      </c>
      <c r="Z432" s="161">
        <v>195</v>
      </c>
      <c r="AA432" s="161">
        <v>187</v>
      </c>
      <c r="AB432" s="161">
        <v>144</v>
      </c>
      <c r="AC432" s="161"/>
      <c r="AD432" s="160">
        <f>AVERAGEIF($H$386:$H$433,H432,$AC$386:$AC$433)</f>
        <v>73.75</v>
      </c>
      <c r="AE432" s="157">
        <f t="shared" si="28"/>
        <v>1305.239151349434</v>
      </c>
      <c r="AF432" s="157">
        <f t="shared" si="26"/>
        <v>260.51344371866901</v>
      </c>
      <c r="AG432" s="157">
        <f t="shared" si="27"/>
        <v>41.68215099498704</v>
      </c>
      <c r="AH432" s="156"/>
      <c r="AI432" s="156"/>
      <c r="AJ432" s="156"/>
      <c r="AK432" s="156"/>
      <c r="AL432" s="156"/>
      <c r="AM432" s="156"/>
      <c r="AN432" s="156"/>
      <c r="AO432" s="156"/>
      <c r="AP432" s="156"/>
      <c r="AQ432" s="156"/>
      <c r="AR432" s="14"/>
    </row>
    <row r="433" spans="1:44" x14ac:dyDescent="0.35">
      <c r="A433" s="153" t="str">
        <f t="shared" ref="A433:A496" si="29">CONCATENATE(K433,"_",C433)</f>
        <v>Cut4_48</v>
      </c>
      <c r="B433" s="14">
        <v>2019</v>
      </c>
      <c r="C433" s="15">
        <v>48</v>
      </c>
      <c r="D433" s="15" t="s">
        <v>20</v>
      </c>
      <c r="E433" s="15" t="s">
        <v>17</v>
      </c>
      <c r="F433" s="15" t="s">
        <v>11</v>
      </c>
      <c r="G433" s="14" t="s">
        <v>16</v>
      </c>
      <c r="H433" s="14" t="str">
        <f t="shared" si="24"/>
        <v>B4BFW</v>
      </c>
      <c r="I433" s="14" t="str">
        <f t="shared" si="25"/>
        <v>B4_2019</v>
      </c>
      <c r="J433" s="14" t="s">
        <v>10</v>
      </c>
      <c r="K433" s="14" t="s">
        <v>373</v>
      </c>
      <c r="L433" s="18">
        <v>43738</v>
      </c>
      <c r="M433" s="154">
        <v>21.667533368001386</v>
      </c>
      <c r="N433" s="155">
        <v>1906.7429363841218</v>
      </c>
      <c r="O433" s="155">
        <v>1906.7429363841218</v>
      </c>
      <c r="P433" s="155">
        <v>0</v>
      </c>
      <c r="Q433" s="155"/>
      <c r="R433" s="14"/>
      <c r="S433" s="156">
        <v>855</v>
      </c>
      <c r="T433" s="156">
        <v>85</v>
      </c>
      <c r="U433" s="156">
        <v>44</v>
      </c>
      <c r="V433" s="156">
        <v>871</v>
      </c>
      <c r="W433" s="156">
        <v>655</v>
      </c>
      <c r="X433" s="156">
        <v>554</v>
      </c>
      <c r="Y433" s="156">
        <v>1.8</v>
      </c>
      <c r="Z433" s="156">
        <v>195</v>
      </c>
      <c r="AA433" s="156">
        <v>218</v>
      </c>
      <c r="AB433" s="156">
        <v>113</v>
      </c>
      <c r="AC433" s="156">
        <v>73.8</v>
      </c>
      <c r="AD433" s="156">
        <v>73.8</v>
      </c>
      <c r="AE433" s="157">
        <f t="shared" si="28"/>
        <v>1630.2652106084242</v>
      </c>
      <c r="AF433" s="157">
        <f t="shared" si="26"/>
        <v>371.81487259490376</v>
      </c>
      <c r="AG433" s="157">
        <f t="shared" si="27"/>
        <v>59.490379615184601</v>
      </c>
      <c r="AH433" s="156"/>
      <c r="AI433" s="156"/>
      <c r="AJ433" s="156"/>
      <c r="AK433" s="156"/>
      <c r="AL433" s="156"/>
      <c r="AM433" s="156"/>
      <c r="AN433" s="156"/>
      <c r="AO433" s="156"/>
      <c r="AP433" s="156"/>
      <c r="AQ433" s="156"/>
      <c r="AR433" s="14"/>
    </row>
    <row r="434" spans="1:44" x14ac:dyDescent="0.35">
      <c r="A434" s="153" t="str">
        <f t="shared" si="29"/>
        <v>CUM_1</v>
      </c>
      <c r="B434" s="14">
        <v>2019</v>
      </c>
      <c r="C434" s="14">
        <v>1</v>
      </c>
      <c r="D434" s="14" t="s">
        <v>7</v>
      </c>
      <c r="E434" s="14" t="s">
        <v>7</v>
      </c>
      <c r="F434" s="14" t="s">
        <v>8</v>
      </c>
      <c r="G434" s="14" t="s">
        <v>9</v>
      </c>
      <c r="H434" s="14" t="str">
        <f t="shared" ref="H434:H497" si="30">F434&amp;G434</f>
        <v>B3BPW</v>
      </c>
      <c r="I434" s="14" t="str">
        <f t="shared" ref="I434:I497" si="31">CONCATENATE(F434,"_",B434)</f>
        <v>B3_2019</v>
      </c>
      <c r="J434" s="14" t="s">
        <v>10</v>
      </c>
      <c r="K434" s="14" t="s">
        <v>375</v>
      </c>
      <c r="L434" s="14"/>
      <c r="M434" s="154"/>
      <c r="N434" s="164">
        <v>11911.717908099783</v>
      </c>
      <c r="O434" s="165"/>
      <c r="P434" s="154"/>
      <c r="Q434" s="165">
        <f>SUMIF($C$242:$C$433,$C434,Q$242:Q$433)</f>
        <v>0</v>
      </c>
      <c r="R434" s="14"/>
      <c r="S434" s="166">
        <f>AE434/$N434*1000</f>
        <v>844.44352148296628</v>
      </c>
      <c r="T434" s="166">
        <f>(T242*$N242+T290*$N290+T338*$N338+T386*$N386)/$N434</f>
        <v>73.276881926143417</v>
      </c>
      <c r="U434" s="166">
        <f t="shared" ref="U434:AD449" si="32">(U242*$N242+U290*$N290+U338*$N338+U386*$N386)/$N434</f>
        <v>-6.9276645888198187</v>
      </c>
      <c r="V434" s="166">
        <f t="shared" si="32"/>
        <v>866.9574810680158</v>
      </c>
      <c r="W434" s="166">
        <f t="shared" si="32"/>
        <v>654.25673642165862</v>
      </c>
      <c r="X434" s="166">
        <f t="shared" si="32"/>
        <v>574.44052233010245</v>
      </c>
      <c r="Y434" s="166">
        <f t="shared" si="32"/>
        <v>1.789793598933086</v>
      </c>
      <c r="Z434" s="166">
        <f t="shared" si="32"/>
        <v>133.63389302192527</v>
      </c>
      <c r="AA434" s="166">
        <f t="shared" si="32"/>
        <v>218.8197878196797</v>
      </c>
      <c r="AB434" s="166">
        <f t="shared" si="32"/>
        <v>118.42746544298028</v>
      </c>
      <c r="AC434" s="167"/>
      <c r="AD434" s="166">
        <f t="shared" si="32"/>
        <v>74.08359254373822</v>
      </c>
      <c r="AE434" s="155">
        <f>SUMIF($C$242:$C$433,$C434,AE$242:AE$433)</f>
        <v>10058.773017227493</v>
      </c>
      <c r="AF434" s="155">
        <f>SUMIF($C$242:$C$433,$C434,AF$242:AF$433)</f>
        <v>1591.809236638358</v>
      </c>
      <c r="AG434" s="155">
        <f>SUMIF($C$242:$C$433,$C434,AG$242:AG$433)</f>
        <v>254.68947786213727</v>
      </c>
      <c r="AH434" s="168"/>
      <c r="AI434" s="168"/>
      <c r="AJ434" s="168"/>
      <c r="AK434" s="168"/>
      <c r="AL434" s="168"/>
      <c r="AM434" s="168"/>
      <c r="AN434" s="168"/>
      <c r="AO434" s="168"/>
      <c r="AP434" s="168"/>
      <c r="AQ434" s="168"/>
      <c r="AR434" s="14"/>
    </row>
    <row r="435" spans="1:44" x14ac:dyDescent="0.35">
      <c r="A435" s="153" t="str">
        <f t="shared" si="29"/>
        <v>CUM_2</v>
      </c>
      <c r="B435" s="14">
        <v>2019</v>
      </c>
      <c r="C435" s="14">
        <v>2</v>
      </c>
      <c r="D435" s="14" t="s">
        <v>7</v>
      </c>
      <c r="E435" s="14" t="s">
        <v>7</v>
      </c>
      <c r="F435" s="14" t="s">
        <v>11</v>
      </c>
      <c r="G435" s="14" t="s">
        <v>12</v>
      </c>
      <c r="H435" s="14" t="str">
        <f t="shared" si="30"/>
        <v>B4C</v>
      </c>
      <c r="I435" s="14" t="str">
        <f t="shared" si="31"/>
        <v>B4_2019</v>
      </c>
      <c r="J435" s="14" t="s">
        <v>10</v>
      </c>
      <c r="K435" s="14" t="s">
        <v>375</v>
      </c>
      <c r="L435" s="14"/>
      <c r="M435" s="154"/>
      <c r="N435" s="164">
        <v>11253.203355411131</v>
      </c>
      <c r="O435" s="165"/>
      <c r="P435" s="154"/>
      <c r="Q435" s="165">
        <f t="shared" ref="Q435:Q481" si="33">SUMIF($C$242:$C$433,$C435,Q$242:Q$433)</f>
        <v>0</v>
      </c>
      <c r="R435" s="14"/>
      <c r="S435" s="166">
        <f t="shared" ref="S435:S481" si="34">AE435/$N435*1000</f>
        <v>930.70371636741686</v>
      </c>
      <c r="T435" s="166">
        <f t="shared" ref="T435:AB450" si="35">(T243*$N243+T291*$N291+T339*$N339+T387*$N387)/$N435</f>
        <v>83.596072365845927</v>
      </c>
      <c r="U435" s="166">
        <f t="shared" si="35"/>
        <v>-12.787307906909568</v>
      </c>
      <c r="V435" s="166">
        <f t="shared" si="35"/>
        <v>976.94059032081645</v>
      </c>
      <c r="W435" s="166">
        <f t="shared" si="35"/>
        <v>709.64084676480809</v>
      </c>
      <c r="X435" s="166">
        <f t="shared" si="35"/>
        <v>628.70399135668151</v>
      </c>
      <c r="Y435" s="166">
        <f t="shared" si="35"/>
        <v>1.7918531701048948</v>
      </c>
      <c r="Z435" s="166">
        <f t="shared" si="35"/>
        <v>136.80996352119556</v>
      </c>
      <c r="AA435" s="166">
        <f t="shared" si="35"/>
        <v>217.98030910457476</v>
      </c>
      <c r="AB435" s="166">
        <f t="shared" si="35"/>
        <v>102.94763428024123</v>
      </c>
      <c r="AC435" s="167"/>
      <c r="AD435" s="166">
        <f t="shared" si="32"/>
        <v>79.0196728562955</v>
      </c>
      <c r="AE435" s="155">
        <f t="shared" ref="AE435:AG481" si="36">SUMIF($C$242:$C$433,$C435,AE$242:AE$433)</f>
        <v>10473.398183919426</v>
      </c>
      <c r="AF435" s="155">
        <f t="shared" si="36"/>
        <v>1539.5503405503923</v>
      </c>
      <c r="AG435" s="155">
        <f t="shared" si="36"/>
        <v>246.32805448806278</v>
      </c>
      <c r="AH435" s="168"/>
      <c r="AI435" s="168"/>
      <c r="AJ435" s="168"/>
      <c r="AK435" s="168"/>
      <c r="AL435" s="168"/>
      <c r="AM435" s="168"/>
      <c r="AN435" s="168"/>
      <c r="AO435" s="168"/>
      <c r="AP435" s="168"/>
      <c r="AQ435" s="168"/>
      <c r="AR435" s="14"/>
    </row>
    <row r="436" spans="1:44" x14ac:dyDescent="0.35">
      <c r="A436" s="153" t="str">
        <f t="shared" si="29"/>
        <v>CUM_3</v>
      </c>
      <c r="B436" s="14">
        <v>2019</v>
      </c>
      <c r="C436" s="14">
        <v>3</v>
      </c>
      <c r="D436" s="14" t="s">
        <v>13</v>
      </c>
      <c r="E436" s="14" t="s">
        <v>7</v>
      </c>
      <c r="F436" s="14" t="s">
        <v>14</v>
      </c>
      <c r="G436" s="14" t="s">
        <v>9</v>
      </c>
      <c r="H436" s="14" t="str">
        <f t="shared" si="30"/>
        <v>B1BPW</v>
      </c>
      <c r="I436" s="14" t="str">
        <f t="shared" si="31"/>
        <v>B1_2019</v>
      </c>
      <c r="J436" s="14" t="s">
        <v>15</v>
      </c>
      <c r="K436" s="14" t="s">
        <v>375</v>
      </c>
      <c r="L436" s="14"/>
      <c r="M436" s="154"/>
      <c r="N436" s="164">
        <v>8422.6535913982661</v>
      </c>
      <c r="O436" s="165"/>
      <c r="P436" s="154"/>
      <c r="Q436" s="165">
        <f t="shared" si="33"/>
        <v>0</v>
      </c>
      <c r="R436" s="14"/>
      <c r="S436" s="166">
        <f t="shared" si="34"/>
        <v>674.92830733172514</v>
      </c>
      <c r="T436" s="166">
        <f t="shared" si="35"/>
        <v>49.530498001271901</v>
      </c>
      <c r="U436" s="166">
        <f t="shared" si="35"/>
        <v>-8.4731698279192234</v>
      </c>
      <c r="V436" s="166">
        <f t="shared" si="35"/>
        <v>649.22362848352873</v>
      </c>
      <c r="W436" s="166">
        <f t="shared" si="35"/>
        <v>548.92201186225304</v>
      </c>
      <c r="X436" s="166">
        <f t="shared" si="35"/>
        <v>478.81340858214105</v>
      </c>
      <c r="Y436" s="166">
        <f t="shared" si="35"/>
        <v>2.1353913291466169</v>
      </c>
      <c r="Z436" s="166">
        <f t="shared" si="35"/>
        <v>110.64756633155089</v>
      </c>
      <c r="AA436" s="166">
        <f t="shared" si="35"/>
        <v>251.77545778139373</v>
      </c>
      <c r="AB436" s="166">
        <f t="shared" si="35"/>
        <v>102.69180209698348</v>
      </c>
      <c r="AC436" s="167"/>
      <c r="AD436" s="166">
        <f t="shared" si="32"/>
        <v>61.223226339691863</v>
      </c>
      <c r="AE436" s="155">
        <f t="shared" si="36"/>
        <v>5684.6873316839074</v>
      </c>
      <c r="AF436" s="155">
        <f t="shared" si="36"/>
        <v>931.94612194191507</v>
      </c>
      <c r="AG436" s="155">
        <f t="shared" si="36"/>
        <v>149.1113795107064</v>
      </c>
      <c r="AH436" s="168"/>
      <c r="AI436" s="168"/>
      <c r="AJ436" s="168"/>
      <c r="AK436" s="168"/>
      <c r="AL436" s="168"/>
      <c r="AM436" s="168"/>
      <c r="AN436" s="168"/>
      <c r="AO436" s="168"/>
      <c r="AP436" s="168"/>
      <c r="AQ436" s="168"/>
      <c r="AR436" s="14"/>
    </row>
    <row r="437" spans="1:44" x14ac:dyDescent="0.35">
      <c r="A437" s="153" t="str">
        <f t="shared" si="29"/>
        <v>CUM_4</v>
      </c>
      <c r="B437" s="14">
        <v>2019</v>
      </c>
      <c r="C437" s="14">
        <v>4</v>
      </c>
      <c r="D437" s="14" t="s">
        <v>13</v>
      </c>
      <c r="E437" s="14" t="s">
        <v>7</v>
      </c>
      <c r="F437" s="14" t="s">
        <v>14</v>
      </c>
      <c r="G437" s="14" t="s">
        <v>16</v>
      </c>
      <c r="H437" s="14" t="str">
        <f t="shared" si="30"/>
        <v>B1BFW</v>
      </c>
      <c r="I437" s="14" t="str">
        <f t="shared" si="31"/>
        <v>B1_2019</v>
      </c>
      <c r="J437" s="14" t="s">
        <v>15</v>
      </c>
      <c r="K437" s="14" t="s">
        <v>375</v>
      </c>
      <c r="L437" s="14"/>
      <c r="M437" s="154"/>
      <c r="N437" s="164">
        <v>6671.5209414425872</v>
      </c>
      <c r="O437" s="165"/>
      <c r="P437" s="154"/>
      <c r="Q437" s="165">
        <f t="shared" si="33"/>
        <v>0</v>
      </c>
      <c r="R437" s="14"/>
      <c r="S437" s="166">
        <f t="shared" si="34"/>
        <v>661.34388024758744</v>
      </c>
      <c r="T437" s="166">
        <f t="shared" si="35"/>
        <v>46.587256638172242</v>
      </c>
      <c r="U437" s="166">
        <f t="shared" si="35"/>
        <v>-3.5793604995042423</v>
      </c>
      <c r="V437" s="166">
        <f t="shared" si="35"/>
        <v>654.83373622435511</v>
      </c>
      <c r="W437" s="166">
        <f t="shared" si="35"/>
        <v>525.07719612355766</v>
      </c>
      <c r="X437" s="166">
        <f t="shared" si="35"/>
        <v>453.61341137406538</v>
      </c>
      <c r="Y437" s="166">
        <f t="shared" si="35"/>
        <v>1.7455888610824366</v>
      </c>
      <c r="Z437" s="166">
        <f t="shared" si="35"/>
        <v>112.25245710475652</v>
      </c>
      <c r="AA437" s="166">
        <f t="shared" si="35"/>
        <v>213.0076126249906</v>
      </c>
      <c r="AB437" s="166">
        <f t="shared" si="35"/>
        <v>216.87194883357344</v>
      </c>
      <c r="AC437" s="167"/>
      <c r="AD437" s="166">
        <f t="shared" si="32"/>
        <v>67.680161763015207</v>
      </c>
      <c r="AE437" s="155">
        <f t="shared" si="36"/>
        <v>4412.169546566678</v>
      </c>
      <c r="AF437" s="155">
        <f t="shared" si="36"/>
        <v>748.89461830276878</v>
      </c>
      <c r="AG437" s="155">
        <f t="shared" si="36"/>
        <v>119.82313892844302</v>
      </c>
      <c r="AH437" s="168"/>
      <c r="AI437" s="168"/>
      <c r="AJ437" s="168"/>
      <c r="AK437" s="168"/>
      <c r="AL437" s="168"/>
      <c r="AM437" s="168"/>
      <c r="AN437" s="168"/>
      <c r="AO437" s="168"/>
      <c r="AP437" s="168"/>
      <c r="AQ437" s="168"/>
      <c r="AR437" s="14"/>
    </row>
    <row r="438" spans="1:44" x14ac:dyDescent="0.35">
      <c r="A438" s="153" t="str">
        <f t="shared" si="29"/>
        <v>CUM_5</v>
      </c>
      <c r="B438" s="14">
        <v>2019</v>
      </c>
      <c r="C438" s="14">
        <v>5</v>
      </c>
      <c r="D438" s="14" t="s">
        <v>12</v>
      </c>
      <c r="E438" s="14" t="s">
        <v>7</v>
      </c>
      <c r="F438" s="14" t="s">
        <v>11</v>
      </c>
      <c r="G438" s="14" t="s">
        <v>9</v>
      </c>
      <c r="H438" s="14" t="str">
        <f t="shared" si="30"/>
        <v>B4BPW</v>
      </c>
      <c r="I438" s="14" t="str">
        <f t="shared" si="31"/>
        <v>B4_2019</v>
      </c>
      <c r="J438" s="14" t="s">
        <v>10</v>
      </c>
      <c r="K438" s="14" t="s">
        <v>375</v>
      </c>
      <c r="L438" s="14"/>
      <c r="M438" s="154"/>
      <c r="N438" s="164">
        <v>11970.774050705368</v>
      </c>
      <c r="O438" s="165"/>
      <c r="P438" s="154"/>
      <c r="Q438" s="165">
        <f t="shared" si="33"/>
        <v>0</v>
      </c>
      <c r="R438" s="14"/>
      <c r="S438" s="166">
        <f t="shared" si="34"/>
        <v>827.1843254912859</v>
      </c>
      <c r="T438" s="166">
        <f t="shared" si="35"/>
        <v>72.17657933883369</v>
      </c>
      <c r="U438" s="166">
        <f t="shared" si="35"/>
        <v>-0.90755427331452532</v>
      </c>
      <c r="V438" s="166">
        <f t="shared" si="35"/>
        <v>849.14260119231119</v>
      </c>
      <c r="W438" s="166">
        <f t="shared" si="35"/>
        <v>638.9037123841141</v>
      </c>
      <c r="X438" s="166">
        <f t="shared" si="35"/>
        <v>557.14023584060271</v>
      </c>
      <c r="Y438" s="166">
        <f t="shared" si="35"/>
        <v>1.7285912845048068</v>
      </c>
      <c r="Z438" s="166">
        <f t="shared" si="35"/>
        <v>138.42993088517358</v>
      </c>
      <c r="AA438" s="166">
        <f t="shared" si="35"/>
        <v>214.85989646706534</v>
      </c>
      <c r="AB438" s="166">
        <f t="shared" si="35"/>
        <v>144.52468428138243</v>
      </c>
      <c r="AC438" s="167"/>
      <c r="AD438" s="166">
        <f t="shared" si="32"/>
        <v>74.550770659438513</v>
      </c>
      <c r="AE438" s="155">
        <f t="shared" si="36"/>
        <v>9902.0366587413082</v>
      </c>
      <c r="AF438" s="155">
        <f t="shared" si="36"/>
        <v>1657.1134244811733</v>
      </c>
      <c r="AG438" s="155">
        <f t="shared" si="36"/>
        <v>265.13814791698775</v>
      </c>
      <c r="AH438" s="168"/>
      <c r="AI438" s="168"/>
      <c r="AJ438" s="168"/>
      <c r="AK438" s="168"/>
      <c r="AL438" s="168"/>
      <c r="AM438" s="168"/>
      <c r="AN438" s="168"/>
      <c r="AO438" s="168"/>
      <c r="AP438" s="168"/>
      <c r="AQ438" s="168"/>
      <c r="AR438" s="14"/>
    </row>
    <row r="439" spans="1:44" x14ac:dyDescent="0.35">
      <c r="A439" s="153" t="str">
        <f t="shared" si="29"/>
        <v>CUM_6</v>
      </c>
      <c r="B439" s="14">
        <v>2019</v>
      </c>
      <c r="C439" s="14">
        <v>6</v>
      </c>
      <c r="D439" s="14" t="s">
        <v>12</v>
      </c>
      <c r="E439" s="14" t="s">
        <v>7</v>
      </c>
      <c r="F439" s="14" t="s">
        <v>14</v>
      </c>
      <c r="G439" s="14" t="s">
        <v>12</v>
      </c>
      <c r="H439" s="14" t="str">
        <f t="shared" si="30"/>
        <v>B1C</v>
      </c>
      <c r="I439" s="14" t="str">
        <f t="shared" si="31"/>
        <v>B1_2019</v>
      </c>
      <c r="J439" s="14" t="s">
        <v>15</v>
      </c>
      <c r="K439" s="14" t="s">
        <v>375</v>
      </c>
      <c r="L439" s="14"/>
      <c r="M439" s="154"/>
      <c r="N439" s="164">
        <v>4623.3796106387499</v>
      </c>
      <c r="O439" s="165"/>
      <c r="P439" s="154"/>
      <c r="Q439" s="165">
        <f t="shared" si="33"/>
        <v>0</v>
      </c>
      <c r="R439" s="14"/>
      <c r="S439" s="166">
        <f t="shared" si="34"/>
        <v>747.57614589872003</v>
      </c>
      <c r="T439" s="166">
        <f t="shared" si="35"/>
        <v>59.405508502274337</v>
      </c>
      <c r="U439" s="166">
        <f t="shared" si="35"/>
        <v>-8.7017455375358246</v>
      </c>
      <c r="V439" s="166">
        <f t="shared" si="35"/>
        <v>745.6517965681337</v>
      </c>
      <c r="W439" s="166">
        <f t="shared" si="35"/>
        <v>594.43527106131069</v>
      </c>
      <c r="X439" s="166">
        <f t="shared" si="35"/>
        <v>521.83686595486051</v>
      </c>
      <c r="Y439" s="166">
        <f t="shared" si="35"/>
        <v>2.0944443860813458</v>
      </c>
      <c r="Z439" s="166">
        <f t="shared" si="35"/>
        <v>118.11502588709754</v>
      </c>
      <c r="AA439" s="166">
        <f t="shared" si="35"/>
        <v>248.37807673122578</v>
      </c>
      <c r="AB439" s="166">
        <f t="shared" si="35"/>
        <v>134.50347374957968</v>
      </c>
      <c r="AC439" s="167"/>
      <c r="AD439" s="166">
        <f t="shared" si="32"/>
        <v>68.641561113754946</v>
      </c>
      <c r="AE439" s="155">
        <f t="shared" si="36"/>
        <v>3456.3283103480412</v>
      </c>
      <c r="AF439" s="155">
        <f t="shared" si="36"/>
        <v>546.09060239647499</v>
      </c>
      <c r="AG439" s="155">
        <f t="shared" si="36"/>
        <v>87.374496383435996</v>
      </c>
      <c r="AH439" s="168"/>
      <c r="AI439" s="168"/>
      <c r="AJ439" s="168"/>
      <c r="AK439" s="168"/>
      <c r="AL439" s="168"/>
      <c r="AM439" s="168"/>
      <c r="AN439" s="168"/>
      <c r="AO439" s="168"/>
      <c r="AP439" s="168"/>
      <c r="AQ439" s="168"/>
      <c r="AR439" s="14"/>
    </row>
    <row r="440" spans="1:44" x14ac:dyDescent="0.35">
      <c r="A440" s="153" t="str">
        <f t="shared" si="29"/>
        <v>CUM_7</v>
      </c>
      <c r="B440" s="14">
        <v>2019</v>
      </c>
      <c r="C440" s="14">
        <v>7</v>
      </c>
      <c r="D440" s="14" t="s">
        <v>17</v>
      </c>
      <c r="E440" s="14" t="s">
        <v>7</v>
      </c>
      <c r="F440" s="14" t="s">
        <v>18</v>
      </c>
      <c r="G440" s="14" t="s">
        <v>12</v>
      </c>
      <c r="H440" s="14" t="str">
        <f t="shared" si="30"/>
        <v>B2C</v>
      </c>
      <c r="I440" s="14" t="str">
        <f t="shared" si="31"/>
        <v>B2_2019</v>
      </c>
      <c r="J440" s="14" t="s">
        <v>15</v>
      </c>
      <c r="K440" s="14" t="s">
        <v>375</v>
      </c>
      <c r="L440" s="14"/>
      <c r="M440" s="154"/>
      <c r="N440" s="164">
        <v>6582.6354812350937</v>
      </c>
      <c r="O440" s="165"/>
      <c r="P440" s="154"/>
      <c r="Q440" s="165">
        <f t="shared" si="33"/>
        <v>0</v>
      </c>
      <c r="R440" s="14"/>
      <c r="S440" s="166">
        <f t="shared" si="34"/>
        <v>824.37874014557156</v>
      </c>
      <c r="T440" s="166">
        <f t="shared" si="35"/>
        <v>69.183798204418153</v>
      </c>
      <c r="U440" s="166">
        <f t="shared" si="35"/>
        <v>-7.9566751627480947</v>
      </c>
      <c r="V440" s="166">
        <f t="shared" si="35"/>
        <v>838.2003782018968</v>
      </c>
      <c r="W440" s="166">
        <f t="shared" si="35"/>
        <v>647.13102640757234</v>
      </c>
      <c r="X440" s="166">
        <f t="shared" si="35"/>
        <v>571.6191557348958</v>
      </c>
      <c r="Y440" s="166">
        <f t="shared" si="35"/>
        <v>2.1987553982318371</v>
      </c>
      <c r="Z440" s="166">
        <f t="shared" si="35"/>
        <v>128.18058934415401</v>
      </c>
      <c r="AA440" s="166">
        <f t="shared" si="35"/>
        <v>257.39908080945003</v>
      </c>
      <c r="AB440" s="166">
        <f t="shared" si="35"/>
        <v>112.15237830997484</v>
      </c>
      <c r="AC440" s="167"/>
      <c r="AD440" s="166">
        <f t="shared" si="32"/>
        <v>72.951419464368215</v>
      </c>
      <c r="AE440" s="155">
        <f t="shared" si="36"/>
        <v>5426.5847448581244</v>
      </c>
      <c r="AF440" s="155">
        <f t="shared" si="36"/>
        <v>843.76609542245319</v>
      </c>
      <c r="AG440" s="155">
        <f t="shared" si="36"/>
        <v>135.0025752675925</v>
      </c>
      <c r="AH440" s="168"/>
      <c r="AI440" s="168"/>
      <c r="AJ440" s="168"/>
      <c r="AK440" s="168"/>
      <c r="AL440" s="168"/>
      <c r="AM440" s="168"/>
      <c r="AN440" s="168"/>
      <c r="AO440" s="168"/>
      <c r="AP440" s="168"/>
      <c r="AQ440" s="168"/>
      <c r="AR440" s="14"/>
    </row>
    <row r="441" spans="1:44" x14ac:dyDescent="0.35">
      <c r="A441" s="153" t="str">
        <f t="shared" si="29"/>
        <v>CUM_8</v>
      </c>
      <c r="B441" s="14">
        <v>2019</v>
      </c>
      <c r="C441" s="14">
        <v>8</v>
      </c>
      <c r="D441" s="14" t="s">
        <v>17</v>
      </c>
      <c r="E441" s="14" t="s">
        <v>7</v>
      </c>
      <c r="F441" s="14" t="s">
        <v>18</v>
      </c>
      <c r="G441" s="14" t="s">
        <v>9</v>
      </c>
      <c r="H441" s="14" t="str">
        <f t="shared" si="30"/>
        <v>B2BPW</v>
      </c>
      <c r="I441" s="14" t="str">
        <f t="shared" si="31"/>
        <v>B2_2019</v>
      </c>
      <c r="J441" s="14" t="s">
        <v>15</v>
      </c>
      <c r="K441" s="14" t="s">
        <v>375</v>
      </c>
      <c r="L441" s="14"/>
      <c r="M441" s="154"/>
      <c r="N441" s="164">
        <v>9897.3392737112372</v>
      </c>
      <c r="O441" s="165"/>
      <c r="P441" s="154"/>
      <c r="Q441" s="165">
        <f t="shared" si="33"/>
        <v>0</v>
      </c>
      <c r="R441" s="14"/>
      <c r="S441" s="166">
        <f t="shared" si="34"/>
        <v>732.86548793121096</v>
      </c>
      <c r="T441" s="166">
        <f t="shared" si="35"/>
        <v>62.999731336872401</v>
      </c>
      <c r="U441" s="166">
        <f t="shared" si="35"/>
        <v>11.821604238983406</v>
      </c>
      <c r="V441" s="166">
        <f t="shared" si="35"/>
        <v>719.68154205854933</v>
      </c>
      <c r="W441" s="166">
        <f t="shared" si="35"/>
        <v>583.61423887608214</v>
      </c>
      <c r="X441" s="166">
        <f t="shared" si="35"/>
        <v>501.49671720905417</v>
      </c>
      <c r="Y441" s="166">
        <f t="shared" si="35"/>
        <v>2.1355844295417219</v>
      </c>
      <c r="Z441" s="166">
        <f t="shared" si="35"/>
        <v>142.47774900616085</v>
      </c>
      <c r="AA441" s="166">
        <f t="shared" si="35"/>
        <v>252.43011773807967</v>
      </c>
      <c r="AB441" s="166">
        <f t="shared" si="35"/>
        <v>109.65361514305694</v>
      </c>
      <c r="AC441" s="167"/>
      <c r="AD441" s="166">
        <f t="shared" si="32"/>
        <v>65.571787446116303</v>
      </c>
      <c r="AE441" s="155">
        <f t="shared" si="36"/>
        <v>7253.4183760491233</v>
      </c>
      <c r="AF441" s="155">
        <f t="shared" si="36"/>
        <v>1410.1506208686478</v>
      </c>
      <c r="AG441" s="155">
        <f t="shared" si="36"/>
        <v>225.62409933898365</v>
      </c>
      <c r="AH441" s="168"/>
      <c r="AI441" s="168"/>
      <c r="AJ441" s="168"/>
      <c r="AK441" s="168"/>
      <c r="AL441" s="168"/>
      <c r="AM441" s="168"/>
      <c r="AN441" s="168"/>
      <c r="AO441" s="168"/>
      <c r="AP441" s="168"/>
      <c r="AQ441" s="168"/>
      <c r="AR441" s="14"/>
    </row>
    <row r="442" spans="1:44" x14ac:dyDescent="0.35">
      <c r="A442" s="153" t="str">
        <f t="shared" si="29"/>
        <v>CUM_9</v>
      </c>
      <c r="B442" s="14">
        <v>2019</v>
      </c>
      <c r="C442" s="14">
        <v>9</v>
      </c>
      <c r="D442" s="14" t="s">
        <v>19</v>
      </c>
      <c r="E442" s="14" t="s">
        <v>7</v>
      </c>
      <c r="F442" s="14" t="s">
        <v>8</v>
      </c>
      <c r="G442" s="14" t="s">
        <v>12</v>
      </c>
      <c r="H442" s="14" t="str">
        <f t="shared" si="30"/>
        <v>B3C</v>
      </c>
      <c r="I442" s="14" t="str">
        <f t="shared" si="31"/>
        <v>B3_2019</v>
      </c>
      <c r="J442" s="14" t="s">
        <v>10</v>
      </c>
      <c r="K442" s="14" t="s">
        <v>375</v>
      </c>
      <c r="L442" s="14"/>
      <c r="M442" s="154"/>
      <c r="N442" s="164">
        <v>7787.5680155636619</v>
      </c>
      <c r="O442" s="165"/>
      <c r="P442" s="154"/>
      <c r="Q442" s="165">
        <f t="shared" si="33"/>
        <v>0</v>
      </c>
      <c r="R442" s="14"/>
      <c r="S442" s="166">
        <f t="shared" si="34"/>
        <v>920.99375133844137</v>
      </c>
      <c r="T442" s="166">
        <f t="shared" si="35"/>
        <v>77.226164194254522</v>
      </c>
      <c r="U442" s="166">
        <f t="shared" si="35"/>
        <v>-25.579550789897617</v>
      </c>
      <c r="V442" s="166">
        <f t="shared" si="35"/>
        <v>965.48095227029842</v>
      </c>
      <c r="W442" s="166">
        <f t="shared" si="35"/>
        <v>704.78810061026411</v>
      </c>
      <c r="X442" s="166">
        <f t="shared" si="35"/>
        <v>632.56879868007525</v>
      </c>
      <c r="Y442" s="166">
        <f t="shared" si="35"/>
        <v>1.7007798983306368</v>
      </c>
      <c r="Z442" s="166">
        <f t="shared" si="35"/>
        <v>117.81594423838078</v>
      </c>
      <c r="AA442" s="166">
        <f t="shared" si="35"/>
        <v>210.03519376466889</v>
      </c>
      <c r="AB442" s="166">
        <f t="shared" si="35"/>
        <v>98.718161098579984</v>
      </c>
      <c r="AC442" s="167"/>
      <c r="AD442" s="166">
        <f t="shared" si="32"/>
        <v>78.132407781383392</v>
      </c>
      <c r="AE442" s="155">
        <f t="shared" si="36"/>
        <v>7172.3014804572385</v>
      </c>
      <c r="AF442" s="155">
        <f t="shared" si="36"/>
        <v>917.49967907424616</v>
      </c>
      <c r="AG442" s="155">
        <f t="shared" si="36"/>
        <v>146.79994865187936</v>
      </c>
      <c r="AH442" s="168"/>
      <c r="AI442" s="168"/>
      <c r="AJ442" s="168"/>
      <c r="AK442" s="168"/>
      <c r="AL442" s="168"/>
      <c r="AM442" s="168"/>
      <c r="AN442" s="168"/>
      <c r="AO442" s="168"/>
      <c r="AP442" s="168"/>
      <c r="AQ442" s="168"/>
      <c r="AR442" s="14"/>
    </row>
    <row r="443" spans="1:44" x14ac:dyDescent="0.35">
      <c r="A443" s="153" t="str">
        <f t="shared" si="29"/>
        <v>CUM_10</v>
      </c>
      <c r="B443" s="14">
        <v>2019</v>
      </c>
      <c r="C443" s="14">
        <v>10</v>
      </c>
      <c r="D443" s="14" t="s">
        <v>19</v>
      </c>
      <c r="E443" s="14" t="s">
        <v>7</v>
      </c>
      <c r="F443" s="14" t="s">
        <v>11</v>
      </c>
      <c r="G443" s="14" t="s">
        <v>16</v>
      </c>
      <c r="H443" s="14" t="str">
        <f t="shared" si="30"/>
        <v>B4BFW</v>
      </c>
      <c r="I443" s="14" t="str">
        <f t="shared" si="31"/>
        <v>B4_2019</v>
      </c>
      <c r="J443" s="14" t="s">
        <v>10</v>
      </c>
      <c r="K443" s="14" t="s">
        <v>375</v>
      </c>
      <c r="L443" s="14"/>
      <c r="M443" s="154"/>
      <c r="N443" s="164">
        <v>12258.645141611691</v>
      </c>
      <c r="O443" s="165"/>
      <c r="P443" s="154"/>
      <c r="Q443" s="165">
        <f t="shared" si="33"/>
        <v>0</v>
      </c>
      <c r="R443" s="14"/>
      <c r="S443" s="166">
        <f t="shared" si="34"/>
        <v>930.27410470924963</v>
      </c>
      <c r="T443" s="166">
        <f t="shared" si="35"/>
        <v>90.106821303530495</v>
      </c>
      <c r="U443" s="166">
        <f t="shared" si="35"/>
        <v>15.283723494847846</v>
      </c>
      <c r="V443" s="166">
        <f t="shared" si="35"/>
        <v>971.66951724906494</v>
      </c>
      <c r="W443" s="166">
        <f t="shared" si="35"/>
        <v>707.58071181580567</v>
      </c>
      <c r="X443" s="166">
        <f t="shared" si="35"/>
        <v>615.41878037777474</v>
      </c>
      <c r="Y443" s="166">
        <f t="shared" si="35"/>
        <v>1.8952762715196318</v>
      </c>
      <c r="Z443" s="166">
        <f t="shared" si="35"/>
        <v>169.86932950089431</v>
      </c>
      <c r="AA443" s="166">
        <f t="shared" si="35"/>
        <v>231.32204803235865</v>
      </c>
      <c r="AB443" s="166">
        <f t="shared" si="35"/>
        <v>106.37605540270798</v>
      </c>
      <c r="AC443" s="167"/>
      <c r="AD443" s="166">
        <f t="shared" si="32"/>
        <v>79.140637897640715</v>
      </c>
      <c r="AE443" s="155">
        <f t="shared" si="36"/>
        <v>11403.900134061209</v>
      </c>
      <c r="AF443" s="155">
        <f t="shared" si="36"/>
        <v>2082.3678307949731</v>
      </c>
      <c r="AG443" s="155">
        <f t="shared" si="36"/>
        <v>333.17885292719569</v>
      </c>
      <c r="AH443" s="168"/>
      <c r="AI443" s="168"/>
      <c r="AJ443" s="168"/>
      <c r="AK443" s="168"/>
      <c r="AL443" s="168"/>
      <c r="AM443" s="168"/>
      <c r="AN443" s="168"/>
      <c r="AO443" s="168"/>
      <c r="AP443" s="168"/>
      <c r="AQ443" s="168"/>
      <c r="AR443" s="14"/>
    </row>
    <row r="444" spans="1:44" x14ac:dyDescent="0.35">
      <c r="A444" s="153" t="str">
        <f t="shared" si="29"/>
        <v>CUM_11</v>
      </c>
      <c r="B444" s="14">
        <v>2019</v>
      </c>
      <c r="C444" s="14">
        <v>11</v>
      </c>
      <c r="D444" s="14" t="s">
        <v>20</v>
      </c>
      <c r="E444" s="14" t="s">
        <v>7</v>
      </c>
      <c r="F444" s="14" t="s">
        <v>8</v>
      </c>
      <c r="G444" s="14" t="s">
        <v>16</v>
      </c>
      <c r="H444" s="14" t="str">
        <f t="shared" si="30"/>
        <v>B3BFW</v>
      </c>
      <c r="I444" s="14" t="str">
        <f t="shared" si="31"/>
        <v>B3_2019</v>
      </c>
      <c r="J444" s="14" t="s">
        <v>10</v>
      </c>
      <c r="K444" s="14" t="s">
        <v>375</v>
      </c>
      <c r="L444" s="14"/>
      <c r="M444" s="154"/>
      <c r="N444" s="164">
        <v>9402.1836357026878</v>
      </c>
      <c r="O444" s="165"/>
      <c r="P444" s="154"/>
      <c r="Q444" s="165">
        <f t="shared" si="33"/>
        <v>0</v>
      </c>
      <c r="R444" s="14"/>
      <c r="S444" s="166">
        <f t="shared" si="34"/>
        <v>889.61055273824661</v>
      </c>
      <c r="T444" s="166">
        <f t="shared" si="35"/>
        <v>76.506050680344075</v>
      </c>
      <c r="U444" s="166">
        <f t="shared" si="35"/>
        <v>-18.104146789979598</v>
      </c>
      <c r="V444" s="166">
        <f t="shared" si="35"/>
        <v>922.21016384109441</v>
      </c>
      <c r="W444" s="166">
        <f t="shared" si="35"/>
        <v>686.79749297941135</v>
      </c>
      <c r="X444" s="166">
        <f t="shared" si="35"/>
        <v>611.63603050611005</v>
      </c>
      <c r="Y444" s="166">
        <f t="shared" si="35"/>
        <v>1.874860011261352</v>
      </c>
      <c r="Z444" s="166">
        <f t="shared" si="35"/>
        <v>124.77930178316285</v>
      </c>
      <c r="AA444" s="166">
        <f t="shared" si="35"/>
        <v>226.74874487760383</v>
      </c>
      <c r="AB444" s="166">
        <f t="shared" si="35"/>
        <v>99.143464932333174</v>
      </c>
      <c r="AC444" s="167"/>
      <c r="AD444" s="166">
        <f t="shared" si="32"/>
        <v>76.248044406089747</v>
      </c>
      <c r="AE444" s="155">
        <f t="shared" si="36"/>
        <v>8364.2817811039658</v>
      </c>
      <c r="AF444" s="155">
        <f t="shared" si="36"/>
        <v>1173.1979093000609</v>
      </c>
      <c r="AG444" s="155">
        <f t="shared" si="36"/>
        <v>187.71166548800971</v>
      </c>
      <c r="AH444" s="168"/>
      <c r="AI444" s="168"/>
      <c r="AJ444" s="168"/>
      <c r="AK444" s="168"/>
      <c r="AL444" s="168"/>
      <c r="AM444" s="168"/>
      <c r="AN444" s="168"/>
      <c r="AO444" s="168"/>
      <c r="AP444" s="168"/>
      <c r="AQ444" s="168"/>
      <c r="AR444" s="14"/>
    </row>
    <row r="445" spans="1:44" x14ac:dyDescent="0.35">
      <c r="A445" s="153" t="str">
        <f t="shared" si="29"/>
        <v>CUM_12</v>
      </c>
      <c r="B445" s="14">
        <v>2019</v>
      </c>
      <c r="C445" s="15">
        <v>12</v>
      </c>
      <c r="D445" s="15" t="s">
        <v>20</v>
      </c>
      <c r="E445" s="15" t="s">
        <v>7</v>
      </c>
      <c r="F445" s="15" t="s">
        <v>18</v>
      </c>
      <c r="G445" s="14" t="s">
        <v>16</v>
      </c>
      <c r="H445" s="14" t="str">
        <f t="shared" si="30"/>
        <v>B2BFW</v>
      </c>
      <c r="I445" s="14" t="str">
        <f t="shared" si="31"/>
        <v>B2_2019</v>
      </c>
      <c r="J445" s="14" t="s">
        <v>15</v>
      </c>
      <c r="K445" s="14" t="s">
        <v>375</v>
      </c>
      <c r="L445" s="14"/>
      <c r="M445" s="154"/>
      <c r="N445" s="164">
        <v>7417.8117345290493</v>
      </c>
      <c r="O445" s="165"/>
      <c r="P445" s="154"/>
      <c r="Q445" s="165">
        <f t="shared" si="33"/>
        <v>0</v>
      </c>
      <c r="R445" s="14"/>
      <c r="S445" s="166">
        <f t="shared" si="34"/>
        <v>813.72099516483252</v>
      </c>
      <c r="T445" s="166">
        <f t="shared" si="35"/>
        <v>71.775008217012839</v>
      </c>
      <c r="U445" s="166">
        <f t="shared" si="35"/>
        <v>8.8400102666699762</v>
      </c>
      <c r="V445" s="166">
        <f t="shared" si="35"/>
        <v>826.16516032945196</v>
      </c>
      <c r="W445" s="166">
        <f t="shared" si="35"/>
        <v>634.1251597213834</v>
      </c>
      <c r="X445" s="166">
        <f t="shared" si="35"/>
        <v>550.98316286784757</v>
      </c>
      <c r="Y445" s="166">
        <f t="shared" si="35"/>
        <v>2.0251595822412716</v>
      </c>
      <c r="Z445" s="166">
        <f t="shared" si="35"/>
        <v>147.3849755198826</v>
      </c>
      <c r="AA445" s="166">
        <f t="shared" si="35"/>
        <v>240.70975488386748</v>
      </c>
      <c r="AB445" s="166">
        <f t="shared" si="35"/>
        <v>129.16290990156043</v>
      </c>
      <c r="AC445" s="167"/>
      <c r="AD445" s="166">
        <f t="shared" si="32"/>
        <v>72.932922061563275</v>
      </c>
      <c r="AE445" s="155">
        <f t="shared" si="36"/>
        <v>6036.0291465663504</v>
      </c>
      <c r="AF445" s="155">
        <f t="shared" si="36"/>
        <v>1093.274000904662</v>
      </c>
      <c r="AG445" s="155">
        <f t="shared" si="36"/>
        <v>174.9238401447459</v>
      </c>
      <c r="AH445" s="168"/>
      <c r="AI445" s="168"/>
      <c r="AJ445" s="168"/>
      <c r="AK445" s="168"/>
      <c r="AL445" s="168"/>
      <c r="AM445" s="168"/>
      <c r="AN445" s="168"/>
      <c r="AO445" s="168"/>
      <c r="AP445" s="168"/>
      <c r="AQ445" s="168"/>
      <c r="AR445" s="14"/>
    </row>
    <row r="446" spans="1:44" x14ac:dyDescent="0.35">
      <c r="A446" s="153" t="str">
        <f t="shared" si="29"/>
        <v>CUM_13</v>
      </c>
      <c r="B446" s="14">
        <v>2019</v>
      </c>
      <c r="C446" s="14">
        <v>13</v>
      </c>
      <c r="D446" s="14" t="s">
        <v>7</v>
      </c>
      <c r="E446" s="14" t="s">
        <v>13</v>
      </c>
      <c r="F446" s="14" t="s">
        <v>8</v>
      </c>
      <c r="G446" s="14" t="s">
        <v>9</v>
      </c>
      <c r="H446" s="14" t="str">
        <f t="shared" si="30"/>
        <v>B3BPW</v>
      </c>
      <c r="I446" s="14" t="str">
        <f t="shared" si="31"/>
        <v>B3_2019</v>
      </c>
      <c r="J446" s="14" t="s">
        <v>10</v>
      </c>
      <c r="K446" s="14" t="s">
        <v>375</v>
      </c>
      <c r="L446" s="14"/>
      <c r="M446" s="154"/>
      <c r="N446" s="164">
        <v>12880.244350832703</v>
      </c>
      <c r="O446" s="165"/>
      <c r="P446" s="154"/>
      <c r="Q446" s="165">
        <f t="shared" si="33"/>
        <v>0</v>
      </c>
      <c r="R446" s="14"/>
      <c r="S446" s="166">
        <f t="shared" si="34"/>
        <v>843.16467004847402</v>
      </c>
      <c r="T446" s="166">
        <f t="shared" si="35"/>
        <v>71.810041087078432</v>
      </c>
      <c r="U446" s="166">
        <f t="shared" si="35"/>
        <v>-15.997578412440395</v>
      </c>
      <c r="V446" s="166">
        <f t="shared" si="35"/>
        <v>861.70861861931087</v>
      </c>
      <c r="W446" s="166">
        <f t="shared" si="35"/>
        <v>659.63687857870298</v>
      </c>
      <c r="X446" s="166">
        <f t="shared" si="35"/>
        <v>583.93554363637043</v>
      </c>
      <c r="Y446" s="166">
        <f t="shared" si="35"/>
        <v>2.0221701903099913</v>
      </c>
      <c r="Z446" s="166">
        <f t="shared" si="35"/>
        <v>122.61360448515696</v>
      </c>
      <c r="AA446" s="166">
        <f t="shared" si="35"/>
        <v>241.89563288460351</v>
      </c>
      <c r="AB446" s="166">
        <f t="shared" si="35"/>
        <v>100.43006825922073</v>
      </c>
      <c r="AC446" s="167"/>
      <c r="AD446" s="166">
        <f t="shared" si="32"/>
        <v>72.108819770097838</v>
      </c>
      <c r="AE446" s="155">
        <f t="shared" si="36"/>
        <v>10860.166978213578</v>
      </c>
      <c r="AF446" s="155">
        <f t="shared" si="36"/>
        <v>1579.2931865051783</v>
      </c>
      <c r="AG446" s="155">
        <f t="shared" si="36"/>
        <v>252.68690984082855</v>
      </c>
      <c r="AH446" s="168"/>
      <c r="AI446" s="168"/>
      <c r="AJ446" s="168"/>
      <c r="AK446" s="168"/>
      <c r="AL446" s="168"/>
      <c r="AM446" s="168"/>
      <c r="AN446" s="168"/>
      <c r="AO446" s="168"/>
      <c r="AP446" s="168"/>
      <c r="AQ446" s="168"/>
      <c r="AR446" s="14"/>
    </row>
    <row r="447" spans="1:44" x14ac:dyDescent="0.35">
      <c r="A447" s="153" t="str">
        <f t="shared" si="29"/>
        <v>CUM_14</v>
      </c>
      <c r="B447" s="14">
        <v>2019</v>
      </c>
      <c r="C447" s="14">
        <v>14</v>
      </c>
      <c r="D447" s="14" t="s">
        <v>7</v>
      </c>
      <c r="E447" s="14" t="s">
        <v>13</v>
      </c>
      <c r="F447" s="14" t="s">
        <v>18</v>
      </c>
      <c r="G447" s="14" t="s">
        <v>9</v>
      </c>
      <c r="H447" s="14" t="str">
        <f t="shared" si="30"/>
        <v>B2BPW</v>
      </c>
      <c r="I447" s="14" t="str">
        <f t="shared" si="31"/>
        <v>B2_2019</v>
      </c>
      <c r="J447" s="14" t="s">
        <v>15</v>
      </c>
      <c r="K447" s="14" t="s">
        <v>375</v>
      </c>
      <c r="L447" s="14"/>
      <c r="M447" s="154"/>
      <c r="N447" s="164">
        <v>8738.3929592314034</v>
      </c>
      <c r="O447" s="165"/>
      <c r="P447" s="154"/>
      <c r="Q447" s="165">
        <f t="shared" si="33"/>
        <v>0</v>
      </c>
      <c r="R447" s="14"/>
      <c r="S447" s="166">
        <f t="shared" si="34"/>
        <v>746.26983979405861</v>
      </c>
      <c r="T447" s="166">
        <f t="shared" si="35"/>
        <v>62.064428784146898</v>
      </c>
      <c r="U447" s="166">
        <f t="shared" si="35"/>
        <v>1.1771990857995798</v>
      </c>
      <c r="V447" s="166">
        <f t="shared" si="35"/>
        <v>741.02690824894648</v>
      </c>
      <c r="W447" s="166">
        <f t="shared" si="35"/>
        <v>590.24497091312844</v>
      </c>
      <c r="X447" s="166">
        <f t="shared" si="35"/>
        <v>512.3521412827414</v>
      </c>
      <c r="Y447" s="166">
        <f t="shared" si="35"/>
        <v>1.9632211766908756</v>
      </c>
      <c r="Z447" s="166">
        <f t="shared" si="35"/>
        <v>131.11668899067439</v>
      </c>
      <c r="AA447" s="166">
        <f t="shared" si="35"/>
        <v>236.64388278511433</v>
      </c>
      <c r="AB447" s="166">
        <f t="shared" si="35"/>
        <v>123.00845416303929</v>
      </c>
      <c r="AC447" s="167"/>
      <c r="AD447" s="166">
        <f t="shared" si="32"/>
        <v>66.334100020069897</v>
      </c>
      <c r="AE447" s="155">
        <f t="shared" si="36"/>
        <v>6521.1991137431487</v>
      </c>
      <c r="AF447" s="155">
        <f t="shared" si="36"/>
        <v>1145.749151913843</v>
      </c>
      <c r="AG447" s="155">
        <f t="shared" si="36"/>
        <v>183.31986430621487</v>
      </c>
      <c r="AH447" s="168"/>
      <c r="AI447" s="168"/>
      <c r="AJ447" s="168"/>
      <c r="AK447" s="168"/>
      <c r="AL447" s="168"/>
      <c r="AM447" s="168"/>
      <c r="AN447" s="168"/>
      <c r="AO447" s="168"/>
      <c r="AP447" s="168"/>
      <c r="AQ447" s="168"/>
      <c r="AR447" s="14"/>
    </row>
    <row r="448" spans="1:44" x14ac:dyDescent="0.35">
      <c r="A448" s="153" t="str">
        <f t="shared" si="29"/>
        <v>CUM_15</v>
      </c>
      <c r="B448" s="14">
        <v>2019</v>
      </c>
      <c r="C448" s="14">
        <v>15</v>
      </c>
      <c r="D448" s="14" t="s">
        <v>13</v>
      </c>
      <c r="E448" s="14" t="s">
        <v>13</v>
      </c>
      <c r="F448" s="14" t="s">
        <v>18</v>
      </c>
      <c r="G448" s="14" t="s">
        <v>16</v>
      </c>
      <c r="H448" s="14" t="str">
        <f t="shared" si="30"/>
        <v>B2BFW</v>
      </c>
      <c r="I448" s="14" t="str">
        <f t="shared" si="31"/>
        <v>B2_2019</v>
      </c>
      <c r="J448" s="14" t="s">
        <v>15</v>
      </c>
      <c r="K448" s="14" t="s">
        <v>375</v>
      </c>
      <c r="L448" s="14"/>
      <c r="M448" s="154"/>
      <c r="N448" s="164">
        <v>6638.0343502643072</v>
      </c>
      <c r="O448" s="165"/>
      <c r="P448" s="154"/>
      <c r="Q448" s="165">
        <f t="shared" si="33"/>
        <v>0</v>
      </c>
      <c r="R448" s="14"/>
      <c r="S448" s="166">
        <f t="shared" si="34"/>
        <v>832.07308275172238</v>
      </c>
      <c r="T448" s="166">
        <f t="shared" si="35"/>
        <v>75.792090321250413</v>
      </c>
      <c r="U448" s="166">
        <f t="shared" si="35"/>
        <v>14.37038173056909</v>
      </c>
      <c r="V448" s="166">
        <f t="shared" si="35"/>
        <v>844.54261839430933</v>
      </c>
      <c r="W448" s="166">
        <f t="shared" si="35"/>
        <v>646.40692926507825</v>
      </c>
      <c r="X448" s="166">
        <f t="shared" si="35"/>
        <v>560.09690700734575</v>
      </c>
      <c r="Y448" s="166">
        <f t="shared" si="35"/>
        <v>1.9495986762835185</v>
      </c>
      <c r="Z448" s="166">
        <f t="shared" si="35"/>
        <v>156.62197754208901</v>
      </c>
      <c r="AA448" s="166">
        <f t="shared" si="35"/>
        <v>233.3961332257814</v>
      </c>
      <c r="AB448" s="166">
        <f t="shared" si="35"/>
        <v>109.04427189316868</v>
      </c>
      <c r="AC448" s="167"/>
      <c r="AD448" s="166">
        <f t="shared" si="32"/>
        <v>72.556881714242181</v>
      </c>
      <c r="AE448" s="155">
        <f t="shared" si="36"/>
        <v>5523.3297052362486</v>
      </c>
      <c r="AF448" s="155">
        <f t="shared" si="36"/>
        <v>1039.6620669307117</v>
      </c>
      <c r="AG448" s="155">
        <f t="shared" si="36"/>
        <v>166.3459307089139</v>
      </c>
      <c r="AH448" s="168"/>
      <c r="AI448" s="168"/>
      <c r="AJ448" s="168"/>
      <c r="AK448" s="168"/>
      <c r="AL448" s="168"/>
      <c r="AM448" s="168"/>
      <c r="AN448" s="168"/>
      <c r="AO448" s="168"/>
      <c r="AP448" s="168"/>
      <c r="AQ448" s="168"/>
      <c r="AR448" s="14"/>
    </row>
    <row r="449" spans="1:44" x14ac:dyDescent="0.35">
      <c r="A449" s="153" t="str">
        <f t="shared" si="29"/>
        <v>CUM_16</v>
      </c>
      <c r="B449" s="14">
        <v>2019</v>
      </c>
      <c r="C449" s="14">
        <v>16</v>
      </c>
      <c r="D449" s="14" t="s">
        <v>13</v>
      </c>
      <c r="E449" s="14" t="s">
        <v>13</v>
      </c>
      <c r="F449" s="14" t="s">
        <v>14</v>
      </c>
      <c r="G449" s="14" t="s">
        <v>9</v>
      </c>
      <c r="H449" s="14" t="str">
        <f t="shared" si="30"/>
        <v>B1BPW</v>
      </c>
      <c r="I449" s="14" t="str">
        <f t="shared" si="31"/>
        <v>B1_2019</v>
      </c>
      <c r="J449" s="14" t="s">
        <v>15</v>
      </c>
      <c r="K449" s="14" t="s">
        <v>375</v>
      </c>
      <c r="L449" s="14"/>
      <c r="M449" s="154"/>
      <c r="N449" s="164">
        <v>8234.6325970009912</v>
      </c>
      <c r="O449" s="165"/>
      <c r="P449" s="154"/>
      <c r="Q449" s="165">
        <f t="shared" si="33"/>
        <v>0</v>
      </c>
      <c r="R449" s="14"/>
      <c r="S449" s="166">
        <f t="shared" si="34"/>
        <v>622.2469557440736</v>
      </c>
      <c r="T449" s="166">
        <f t="shared" si="35"/>
        <v>41.630146574258177</v>
      </c>
      <c r="U449" s="166">
        <f t="shared" si="35"/>
        <v>-7.8049660780240115</v>
      </c>
      <c r="V449" s="166">
        <f t="shared" si="35"/>
        <v>590.28260858099839</v>
      </c>
      <c r="W449" s="166">
        <f t="shared" si="35"/>
        <v>510.60067235877284</v>
      </c>
      <c r="X449" s="166">
        <f t="shared" si="35"/>
        <v>443.00548022911107</v>
      </c>
      <c r="Y449" s="166">
        <f t="shared" si="35"/>
        <v>2.1039604107248864</v>
      </c>
      <c r="Z449" s="166">
        <f t="shared" si="35"/>
        <v>103.70014227226449</v>
      </c>
      <c r="AA449" s="166">
        <f t="shared" si="35"/>
        <v>250.41244414725904</v>
      </c>
      <c r="AB449" s="166">
        <f t="shared" si="35"/>
        <v>142.1711681879118</v>
      </c>
      <c r="AC449" s="167"/>
      <c r="AD449" s="166">
        <f t="shared" si="32"/>
        <v>59.871544076409457</v>
      </c>
      <c r="AE449" s="155">
        <f t="shared" si="36"/>
        <v>5123.975065154782</v>
      </c>
      <c r="AF449" s="155">
        <f t="shared" si="36"/>
        <v>853.93257186882954</v>
      </c>
      <c r="AG449" s="155">
        <f t="shared" si="36"/>
        <v>136.62921149901274</v>
      </c>
      <c r="AH449" s="168"/>
      <c r="AI449" s="168"/>
      <c r="AJ449" s="168"/>
      <c r="AK449" s="168"/>
      <c r="AL449" s="168"/>
      <c r="AM449" s="168"/>
      <c r="AN449" s="168"/>
      <c r="AO449" s="168"/>
      <c r="AP449" s="168"/>
      <c r="AQ449" s="168"/>
      <c r="AR449" s="14"/>
    </row>
    <row r="450" spans="1:44" x14ac:dyDescent="0.35">
      <c r="A450" s="153" t="str">
        <f t="shared" si="29"/>
        <v>CUM_17</v>
      </c>
      <c r="B450" s="14">
        <v>2019</v>
      </c>
      <c r="C450" s="14">
        <v>17</v>
      </c>
      <c r="D450" s="14" t="s">
        <v>12</v>
      </c>
      <c r="E450" s="14" t="s">
        <v>13</v>
      </c>
      <c r="F450" s="14" t="s">
        <v>14</v>
      </c>
      <c r="G450" s="14" t="s">
        <v>16</v>
      </c>
      <c r="H450" s="14" t="str">
        <f t="shared" si="30"/>
        <v>B1BFW</v>
      </c>
      <c r="I450" s="14" t="str">
        <f t="shared" si="31"/>
        <v>B1_2019</v>
      </c>
      <c r="J450" s="14" t="s">
        <v>15</v>
      </c>
      <c r="K450" s="14" t="s">
        <v>375</v>
      </c>
      <c r="L450" s="14"/>
      <c r="M450" s="154"/>
      <c r="N450" s="164">
        <v>6648.6088760526654</v>
      </c>
      <c r="O450" s="165"/>
      <c r="P450" s="154"/>
      <c r="Q450" s="165">
        <f t="shared" si="33"/>
        <v>0</v>
      </c>
      <c r="R450" s="14"/>
      <c r="S450" s="166">
        <f t="shared" si="34"/>
        <v>719.91134553960717</v>
      </c>
      <c r="T450" s="166">
        <f t="shared" si="35"/>
        <v>57.410836265148177</v>
      </c>
      <c r="U450" s="166">
        <f t="shared" si="35"/>
        <v>-4.3290381675803795</v>
      </c>
      <c r="V450" s="166">
        <f t="shared" si="35"/>
        <v>704.85805176687188</v>
      </c>
      <c r="W450" s="166">
        <f t="shared" si="35"/>
        <v>578.31535152700371</v>
      </c>
      <c r="X450" s="166">
        <f t="shared" si="35"/>
        <v>504.12632182163287</v>
      </c>
      <c r="Y450" s="166">
        <f t="shared" si="35"/>
        <v>2.1962194058925855</v>
      </c>
      <c r="Z450" s="166">
        <f t="shared" si="35"/>
        <v>121.50425023646186</v>
      </c>
      <c r="AA450" s="166">
        <f t="shared" si="35"/>
        <v>259.82207310195531</v>
      </c>
      <c r="AB450" s="166">
        <f t="shared" si="35"/>
        <v>113.30683255292828</v>
      </c>
      <c r="AC450" s="167"/>
      <c r="AD450" s="166">
        <f t="shared" ref="AD450:AD481" si="37">(AD258*$N258+AD306*$N306+AD354*$N354+AD402*$N402)/$N450</f>
        <v>65.31074750984763</v>
      </c>
      <c r="AE450" s="155">
        <f t="shared" si="36"/>
        <v>4786.4089619256492</v>
      </c>
      <c r="AF450" s="155">
        <f t="shared" si="36"/>
        <v>807.83423660026449</v>
      </c>
      <c r="AG450" s="155">
        <f t="shared" si="36"/>
        <v>129.25347785604231</v>
      </c>
      <c r="AH450" s="168"/>
      <c r="AI450" s="168"/>
      <c r="AJ450" s="168"/>
      <c r="AK450" s="168"/>
      <c r="AL450" s="168"/>
      <c r="AM450" s="168"/>
      <c r="AN450" s="168"/>
      <c r="AO450" s="168"/>
      <c r="AP450" s="168"/>
      <c r="AQ450" s="168"/>
      <c r="AR450" s="14"/>
    </row>
    <row r="451" spans="1:44" x14ac:dyDescent="0.35">
      <c r="A451" s="153" t="str">
        <f t="shared" si="29"/>
        <v>CUM_18</v>
      </c>
      <c r="B451" s="14">
        <v>2019</v>
      </c>
      <c r="C451" s="14">
        <v>18</v>
      </c>
      <c r="D451" s="14" t="s">
        <v>12</v>
      </c>
      <c r="E451" s="14" t="s">
        <v>13</v>
      </c>
      <c r="F451" s="14" t="s">
        <v>11</v>
      </c>
      <c r="G451" s="14" t="s">
        <v>16</v>
      </c>
      <c r="H451" s="14" t="str">
        <f t="shared" si="30"/>
        <v>B4BFW</v>
      </c>
      <c r="I451" s="14" t="str">
        <f t="shared" si="31"/>
        <v>B4_2019</v>
      </c>
      <c r="J451" s="14" t="s">
        <v>10</v>
      </c>
      <c r="K451" s="14" t="s">
        <v>375</v>
      </c>
      <c r="L451" s="14"/>
      <c r="M451" s="154"/>
      <c r="N451" s="164">
        <v>10837.905338380986</v>
      </c>
      <c r="O451" s="165"/>
      <c r="P451" s="154"/>
      <c r="Q451" s="165">
        <f t="shared" si="33"/>
        <v>0</v>
      </c>
      <c r="R451" s="14"/>
      <c r="S451" s="166">
        <f t="shared" si="34"/>
        <v>923.03698851782713</v>
      </c>
      <c r="T451" s="166">
        <f t="shared" ref="T451:AB466" si="38">(T259*$N259+T307*$N307+T355*$N355+T403*$N403)/$N451</f>
        <v>85.578572580185352</v>
      </c>
      <c r="U451" s="166">
        <f t="shared" si="38"/>
        <v>-0.41409964984536246</v>
      </c>
      <c r="V451" s="166">
        <f t="shared" si="38"/>
        <v>964.49679892563688</v>
      </c>
      <c r="W451" s="166">
        <f t="shared" si="38"/>
        <v>704.63358263079363</v>
      </c>
      <c r="X451" s="166">
        <f t="shared" si="38"/>
        <v>619.05603744582106</v>
      </c>
      <c r="Y451" s="166">
        <f t="shared" si="38"/>
        <v>1.8676043311659449</v>
      </c>
      <c r="Z451" s="166">
        <f t="shared" si="38"/>
        <v>150.1627455528259</v>
      </c>
      <c r="AA451" s="166">
        <f t="shared" si="38"/>
        <v>225.95236394392842</v>
      </c>
      <c r="AB451" s="166">
        <f t="shared" si="38"/>
        <v>105.24965671748265</v>
      </c>
      <c r="AC451" s="167"/>
      <c r="AD451" s="166">
        <f t="shared" si="37"/>
        <v>78.71387912542879</v>
      </c>
      <c r="AE451" s="155">
        <f t="shared" si="36"/>
        <v>10003.787505380467</v>
      </c>
      <c r="AF451" s="155">
        <f t="shared" si="36"/>
        <v>1627.4496216529176</v>
      </c>
      <c r="AG451" s="155">
        <f t="shared" si="36"/>
        <v>260.39193946446682</v>
      </c>
      <c r="AH451" s="168"/>
      <c r="AI451" s="168"/>
      <c r="AJ451" s="168"/>
      <c r="AK451" s="168"/>
      <c r="AL451" s="168"/>
      <c r="AM451" s="168"/>
      <c r="AN451" s="168"/>
      <c r="AO451" s="168"/>
      <c r="AP451" s="168"/>
      <c r="AQ451" s="168"/>
      <c r="AR451" s="14"/>
    </row>
    <row r="452" spans="1:44" x14ac:dyDescent="0.35">
      <c r="A452" s="153" t="str">
        <f t="shared" si="29"/>
        <v>CUM_19</v>
      </c>
      <c r="B452" s="14">
        <v>2019</v>
      </c>
      <c r="C452" s="14">
        <v>19</v>
      </c>
      <c r="D452" s="14" t="s">
        <v>17</v>
      </c>
      <c r="E452" s="14" t="s">
        <v>13</v>
      </c>
      <c r="F452" s="14" t="s">
        <v>11</v>
      </c>
      <c r="G452" s="14" t="s">
        <v>9</v>
      </c>
      <c r="H452" s="14" t="str">
        <f t="shared" si="30"/>
        <v>B4BPW</v>
      </c>
      <c r="I452" s="14" t="str">
        <f t="shared" si="31"/>
        <v>B4_2019</v>
      </c>
      <c r="J452" s="14" t="s">
        <v>10</v>
      </c>
      <c r="K452" s="14" t="s">
        <v>375</v>
      </c>
      <c r="L452" s="14"/>
      <c r="M452" s="154"/>
      <c r="N452" s="164">
        <v>14735.43809954887</v>
      </c>
      <c r="O452" s="165"/>
      <c r="P452" s="154"/>
      <c r="Q452" s="165">
        <f t="shared" si="33"/>
        <v>0</v>
      </c>
      <c r="R452" s="14"/>
      <c r="S452" s="166">
        <f t="shared" si="34"/>
        <v>798.29114539923569</v>
      </c>
      <c r="T452" s="166">
        <f t="shared" si="38"/>
        <v>68.286983536815214</v>
      </c>
      <c r="U452" s="166">
        <f t="shared" si="38"/>
        <v>-2.3970546516570566</v>
      </c>
      <c r="V452" s="166">
        <f t="shared" si="38"/>
        <v>813.85463322521991</v>
      </c>
      <c r="W452" s="166">
        <f t="shared" si="38"/>
        <v>621.75020969610159</v>
      </c>
      <c r="X452" s="166">
        <f t="shared" si="38"/>
        <v>542.28256787123587</v>
      </c>
      <c r="Y452" s="166">
        <f t="shared" si="38"/>
        <v>1.9626632749545492</v>
      </c>
      <c r="Z452" s="166">
        <f t="shared" si="38"/>
        <v>133.17671910549652</v>
      </c>
      <c r="AA452" s="166">
        <f t="shared" si="38"/>
        <v>232.0758744245081</v>
      </c>
      <c r="AB452" s="166">
        <f t="shared" si="38"/>
        <v>153.1915087946586</v>
      </c>
      <c r="AC452" s="167"/>
      <c r="AD452" s="166">
        <f t="shared" si="37"/>
        <v>72.619885561115936</v>
      </c>
      <c r="AE452" s="155">
        <f t="shared" si="36"/>
        <v>11763.169758448405</v>
      </c>
      <c r="AF452" s="155">
        <f t="shared" si="36"/>
        <v>1962.4173006800511</v>
      </c>
      <c r="AG452" s="155">
        <f t="shared" si="36"/>
        <v>313.98676810880818</v>
      </c>
      <c r="AH452" s="168"/>
      <c r="AI452" s="168"/>
      <c r="AJ452" s="168"/>
      <c r="AK452" s="168"/>
      <c r="AL452" s="168"/>
      <c r="AM452" s="168"/>
      <c r="AN452" s="168"/>
      <c r="AO452" s="168"/>
      <c r="AP452" s="168"/>
      <c r="AQ452" s="168"/>
      <c r="AR452" s="14"/>
    </row>
    <row r="453" spans="1:44" x14ac:dyDescent="0.35">
      <c r="A453" s="153" t="str">
        <f t="shared" si="29"/>
        <v>CUM_20</v>
      </c>
      <c r="B453" s="14">
        <v>2019</v>
      </c>
      <c r="C453" s="14">
        <v>20</v>
      </c>
      <c r="D453" s="14" t="s">
        <v>17</v>
      </c>
      <c r="E453" s="14" t="s">
        <v>13</v>
      </c>
      <c r="F453" s="14" t="s">
        <v>8</v>
      </c>
      <c r="G453" s="14" t="s">
        <v>12</v>
      </c>
      <c r="H453" s="14" t="str">
        <f t="shared" si="30"/>
        <v>B3C</v>
      </c>
      <c r="I453" s="14" t="str">
        <f t="shared" si="31"/>
        <v>B3_2019</v>
      </c>
      <c r="J453" s="14" t="s">
        <v>10</v>
      </c>
      <c r="K453" s="14" t="s">
        <v>375</v>
      </c>
      <c r="L453" s="14"/>
      <c r="M453" s="154"/>
      <c r="N453" s="164">
        <v>10113.820356963824</v>
      </c>
      <c r="O453" s="165"/>
      <c r="P453" s="154"/>
      <c r="Q453" s="165">
        <f t="shared" si="33"/>
        <v>0</v>
      </c>
      <c r="R453" s="14"/>
      <c r="S453" s="166">
        <f t="shared" si="34"/>
        <v>947.35805145166125</v>
      </c>
      <c r="T453" s="166">
        <f t="shared" si="38"/>
        <v>82.844844523152545</v>
      </c>
      <c r="U453" s="166">
        <f t="shared" si="38"/>
        <v>-15.51882291712279</v>
      </c>
      <c r="V453" s="166">
        <f t="shared" si="38"/>
        <v>998.06183397246582</v>
      </c>
      <c r="W453" s="166">
        <f t="shared" si="38"/>
        <v>720.323691007143</v>
      </c>
      <c r="X453" s="166">
        <f t="shared" si="38"/>
        <v>642.38971709795555</v>
      </c>
      <c r="Y453" s="166">
        <f t="shared" si="38"/>
        <v>1.7278337081374553</v>
      </c>
      <c r="Z453" s="166">
        <f t="shared" si="38"/>
        <v>132.79031832838785</v>
      </c>
      <c r="AA453" s="166">
        <f t="shared" si="38"/>
        <v>213.93452976316854</v>
      </c>
      <c r="AB453" s="166">
        <f t="shared" si="38"/>
        <v>98.472436499884324</v>
      </c>
      <c r="AC453" s="167"/>
      <c r="AD453" s="166">
        <f t="shared" si="37"/>
        <v>79.851496360641264</v>
      </c>
      <c r="AE453" s="155">
        <f t="shared" si="36"/>
        <v>9581.409146105394</v>
      </c>
      <c r="AF453" s="155">
        <f t="shared" si="36"/>
        <v>1343.0174247173554</v>
      </c>
      <c r="AG453" s="155">
        <f t="shared" si="36"/>
        <v>214.88278795477689</v>
      </c>
      <c r="AH453" s="168"/>
      <c r="AI453" s="168"/>
      <c r="AJ453" s="168"/>
      <c r="AK453" s="168"/>
      <c r="AL453" s="168"/>
      <c r="AM453" s="168"/>
      <c r="AN453" s="168"/>
      <c r="AO453" s="168"/>
      <c r="AP453" s="168"/>
      <c r="AQ453" s="168"/>
      <c r="AR453" s="14"/>
    </row>
    <row r="454" spans="1:44" x14ac:dyDescent="0.35">
      <c r="A454" s="153" t="str">
        <f t="shared" si="29"/>
        <v>CUM_21</v>
      </c>
      <c r="B454" s="14">
        <v>2019</v>
      </c>
      <c r="C454" s="14">
        <v>21</v>
      </c>
      <c r="D454" s="14" t="s">
        <v>19</v>
      </c>
      <c r="E454" s="14" t="s">
        <v>13</v>
      </c>
      <c r="F454" s="14" t="s">
        <v>14</v>
      </c>
      <c r="G454" s="14" t="s">
        <v>12</v>
      </c>
      <c r="H454" s="14" t="str">
        <f t="shared" si="30"/>
        <v>B1C</v>
      </c>
      <c r="I454" s="14" t="str">
        <f t="shared" si="31"/>
        <v>B1_2019</v>
      </c>
      <c r="J454" s="14" t="s">
        <v>15</v>
      </c>
      <c r="K454" s="14" t="s">
        <v>375</v>
      </c>
      <c r="L454" s="14"/>
      <c r="M454" s="154"/>
      <c r="N454" s="164">
        <v>7002.3106006775051</v>
      </c>
      <c r="O454" s="165"/>
      <c r="P454" s="154"/>
      <c r="Q454" s="165">
        <f t="shared" si="33"/>
        <v>0</v>
      </c>
      <c r="R454" s="14"/>
      <c r="S454" s="166">
        <f t="shared" si="34"/>
        <v>703.30952435423774</v>
      </c>
      <c r="T454" s="166">
        <f t="shared" si="38"/>
        <v>52.254543389065866</v>
      </c>
      <c r="U454" s="166">
        <f t="shared" si="38"/>
        <v>-9.6082439625108087</v>
      </c>
      <c r="V454" s="166">
        <f t="shared" si="38"/>
        <v>691.46648311372303</v>
      </c>
      <c r="W454" s="166">
        <f t="shared" si="38"/>
        <v>565.21342754744023</v>
      </c>
      <c r="X454" s="166">
        <f t="shared" si="38"/>
        <v>496.34334649969423</v>
      </c>
      <c r="Y454" s="166">
        <f t="shared" si="38"/>
        <v>2.1793429901773815</v>
      </c>
      <c r="Z454" s="166">
        <f t="shared" si="38"/>
        <v>110.96863252113867</v>
      </c>
      <c r="AA454" s="166">
        <f t="shared" si="38"/>
        <v>253.86539224329005</v>
      </c>
      <c r="AB454" s="166">
        <f t="shared" si="38"/>
        <v>145.16216854291201</v>
      </c>
      <c r="AC454" s="167"/>
      <c r="AD454" s="166">
        <f t="shared" si="37"/>
        <v>66.089079400262008</v>
      </c>
      <c r="AE454" s="155">
        <f t="shared" si="36"/>
        <v>4924.7917379431328</v>
      </c>
      <c r="AF454" s="155">
        <f t="shared" si="36"/>
        <v>777.03683184545594</v>
      </c>
      <c r="AG454" s="155">
        <f t="shared" si="36"/>
        <v>124.32589309527296</v>
      </c>
      <c r="AH454" s="168"/>
      <c r="AI454" s="168"/>
      <c r="AJ454" s="168"/>
      <c r="AK454" s="168"/>
      <c r="AL454" s="168"/>
      <c r="AM454" s="168"/>
      <c r="AN454" s="168"/>
      <c r="AO454" s="168"/>
      <c r="AP454" s="168"/>
      <c r="AQ454" s="168"/>
      <c r="AR454" s="14"/>
    </row>
    <row r="455" spans="1:44" x14ac:dyDescent="0.35">
      <c r="A455" s="153" t="str">
        <f t="shared" si="29"/>
        <v>CUM_22</v>
      </c>
      <c r="B455" s="14">
        <v>2019</v>
      </c>
      <c r="C455" s="14">
        <v>22</v>
      </c>
      <c r="D455" s="14" t="s">
        <v>19</v>
      </c>
      <c r="E455" s="14" t="s">
        <v>13</v>
      </c>
      <c r="F455" s="14" t="s">
        <v>11</v>
      </c>
      <c r="G455" s="14" t="s">
        <v>12</v>
      </c>
      <c r="H455" s="14" t="str">
        <f t="shared" si="30"/>
        <v>B4C</v>
      </c>
      <c r="I455" s="14" t="str">
        <f t="shared" si="31"/>
        <v>B4_2019</v>
      </c>
      <c r="J455" s="14" t="s">
        <v>10</v>
      </c>
      <c r="K455" s="14" t="s">
        <v>375</v>
      </c>
      <c r="L455" s="14"/>
      <c r="M455" s="154"/>
      <c r="N455" s="164">
        <v>11832.258073428995</v>
      </c>
      <c r="O455" s="165"/>
      <c r="P455" s="154"/>
      <c r="Q455" s="165">
        <f t="shared" si="33"/>
        <v>0</v>
      </c>
      <c r="R455" s="14"/>
      <c r="S455" s="166">
        <f t="shared" si="34"/>
        <v>927.26419894028618</v>
      </c>
      <c r="T455" s="166">
        <f t="shared" si="38"/>
        <v>88.118816425000219</v>
      </c>
      <c r="U455" s="166">
        <f t="shared" si="38"/>
        <v>9.4306347178158028</v>
      </c>
      <c r="V455" s="166">
        <f t="shared" si="38"/>
        <v>969.33600994609935</v>
      </c>
      <c r="W455" s="166">
        <f t="shared" si="38"/>
        <v>704.77215524453959</v>
      </c>
      <c r="X455" s="166">
        <f t="shared" si="38"/>
        <v>614.6960779169375</v>
      </c>
      <c r="Y455" s="166">
        <f t="shared" si="38"/>
        <v>1.8195308505547314</v>
      </c>
      <c r="Z455" s="166">
        <f t="shared" si="38"/>
        <v>162.54945114281603</v>
      </c>
      <c r="AA455" s="166">
        <f t="shared" si="38"/>
        <v>219.69891258057964</v>
      </c>
      <c r="AB455" s="166">
        <f t="shared" si="38"/>
        <v>107.96844743540859</v>
      </c>
      <c r="AC455" s="167"/>
      <c r="AD455" s="166">
        <f t="shared" si="37"/>
        <v>78.980301376402551</v>
      </c>
      <c r="AE455" s="155">
        <f t="shared" si="36"/>
        <v>10971.629304112872</v>
      </c>
      <c r="AF455" s="155">
        <f t="shared" si="36"/>
        <v>1923.3270556160369</v>
      </c>
      <c r="AG455" s="155">
        <f t="shared" si="36"/>
        <v>307.73232889856592</v>
      </c>
      <c r="AH455" s="168"/>
      <c r="AI455" s="168"/>
      <c r="AJ455" s="168"/>
      <c r="AK455" s="168"/>
      <c r="AL455" s="168"/>
      <c r="AM455" s="168"/>
      <c r="AN455" s="168"/>
      <c r="AO455" s="168"/>
      <c r="AP455" s="168"/>
      <c r="AQ455" s="168"/>
      <c r="AR455" s="14"/>
    </row>
    <row r="456" spans="1:44" x14ac:dyDescent="0.35">
      <c r="A456" s="153" t="str">
        <f t="shared" si="29"/>
        <v>CUM_23</v>
      </c>
      <c r="B456" s="14">
        <v>2019</v>
      </c>
      <c r="C456" s="14">
        <v>23</v>
      </c>
      <c r="D456" s="14" t="s">
        <v>20</v>
      </c>
      <c r="E456" s="14" t="s">
        <v>13</v>
      </c>
      <c r="F456" s="14" t="s">
        <v>8</v>
      </c>
      <c r="G456" s="14" t="s">
        <v>16</v>
      </c>
      <c r="H456" s="14" t="str">
        <f t="shared" si="30"/>
        <v>B3BFW</v>
      </c>
      <c r="I456" s="14" t="str">
        <f t="shared" si="31"/>
        <v>B3_2019</v>
      </c>
      <c r="J456" s="14" t="s">
        <v>10</v>
      </c>
      <c r="K456" s="14" t="s">
        <v>375</v>
      </c>
      <c r="L456" s="14"/>
      <c r="M456" s="154"/>
      <c r="N456" s="164">
        <v>9639.0503762653898</v>
      </c>
      <c r="O456" s="165"/>
      <c r="P456" s="154"/>
      <c r="Q456" s="165">
        <f t="shared" si="33"/>
        <v>0</v>
      </c>
      <c r="R456" s="14"/>
      <c r="S456" s="166">
        <f t="shared" si="34"/>
        <v>919.51498914950105</v>
      </c>
      <c r="T456" s="166">
        <f t="shared" si="38"/>
        <v>78.796803619614749</v>
      </c>
      <c r="U456" s="166">
        <f t="shared" si="38"/>
        <v>-22.122890544101903</v>
      </c>
      <c r="V456" s="166">
        <f t="shared" si="38"/>
        <v>961.10228977222459</v>
      </c>
      <c r="W456" s="166">
        <f t="shared" si="38"/>
        <v>705.88590201824491</v>
      </c>
      <c r="X456" s="166">
        <f t="shared" si="38"/>
        <v>631.33418483549497</v>
      </c>
      <c r="Y456" s="166">
        <f t="shared" si="38"/>
        <v>1.8858982863610037</v>
      </c>
      <c r="Z456" s="166">
        <f t="shared" si="38"/>
        <v>123.16123866515044</v>
      </c>
      <c r="AA456" s="166">
        <f t="shared" si="38"/>
        <v>225.9200934112433</v>
      </c>
      <c r="AB456" s="166">
        <f t="shared" si="38"/>
        <v>97.447257952470522</v>
      </c>
      <c r="AC456" s="167"/>
      <c r="AD456" s="166">
        <f t="shared" si="37"/>
        <v>78.16959837727309</v>
      </c>
      <c r="AE456" s="155">
        <f t="shared" si="36"/>
        <v>8863.2513021431641</v>
      </c>
      <c r="AF456" s="155">
        <f t="shared" si="36"/>
        <v>1187.1573838966297</v>
      </c>
      <c r="AG456" s="155">
        <f t="shared" si="36"/>
        <v>189.94518142346075</v>
      </c>
      <c r="AH456" s="168"/>
      <c r="AI456" s="168"/>
      <c r="AJ456" s="168"/>
      <c r="AK456" s="168"/>
      <c r="AL456" s="168"/>
      <c r="AM456" s="168"/>
      <c r="AN456" s="168"/>
      <c r="AO456" s="168"/>
      <c r="AP456" s="168"/>
      <c r="AQ456" s="168"/>
      <c r="AR456" s="14"/>
    </row>
    <row r="457" spans="1:44" x14ac:dyDescent="0.35">
      <c r="A457" s="153" t="str">
        <f t="shared" si="29"/>
        <v>CUM_24</v>
      </c>
      <c r="B457" s="14">
        <v>2019</v>
      </c>
      <c r="C457" s="15">
        <v>24</v>
      </c>
      <c r="D457" s="15" t="s">
        <v>20</v>
      </c>
      <c r="E457" s="15" t="s">
        <v>13</v>
      </c>
      <c r="F457" s="15" t="s">
        <v>18</v>
      </c>
      <c r="G457" s="14" t="s">
        <v>12</v>
      </c>
      <c r="H457" s="14" t="str">
        <f t="shared" si="30"/>
        <v>B2C</v>
      </c>
      <c r="I457" s="14" t="str">
        <f t="shared" si="31"/>
        <v>B2_2019</v>
      </c>
      <c r="J457" s="14" t="s">
        <v>15</v>
      </c>
      <c r="K457" s="14" t="s">
        <v>375</v>
      </c>
      <c r="L457" s="14"/>
      <c r="M457" s="154"/>
      <c r="N457" s="164">
        <v>9002.4568892776551</v>
      </c>
      <c r="O457" s="165"/>
      <c r="P457" s="154"/>
      <c r="Q457" s="165">
        <f t="shared" si="33"/>
        <v>0</v>
      </c>
      <c r="R457" s="14"/>
      <c r="S457" s="166">
        <f t="shared" si="34"/>
        <v>775.37831758259961</v>
      </c>
      <c r="T457" s="166">
        <f t="shared" si="38"/>
        <v>60.419561710524889</v>
      </c>
      <c r="U457" s="166">
        <f t="shared" si="38"/>
        <v>-10.424753376915424</v>
      </c>
      <c r="V457" s="166">
        <f t="shared" si="38"/>
        <v>782.39827042758952</v>
      </c>
      <c r="W457" s="166">
        <f t="shared" si="38"/>
        <v>614.40579143607169</v>
      </c>
      <c r="X457" s="166">
        <f t="shared" si="38"/>
        <v>547.96282570341214</v>
      </c>
      <c r="Y457" s="166">
        <f t="shared" si="38"/>
        <v>2.1765462158861202</v>
      </c>
      <c r="Z457" s="166">
        <f t="shared" si="38"/>
        <v>114.42177051139703</v>
      </c>
      <c r="AA457" s="166">
        <f t="shared" si="38"/>
        <v>254.5059555524262</v>
      </c>
      <c r="AB457" s="166">
        <f t="shared" si="38"/>
        <v>86.767161968209521</v>
      </c>
      <c r="AC457" s="167"/>
      <c r="AD457" s="166">
        <f t="shared" si="37"/>
        <v>67.660966375001152</v>
      </c>
      <c r="AE457" s="155">
        <f t="shared" si="36"/>
        <v>6980.3098769179915</v>
      </c>
      <c r="AF457" s="155">
        <f t="shared" si="36"/>
        <v>1030.0770562236733</v>
      </c>
      <c r="AG457" s="155">
        <f t="shared" si="36"/>
        <v>164.81232899578771</v>
      </c>
      <c r="AH457" s="168"/>
      <c r="AI457" s="168"/>
      <c r="AJ457" s="168"/>
      <c r="AK457" s="168"/>
      <c r="AL457" s="168"/>
      <c r="AM457" s="168"/>
      <c r="AN457" s="168"/>
      <c r="AO457" s="168"/>
      <c r="AP457" s="168"/>
      <c r="AQ457" s="168"/>
      <c r="AR457" s="14"/>
    </row>
    <row r="458" spans="1:44" x14ac:dyDescent="0.35">
      <c r="A458" s="153" t="str">
        <f t="shared" si="29"/>
        <v>CUM_25</v>
      </c>
      <c r="B458" s="14">
        <v>2019</v>
      </c>
      <c r="C458" s="14">
        <v>25</v>
      </c>
      <c r="D458" s="14" t="s">
        <v>7</v>
      </c>
      <c r="E458" s="14" t="s">
        <v>12</v>
      </c>
      <c r="F458" s="14" t="s">
        <v>11</v>
      </c>
      <c r="G458" s="14" t="s">
        <v>16</v>
      </c>
      <c r="H458" s="14" t="str">
        <f t="shared" si="30"/>
        <v>B4BFW</v>
      </c>
      <c r="I458" s="14" t="str">
        <f t="shared" si="31"/>
        <v>B4_2019</v>
      </c>
      <c r="J458" s="14" t="s">
        <v>10</v>
      </c>
      <c r="K458" s="14" t="s">
        <v>375</v>
      </c>
      <c r="L458" s="14"/>
      <c r="M458" s="154"/>
      <c r="N458" s="164">
        <v>9601.4145821694219</v>
      </c>
      <c r="O458" s="165"/>
      <c r="P458" s="154"/>
      <c r="Q458" s="165">
        <f t="shared" si="33"/>
        <v>0</v>
      </c>
      <c r="R458" s="14"/>
      <c r="S458" s="166">
        <f t="shared" si="34"/>
        <v>903.71002459410465</v>
      </c>
      <c r="T458" s="166">
        <f t="shared" si="38"/>
        <v>80.74863475362622</v>
      </c>
      <c r="U458" s="166">
        <f t="shared" si="38"/>
        <v>-9.6099662067926488</v>
      </c>
      <c r="V458" s="166">
        <f t="shared" si="38"/>
        <v>944.08693500834477</v>
      </c>
      <c r="W458" s="166">
        <f t="shared" si="38"/>
        <v>691.74644397496195</v>
      </c>
      <c r="X458" s="166">
        <f t="shared" si="38"/>
        <v>610.72263580764343</v>
      </c>
      <c r="Y458" s="166">
        <f t="shared" si="38"/>
        <v>1.8693794270683921</v>
      </c>
      <c r="Z458" s="166">
        <f t="shared" si="38"/>
        <v>137.22962554242187</v>
      </c>
      <c r="AA458" s="166">
        <f t="shared" si="38"/>
        <v>224.43412792123394</v>
      </c>
      <c r="AB458" s="166">
        <f t="shared" si="38"/>
        <v>116.66684730540113</v>
      </c>
      <c r="AC458" s="167"/>
      <c r="AD458" s="166">
        <f t="shared" si="37"/>
        <v>78.241214949889994</v>
      </c>
      <c r="AE458" s="155">
        <f t="shared" si="36"/>
        <v>8676.8946081905233</v>
      </c>
      <c r="AF458" s="155">
        <f t="shared" si="36"/>
        <v>1317.5985277886584</v>
      </c>
      <c r="AG458" s="155">
        <f t="shared" si="36"/>
        <v>210.81576444618537</v>
      </c>
      <c r="AH458" s="168"/>
      <c r="AI458" s="168"/>
      <c r="AJ458" s="168"/>
      <c r="AK458" s="168"/>
      <c r="AL458" s="168"/>
      <c r="AM458" s="168"/>
      <c r="AN458" s="168"/>
      <c r="AO458" s="168"/>
      <c r="AP458" s="168"/>
      <c r="AQ458" s="168"/>
      <c r="AR458" s="14"/>
    </row>
    <row r="459" spans="1:44" x14ac:dyDescent="0.35">
      <c r="A459" s="153" t="str">
        <f t="shared" si="29"/>
        <v>CUM_26</v>
      </c>
      <c r="B459" s="14">
        <v>2019</v>
      </c>
      <c r="C459" s="14">
        <v>26</v>
      </c>
      <c r="D459" s="14" t="s">
        <v>7</v>
      </c>
      <c r="E459" s="14" t="s">
        <v>12</v>
      </c>
      <c r="F459" s="14" t="s">
        <v>18</v>
      </c>
      <c r="G459" s="14" t="s">
        <v>9</v>
      </c>
      <c r="H459" s="14" t="str">
        <f t="shared" si="30"/>
        <v>B2BPW</v>
      </c>
      <c r="I459" s="14" t="str">
        <f t="shared" si="31"/>
        <v>B2_2019</v>
      </c>
      <c r="J459" s="14" t="s">
        <v>15</v>
      </c>
      <c r="K459" s="14" t="s">
        <v>375</v>
      </c>
      <c r="L459" s="14"/>
      <c r="M459" s="154"/>
      <c r="N459" s="164">
        <v>9525.5226137104182</v>
      </c>
      <c r="O459" s="165"/>
      <c r="P459" s="154"/>
      <c r="Q459" s="165">
        <f t="shared" si="33"/>
        <v>0</v>
      </c>
      <c r="R459" s="14"/>
      <c r="S459" s="166">
        <f t="shared" si="34"/>
        <v>600.17337764599245</v>
      </c>
      <c r="T459" s="166">
        <f t="shared" si="38"/>
        <v>38.423667966846359</v>
      </c>
      <c r="U459" s="166">
        <f t="shared" si="38"/>
        <v>5.9130075585753659</v>
      </c>
      <c r="V459" s="166">
        <f t="shared" si="38"/>
        <v>592.01153514175303</v>
      </c>
      <c r="W459" s="166">
        <f t="shared" si="38"/>
        <v>474.87828903220253</v>
      </c>
      <c r="X459" s="166">
        <f t="shared" si="38"/>
        <v>403.3627809650921</v>
      </c>
      <c r="Y459" s="166">
        <f t="shared" si="38"/>
        <v>1.5909824342335328</v>
      </c>
      <c r="Z459" s="166">
        <f t="shared" si="38"/>
        <v>114.48965031593963</v>
      </c>
      <c r="AA459" s="166">
        <f t="shared" si="38"/>
        <v>200.83934198585132</v>
      </c>
      <c r="AB459" s="166">
        <f t="shared" si="38"/>
        <v>286.58969400875685</v>
      </c>
      <c r="AC459" s="167"/>
      <c r="AD459" s="166">
        <f t="shared" si="37"/>
        <v>66.014077333219078</v>
      </c>
      <c r="AE459" s="155">
        <f t="shared" si="36"/>
        <v>5716.9650809138639</v>
      </c>
      <c r="AF459" s="155">
        <f t="shared" si="36"/>
        <v>1090.573753120281</v>
      </c>
      <c r="AG459" s="155">
        <f t="shared" si="36"/>
        <v>174.49180049924496</v>
      </c>
      <c r="AH459" s="168"/>
      <c r="AI459" s="168"/>
      <c r="AJ459" s="168"/>
      <c r="AK459" s="168"/>
      <c r="AL459" s="168"/>
      <c r="AM459" s="168"/>
      <c r="AN459" s="168"/>
      <c r="AO459" s="168"/>
      <c r="AP459" s="168"/>
      <c r="AQ459" s="168"/>
      <c r="AR459" s="14"/>
    </row>
    <row r="460" spans="1:44" x14ac:dyDescent="0.35">
      <c r="A460" s="153" t="str">
        <f t="shared" si="29"/>
        <v>CUM_27</v>
      </c>
      <c r="B460" s="14">
        <v>2019</v>
      </c>
      <c r="C460" s="14">
        <v>27</v>
      </c>
      <c r="D460" s="14" t="s">
        <v>13</v>
      </c>
      <c r="E460" s="14" t="s">
        <v>12</v>
      </c>
      <c r="F460" s="14" t="s">
        <v>14</v>
      </c>
      <c r="G460" s="14" t="s">
        <v>12</v>
      </c>
      <c r="H460" s="14" t="str">
        <f t="shared" si="30"/>
        <v>B1C</v>
      </c>
      <c r="I460" s="14" t="str">
        <f t="shared" si="31"/>
        <v>B1_2019</v>
      </c>
      <c r="J460" s="14" t="s">
        <v>15</v>
      </c>
      <c r="K460" s="14" t="s">
        <v>375</v>
      </c>
      <c r="L460" s="14"/>
      <c r="M460" s="154"/>
      <c r="N460" s="164">
        <v>5039.4632180886301</v>
      </c>
      <c r="O460" s="165"/>
      <c r="P460" s="154"/>
      <c r="Q460" s="165">
        <f t="shared" si="33"/>
        <v>0</v>
      </c>
      <c r="R460" s="14"/>
      <c r="S460" s="166">
        <f t="shared" si="34"/>
        <v>764.69069968629071</v>
      </c>
      <c r="T460" s="166">
        <f t="shared" si="38"/>
        <v>56.963917169913067</v>
      </c>
      <c r="U460" s="166">
        <f t="shared" si="38"/>
        <v>-24.522427112724529</v>
      </c>
      <c r="V460" s="166">
        <f t="shared" si="38"/>
        <v>763.9507783444061</v>
      </c>
      <c r="W460" s="166">
        <f t="shared" si="38"/>
        <v>611.24215783772718</v>
      </c>
      <c r="X460" s="166">
        <f t="shared" si="38"/>
        <v>546.83110942004248</v>
      </c>
      <c r="Y460" s="166">
        <f t="shared" si="38"/>
        <v>2.1814667014330955</v>
      </c>
      <c r="Z460" s="166">
        <f t="shared" si="38"/>
        <v>100.65296506610146</v>
      </c>
      <c r="AA460" s="166">
        <f t="shared" si="38"/>
        <v>259.64412464427113</v>
      </c>
      <c r="AB460" s="166">
        <f t="shared" si="38"/>
        <v>112.23878644363774</v>
      </c>
      <c r="AC460" s="167"/>
      <c r="AD460" s="166">
        <f t="shared" si="37"/>
        <v>68.932488352371877</v>
      </c>
      <c r="AE460" s="155">
        <f t="shared" si="36"/>
        <v>3853.6306542835205</v>
      </c>
      <c r="AF460" s="155">
        <f t="shared" si="36"/>
        <v>507.23691524217816</v>
      </c>
      <c r="AG460" s="155">
        <f t="shared" si="36"/>
        <v>81.157906438748498</v>
      </c>
      <c r="AH460" s="168"/>
      <c r="AI460" s="168"/>
      <c r="AJ460" s="168"/>
      <c r="AK460" s="168"/>
      <c r="AL460" s="168"/>
      <c r="AM460" s="168"/>
      <c r="AN460" s="168"/>
      <c r="AO460" s="168"/>
      <c r="AP460" s="168"/>
      <c r="AQ460" s="168"/>
      <c r="AR460" s="14"/>
    </row>
    <row r="461" spans="1:44" x14ac:dyDescent="0.35">
      <c r="A461" s="153" t="str">
        <f t="shared" si="29"/>
        <v>CUM_28</v>
      </c>
      <c r="B461" s="14">
        <v>2019</v>
      </c>
      <c r="C461" s="14">
        <v>28</v>
      </c>
      <c r="D461" s="14" t="s">
        <v>13</v>
      </c>
      <c r="E461" s="14" t="s">
        <v>12</v>
      </c>
      <c r="F461" s="14" t="s">
        <v>14</v>
      </c>
      <c r="G461" s="14" t="s">
        <v>9</v>
      </c>
      <c r="H461" s="14" t="str">
        <f t="shared" si="30"/>
        <v>B1BPW</v>
      </c>
      <c r="I461" s="14" t="str">
        <f t="shared" si="31"/>
        <v>B1_2019</v>
      </c>
      <c r="J461" s="14" t="s">
        <v>15</v>
      </c>
      <c r="K461" s="14" t="s">
        <v>375</v>
      </c>
      <c r="L461" s="14"/>
      <c r="M461" s="154"/>
      <c r="N461" s="164">
        <v>5603.3882851790095</v>
      </c>
      <c r="O461" s="165"/>
      <c r="P461" s="154"/>
      <c r="Q461" s="165">
        <f t="shared" si="33"/>
        <v>0</v>
      </c>
      <c r="R461" s="14"/>
      <c r="S461" s="166">
        <f t="shared" si="34"/>
        <v>646.33871671460588</v>
      </c>
      <c r="T461" s="166">
        <f t="shared" si="38"/>
        <v>43.7317959859271</v>
      </c>
      <c r="U461" s="166">
        <f t="shared" si="38"/>
        <v>-7.8010656877544822</v>
      </c>
      <c r="V461" s="166">
        <f t="shared" si="38"/>
        <v>629.48411714873373</v>
      </c>
      <c r="W461" s="166">
        <f t="shared" si="38"/>
        <v>520.11477527539864</v>
      </c>
      <c r="X461" s="166">
        <f t="shared" si="38"/>
        <v>452.71580175755156</v>
      </c>
      <c r="Y461" s="166">
        <f t="shared" si="38"/>
        <v>1.8680106568775445</v>
      </c>
      <c r="Z461" s="166">
        <f t="shared" si="38"/>
        <v>105.41088231021547</v>
      </c>
      <c r="AA461" s="166">
        <f t="shared" si="38"/>
        <v>227.20128666642569</v>
      </c>
      <c r="AB461" s="166">
        <f t="shared" si="38"/>
        <v>183.89659443542664</v>
      </c>
      <c r="AC461" s="167"/>
      <c r="AD461" s="166">
        <f t="shared" si="37"/>
        <v>63.392950956761844</v>
      </c>
      <c r="AE461" s="155">
        <f t="shared" si="36"/>
        <v>3621.686793496257</v>
      </c>
      <c r="AF461" s="155">
        <f t="shared" si="36"/>
        <v>590.65810306744459</v>
      </c>
      <c r="AG461" s="155">
        <f t="shared" si="36"/>
        <v>94.505296490791125</v>
      </c>
      <c r="AH461" s="168"/>
      <c r="AI461" s="168"/>
      <c r="AJ461" s="168"/>
      <c r="AK461" s="168"/>
      <c r="AL461" s="168"/>
      <c r="AM461" s="168"/>
      <c r="AN461" s="168"/>
      <c r="AO461" s="168"/>
      <c r="AP461" s="168"/>
      <c r="AQ461" s="168"/>
      <c r="AR461" s="14"/>
    </row>
    <row r="462" spans="1:44" x14ac:dyDescent="0.35">
      <c r="A462" s="153" t="str">
        <f t="shared" si="29"/>
        <v>CUM_29</v>
      </c>
      <c r="B462" s="14">
        <v>2019</v>
      </c>
      <c r="C462" s="14">
        <v>29</v>
      </c>
      <c r="D462" s="14" t="s">
        <v>12</v>
      </c>
      <c r="E462" s="14" t="s">
        <v>12</v>
      </c>
      <c r="F462" s="14" t="s">
        <v>11</v>
      </c>
      <c r="G462" s="14" t="s">
        <v>9</v>
      </c>
      <c r="H462" s="14" t="str">
        <f t="shared" si="30"/>
        <v>B4BPW</v>
      </c>
      <c r="I462" s="14" t="str">
        <f t="shared" si="31"/>
        <v>B4_2019</v>
      </c>
      <c r="J462" s="14" t="s">
        <v>10</v>
      </c>
      <c r="K462" s="14" t="s">
        <v>375</v>
      </c>
      <c r="L462" s="14"/>
      <c r="M462" s="154"/>
      <c r="N462" s="164">
        <v>12159.440530405504</v>
      </c>
      <c r="O462" s="165"/>
      <c r="P462" s="154"/>
      <c r="Q462" s="165">
        <f t="shared" si="33"/>
        <v>1</v>
      </c>
      <c r="R462" s="14"/>
      <c r="S462" s="166">
        <f t="shared" si="34"/>
        <v>822.34555076769698</v>
      </c>
      <c r="T462" s="166">
        <f t="shared" si="38"/>
        <v>72.220295403142273</v>
      </c>
      <c r="U462" s="166">
        <f t="shared" si="38"/>
        <v>2.1238070657250714</v>
      </c>
      <c r="V462" s="166">
        <f t="shared" si="38"/>
        <v>846.20419434707935</v>
      </c>
      <c r="W462" s="166">
        <f t="shared" si="38"/>
        <v>633.77182578001145</v>
      </c>
      <c r="X462" s="166">
        <f t="shared" si="38"/>
        <v>550.58331329193504</v>
      </c>
      <c r="Y462" s="166">
        <f t="shared" si="38"/>
        <v>1.719399531503996</v>
      </c>
      <c r="Z462" s="166">
        <f t="shared" si="38"/>
        <v>141.16921375720764</v>
      </c>
      <c r="AA462" s="166">
        <f t="shared" si="38"/>
        <v>211.21376279318784</v>
      </c>
      <c r="AB462" s="166">
        <f t="shared" si="38"/>
        <v>156.26951509643638</v>
      </c>
      <c r="AC462" s="167"/>
      <c r="AD462" s="166">
        <f t="shared" si="37"/>
        <v>74.706969715906865</v>
      </c>
      <c r="AE462" s="155">
        <f t="shared" si="36"/>
        <v>9999.2618200033721</v>
      </c>
      <c r="AF462" s="155">
        <f t="shared" si="36"/>
        <v>1716.5386594048687</v>
      </c>
      <c r="AG462" s="155">
        <f t="shared" si="36"/>
        <v>274.646185504779</v>
      </c>
      <c r="AH462" s="168"/>
      <c r="AI462" s="168"/>
      <c r="AJ462" s="168"/>
      <c r="AK462" s="168"/>
      <c r="AL462" s="168"/>
      <c r="AM462" s="168"/>
      <c r="AN462" s="168"/>
      <c r="AO462" s="168"/>
      <c r="AP462" s="168"/>
      <c r="AQ462" s="168"/>
      <c r="AR462" s="14"/>
    </row>
    <row r="463" spans="1:44" x14ac:dyDescent="0.35">
      <c r="A463" s="153" t="str">
        <f t="shared" si="29"/>
        <v>CUM_30</v>
      </c>
      <c r="B463" s="14">
        <v>2019</v>
      </c>
      <c r="C463" s="14">
        <v>30</v>
      </c>
      <c r="D463" s="14" t="s">
        <v>12</v>
      </c>
      <c r="E463" s="14" t="s">
        <v>12</v>
      </c>
      <c r="F463" s="14" t="s">
        <v>8</v>
      </c>
      <c r="G463" s="14" t="s">
        <v>16</v>
      </c>
      <c r="H463" s="14" t="str">
        <f t="shared" si="30"/>
        <v>B3BFW</v>
      </c>
      <c r="I463" s="14" t="str">
        <f t="shared" si="31"/>
        <v>B3_2019</v>
      </c>
      <c r="J463" s="14" t="s">
        <v>10</v>
      </c>
      <c r="K463" s="14" t="s">
        <v>375</v>
      </c>
      <c r="L463" s="14"/>
      <c r="M463" s="154"/>
      <c r="N463" s="164">
        <v>9280.3421519876974</v>
      </c>
      <c r="O463" s="165"/>
      <c r="P463" s="154"/>
      <c r="Q463" s="165">
        <f t="shared" si="33"/>
        <v>0</v>
      </c>
      <c r="R463" s="14"/>
      <c r="S463" s="166">
        <f t="shared" si="34"/>
        <v>920.16413520623746</v>
      </c>
      <c r="T463" s="166">
        <f t="shared" si="38"/>
        <v>79.444040685920129</v>
      </c>
      <c r="U463" s="166">
        <f t="shared" si="38"/>
        <v>-22.78720735031996</v>
      </c>
      <c r="V463" s="166">
        <f t="shared" si="38"/>
        <v>964.14506573264532</v>
      </c>
      <c r="W463" s="166">
        <f t="shared" si="38"/>
        <v>705.39094848434547</v>
      </c>
      <c r="X463" s="166">
        <f t="shared" si="38"/>
        <v>630.22870479253481</v>
      </c>
      <c r="Y463" s="166">
        <f t="shared" si="38"/>
        <v>1.8083699873498935</v>
      </c>
      <c r="Z463" s="166">
        <f t="shared" si="38"/>
        <v>122.82699831494983</v>
      </c>
      <c r="AA463" s="166">
        <f t="shared" si="38"/>
        <v>218.83341565529861</v>
      </c>
      <c r="AB463" s="166">
        <f t="shared" si="38"/>
        <v>100.8466121272628</v>
      </c>
      <c r="AC463" s="167"/>
      <c r="AD463" s="166">
        <f t="shared" si="37"/>
        <v>78.405074396400877</v>
      </c>
      <c r="AE463" s="155">
        <f t="shared" si="36"/>
        <v>8539.4380107017514</v>
      </c>
      <c r="AF463" s="155">
        <f t="shared" si="36"/>
        <v>1139.8765698643506</v>
      </c>
      <c r="AG463" s="155">
        <f t="shared" si="36"/>
        <v>182.38025117829608</v>
      </c>
      <c r="AH463" s="168"/>
      <c r="AI463" s="168"/>
      <c r="AJ463" s="168"/>
      <c r="AK463" s="168"/>
      <c r="AL463" s="168"/>
      <c r="AM463" s="168"/>
      <c r="AN463" s="168"/>
      <c r="AO463" s="168"/>
      <c r="AP463" s="168"/>
      <c r="AQ463" s="168"/>
      <c r="AR463" s="14"/>
    </row>
    <row r="464" spans="1:44" x14ac:dyDescent="0.35">
      <c r="A464" s="153" t="str">
        <f t="shared" si="29"/>
        <v>CUM_31</v>
      </c>
      <c r="B464" s="14">
        <v>2019</v>
      </c>
      <c r="C464" s="14">
        <v>31</v>
      </c>
      <c r="D464" s="14" t="s">
        <v>17</v>
      </c>
      <c r="E464" s="14" t="s">
        <v>12</v>
      </c>
      <c r="F464" s="14" t="s">
        <v>11</v>
      </c>
      <c r="G464" s="14" t="s">
        <v>12</v>
      </c>
      <c r="H464" s="14" t="str">
        <f t="shared" si="30"/>
        <v>B4C</v>
      </c>
      <c r="I464" s="14" t="str">
        <f t="shared" si="31"/>
        <v>B4_2019</v>
      </c>
      <c r="J464" s="14" t="s">
        <v>10</v>
      </c>
      <c r="K464" s="14" t="s">
        <v>375</v>
      </c>
      <c r="L464" s="14"/>
      <c r="M464" s="154"/>
      <c r="N464" s="164">
        <v>11928.285928537878</v>
      </c>
      <c r="O464" s="165"/>
      <c r="P464" s="154"/>
      <c r="Q464" s="165">
        <f t="shared" si="33"/>
        <v>0</v>
      </c>
      <c r="R464" s="14"/>
      <c r="S464" s="166">
        <f t="shared" si="34"/>
        <v>916.68491915339939</v>
      </c>
      <c r="T464" s="166">
        <f t="shared" si="38"/>
        <v>84.375179866667835</v>
      </c>
      <c r="U464" s="166">
        <f t="shared" si="38"/>
        <v>-2.3322295410612837</v>
      </c>
      <c r="V464" s="166">
        <f t="shared" si="38"/>
        <v>958.8773966885376</v>
      </c>
      <c r="W464" s="166">
        <f t="shared" si="38"/>
        <v>698.71061645303587</v>
      </c>
      <c r="X464" s="166">
        <f t="shared" si="38"/>
        <v>614.07773414406529</v>
      </c>
      <c r="Y464" s="166">
        <f t="shared" si="38"/>
        <v>1.8009778386836683</v>
      </c>
      <c r="Z464" s="166">
        <f t="shared" si="38"/>
        <v>147.38208690790935</v>
      </c>
      <c r="AA464" s="166">
        <f t="shared" si="38"/>
        <v>219.29048678059542</v>
      </c>
      <c r="AB464" s="166">
        <f t="shared" si="38"/>
        <v>112.85433019195469</v>
      </c>
      <c r="AC464" s="167"/>
      <c r="AD464" s="166">
        <f t="shared" si="37"/>
        <v>78.649023033316311</v>
      </c>
      <c r="AE464" s="155">
        <f t="shared" si="36"/>
        <v>10934.479822040375</v>
      </c>
      <c r="AF464" s="155">
        <f t="shared" si="36"/>
        <v>1758.0156733821616</v>
      </c>
      <c r="AG464" s="155">
        <f t="shared" si="36"/>
        <v>281.28250774114582</v>
      </c>
      <c r="AH464" s="168"/>
      <c r="AI464" s="168"/>
      <c r="AJ464" s="168"/>
      <c r="AK464" s="168"/>
      <c r="AL464" s="168"/>
      <c r="AM464" s="168"/>
      <c r="AN464" s="168"/>
      <c r="AO464" s="168"/>
      <c r="AP464" s="168"/>
      <c r="AQ464" s="168"/>
      <c r="AR464" s="14"/>
    </row>
    <row r="465" spans="1:44" x14ac:dyDescent="0.35">
      <c r="A465" s="153" t="str">
        <f t="shared" si="29"/>
        <v>CUM_32</v>
      </c>
      <c r="B465" s="14">
        <v>2019</v>
      </c>
      <c r="C465" s="14">
        <v>32</v>
      </c>
      <c r="D465" s="14" t="s">
        <v>17</v>
      </c>
      <c r="E465" s="14" t="s">
        <v>12</v>
      </c>
      <c r="F465" s="14" t="s">
        <v>8</v>
      </c>
      <c r="G465" s="14" t="s">
        <v>12</v>
      </c>
      <c r="H465" s="14" t="str">
        <f t="shared" si="30"/>
        <v>B3C</v>
      </c>
      <c r="I465" s="14" t="str">
        <f t="shared" si="31"/>
        <v>B3_2019</v>
      </c>
      <c r="J465" s="14" t="s">
        <v>10</v>
      </c>
      <c r="K465" s="14" t="s">
        <v>375</v>
      </c>
      <c r="L465" s="14"/>
      <c r="M465" s="154"/>
      <c r="N465" s="164">
        <v>10126.78110963403</v>
      </c>
      <c r="O465" s="165"/>
      <c r="P465" s="154"/>
      <c r="Q465" s="165">
        <f t="shared" si="33"/>
        <v>0</v>
      </c>
      <c r="R465" s="14"/>
      <c r="S465" s="166">
        <f t="shared" si="34"/>
        <v>903.05024140394232</v>
      </c>
      <c r="T465" s="166">
        <f t="shared" si="38"/>
        <v>77.409255981976614</v>
      </c>
      <c r="U465" s="166">
        <f t="shared" si="38"/>
        <v>-19.586139972519728</v>
      </c>
      <c r="V465" s="166">
        <f t="shared" si="38"/>
        <v>942.93266808715657</v>
      </c>
      <c r="W465" s="166">
        <f t="shared" si="38"/>
        <v>692.80626463833971</v>
      </c>
      <c r="X465" s="166">
        <f t="shared" si="38"/>
        <v>617.78913976049841</v>
      </c>
      <c r="Y465" s="166">
        <f t="shared" si="38"/>
        <v>1.8343980571115654</v>
      </c>
      <c r="Z465" s="166">
        <f t="shared" si="38"/>
        <v>123.82311600945688</v>
      </c>
      <c r="AA465" s="166">
        <f t="shared" si="38"/>
        <v>219.79861515694529</v>
      </c>
      <c r="AB465" s="166">
        <f t="shared" si="38"/>
        <v>108.12175028223469</v>
      </c>
      <c r="AC465" s="167"/>
      <c r="AD465" s="166">
        <f t="shared" si="37"/>
        <v>77.598080058569465</v>
      </c>
      <c r="AE465" s="155">
        <f t="shared" si="36"/>
        <v>9144.9921256998932</v>
      </c>
      <c r="AF465" s="155">
        <f t="shared" si="36"/>
        <v>1253.9295921405908</v>
      </c>
      <c r="AG465" s="155">
        <f t="shared" si="36"/>
        <v>200.62873474249457</v>
      </c>
      <c r="AH465" s="168"/>
      <c r="AI465" s="168"/>
      <c r="AJ465" s="168"/>
      <c r="AK465" s="168"/>
      <c r="AL465" s="168"/>
      <c r="AM465" s="168"/>
      <c r="AN465" s="168"/>
      <c r="AO465" s="168"/>
      <c r="AP465" s="168"/>
      <c r="AQ465" s="168"/>
      <c r="AR465" s="14"/>
    </row>
    <row r="466" spans="1:44" x14ac:dyDescent="0.35">
      <c r="A466" s="153" t="str">
        <f t="shared" si="29"/>
        <v>CUM_33</v>
      </c>
      <c r="B466" s="14">
        <v>2019</v>
      </c>
      <c r="C466" s="14">
        <v>33</v>
      </c>
      <c r="D466" s="14" t="s">
        <v>19</v>
      </c>
      <c r="E466" s="14" t="s">
        <v>12</v>
      </c>
      <c r="F466" s="14" t="s">
        <v>8</v>
      </c>
      <c r="G466" s="14" t="s">
        <v>9</v>
      </c>
      <c r="H466" s="14" t="str">
        <f t="shared" si="30"/>
        <v>B3BPW</v>
      </c>
      <c r="I466" s="14" t="str">
        <f t="shared" si="31"/>
        <v>B3_2019</v>
      </c>
      <c r="J466" s="14" t="s">
        <v>10</v>
      </c>
      <c r="K466" s="14" t="s">
        <v>375</v>
      </c>
      <c r="L466" s="14"/>
      <c r="M466" s="154"/>
      <c r="N466" s="164">
        <v>13780.342111363152</v>
      </c>
      <c r="O466" s="165"/>
      <c r="P466" s="154"/>
      <c r="Q466" s="165">
        <f t="shared" si="33"/>
        <v>0</v>
      </c>
      <c r="R466" s="14"/>
      <c r="S466" s="166">
        <f t="shared" si="34"/>
        <v>835.24894566657099</v>
      </c>
      <c r="T466" s="166">
        <f t="shared" si="38"/>
        <v>70.163882877264399</v>
      </c>
      <c r="U466" s="166">
        <f t="shared" si="38"/>
        <v>-15.926180752064834</v>
      </c>
      <c r="V466" s="166">
        <f t="shared" si="38"/>
        <v>852.27667763949626</v>
      </c>
      <c r="W466" s="166">
        <f t="shared" si="38"/>
        <v>653.67236498846046</v>
      </c>
      <c r="X466" s="166">
        <f t="shared" si="38"/>
        <v>579.66931537749781</v>
      </c>
      <c r="Y466" s="166">
        <f t="shared" si="38"/>
        <v>2.044878536983838</v>
      </c>
      <c r="Z466" s="166">
        <f t="shared" si="38"/>
        <v>121.07145332295909</v>
      </c>
      <c r="AA466" s="166">
        <f t="shared" si="38"/>
        <v>242.30275918432761</v>
      </c>
      <c r="AB466" s="166">
        <f t="shared" si="38"/>
        <v>107.02532534852389</v>
      </c>
      <c r="AC466" s="167"/>
      <c r="AD466" s="166">
        <f t="shared" si="37"/>
        <v>73.144941516727215</v>
      </c>
      <c r="AE466" s="155">
        <f t="shared" si="36"/>
        <v>11510.016219440722</v>
      </c>
      <c r="AF466" s="155">
        <f t="shared" si="36"/>
        <v>1668.4060467103113</v>
      </c>
      <c r="AG466" s="155">
        <f t="shared" si="36"/>
        <v>266.94496747364985</v>
      </c>
      <c r="AH466" s="168"/>
      <c r="AI466" s="168"/>
      <c r="AJ466" s="168"/>
      <c r="AK466" s="168"/>
      <c r="AL466" s="168"/>
      <c r="AM466" s="168"/>
      <c r="AN466" s="168"/>
      <c r="AO466" s="168"/>
      <c r="AP466" s="168"/>
      <c r="AQ466" s="168"/>
      <c r="AR466" s="14"/>
    </row>
    <row r="467" spans="1:44" x14ac:dyDescent="0.35">
      <c r="A467" s="153" t="str">
        <f t="shared" si="29"/>
        <v>CUM_34</v>
      </c>
      <c r="B467" s="14">
        <v>2019</v>
      </c>
      <c r="C467" s="14">
        <v>34</v>
      </c>
      <c r="D467" s="14" t="s">
        <v>19</v>
      </c>
      <c r="E467" s="14" t="s">
        <v>12</v>
      </c>
      <c r="F467" s="14" t="s">
        <v>14</v>
      </c>
      <c r="G467" s="14" t="s">
        <v>16</v>
      </c>
      <c r="H467" s="14" t="str">
        <f t="shared" si="30"/>
        <v>B1BFW</v>
      </c>
      <c r="I467" s="14" t="str">
        <f t="shared" si="31"/>
        <v>B1_2019</v>
      </c>
      <c r="J467" s="14" t="s">
        <v>15</v>
      </c>
      <c r="K467" s="14" t="s">
        <v>375</v>
      </c>
      <c r="L467" s="14"/>
      <c r="M467" s="154"/>
      <c r="N467" s="164">
        <v>8849.2231323208161</v>
      </c>
      <c r="O467" s="165"/>
      <c r="P467" s="154"/>
      <c r="Q467" s="165">
        <f t="shared" si="33"/>
        <v>0</v>
      </c>
      <c r="R467" s="14"/>
      <c r="S467" s="166">
        <f t="shared" si="34"/>
        <v>788.41198786834445</v>
      </c>
      <c r="T467" s="166">
        <f t="shared" ref="T467:AB481" si="39">(T275*$N275+T323*$N323+T371*$N371+T419*$N419)/$N467</f>
        <v>61.917724538808834</v>
      </c>
      <c r="U467" s="166">
        <f t="shared" si="39"/>
        <v>-18.76238234288715</v>
      </c>
      <c r="V467" s="166">
        <f t="shared" si="39"/>
        <v>790.6216356480553</v>
      </c>
      <c r="W467" s="166">
        <f t="shared" si="39"/>
        <v>627.03945292335641</v>
      </c>
      <c r="X467" s="166">
        <f t="shared" si="39"/>
        <v>557.49215460196274</v>
      </c>
      <c r="Y467" s="166">
        <f t="shared" si="39"/>
        <v>2.2661832801490944</v>
      </c>
      <c r="Z467" s="166">
        <f t="shared" si="39"/>
        <v>111.39593630233901</v>
      </c>
      <c r="AA467" s="166">
        <f t="shared" si="39"/>
        <v>263.56294701719975</v>
      </c>
      <c r="AB467" s="166">
        <f t="shared" si="39"/>
        <v>102.34786299570618</v>
      </c>
      <c r="AC467" s="167"/>
      <c r="AD467" s="166">
        <f t="shared" si="37"/>
        <v>69.931338146260046</v>
      </c>
      <c r="AE467" s="155">
        <f t="shared" si="36"/>
        <v>6976.8336008435926</v>
      </c>
      <c r="AF467" s="155">
        <f t="shared" si="36"/>
        <v>985.76749637319438</v>
      </c>
      <c r="AG467" s="155">
        <f t="shared" si="36"/>
        <v>157.72279941971109</v>
      </c>
      <c r="AH467" s="168"/>
      <c r="AI467" s="168"/>
      <c r="AJ467" s="168"/>
      <c r="AK467" s="168"/>
      <c r="AL467" s="168"/>
      <c r="AM467" s="168"/>
      <c r="AN467" s="168"/>
      <c r="AO467" s="168"/>
      <c r="AP467" s="168"/>
      <c r="AQ467" s="168"/>
      <c r="AR467" s="14"/>
    </row>
    <row r="468" spans="1:44" x14ac:dyDescent="0.35">
      <c r="A468" s="153" t="str">
        <f t="shared" si="29"/>
        <v>CUM_35</v>
      </c>
      <c r="B468" s="14">
        <v>2019</v>
      </c>
      <c r="C468" s="16">
        <v>35</v>
      </c>
      <c r="D468" s="14" t="s">
        <v>20</v>
      </c>
      <c r="E468" s="16" t="s">
        <v>12</v>
      </c>
      <c r="F468" s="16" t="s">
        <v>18</v>
      </c>
      <c r="G468" s="14" t="s">
        <v>16</v>
      </c>
      <c r="H468" s="14" t="str">
        <f t="shared" si="30"/>
        <v>B2BFW</v>
      </c>
      <c r="I468" s="14" t="str">
        <f t="shared" si="31"/>
        <v>B2_2019</v>
      </c>
      <c r="J468" s="14" t="s">
        <v>15</v>
      </c>
      <c r="K468" s="14" t="s">
        <v>375</v>
      </c>
      <c r="L468" s="14"/>
      <c r="M468" s="154"/>
      <c r="N468" s="164">
        <v>10735.276891254707</v>
      </c>
      <c r="O468" s="165"/>
      <c r="P468" s="154"/>
      <c r="Q468" s="165">
        <f t="shared" si="33"/>
        <v>0</v>
      </c>
      <c r="R468" s="14"/>
      <c r="S468" s="166">
        <f t="shared" si="34"/>
        <v>820.28213784841444</v>
      </c>
      <c r="T468" s="166">
        <f t="shared" si="39"/>
        <v>68.480653041693103</v>
      </c>
      <c r="U468" s="166">
        <f t="shared" si="39"/>
        <v>-10.078853063608479</v>
      </c>
      <c r="V468" s="166">
        <f t="shared" si="39"/>
        <v>830.67797023312755</v>
      </c>
      <c r="W468" s="166">
        <f t="shared" si="39"/>
        <v>646.47986211464251</v>
      </c>
      <c r="X468" s="166">
        <f t="shared" si="39"/>
        <v>571.08968231908636</v>
      </c>
      <c r="Y468" s="166">
        <f t="shared" si="39"/>
        <v>2.2120469174754738</v>
      </c>
      <c r="Z468" s="166">
        <f t="shared" si="39"/>
        <v>125.72822354324485</v>
      </c>
      <c r="AA468" s="166">
        <f t="shared" si="39"/>
        <v>261.39527111971165</v>
      </c>
      <c r="AB468" s="166">
        <f t="shared" si="39"/>
        <v>103.5812814471897</v>
      </c>
      <c r="AC468" s="167"/>
      <c r="AD468" s="166">
        <f t="shared" si="37"/>
        <v>72.117653515690719</v>
      </c>
      <c r="AE468" s="155">
        <f t="shared" si="36"/>
        <v>8805.9558787530914</v>
      </c>
      <c r="AF468" s="155">
        <f t="shared" si="36"/>
        <v>1349.7272927823021</v>
      </c>
      <c r="AG468" s="155">
        <f t="shared" si="36"/>
        <v>215.95636684516836</v>
      </c>
      <c r="AH468" s="168"/>
      <c r="AI468" s="168"/>
      <c r="AJ468" s="168"/>
      <c r="AK468" s="168"/>
      <c r="AL468" s="168"/>
      <c r="AM468" s="168"/>
      <c r="AN468" s="168"/>
      <c r="AO468" s="168"/>
      <c r="AP468" s="168"/>
      <c r="AQ468" s="168"/>
      <c r="AR468" s="14"/>
    </row>
    <row r="469" spans="1:44" x14ac:dyDescent="0.35">
      <c r="A469" s="153" t="str">
        <f t="shared" si="29"/>
        <v>CUM_36</v>
      </c>
      <c r="B469" s="14">
        <v>2019</v>
      </c>
      <c r="C469" s="15">
        <v>36</v>
      </c>
      <c r="D469" s="15" t="s">
        <v>20</v>
      </c>
      <c r="E469" s="15" t="s">
        <v>12</v>
      </c>
      <c r="F469" s="15" t="s">
        <v>18</v>
      </c>
      <c r="G469" s="14" t="s">
        <v>12</v>
      </c>
      <c r="H469" s="14" t="str">
        <f t="shared" si="30"/>
        <v>B2C</v>
      </c>
      <c r="I469" s="14" t="str">
        <f t="shared" si="31"/>
        <v>B2_2019</v>
      </c>
      <c r="J469" s="14" t="s">
        <v>15</v>
      </c>
      <c r="K469" s="14" t="s">
        <v>375</v>
      </c>
      <c r="L469" s="14"/>
      <c r="M469" s="154"/>
      <c r="N469" s="164">
        <v>10214.438918536529</v>
      </c>
      <c r="O469" s="165"/>
      <c r="P469" s="154"/>
      <c r="Q469" s="165">
        <f t="shared" si="33"/>
        <v>0</v>
      </c>
      <c r="R469" s="14"/>
      <c r="S469" s="166">
        <f t="shared" si="34"/>
        <v>787.52964924091486</v>
      </c>
      <c r="T469" s="166">
        <f t="shared" si="39"/>
        <v>62.420678263968433</v>
      </c>
      <c r="U469" s="166">
        <f t="shared" si="39"/>
        <v>-9.4512317043145799</v>
      </c>
      <c r="V469" s="166">
        <f t="shared" si="39"/>
        <v>789.89777543245987</v>
      </c>
      <c r="W469" s="166">
        <f t="shared" si="39"/>
        <v>624.74576613541706</v>
      </c>
      <c r="X469" s="166">
        <f t="shared" si="39"/>
        <v>553.26096500488757</v>
      </c>
      <c r="Y469" s="166">
        <f t="shared" si="39"/>
        <v>2.2330805517854184</v>
      </c>
      <c r="Z469" s="166">
        <f t="shared" si="39"/>
        <v>120.93859478901884</v>
      </c>
      <c r="AA469" s="166">
        <f t="shared" si="39"/>
        <v>262.06371407270325</v>
      </c>
      <c r="AB469" s="166">
        <f t="shared" si="39"/>
        <v>105.27126401240623</v>
      </c>
      <c r="AC469" s="167"/>
      <c r="AD469" s="166">
        <f t="shared" si="37"/>
        <v>69.933999747485458</v>
      </c>
      <c r="AE469" s="155">
        <f t="shared" si="36"/>
        <v>8044.1734987078216</v>
      </c>
      <c r="AF469" s="155">
        <f t="shared" si="36"/>
        <v>1235.3198893660731</v>
      </c>
      <c r="AG469" s="155">
        <f t="shared" si="36"/>
        <v>197.65118229857171</v>
      </c>
      <c r="AH469" s="168"/>
      <c r="AI469" s="168"/>
      <c r="AJ469" s="168"/>
      <c r="AK469" s="168"/>
      <c r="AL469" s="168"/>
      <c r="AM469" s="168"/>
      <c r="AN469" s="168"/>
      <c r="AO469" s="168"/>
      <c r="AP469" s="168"/>
      <c r="AQ469" s="168"/>
      <c r="AR469" s="14"/>
    </row>
    <row r="470" spans="1:44" x14ac:dyDescent="0.35">
      <c r="A470" s="153" t="str">
        <f t="shared" si="29"/>
        <v>CUM_37</v>
      </c>
      <c r="B470" s="14">
        <v>2019</v>
      </c>
      <c r="C470" s="14">
        <v>37</v>
      </c>
      <c r="D470" s="14" t="s">
        <v>7</v>
      </c>
      <c r="E470" s="14" t="s">
        <v>17</v>
      </c>
      <c r="F470" s="14" t="s">
        <v>14</v>
      </c>
      <c r="G470" s="14" t="s">
        <v>16</v>
      </c>
      <c r="H470" s="14" t="str">
        <f t="shared" si="30"/>
        <v>B1BFW</v>
      </c>
      <c r="I470" s="14" t="str">
        <f t="shared" si="31"/>
        <v>B1_2019</v>
      </c>
      <c r="J470" s="14" t="s">
        <v>15</v>
      </c>
      <c r="K470" s="14" t="s">
        <v>375</v>
      </c>
      <c r="L470" s="14"/>
      <c r="M470" s="154"/>
      <c r="N470" s="164">
        <v>9713.8882621464145</v>
      </c>
      <c r="O470" s="165"/>
      <c r="P470" s="154"/>
      <c r="Q470" s="165">
        <f t="shared" si="33"/>
        <v>0</v>
      </c>
      <c r="R470" s="14"/>
      <c r="S470" s="166">
        <f t="shared" si="34"/>
        <v>710.61187830962251</v>
      </c>
      <c r="T470" s="166">
        <f t="shared" si="39"/>
        <v>56.780799382719266</v>
      </c>
      <c r="U470" s="166">
        <f t="shared" si="39"/>
        <v>1.4720353729290911</v>
      </c>
      <c r="V470" s="166">
        <f t="shared" si="39"/>
        <v>702.12630804787796</v>
      </c>
      <c r="W470" s="166">
        <f t="shared" si="39"/>
        <v>566.21179058652297</v>
      </c>
      <c r="X470" s="166">
        <f t="shared" si="39"/>
        <v>489.18126696515606</v>
      </c>
      <c r="Y470" s="166">
        <f t="shared" si="39"/>
        <v>2.0453629646312961</v>
      </c>
      <c r="Z470" s="166">
        <f t="shared" si="39"/>
        <v>126.6418599850257</v>
      </c>
      <c r="AA470" s="166">
        <f t="shared" si="39"/>
        <v>243.7823490853302</v>
      </c>
      <c r="AB470" s="166">
        <f t="shared" si="39"/>
        <v>155.33278291376212</v>
      </c>
      <c r="AC470" s="167"/>
      <c r="AD470" s="166">
        <f t="shared" si="37"/>
        <v>67.43112475166626</v>
      </c>
      <c r="AE470" s="155">
        <f t="shared" si="36"/>
        <v>6902.8043836536581</v>
      </c>
      <c r="AF470" s="155">
        <f t="shared" si="36"/>
        <v>1230.1848772049309</v>
      </c>
      <c r="AG470" s="155">
        <f t="shared" si="36"/>
        <v>196.82958035278892</v>
      </c>
      <c r="AH470" s="168"/>
      <c r="AI470" s="168"/>
      <c r="AJ470" s="168"/>
      <c r="AK470" s="168"/>
      <c r="AL470" s="168"/>
      <c r="AM470" s="168"/>
      <c r="AN470" s="168"/>
      <c r="AO470" s="168"/>
      <c r="AP470" s="168"/>
      <c r="AQ470" s="168"/>
      <c r="AR470" s="14"/>
    </row>
    <row r="471" spans="1:44" x14ac:dyDescent="0.35">
      <c r="A471" s="153" t="str">
        <f t="shared" si="29"/>
        <v>CUM_38</v>
      </c>
      <c r="B471" s="14">
        <v>2019</v>
      </c>
      <c r="C471" s="14">
        <v>38</v>
      </c>
      <c r="D471" s="14" t="s">
        <v>7</v>
      </c>
      <c r="E471" s="14" t="s">
        <v>17</v>
      </c>
      <c r="F471" s="14" t="s">
        <v>8</v>
      </c>
      <c r="G471" s="14" t="s">
        <v>12</v>
      </c>
      <c r="H471" s="14" t="str">
        <f t="shared" si="30"/>
        <v>B3C</v>
      </c>
      <c r="I471" s="14" t="str">
        <f t="shared" si="31"/>
        <v>B3_2019</v>
      </c>
      <c r="J471" s="14" t="s">
        <v>10</v>
      </c>
      <c r="K471" s="14" t="s">
        <v>375</v>
      </c>
      <c r="L471" s="14"/>
      <c r="M471" s="154"/>
      <c r="N471" s="164">
        <v>8259.6167782081502</v>
      </c>
      <c r="O471" s="165"/>
      <c r="P471" s="154"/>
      <c r="Q471" s="165">
        <f t="shared" si="33"/>
        <v>0</v>
      </c>
      <c r="R471" s="14"/>
      <c r="S471" s="166">
        <f t="shared" si="34"/>
        <v>905.23569136760489</v>
      </c>
      <c r="T471" s="166">
        <f t="shared" si="39"/>
        <v>78.815826386652105</v>
      </c>
      <c r="U471" s="166">
        <f t="shared" si="39"/>
        <v>-15.721897747411935</v>
      </c>
      <c r="V471" s="166">
        <f t="shared" si="39"/>
        <v>943.28140142338088</v>
      </c>
      <c r="W471" s="166">
        <f t="shared" si="39"/>
        <v>695.06847516064227</v>
      </c>
      <c r="X471" s="166">
        <f t="shared" si="39"/>
        <v>617.88941669995518</v>
      </c>
      <c r="Y471" s="166">
        <f t="shared" si="39"/>
        <v>1.811746361614579</v>
      </c>
      <c r="Z471" s="166">
        <f t="shared" si="39"/>
        <v>128.86156930177728</v>
      </c>
      <c r="AA471" s="166">
        <f t="shared" si="39"/>
        <v>220.77001026062723</v>
      </c>
      <c r="AB471" s="166">
        <f t="shared" si="39"/>
        <v>100.67893026067692</v>
      </c>
      <c r="AC471" s="167"/>
      <c r="AD471" s="166">
        <f t="shared" si="37"/>
        <v>77.200134955437292</v>
      </c>
      <c r="AE471" s="155">
        <f t="shared" si="36"/>
        <v>7476.8999046527233</v>
      </c>
      <c r="AF471" s="155">
        <f t="shared" si="36"/>
        <v>1064.3471798711919</v>
      </c>
      <c r="AG471" s="155">
        <f t="shared" si="36"/>
        <v>170.29554877939071</v>
      </c>
      <c r="AH471" s="168"/>
      <c r="AI471" s="168"/>
      <c r="AJ471" s="168"/>
      <c r="AK471" s="168"/>
      <c r="AL471" s="168"/>
      <c r="AM471" s="168"/>
      <c r="AN471" s="168"/>
      <c r="AO471" s="168"/>
      <c r="AP471" s="168"/>
      <c r="AQ471" s="168"/>
      <c r="AR471" s="14"/>
    </row>
    <row r="472" spans="1:44" x14ac:dyDescent="0.35">
      <c r="A472" s="153" t="str">
        <f t="shared" si="29"/>
        <v>CUM_39</v>
      </c>
      <c r="B472" s="14">
        <v>2019</v>
      </c>
      <c r="C472" s="14">
        <v>39</v>
      </c>
      <c r="D472" s="14" t="s">
        <v>13</v>
      </c>
      <c r="E472" s="14" t="s">
        <v>17</v>
      </c>
      <c r="F472" s="14" t="s">
        <v>8</v>
      </c>
      <c r="G472" s="14" t="s">
        <v>9</v>
      </c>
      <c r="H472" s="14" t="str">
        <f t="shared" si="30"/>
        <v>B3BPW</v>
      </c>
      <c r="I472" s="14" t="str">
        <f t="shared" si="31"/>
        <v>B3_2019</v>
      </c>
      <c r="J472" s="14" t="s">
        <v>10</v>
      </c>
      <c r="K472" s="14" t="s">
        <v>375</v>
      </c>
      <c r="L472" s="14"/>
      <c r="M472" s="154"/>
      <c r="N472" s="164">
        <v>12478.849894724946</v>
      </c>
      <c r="O472" s="165"/>
      <c r="P472" s="154"/>
      <c r="Q472" s="165">
        <f t="shared" si="33"/>
        <v>0</v>
      </c>
      <c r="R472" s="14"/>
      <c r="S472" s="166">
        <f t="shared" si="34"/>
        <v>845.45908001976886</v>
      </c>
      <c r="T472" s="166">
        <f t="shared" si="39"/>
        <v>71.420785684583592</v>
      </c>
      <c r="U472" s="166">
        <f t="shared" si="39"/>
        <v>-16.547943405679071</v>
      </c>
      <c r="V472" s="166">
        <f t="shared" si="39"/>
        <v>864.93091435938027</v>
      </c>
      <c r="W472" s="166">
        <f t="shared" si="39"/>
        <v>661.34575048290594</v>
      </c>
      <c r="X472" s="166">
        <f t="shared" si="39"/>
        <v>586.83240569969405</v>
      </c>
      <c r="Y472" s="166">
        <f t="shared" si="39"/>
        <v>2.0689810166457558</v>
      </c>
      <c r="Z472" s="166">
        <f t="shared" si="39"/>
        <v>121.88553409068567</v>
      </c>
      <c r="AA472" s="166">
        <f t="shared" si="39"/>
        <v>244.55794686415732</v>
      </c>
      <c r="AB472" s="166">
        <f t="shared" si="39"/>
        <v>102.87525275220345</v>
      </c>
      <c r="AC472" s="167"/>
      <c r="AD472" s="166">
        <f t="shared" si="37"/>
        <v>73.678369567821107</v>
      </c>
      <c r="AE472" s="155">
        <f t="shared" si="36"/>
        <v>10550.356951698943</v>
      </c>
      <c r="AF472" s="155">
        <f t="shared" si="36"/>
        <v>1520.9912842560466</v>
      </c>
      <c r="AG472" s="155">
        <f t="shared" si="36"/>
        <v>243.35860548096747</v>
      </c>
      <c r="AH472" s="168"/>
      <c r="AI472" s="168"/>
      <c r="AJ472" s="168"/>
      <c r="AK472" s="168"/>
      <c r="AL472" s="168"/>
      <c r="AM472" s="168"/>
      <c r="AN472" s="168"/>
      <c r="AO472" s="168"/>
      <c r="AP472" s="168"/>
      <c r="AQ472" s="168"/>
      <c r="AR472" s="14"/>
    </row>
    <row r="473" spans="1:44" x14ac:dyDescent="0.35">
      <c r="A473" s="153" t="str">
        <f t="shared" si="29"/>
        <v>CUM_40</v>
      </c>
      <c r="B473" s="14">
        <v>2019</v>
      </c>
      <c r="C473" s="14">
        <v>40</v>
      </c>
      <c r="D473" s="14" t="s">
        <v>13</v>
      </c>
      <c r="E473" s="14" t="s">
        <v>17</v>
      </c>
      <c r="F473" s="14" t="s">
        <v>11</v>
      </c>
      <c r="G473" s="14" t="s">
        <v>12</v>
      </c>
      <c r="H473" s="14" t="str">
        <f t="shared" si="30"/>
        <v>B4C</v>
      </c>
      <c r="I473" s="14" t="str">
        <f t="shared" si="31"/>
        <v>B4_2019</v>
      </c>
      <c r="J473" s="14" t="s">
        <v>10</v>
      </c>
      <c r="K473" s="14" t="s">
        <v>375</v>
      </c>
      <c r="L473" s="14"/>
      <c r="M473" s="154"/>
      <c r="N473" s="164">
        <v>10251.373989874122</v>
      </c>
      <c r="O473" s="165"/>
      <c r="P473" s="154"/>
      <c r="Q473" s="165">
        <f t="shared" si="33"/>
        <v>0</v>
      </c>
      <c r="R473" s="14"/>
      <c r="S473" s="166">
        <f t="shared" si="34"/>
        <v>916.29548971489567</v>
      </c>
      <c r="T473" s="166">
        <f t="shared" si="39"/>
        <v>81.859168878746729</v>
      </c>
      <c r="U473" s="166">
        <f t="shared" si="39"/>
        <v>-11.384639623045997</v>
      </c>
      <c r="V473" s="166">
        <f t="shared" si="39"/>
        <v>958.3127633705966</v>
      </c>
      <c r="W473" s="166">
        <f t="shared" si="39"/>
        <v>700.79409629285533</v>
      </c>
      <c r="X473" s="166">
        <f t="shared" si="39"/>
        <v>620.60496000643855</v>
      </c>
      <c r="Y473" s="166">
        <f t="shared" si="39"/>
        <v>1.8090910872370118</v>
      </c>
      <c r="Z473" s="166">
        <f t="shared" si="39"/>
        <v>136.14423140540944</v>
      </c>
      <c r="AA473" s="166">
        <f t="shared" si="39"/>
        <v>221.87740137307031</v>
      </c>
      <c r="AB473" s="166">
        <f t="shared" si="39"/>
        <v>106.91486238938306</v>
      </c>
      <c r="AC473" s="167"/>
      <c r="AD473" s="166">
        <f t="shared" si="37"/>
        <v>78.427681344223672</v>
      </c>
      <c r="AE473" s="155">
        <f t="shared" si="36"/>
        <v>9393.2877503022537</v>
      </c>
      <c r="AF473" s="155">
        <f t="shared" si="36"/>
        <v>1395.665432700818</v>
      </c>
      <c r="AG473" s="155">
        <f t="shared" si="36"/>
        <v>223.30646923213087</v>
      </c>
      <c r="AH473" s="168"/>
      <c r="AI473" s="168"/>
      <c r="AJ473" s="168"/>
      <c r="AK473" s="168"/>
      <c r="AL473" s="168"/>
      <c r="AM473" s="168"/>
      <c r="AN473" s="168"/>
      <c r="AO473" s="168"/>
      <c r="AP473" s="168"/>
      <c r="AQ473" s="168"/>
      <c r="AR473" s="14"/>
    </row>
    <row r="474" spans="1:44" x14ac:dyDescent="0.35">
      <c r="A474" s="153" t="str">
        <f t="shared" si="29"/>
        <v>CUM_41</v>
      </c>
      <c r="B474" s="14">
        <v>2019</v>
      </c>
      <c r="C474" s="14">
        <v>41</v>
      </c>
      <c r="D474" s="14" t="s">
        <v>12</v>
      </c>
      <c r="E474" s="14" t="s">
        <v>17</v>
      </c>
      <c r="F474" s="14" t="s">
        <v>18</v>
      </c>
      <c r="G474" s="14" t="s">
        <v>16</v>
      </c>
      <c r="H474" s="14" t="str">
        <f t="shared" si="30"/>
        <v>B2BFW</v>
      </c>
      <c r="I474" s="14" t="str">
        <f t="shared" si="31"/>
        <v>B2_2019</v>
      </c>
      <c r="J474" s="14" t="s">
        <v>15</v>
      </c>
      <c r="K474" s="14" t="s">
        <v>375</v>
      </c>
      <c r="L474" s="14"/>
      <c r="M474" s="154"/>
      <c r="N474" s="164">
        <v>8929.9995519885342</v>
      </c>
      <c r="O474" s="165"/>
      <c r="P474" s="154"/>
      <c r="Q474" s="165">
        <f t="shared" si="33"/>
        <v>0</v>
      </c>
      <c r="R474" s="14"/>
      <c r="S474" s="166">
        <f t="shared" si="34"/>
        <v>813.83761558753167</v>
      </c>
      <c r="T474" s="166">
        <f t="shared" si="39"/>
        <v>69.130883062147589</v>
      </c>
      <c r="U474" s="166">
        <f t="shared" si="39"/>
        <v>-4.2629215170260393</v>
      </c>
      <c r="V474" s="166">
        <f t="shared" si="39"/>
        <v>823.03089575593435</v>
      </c>
      <c r="W474" s="166">
        <f t="shared" si="39"/>
        <v>640.052521225536</v>
      </c>
      <c r="X474" s="166">
        <f t="shared" si="39"/>
        <v>562.33146455979977</v>
      </c>
      <c r="Y474" s="166">
        <f t="shared" si="39"/>
        <v>2.1302310785825807</v>
      </c>
      <c r="Z474" s="166">
        <f t="shared" si="39"/>
        <v>131.82365457594489</v>
      </c>
      <c r="AA474" s="166">
        <f t="shared" si="39"/>
        <v>251.53108144710708</v>
      </c>
      <c r="AB474" s="166">
        <f t="shared" si="39"/>
        <v>107.63086729988899</v>
      </c>
      <c r="AC474" s="167"/>
      <c r="AD474" s="166">
        <f t="shared" si="37"/>
        <v>71.712731978319184</v>
      </c>
      <c r="AE474" s="155">
        <f t="shared" si="36"/>
        <v>7267.5695425880749</v>
      </c>
      <c r="AF474" s="155">
        <f t="shared" si="36"/>
        <v>1177.1851763046793</v>
      </c>
      <c r="AG474" s="155">
        <f t="shared" si="36"/>
        <v>188.3496282087487</v>
      </c>
      <c r="AH474" s="168"/>
      <c r="AI474" s="168"/>
      <c r="AJ474" s="168"/>
      <c r="AK474" s="168"/>
      <c r="AL474" s="168"/>
      <c r="AM474" s="168"/>
      <c r="AN474" s="168"/>
      <c r="AO474" s="168"/>
      <c r="AP474" s="168"/>
      <c r="AQ474" s="168"/>
      <c r="AR474" s="14"/>
    </row>
    <row r="475" spans="1:44" x14ac:dyDescent="0.35">
      <c r="A475" s="153" t="str">
        <f t="shared" si="29"/>
        <v>CUM_42</v>
      </c>
      <c r="B475" s="14">
        <v>2019</v>
      </c>
      <c r="C475" s="14">
        <v>42</v>
      </c>
      <c r="D475" s="14" t="s">
        <v>12</v>
      </c>
      <c r="E475" s="14" t="s">
        <v>17</v>
      </c>
      <c r="F475" s="14" t="s">
        <v>14</v>
      </c>
      <c r="G475" s="14" t="s">
        <v>9</v>
      </c>
      <c r="H475" s="14" t="str">
        <f t="shared" si="30"/>
        <v>B1BPW</v>
      </c>
      <c r="I475" s="14" t="str">
        <f t="shared" si="31"/>
        <v>B1_2019</v>
      </c>
      <c r="J475" s="14" t="s">
        <v>15</v>
      </c>
      <c r="K475" s="14" t="s">
        <v>375</v>
      </c>
      <c r="L475" s="14"/>
      <c r="M475" s="154"/>
      <c r="N475" s="164">
        <v>9519.6951931742442</v>
      </c>
      <c r="O475" s="165"/>
      <c r="P475" s="154"/>
      <c r="Q475" s="165">
        <f t="shared" si="33"/>
        <v>0</v>
      </c>
      <c r="R475" s="14"/>
      <c r="S475" s="166">
        <f t="shared" si="34"/>
        <v>662.68035320629372</v>
      </c>
      <c r="T475" s="166">
        <f t="shared" si="39"/>
        <v>44.760582088665565</v>
      </c>
      <c r="U475" s="166">
        <f t="shared" si="39"/>
        <v>-15.878139245090123</v>
      </c>
      <c r="V475" s="166">
        <f t="shared" si="39"/>
        <v>636.27903169022954</v>
      </c>
      <c r="W475" s="166">
        <f t="shared" si="39"/>
        <v>541.74139085147976</v>
      </c>
      <c r="X475" s="166">
        <f t="shared" si="39"/>
        <v>477.61291089091048</v>
      </c>
      <c r="Y475" s="166">
        <f t="shared" si="39"/>
        <v>2.3442287008809473</v>
      </c>
      <c r="Z475" s="166">
        <f t="shared" si="39"/>
        <v>98.792499688176676</v>
      </c>
      <c r="AA475" s="166">
        <f t="shared" si="39"/>
        <v>274.13167696027074</v>
      </c>
      <c r="AB475" s="166">
        <f t="shared" si="39"/>
        <v>101.86339478912198</v>
      </c>
      <c r="AC475" s="167"/>
      <c r="AD475" s="166">
        <f t="shared" si="37"/>
        <v>58.505272084820447</v>
      </c>
      <c r="AE475" s="155">
        <f t="shared" si="36"/>
        <v>6308.514973028965</v>
      </c>
      <c r="AF475" s="155">
        <f t="shared" si="36"/>
        <v>940.47448440320352</v>
      </c>
      <c r="AG475" s="155">
        <f t="shared" si="36"/>
        <v>150.47591750451255</v>
      </c>
      <c r="AH475" s="168"/>
      <c r="AI475" s="168"/>
      <c r="AJ475" s="168"/>
      <c r="AK475" s="168"/>
      <c r="AL475" s="168"/>
      <c r="AM475" s="168"/>
      <c r="AN475" s="168"/>
      <c r="AO475" s="168"/>
      <c r="AP475" s="168"/>
      <c r="AQ475" s="168"/>
      <c r="AR475" s="14"/>
    </row>
    <row r="476" spans="1:44" x14ac:dyDescent="0.35">
      <c r="A476" s="153" t="str">
        <f t="shared" si="29"/>
        <v>CUM_43</v>
      </c>
      <c r="B476" s="14">
        <v>2019</v>
      </c>
      <c r="C476" s="14">
        <v>43</v>
      </c>
      <c r="D476" s="14" t="s">
        <v>17</v>
      </c>
      <c r="E476" s="14" t="s">
        <v>17</v>
      </c>
      <c r="F476" s="14" t="s">
        <v>18</v>
      </c>
      <c r="G476" s="14" t="s">
        <v>12</v>
      </c>
      <c r="H476" s="14" t="str">
        <f t="shared" si="30"/>
        <v>B2C</v>
      </c>
      <c r="I476" s="14" t="str">
        <f t="shared" si="31"/>
        <v>B2_2019</v>
      </c>
      <c r="J476" s="14" t="s">
        <v>15</v>
      </c>
      <c r="K476" s="14" t="s">
        <v>375</v>
      </c>
      <c r="L476" s="14"/>
      <c r="M476" s="154"/>
      <c r="N476" s="164">
        <v>7847.6603119245319</v>
      </c>
      <c r="O476" s="165"/>
      <c r="P476" s="154"/>
      <c r="Q476" s="165">
        <f t="shared" si="33"/>
        <v>0</v>
      </c>
      <c r="R476" s="14"/>
      <c r="S476" s="166">
        <f t="shared" si="34"/>
        <v>820.76168434625026</v>
      </c>
      <c r="T476" s="166">
        <f t="shared" si="39"/>
        <v>65.289526555792264</v>
      </c>
      <c r="U476" s="166">
        <f t="shared" si="39"/>
        <v>-13.996909650284209</v>
      </c>
      <c r="V476" s="166">
        <f t="shared" si="39"/>
        <v>830.13521646555807</v>
      </c>
      <c r="W476" s="166">
        <f t="shared" si="39"/>
        <v>649.0930683813657</v>
      </c>
      <c r="X476" s="166">
        <f t="shared" si="39"/>
        <v>577.95977656581874</v>
      </c>
      <c r="Y476" s="166">
        <f t="shared" si="39"/>
        <v>2.2466455419819429</v>
      </c>
      <c r="Z476" s="166">
        <f t="shared" si="39"/>
        <v>118.94621460841545</v>
      </c>
      <c r="AA476" s="166">
        <f t="shared" si="39"/>
        <v>262.29579033556149</v>
      </c>
      <c r="AB476" s="166">
        <f t="shared" si="39"/>
        <v>93.835487842228005</v>
      </c>
      <c r="AC476" s="167"/>
      <c r="AD476" s="166">
        <f t="shared" si="37"/>
        <v>71.662587798184646</v>
      </c>
      <c r="AE476" s="155">
        <f t="shared" si="36"/>
        <v>6441.0588957923992</v>
      </c>
      <c r="AF476" s="155">
        <f t="shared" si="36"/>
        <v>933.44948763611967</v>
      </c>
      <c r="AG476" s="155">
        <f t="shared" si="36"/>
        <v>149.35191802177914</v>
      </c>
      <c r="AH476" s="168"/>
      <c r="AI476" s="168"/>
      <c r="AJ476" s="168"/>
      <c r="AK476" s="168"/>
      <c r="AL476" s="168"/>
      <c r="AM476" s="168"/>
      <c r="AN476" s="168"/>
      <c r="AO476" s="168"/>
      <c r="AP476" s="168"/>
      <c r="AQ476" s="168"/>
      <c r="AR476" s="14"/>
    </row>
    <row r="477" spans="1:44" x14ac:dyDescent="0.35">
      <c r="A477" s="153" t="str">
        <f t="shared" si="29"/>
        <v>CUM_44</v>
      </c>
      <c r="B477" s="14">
        <v>2019</v>
      </c>
      <c r="C477" s="14">
        <v>44</v>
      </c>
      <c r="D477" s="14" t="s">
        <v>17</v>
      </c>
      <c r="E477" s="14" t="s">
        <v>17</v>
      </c>
      <c r="F477" s="14" t="s">
        <v>11</v>
      </c>
      <c r="G477" s="14" t="s">
        <v>9</v>
      </c>
      <c r="H477" s="14" t="str">
        <f t="shared" si="30"/>
        <v>B4BPW</v>
      </c>
      <c r="I477" s="14" t="str">
        <f t="shared" si="31"/>
        <v>B4_2019</v>
      </c>
      <c r="J477" s="14" t="s">
        <v>10</v>
      </c>
      <c r="K477" s="14" t="s">
        <v>375</v>
      </c>
      <c r="L477" s="14"/>
      <c r="M477" s="154"/>
      <c r="N477" s="164">
        <v>16358.87146118591</v>
      </c>
      <c r="O477" s="165"/>
      <c r="P477" s="154"/>
      <c r="Q477" s="165">
        <f t="shared" si="33"/>
        <v>0</v>
      </c>
      <c r="R477" s="14"/>
      <c r="S477" s="166">
        <f t="shared" si="34"/>
        <v>834.33442455528586</v>
      </c>
      <c r="T477" s="166">
        <f t="shared" si="39"/>
        <v>73.542614407197135</v>
      </c>
      <c r="U477" s="166">
        <f t="shared" si="39"/>
        <v>-5.0842781726603139</v>
      </c>
      <c r="V477" s="166">
        <f t="shared" si="39"/>
        <v>851.42704904154891</v>
      </c>
      <c r="W477" s="166">
        <f t="shared" si="39"/>
        <v>650.67422102304783</v>
      </c>
      <c r="X477" s="166">
        <f t="shared" si="39"/>
        <v>570.97869372698074</v>
      </c>
      <c r="Y477" s="166">
        <f t="shared" si="39"/>
        <v>1.9910348659207926</v>
      </c>
      <c r="Z477" s="166">
        <f t="shared" si="39"/>
        <v>135.0749726991038</v>
      </c>
      <c r="AA477" s="166">
        <f t="shared" si="39"/>
        <v>240.04781413877419</v>
      </c>
      <c r="AB477" s="166">
        <f t="shared" si="39"/>
        <v>113.94704928057412</v>
      </c>
      <c r="AC477" s="167"/>
      <c r="AD477" s="166">
        <f t="shared" si="37"/>
        <v>73.44419908011956</v>
      </c>
      <c r="AE477" s="155">
        <f t="shared" si="36"/>
        <v>13648.769606942435</v>
      </c>
      <c r="AF477" s="155">
        <f t="shared" si="36"/>
        <v>2209.6741160078354</v>
      </c>
      <c r="AG477" s="155">
        <f t="shared" si="36"/>
        <v>353.54785856125363</v>
      </c>
      <c r="AH477" s="168"/>
      <c r="AI477" s="168"/>
      <c r="AJ477" s="168"/>
      <c r="AK477" s="168"/>
      <c r="AL477" s="168"/>
      <c r="AM477" s="168"/>
      <c r="AN477" s="168"/>
      <c r="AO477" s="168"/>
      <c r="AP477" s="168"/>
      <c r="AQ477" s="168"/>
      <c r="AR477" s="14"/>
    </row>
    <row r="478" spans="1:44" x14ac:dyDescent="0.35">
      <c r="A478" s="153" t="str">
        <f t="shared" si="29"/>
        <v>CUM_45</v>
      </c>
      <c r="B478" s="14">
        <v>2019</v>
      </c>
      <c r="C478" s="14">
        <v>45</v>
      </c>
      <c r="D478" s="14" t="s">
        <v>19</v>
      </c>
      <c r="E478" s="14" t="s">
        <v>17</v>
      </c>
      <c r="F478" s="14" t="s">
        <v>14</v>
      </c>
      <c r="G478" s="14" t="s">
        <v>12</v>
      </c>
      <c r="H478" s="14" t="str">
        <f t="shared" si="30"/>
        <v>B1C</v>
      </c>
      <c r="I478" s="14" t="str">
        <f t="shared" si="31"/>
        <v>B1_2019</v>
      </c>
      <c r="J478" s="14" t="s">
        <v>15</v>
      </c>
      <c r="K478" s="14" t="s">
        <v>375</v>
      </c>
      <c r="L478" s="14"/>
      <c r="M478" s="154"/>
      <c r="N478" s="164">
        <v>6284.6190029426907</v>
      </c>
      <c r="O478" s="165"/>
      <c r="P478" s="154"/>
      <c r="Q478" s="165">
        <f t="shared" si="33"/>
        <v>0</v>
      </c>
      <c r="R478" s="14"/>
      <c r="S478" s="166">
        <f t="shared" si="34"/>
        <v>814.94890634917101</v>
      </c>
      <c r="T478" s="166">
        <f t="shared" si="39"/>
        <v>61.936186676657762</v>
      </c>
      <c r="U478" s="166">
        <f t="shared" si="39"/>
        <v>-30.363467244303809</v>
      </c>
      <c r="V478" s="166">
        <f t="shared" si="39"/>
        <v>826.49778622003885</v>
      </c>
      <c r="W478" s="166">
        <f t="shared" si="39"/>
        <v>646.12727634761814</v>
      </c>
      <c r="X478" s="166">
        <f t="shared" si="39"/>
        <v>581.85006443283737</v>
      </c>
      <c r="Y478" s="166">
        <f t="shared" si="39"/>
        <v>2.2685270922002916</v>
      </c>
      <c r="Z478" s="166">
        <f t="shared" si="39"/>
        <v>99.472474067167354</v>
      </c>
      <c r="AA478" s="166">
        <f t="shared" si="39"/>
        <v>265.67835548604137</v>
      </c>
      <c r="AB478" s="166">
        <f t="shared" si="39"/>
        <v>98.738627089371974</v>
      </c>
      <c r="AC478" s="167"/>
      <c r="AD478" s="166">
        <f t="shared" si="37"/>
        <v>69.549457175158267</v>
      </c>
      <c r="AE478" s="155">
        <f t="shared" si="36"/>
        <v>5121.6433832693638</v>
      </c>
      <c r="AF478" s="155">
        <f t="shared" si="36"/>
        <v>625.14660079224393</v>
      </c>
      <c r="AG478" s="155">
        <f t="shared" si="36"/>
        <v>100.02345612675904</v>
      </c>
      <c r="AH478" s="168"/>
      <c r="AI478" s="168"/>
      <c r="AJ478" s="168"/>
      <c r="AK478" s="168"/>
      <c r="AL478" s="168"/>
      <c r="AM478" s="168"/>
      <c r="AN478" s="168"/>
      <c r="AO478" s="168"/>
      <c r="AP478" s="168"/>
      <c r="AQ478" s="168"/>
      <c r="AR478" s="14"/>
    </row>
    <row r="479" spans="1:44" x14ac:dyDescent="0.35">
      <c r="A479" s="153" t="str">
        <f t="shared" si="29"/>
        <v>CUM_46</v>
      </c>
      <c r="B479" s="14">
        <v>2019</v>
      </c>
      <c r="C479" s="14">
        <v>46</v>
      </c>
      <c r="D479" s="14" t="s">
        <v>19</v>
      </c>
      <c r="E479" s="14" t="s">
        <v>17</v>
      </c>
      <c r="F479" s="14" t="s">
        <v>8</v>
      </c>
      <c r="G479" s="14" t="s">
        <v>16</v>
      </c>
      <c r="H479" s="14" t="str">
        <f t="shared" si="30"/>
        <v>B3BFW</v>
      </c>
      <c r="I479" s="14" t="str">
        <f t="shared" si="31"/>
        <v>B3_2019</v>
      </c>
      <c r="J479" s="14" t="s">
        <v>10</v>
      </c>
      <c r="K479" s="14" t="s">
        <v>375</v>
      </c>
      <c r="L479" s="14"/>
      <c r="M479" s="154"/>
      <c r="N479" s="164">
        <v>9999.121196325701</v>
      </c>
      <c r="O479" s="165"/>
      <c r="P479" s="154"/>
      <c r="Q479" s="165">
        <f t="shared" si="33"/>
        <v>0</v>
      </c>
      <c r="R479" s="14"/>
      <c r="S479" s="166">
        <f t="shared" si="34"/>
        <v>902.16615558249555</v>
      </c>
      <c r="T479" s="166">
        <f t="shared" si="39"/>
        <v>79.608069709258203</v>
      </c>
      <c r="U479" s="166">
        <f t="shared" si="39"/>
        <v>-13.430678610017969</v>
      </c>
      <c r="V479" s="166">
        <f t="shared" si="39"/>
        <v>938.50602991939877</v>
      </c>
      <c r="W479" s="166">
        <f t="shared" si="39"/>
        <v>692.31998814494466</v>
      </c>
      <c r="X479" s="166">
        <f t="shared" si="39"/>
        <v>613.8900018678213</v>
      </c>
      <c r="Y479" s="166">
        <f t="shared" si="39"/>
        <v>1.7477414371986493</v>
      </c>
      <c r="Z479" s="166">
        <f t="shared" si="39"/>
        <v>132.17739109924023</v>
      </c>
      <c r="AA479" s="166">
        <f t="shared" si="39"/>
        <v>216.00333110073674</v>
      </c>
      <c r="AB479" s="166">
        <f t="shared" si="39"/>
        <v>100.2934383146595</v>
      </c>
      <c r="AC479" s="167"/>
      <c r="AD479" s="166">
        <f t="shared" si="37"/>
        <v>76.932662276586981</v>
      </c>
      <c r="AE479" s="155">
        <f t="shared" si="36"/>
        <v>9020.8687288926012</v>
      </c>
      <c r="AF479" s="155">
        <f t="shared" si="36"/>
        <v>1321.657753015445</v>
      </c>
      <c r="AG479" s="155">
        <f t="shared" si="36"/>
        <v>211.46524048247119</v>
      </c>
      <c r="AH479" s="168"/>
      <c r="AI479" s="168"/>
      <c r="AJ479" s="168"/>
      <c r="AK479" s="168"/>
      <c r="AL479" s="168"/>
      <c r="AM479" s="168"/>
      <c r="AN479" s="168"/>
      <c r="AO479" s="168"/>
      <c r="AP479" s="168"/>
      <c r="AQ479" s="168"/>
      <c r="AR479" s="14"/>
    </row>
    <row r="480" spans="1:44" x14ac:dyDescent="0.35">
      <c r="A480" s="153" t="str">
        <f t="shared" si="29"/>
        <v>CUM_47</v>
      </c>
      <c r="B480" s="14">
        <v>2019</v>
      </c>
      <c r="C480" s="16">
        <v>47</v>
      </c>
      <c r="D480" s="14" t="s">
        <v>20</v>
      </c>
      <c r="E480" s="16" t="s">
        <v>17</v>
      </c>
      <c r="F480" s="16" t="s">
        <v>18</v>
      </c>
      <c r="G480" s="14" t="s">
        <v>9</v>
      </c>
      <c r="H480" s="14" t="str">
        <f t="shared" si="30"/>
        <v>B2BPW</v>
      </c>
      <c r="I480" s="14" t="str">
        <f t="shared" si="31"/>
        <v>B2_2019</v>
      </c>
      <c r="J480" s="14" t="s">
        <v>15</v>
      </c>
      <c r="K480" s="14" t="s">
        <v>375</v>
      </c>
      <c r="L480" s="14"/>
      <c r="M480" s="154"/>
      <c r="N480" s="164">
        <v>10407.065433199339</v>
      </c>
      <c r="O480" s="165"/>
      <c r="P480" s="154"/>
      <c r="Q480" s="165">
        <f t="shared" si="33"/>
        <v>0</v>
      </c>
      <c r="R480" s="14"/>
      <c r="S480" s="166">
        <f t="shared" si="34"/>
        <v>704.08361928211355</v>
      </c>
      <c r="T480" s="166">
        <f t="shared" si="39"/>
        <v>59.368082891091667</v>
      </c>
      <c r="U480" s="166">
        <f t="shared" si="39"/>
        <v>15.097819346441561</v>
      </c>
      <c r="V480" s="166">
        <f t="shared" si="39"/>
        <v>688.94098690916735</v>
      </c>
      <c r="W480" s="166">
        <f t="shared" si="39"/>
        <v>561.2416785486015</v>
      </c>
      <c r="X480" s="166">
        <f t="shared" si="39"/>
        <v>478.7919684994759</v>
      </c>
      <c r="Y480" s="166">
        <f t="shared" si="39"/>
        <v>2.0887087512987477</v>
      </c>
      <c r="Z480" s="166">
        <f t="shared" si="39"/>
        <v>142.65080069839129</v>
      </c>
      <c r="AA480" s="166">
        <f t="shared" si="39"/>
        <v>250.53869242733995</v>
      </c>
      <c r="AB480" s="166">
        <f t="shared" si="39"/>
        <v>134.61061053189925</v>
      </c>
      <c r="AC480" s="167"/>
      <c r="AD480" s="166">
        <f t="shared" si="37"/>
        <v>63.634519898822795</v>
      </c>
      <c r="AE480" s="155">
        <f t="shared" si="36"/>
        <v>7327.4442963127667</v>
      </c>
      <c r="AF480" s="155">
        <f t="shared" si="36"/>
        <v>1484.5762169664363</v>
      </c>
      <c r="AG480" s="155">
        <f t="shared" si="36"/>
        <v>237.53219471462981</v>
      </c>
      <c r="AH480" s="168"/>
      <c r="AI480" s="168"/>
      <c r="AJ480" s="168"/>
      <c r="AK480" s="168"/>
      <c r="AL480" s="168"/>
      <c r="AM480" s="168"/>
      <c r="AN480" s="168"/>
      <c r="AO480" s="168"/>
      <c r="AP480" s="168"/>
      <c r="AQ480" s="168"/>
      <c r="AR480" s="14"/>
    </row>
    <row r="481" spans="1:44" x14ac:dyDescent="0.35">
      <c r="A481" s="153" t="str">
        <f t="shared" si="29"/>
        <v>CUM_48</v>
      </c>
      <c r="B481" s="14">
        <v>2019</v>
      </c>
      <c r="C481" s="15">
        <v>48</v>
      </c>
      <c r="D481" s="15" t="s">
        <v>20</v>
      </c>
      <c r="E481" s="15" t="s">
        <v>17</v>
      </c>
      <c r="F481" s="15" t="s">
        <v>11</v>
      </c>
      <c r="G481" s="14" t="s">
        <v>16</v>
      </c>
      <c r="H481" s="14" t="str">
        <f t="shared" si="30"/>
        <v>B4BFW</v>
      </c>
      <c r="I481" s="14" t="str">
        <f t="shared" si="31"/>
        <v>B4_2019</v>
      </c>
      <c r="J481" s="14" t="s">
        <v>10</v>
      </c>
      <c r="K481" s="14" t="s">
        <v>375</v>
      </c>
      <c r="L481" s="14"/>
      <c r="M481" s="154"/>
      <c r="N481" s="164">
        <v>9738.3404402518699</v>
      </c>
      <c r="O481" s="165"/>
      <c r="P481" s="154"/>
      <c r="Q481" s="165">
        <f t="shared" si="33"/>
        <v>0</v>
      </c>
      <c r="R481" s="14"/>
      <c r="S481" s="166">
        <f t="shared" si="34"/>
        <v>934.52043004517441</v>
      </c>
      <c r="T481" s="166">
        <f t="shared" si="39"/>
        <v>87.841802919028339</v>
      </c>
      <c r="U481" s="166">
        <f t="shared" si="39"/>
        <v>4.412393649626777</v>
      </c>
      <c r="V481" s="166">
        <f t="shared" si="39"/>
        <v>977.78562918320551</v>
      </c>
      <c r="W481" s="166">
        <f t="shared" si="39"/>
        <v>709.94003481207301</v>
      </c>
      <c r="X481" s="166">
        <f t="shared" si="39"/>
        <v>622.02860472351972</v>
      </c>
      <c r="Y481" s="166">
        <f t="shared" si="39"/>
        <v>1.7634233423977963</v>
      </c>
      <c r="Z481" s="166">
        <f t="shared" si="39"/>
        <v>157.44999409166044</v>
      </c>
      <c r="AA481" s="166">
        <f t="shared" si="39"/>
        <v>217.15399596875415</v>
      </c>
      <c r="AB481" s="166">
        <f t="shared" si="39"/>
        <v>101.13765604640169</v>
      </c>
      <c r="AC481" s="167"/>
      <c r="AD481" s="166">
        <f t="shared" si="37"/>
        <v>78.946117119648818</v>
      </c>
      <c r="AE481" s="155">
        <f t="shared" si="36"/>
        <v>9100.6780961504901</v>
      </c>
      <c r="AF481" s="155">
        <f t="shared" si="36"/>
        <v>1533.3016447802349</v>
      </c>
      <c r="AG481" s="155">
        <f t="shared" si="36"/>
        <v>245.32826316483758</v>
      </c>
      <c r="AH481" s="168"/>
      <c r="AI481" s="168"/>
      <c r="AJ481" s="168"/>
      <c r="AK481" s="168"/>
      <c r="AL481" s="168"/>
      <c r="AM481" s="168"/>
      <c r="AN481" s="168"/>
      <c r="AO481" s="168"/>
      <c r="AP481" s="168"/>
      <c r="AQ481" s="168"/>
      <c r="AR481" s="14"/>
    </row>
    <row r="482" spans="1:44" x14ac:dyDescent="0.35">
      <c r="A482" s="153" t="str">
        <f t="shared" si="29"/>
        <v>Cut1_1</v>
      </c>
      <c r="B482" s="14">
        <v>2020</v>
      </c>
      <c r="C482" s="14">
        <v>1</v>
      </c>
      <c r="D482" s="14" t="s">
        <v>7</v>
      </c>
      <c r="E482" s="14" t="s">
        <v>7</v>
      </c>
      <c r="F482" s="14" t="s">
        <v>8</v>
      </c>
      <c r="G482" s="14" t="s">
        <v>9</v>
      </c>
      <c r="H482" s="14" t="str">
        <f t="shared" si="30"/>
        <v>B3BPW</v>
      </c>
      <c r="I482" s="14" t="str">
        <f t="shared" si="31"/>
        <v>B3_2020</v>
      </c>
      <c r="J482" s="14" t="s">
        <v>10</v>
      </c>
      <c r="K482" s="14" t="s">
        <v>369</v>
      </c>
      <c r="L482" s="18">
        <v>43970</v>
      </c>
      <c r="M482" s="154">
        <v>28.881496301121317</v>
      </c>
      <c r="N482" s="155">
        <v>4158.9354673614698</v>
      </c>
      <c r="O482" s="155">
        <v>4158.9354673614698</v>
      </c>
      <c r="P482" s="14"/>
      <c r="Q482" s="14"/>
      <c r="R482" s="14"/>
      <c r="S482" s="168"/>
      <c r="T482" s="168"/>
      <c r="U482" s="168"/>
      <c r="V482" s="168"/>
      <c r="W482" s="168"/>
      <c r="X482" s="168"/>
      <c r="Y482" s="168"/>
      <c r="Z482" s="168"/>
      <c r="AA482" s="168"/>
      <c r="AB482" s="168"/>
      <c r="AC482" s="168"/>
      <c r="AD482" s="168"/>
      <c r="AE482" s="168"/>
      <c r="AF482" s="168"/>
      <c r="AG482" s="168"/>
      <c r="AH482" s="168"/>
      <c r="AI482" s="168"/>
      <c r="AJ482" s="168"/>
      <c r="AK482" s="168"/>
      <c r="AL482" s="168"/>
      <c r="AM482" s="168"/>
      <c r="AN482" s="168"/>
      <c r="AO482" s="168"/>
      <c r="AP482" s="168"/>
      <c r="AQ482" s="168"/>
      <c r="AR482" s="14"/>
    </row>
    <row r="483" spans="1:44" x14ac:dyDescent="0.35">
      <c r="A483" s="153" t="str">
        <f t="shared" si="29"/>
        <v>Cut1_2</v>
      </c>
      <c r="B483" s="14">
        <v>2020</v>
      </c>
      <c r="C483" s="14">
        <v>2</v>
      </c>
      <c r="D483" s="14" t="s">
        <v>7</v>
      </c>
      <c r="E483" s="14" t="s">
        <v>7</v>
      </c>
      <c r="F483" s="14" t="s">
        <v>11</v>
      </c>
      <c r="G483" s="14" t="s">
        <v>12</v>
      </c>
      <c r="H483" s="14" t="str">
        <f t="shared" si="30"/>
        <v>B4C</v>
      </c>
      <c r="I483" s="14" t="str">
        <f t="shared" si="31"/>
        <v>B4_2020</v>
      </c>
      <c r="J483" s="14" t="s">
        <v>10</v>
      </c>
      <c r="K483" s="14" t="s">
        <v>369</v>
      </c>
      <c r="L483" s="18">
        <v>43970</v>
      </c>
      <c r="M483" s="154">
        <v>25.584196021214026</v>
      </c>
      <c r="N483" s="155">
        <v>5253.2882496892807</v>
      </c>
      <c r="O483" s="155">
        <v>5253.2882496892807</v>
      </c>
      <c r="P483" s="14"/>
      <c r="Q483" s="14"/>
      <c r="R483" s="14"/>
      <c r="S483" s="168"/>
      <c r="T483" s="168"/>
      <c r="U483" s="168"/>
      <c r="V483" s="168"/>
      <c r="W483" s="168"/>
      <c r="X483" s="168"/>
      <c r="Y483" s="168"/>
      <c r="Z483" s="168"/>
      <c r="AA483" s="168"/>
      <c r="AB483" s="168"/>
      <c r="AC483" s="168"/>
      <c r="AD483" s="168"/>
      <c r="AE483" s="168"/>
      <c r="AF483" s="168"/>
      <c r="AG483" s="168"/>
      <c r="AH483" s="168"/>
      <c r="AI483" s="168"/>
      <c r="AJ483" s="168"/>
      <c r="AK483" s="168"/>
      <c r="AL483" s="168"/>
      <c r="AM483" s="168"/>
      <c r="AN483" s="168"/>
      <c r="AO483" s="168"/>
      <c r="AP483" s="168"/>
      <c r="AQ483" s="168"/>
      <c r="AR483" s="14"/>
    </row>
    <row r="484" spans="1:44" x14ac:dyDescent="0.35">
      <c r="A484" s="153" t="str">
        <f t="shared" si="29"/>
        <v>Cut1_3</v>
      </c>
      <c r="B484" s="14">
        <v>2020</v>
      </c>
      <c r="C484" s="14">
        <v>3</v>
      </c>
      <c r="D484" s="14" t="s">
        <v>13</v>
      </c>
      <c r="E484" s="14" t="s">
        <v>7</v>
      </c>
      <c r="F484" s="14" t="s">
        <v>14</v>
      </c>
      <c r="G484" s="14" t="s">
        <v>9</v>
      </c>
      <c r="H484" s="14" t="str">
        <f t="shared" si="30"/>
        <v>B1BPW</v>
      </c>
      <c r="I484" s="14" t="str">
        <f t="shared" si="31"/>
        <v>B1_2020</v>
      </c>
      <c r="J484" s="14" t="s">
        <v>15</v>
      </c>
      <c r="K484" s="14" t="s">
        <v>369</v>
      </c>
      <c r="L484" s="18">
        <v>43997</v>
      </c>
      <c r="M484" s="154">
        <v>26.486875622992571</v>
      </c>
      <c r="N484" s="155">
        <v>6780.6401594860981</v>
      </c>
      <c r="O484" s="155">
        <v>6780.6401594860981</v>
      </c>
      <c r="P484" s="14"/>
      <c r="Q484" s="14"/>
      <c r="R484" s="14"/>
      <c r="S484" s="168"/>
      <c r="T484" s="168"/>
      <c r="U484" s="168"/>
      <c r="V484" s="168"/>
      <c r="W484" s="168"/>
      <c r="X484" s="168"/>
      <c r="Y484" s="168"/>
      <c r="Z484" s="168"/>
      <c r="AA484" s="168"/>
      <c r="AB484" s="168"/>
      <c r="AC484" s="168"/>
      <c r="AD484" s="168"/>
      <c r="AE484" s="168"/>
      <c r="AF484" s="168"/>
      <c r="AG484" s="168"/>
      <c r="AH484" s="168"/>
      <c r="AI484" s="168"/>
      <c r="AJ484" s="168"/>
      <c r="AK484" s="168"/>
      <c r="AL484" s="168"/>
      <c r="AM484" s="168"/>
      <c r="AN484" s="168"/>
      <c r="AO484" s="168"/>
      <c r="AP484" s="168"/>
      <c r="AQ484" s="168"/>
      <c r="AR484" s="14"/>
    </row>
    <row r="485" spans="1:44" x14ac:dyDescent="0.35">
      <c r="A485" s="153" t="str">
        <f t="shared" si="29"/>
        <v>Cut1_4</v>
      </c>
      <c r="B485" s="14">
        <v>2020</v>
      </c>
      <c r="C485" s="14">
        <v>4</v>
      </c>
      <c r="D485" s="14" t="s">
        <v>13</v>
      </c>
      <c r="E485" s="14" t="s">
        <v>7</v>
      </c>
      <c r="F485" s="14" t="s">
        <v>14</v>
      </c>
      <c r="G485" s="14" t="s">
        <v>16</v>
      </c>
      <c r="H485" s="14" t="str">
        <f t="shared" si="30"/>
        <v>B1BFW</v>
      </c>
      <c r="I485" s="14" t="str">
        <f t="shared" si="31"/>
        <v>B1_2020</v>
      </c>
      <c r="J485" s="14" t="s">
        <v>15</v>
      </c>
      <c r="K485" s="14" t="s">
        <v>369</v>
      </c>
      <c r="L485" s="18">
        <v>43997</v>
      </c>
      <c r="M485" s="154">
        <v>26.193520886615499</v>
      </c>
      <c r="N485" s="155">
        <v>6530.9178743961302</v>
      </c>
      <c r="O485" s="155">
        <v>6530.9178743961302</v>
      </c>
      <c r="P485" s="14"/>
      <c r="Q485" s="14"/>
      <c r="R485" s="14"/>
      <c r="S485" s="168"/>
      <c r="T485" s="168"/>
      <c r="U485" s="168"/>
      <c r="V485" s="168"/>
      <c r="W485" s="168"/>
      <c r="X485" s="168"/>
      <c r="Y485" s="168"/>
      <c r="Z485" s="168"/>
      <c r="AA485" s="168"/>
      <c r="AB485" s="168"/>
      <c r="AC485" s="168"/>
      <c r="AD485" s="168"/>
      <c r="AE485" s="168"/>
      <c r="AF485" s="168"/>
      <c r="AG485" s="168"/>
      <c r="AH485" s="168"/>
      <c r="AI485" s="168"/>
      <c r="AJ485" s="168"/>
      <c r="AK485" s="168"/>
      <c r="AL485" s="168"/>
      <c r="AM485" s="168"/>
      <c r="AN485" s="168"/>
      <c r="AO485" s="168"/>
      <c r="AP485" s="168"/>
      <c r="AQ485" s="168"/>
      <c r="AR485" s="14"/>
    </row>
    <row r="486" spans="1:44" x14ac:dyDescent="0.35">
      <c r="A486" s="153" t="str">
        <f t="shared" si="29"/>
        <v>Cut1_5</v>
      </c>
      <c r="B486" s="14">
        <v>2020</v>
      </c>
      <c r="C486" s="14">
        <v>5</v>
      </c>
      <c r="D486" s="14" t="s">
        <v>12</v>
      </c>
      <c r="E486" s="14" t="s">
        <v>7</v>
      </c>
      <c r="F486" s="14" t="s">
        <v>11</v>
      </c>
      <c r="G486" s="14" t="s">
        <v>9</v>
      </c>
      <c r="H486" s="14" t="str">
        <f t="shared" si="30"/>
        <v>B4BPW</v>
      </c>
      <c r="I486" s="14" t="str">
        <f t="shared" si="31"/>
        <v>B4_2020</v>
      </c>
      <c r="J486" s="14" t="s">
        <v>10</v>
      </c>
      <c r="K486" s="14" t="s">
        <v>369</v>
      </c>
      <c r="L486" s="18">
        <v>43970</v>
      </c>
      <c r="M486" s="154">
        <v>25.302215222238139</v>
      </c>
      <c r="N486" s="155">
        <v>7219.565410078616</v>
      </c>
      <c r="O486" s="155">
        <v>7219.565410078616</v>
      </c>
      <c r="P486" s="14"/>
      <c r="Q486" s="14"/>
      <c r="R486" s="14"/>
      <c r="S486" s="168"/>
      <c r="T486" s="168"/>
      <c r="U486" s="168"/>
      <c r="V486" s="168"/>
      <c r="W486" s="168"/>
      <c r="X486" s="168"/>
      <c r="Y486" s="168"/>
      <c r="Z486" s="168"/>
      <c r="AA486" s="168"/>
      <c r="AB486" s="168"/>
      <c r="AC486" s="168"/>
      <c r="AD486" s="168"/>
      <c r="AE486" s="168"/>
      <c r="AF486" s="168"/>
      <c r="AG486" s="168"/>
      <c r="AH486" s="168"/>
      <c r="AI486" s="168"/>
      <c r="AJ486" s="168"/>
      <c r="AK486" s="168"/>
      <c r="AL486" s="168"/>
      <c r="AM486" s="168"/>
      <c r="AN486" s="168"/>
      <c r="AO486" s="168"/>
      <c r="AP486" s="168"/>
      <c r="AQ486" s="168"/>
      <c r="AR486" s="14"/>
    </row>
    <row r="487" spans="1:44" x14ac:dyDescent="0.35">
      <c r="A487" s="153" t="str">
        <f t="shared" si="29"/>
        <v>Cut1_6</v>
      </c>
      <c r="B487" s="14">
        <v>2020</v>
      </c>
      <c r="C487" s="14">
        <v>6</v>
      </c>
      <c r="D487" s="14" t="s">
        <v>12</v>
      </c>
      <c r="E487" s="14" t="s">
        <v>7</v>
      </c>
      <c r="F487" s="14" t="s">
        <v>14</v>
      </c>
      <c r="G487" s="14" t="s">
        <v>12</v>
      </c>
      <c r="H487" s="14" t="str">
        <f t="shared" si="30"/>
        <v>B1C</v>
      </c>
      <c r="I487" s="14" t="str">
        <f t="shared" si="31"/>
        <v>B1_2020</v>
      </c>
      <c r="J487" s="14" t="s">
        <v>15</v>
      </c>
      <c r="K487" s="14" t="s">
        <v>369</v>
      </c>
      <c r="L487" s="18">
        <v>43997</v>
      </c>
      <c r="M487" s="154">
        <v>24.152438069237132</v>
      </c>
      <c r="N487" s="155">
        <v>5410.1461275091169</v>
      </c>
      <c r="O487" s="155">
        <v>5410.1461275091169</v>
      </c>
      <c r="P487" s="14"/>
      <c r="Q487" s="14"/>
      <c r="R487" s="14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  <c r="AD487" s="168"/>
      <c r="AE487" s="168"/>
      <c r="AF487" s="168"/>
      <c r="AG487" s="168"/>
      <c r="AH487" s="168"/>
      <c r="AI487" s="168"/>
      <c r="AJ487" s="168"/>
      <c r="AK487" s="168"/>
      <c r="AL487" s="168"/>
      <c r="AM487" s="168"/>
      <c r="AN487" s="168"/>
      <c r="AO487" s="168"/>
      <c r="AP487" s="168"/>
      <c r="AQ487" s="168"/>
      <c r="AR487" s="14"/>
    </row>
    <row r="488" spans="1:44" x14ac:dyDescent="0.35">
      <c r="A488" s="153" t="str">
        <f t="shared" si="29"/>
        <v>Cut1_7</v>
      </c>
      <c r="B488" s="14">
        <v>2020</v>
      </c>
      <c r="C488" s="14">
        <v>7</v>
      </c>
      <c r="D488" s="14" t="s">
        <v>17</v>
      </c>
      <c r="E488" s="14" t="s">
        <v>7</v>
      </c>
      <c r="F488" s="14" t="s">
        <v>18</v>
      </c>
      <c r="G488" s="14" t="s">
        <v>12</v>
      </c>
      <c r="H488" s="14" t="str">
        <f t="shared" si="30"/>
        <v>B2C</v>
      </c>
      <c r="I488" s="14" t="str">
        <f t="shared" si="31"/>
        <v>B2_2020</v>
      </c>
      <c r="J488" s="14" t="s">
        <v>15</v>
      </c>
      <c r="K488" s="14" t="s">
        <v>369</v>
      </c>
      <c r="L488" s="18">
        <v>43997</v>
      </c>
      <c r="M488" s="154">
        <v>27.158258579540782</v>
      </c>
      <c r="N488" s="155">
        <v>4960.9085671961157</v>
      </c>
      <c r="O488" s="155">
        <v>4960.9085671961157</v>
      </c>
      <c r="P488" s="14"/>
      <c r="Q488" s="14"/>
      <c r="R488" s="14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  <c r="AD488" s="168"/>
      <c r="AE488" s="168"/>
      <c r="AF488" s="168"/>
      <c r="AG488" s="168"/>
      <c r="AH488" s="168"/>
      <c r="AI488" s="168"/>
      <c r="AJ488" s="168"/>
      <c r="AK488" s="168"/>
      <c r="AL488" s="168"/>
      <c r="AM488" s="168"/>
      <c r="AN488" s="168"/>
      <c r="AO488" s="168"/>
      <c r="AP488" s="168"/>
      <c r="AQ488" s="168"/>
      <c r="AR488" s="14"/>
    </row>
    <row r="489" spans="1:44" x14ac:dyDescent="0.35">
      <c r="A489" s="153" t="str">
        <f t="shared" si="29"/>
        <v>Cut1_8</v>
      </c>
      <c r="B489" s="14">
        <v>2020</v>
      </c>
      <c r="C489" s="14">
        <v>8</v>
      </c>
      <c r="D489" s="14" t="s">
        <v>17</v>
      </c>
      <c r="E489" s="14" t="s">
        <v>7</v>
      </c>
      <c r="F489" s="14" t="s">
        <v>18</v>
      </c>
      <c r="G489" s="14" t="s">
        <v>9</v>
      </c>
      <c r="H489" s="14" t="str">
        <f t="shared" si="30"/>
        <v>B2BPW</v>
      </c>
      <c r="I489" s="14" t="str">
        <f t="shared" si="31"/>
        <v>B2_2020</v>
      </c>
      <c r="J489" s="14" t="s">
        <v>15</v>
      </c>
      <c r="K489" s="14" t="s">
        <v>369</v>
      </c>
      <c r="L489" s="18">
        <v>43997</v>
      </c>
      <c r="M489" s="154">
        <v>27.888210452699237</v>
      </c>
      <c r="N489" s="155">
        <v>6618.8019474406192</v>
      </c>
      <c r="O489" s="155">
        <v>6618.8019474406192</v>
      </c>
      <c r="P489" s="14"/>
      <c r="Q489" s="14"/>
      <c r="R489" s="14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  <c r="AD489" s="168"/>
      <c r="AE489" s="168"/>
      <c r="AF489" s="168"/>
      <c r="AG489" s="168"/>
      <c r="AH489" s="168"/>
      <c r="AI489" s="168"/>
      <c r="AJ489" s="168"/>
      <c r="AK489" s="168"/>
      <c r="AL489" s="168"/>
      <c r="AM489" s="168"/>
      <c r="AN489" s="168"/>
      <c r="AO489" s="168"/>
      <c r="AP489" s="168"/>
      <c r="AQ489" s="168"/>
      <c r="AR489" s="14"/>
    </row>
    <row r="490" spans="1:44" x14ac:dyDescent="0.35">
      <c r="A490" s="153" t="str">
        <f t="shared" si="29"/>
        <v>Cut1_9</v>
      </c>
      <c r="B490" s="14">
        <v>2020</v>
      </c>
      <c r="C490" s="14">
        <v>9</v>
      </c>
      <c r="D490" s="14" t="s">
        <v>19</v>
      </c>
      <c r="E490" s="14" t="s">
        <v>7</v>
      </c>
      <c r="F490" s="14" t="s">
        <v>8</v>
      </c>
      <c r="G490" s="14" t="s">
        <v>12</v>
      </c>
      <c r="H490" s="14" t="str">
        <f t="shared" si="30"/>
        <v>B3C</v>
      </c>
      <c r="I490" s="14" t="str">
        <f t="shared" si="31"/>
        <v>B3_2020</v>
      </c>
      <c r="J490" s="14" t="s">
        <v>10</v>
      </c>
      <c r="K490" s="14" t="s">
        <v>369</v>
      </c>
      <c r="L490" s="18">
        <v>43970</v>
      </c>
      <c r="M490" s="154">
        <v>29.637757490636695</v>
      </c>
      <c r="N490" s="155">
        <v>3477.4968789013724</v>
      </c>
      <c r="O490" s="155">
        <v>3477.4968789013724</v>
      </c>
      <c r="P490" s="14"/>
      <c r="Q490" s="14"/>
      <c r="R490" s="14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  <c r="AD490" s="168"/>
      <c r="AE490" s="168"/>
      <c r="AF490" s="168"/>
      <c r="AG490" s="168"/>
      <c r="AH490" s="168"/>
      <c r="AI490" s="168"/>
      <c r="AJ490" s="168"/>
      <c r="AK490" s="168"/>
      <c r="AL490" s="168"/>
      <c r="AM490" s="168"/>
      <c r="AN490" s="168"/>
      <c r="AO490" s="168"/>
      <c r="AP490" s="168"/>
      <c r="AQ490" s="168"/>
      <c r="AR490" s="14"/>
    </row>
    <row r="491" spans="1:44" x14ac:dyDescent="0.35">
      <c r="A491" s="153" t="str">
        <f t="shared" si="29"/>
        <v>Cut1_10</v>
      </c>
      <c r="B491" s="14">
        <v>2020</v>
      </c>
      <c r="C491" s="14">
        <v>10</v>
      </c>
      <c r="D491" s="14" t="s">
        <v>19</v>
      </c>
      <c r="E491" s="14" t="s">
        <v>7</v>
      </c>
      <c r="F491" s="14" t="s">
        <v>11</v>
      </c>
      <c r="G491" s="14" t="s">
        <v>16</v>
      </c>
      <c r="H491" s="14" t="str">
        <f t="shared" si="30"/>
        <v>B4BFW</v>
      </c>
      <c r="I491" s="14" t="str">
        <f t="shared" si="31"/>
        <v>B4_2020</v>
      </c>
      <c r="J491" s="14" t="s">
        <v>10</v>
      </c>
      <c r="K491" s="14" t="s">
        <v>369</v>
      </c>
      <c r="L491" s="18">
        <v>43970</v>
      </c>
      <c r="M491" s="154">
        <v>23.828038213730288</v>
      </c>
      <c r="N491" s="155">
        <v>4352.5883137080655</v>
      </c>
      <c r="O491" s="155">
        <v>4352.5883137080655</v>
      </c>
      <c r="P491" s="14"/>
      <c r="Q491" s="14"/>
      <c r="R491" s="14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  <c r="AD491" s="168"/>
      <c r="AE491" s="168"/>
      <c r="AF491" s="168"/>
      <c r="AG491" s="168"/>
      <c r="AH491" s="168"/>
      <c r="AI491" s="168"/>
      <c r="AJ491" s="168"/>
      <c r="AK491" s="168"/>
      <c r="AL491" s="168"/>
      <c r="AM491" s="168"/>
      <c r="AN491" s="168"/>
      <c r="AO491" s="168"/>
      <c r="AP491" s="168"/>
      <c r="AQ491" s="168"/>
      <c r="AR491" s="14"/>
    </row>
    <row r="492" spans="1:44" x14ac:dyDescent="0.35">
      <c r="A492" s="153" t="str">
        <f t="shared" si="29"/>
        <v>Cut1_11</v>
      </c>
      <c r="B492" s="14">
        <v>2020</v>
      </c>
      <c r="C492" s="14">
        <v>11</v>
      </c>
      <c r="D492" s="14" t="s">
        <v>20</v>
      </c>
      <c r="E492" s="14" t="s">
        <v>7</v>
      </c>
      <c r="F492" s="14" t="s">
        <v>8</v>
      </c>
      <c r="G492" s="14" t="s">
        <v>16</v>
      </c>
      <c r="H492" s="14" t="str">
        <f t="shared" si="30"/>
        <v>B3BFW</v>
      </c>
      <c r="I492" s="14" t="str">
        <f t="shared" si="31"/>
        <v>B3_2020</v>
      </c>
      <c r="J492" s="14" t="s">
        <v>10</v>
      </c>
      <c r="K492" s="14" t="s">
        <v>369</v>
      </c>
      <c r="L492" s="18">
        <v>43970</v>
      </c>
      <c r="M492" s="154">
        <v>29.641800183692215</v>
      </c>
      <c r="N492" s="155">
        <v>2055.1648127359936</v>
      </c>
      <c r="O492" s="155">
        <v>2055.1648127359936</v>
      </c>
      <c r="P492" s="14"/>
      <c r="Q492" s="14"/>
      <c r="R492" s="14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  <c r="AD492" s="168"/>
      <c r="AE492" s="168"/>
      <c r="AF492" s="168"/>
      <c r="AG492" s="168"/>
      <c r="AH492" s="168"/>
      <c r="AI492" s="168"/>
      <c r="AJ492" s="168"/>
      <c r="AK492" s="168"/>
      <c r="AL492" s="168"/>
      <c r="AM492" s="168"/>
      <c r="AN492" s="168"/>
      <c r="AO492" s="168"/>
      <c r="AP492" s="168"/>
      <c r="AQ492" s="168"/>
      <c r="AR492" s="14"/>
    </row>
    <row r="493" spans="1:44" x14ac:dyDescent="0.35">
      <c r="A493" s="153" t="str">
        <f t="shared" si="29"/>
        <v>Cut1_12</v>
      </c>
      <c r="B493" s="14">
        <v>2020</v>
      </c>
      <c r="C493" s="15">
        <v>12</v>
      </c>
      <c r="D493" s="15" t="s">
        <v>20</v>
      </c>
      <c r="E493" s="15" t="s">
        <v>7</v>
      </c>
      <c r="F493" s="15" t="s">
        <v>18</v>
      </c>
      <c r="G493" s="14" t="s">
        <v>16</v>
      </c>
      <c r="H493" s="14" t="str">
        <f t="shared" si="30"/>
        <v>B2BFW</v>
      </c>
      <c r="I493" s="14" t="str">
        <f t="shared" si="31"/>
        <v>B2_2020</v>
      </c>
      <c r="J493" s="14" t="s">
        <v>15</v>
      </c>
      <c r="K493" s="14" t="s">
        <v>369</v>
      </c>
      <c r="L493" s="18">
        <v>43997</v>
      </c>
      <c r="M493" s="154">
        <v>25.595331144807467</v>
      </c>
      <c r="N493" s="155">
        <v>5903.9897174022562</v>
      </c>
      <c r="O493" s="155">
        <v>5903.9897174022562</v>
      </c>
      <c r="P493" s="14"/>
      <c r="Q493" s="14"/>
      <c r="R493" s="14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  <c r="AD493" s="168"/>
      <c r="AE493" s="168"/>
      <c r="AF493" s="168"/>
      <c r="AG493" s="168"/>
      <c r="AH493" s="168"/>
      <c r="AI493" s="168"/>
      <c r="AJ493" s="168"/>
      <c r="AK493" s="168"/>
      <c r="AL493" s="168"/>
      <c r="AM493" s="168"/>
      <c r="AN493" s="168"/>
      <c r="AO493" s="168"/>
      <c r="AP493" s="168"/>
      <c r="AQ493" s="168"/>
      <c r="AR493" s="14"/>
    </row>
    <row r="494" spans="1:44" x14ac:dyDescent="0.35">
      <c r="A494" s="153" t="str">
        <f t="shared" si="29"/>
        <v>Cut1_13</v>
      </c>
      <c r="B494" s="14">
        <v>2020</v>
      </c>
      <c r="C494" s="14">
        <v>13</v>
      </c>
      <c r="D494" s="14" t="s">
        <v>7</v>
      </c>
      <c r="E494" s="14" t="s">
        <v>13</v>
      </c>
      <c r="F494" s="14" t="s">
        <v>8</v>
      </c>
      <c r="G494" s="14" t="s">
        <v>9</v>
      </c>
      <c r="H494" s="14" t="str">
        <f t="shared" si="30"/>
        <v>B3BPW</v>
      </c>
      <c r="I494" s="14" t="str">
        <f t="shared" si="31"/>
        <v>B3_2020</v>
      </c>
      <c r="J494" s="14" t="s">
        <v>10</v>
      </c>
      <c r="K494" s="14" t="s">
        <v>369</v>
      </c>
      <c r="L494" s="18">
        <v>43970</v>
      </c>
      <c r="M494" s="154">
        <v>30.615584094838248</v>
      </c>
      <c r="N494" s="155">
        <v>4776.0311187947664</v>
      </c>
      <c r="O494" s="155">
        <v>4776.0311187947664</v>
      </c>
      <c r="P494" s="14"/>
      <c r="Q494" s="14"/>
      <c r="R494" s="14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  <c r="AF494" s="168"/>
      <c r="AG494" s="168"/>
      <c r="AH494" s="168"/>
      <c r="AI494" s="168"/>
      <c r="AJ494" s="168"/>
      <c r="AK494" s="168"/>
      <c r="AL494" s="168"/>
      <c r="AM494" s="168"/>
      <c r="AN494" s="168"/>
      <c r="AO494" s="168"/>
      <c r="AP494" s="168"/>
      <c r="AQ494" s="168"/>
      <c r="AR494" s="14"/>
    </row>
    <row r="495" spans="1:44" x14ac:dyDescent="0.35">
      <c r="A495" s="153" t="str">
        <f t="shared" si="29"/>
        <v>Cut1_14</v>
      </c>
      <c r="B495" s="14">
        <v>2020</v>
      </c>
      <c r="C495" s="14">
        <v>14</v>
      </c>
      <c r="D495" s="14" t="s">
        <v>7</v>
      </c>
      <c r="E495" s="14" t="s">
        <v>13</v>
      </c>
      <c r="F495" s="14" t="s">
        <v>18</v>
      </c>
      <c r="G495" s="14" t="s">
        <v>9</v>
      </c>
      <c r="H495" s="14" t="str">
        <f t="shared" si="30"/>
        <v>B2BPW</v>
      </c>
      <c r="I495" s="14" t="str">
        <f t="shared" si="31"/>
        <v>B2_2020</v>
      </c>
      <c r="J495" s="14" t="s">
        <v>15</v>
      </c>
      <c r="K495" s="14" t="s">
        <v>369</v>
      </c>
      <c r="L495" s="18">
        <v>43997</v>
      </c>
      <c r="M495" s="154">
        <v>27.053034785587503</v>
      </c>
      <c r="N495" s="155">
        <v>7214.1426094900007</v>
      </c>
      <c r="O495" s="155">
        <v>7214.1426094900007</v>
      </c>
      <c r="P495" s="14"/>
      <c r="Q495" s="14"/>
      <c r="R495" s="14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  <c r="AF495" s="168"/>
      <c r="AG495" s="168"/>
      <c r="AH495" s="168"/>
      <c r="AI495" s="168"/>
      <c r="AJ495" s="168"/>
      <c r="AK495" s="168"/>
      <c r="AL495" s="168"/>
      <c r="AM495" s="168"/>
      <c r="AN495" s="168"/>
      <c r="AO495" s="168"/>
      <c r="AP495" s="168"/>
      <c r="AQ495" s="168"/>
      <c r="AR495" s="14"/>
    </row>
    <row r="496" spans="1:44" x14ac:dyDescent="0.35">
      <c r="A496" s="153" t="str">
        <f t="shared" si="29"/>
        <v>Cut1_15</v>
      </c>
      <c r="B496" s="14">
        <v>2020</v>
      </c>
      <c r="C496" s="14">
        <v>15</v>
      </c>
      <c r="D496" s="14" t="s">
        <v>13</v>
      </c>
      <c r="E496" s="14" t="s">
        <v>13</v>
      </c>
      <c r="F496" s="14" t="s">
        <v>18</v>
      </c>
      <c r="G496" s="14" t="s">
        <v>16</v>
      </c>
      <c r="H496" s="14" t="str">
        <f t="shared" si="30"/>
        <v>B2BFW</v>
      </c>
      <c r="I496" s="14" t="str">
        <f t="shared" si="31"/>
        <v>B2_2020</v>
      </c>
      <c r="J496" s="14" t="s">
        <v>15</v>
      </c>
      <c r="K496" s="14" t="s">
        <v>369</v>
      </c>
      <c r="L496" s="18">
        <v>43997</v>
      </c>
      <c r="M496" s="154">
        <v>28.695269956777611</v>
      </c>
      <c r="N496" s="155">
        <v>5739.0539913555222</v>
      </c>
      <c r="O496" s="155">
        <v>5739.0539913555222</v>
      </c>
      <c r="P496" s="14"/>
      <c r="Q496" s="14"/>
      <c r="R496" s="14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  <c r="AF496" s="168"/>
      <c r="AG496" s="168"/>
      <c r="AH496" s="168"/>
      <c r="AI496" s="168"/>
      <c r="AJ496" s="168"/>
      <c r="AK496" s="168"/>
      <c r="AL496" s="168"/>
      <c r="AM496" s="168"/>
      <c r="AN496" s="168"/>
      <c r="AO496" s="168"/>
      <c r="AP496" s="168"/>
      <c r="AQ496" s="168"/>
      <c r="AR496" s="14"/>
    </row>
    <row r="497" spans="1:44" x14ac:dyDescent="0.35">
      <c r="A497" s="153" t="str">
        <f t="shared" ref="A497:A560" si="40">CONCATENATE(K497,"_",C497)</f>
        <v>Cut1_16</v>
      </c>
      <c r="B497" s="14">
        <v>2020</v>
      </c>
      <c r="C497" s="14">
        <v>16</v>
      </c>
      <c r="D497" s="14" t="s">
        <v>13</v>
      </c>
      <c r="E497" s="14" t="s">
        <v>13</v>
      </c>
      <c r="F497" s="14" t="s">
        <v>14</v>
      </c>
      <c r="G497" s="14" t="s">
        <v>9</v>
      </c>
      <c r="H497" s="14" t="str">
        <f t="shared" si="30"/>
        <v>B1BPW</v>
      </c>
      <c r="I497" s="14" t="str">
        <f t="shared" si="31"/>
        <v>B1_2020</v>
      </c>
      <c r="J497" s="14" t="s">
        <v>15</v>
      </c>
      <c r="K497" s="14" t="s">
        <v>369</v>
      </c>
      <c r="L497" s="18">
        <v>43997</v>
      </c>
      <c r="M497" s="154">
        <v>27.483883667142369</v>
      </c>
      <c r="N497" s="155">
        <v>7145.8097534570152</v>
      </c>
      <c r="O497" s="155">
        <v>7145.8097534570152</v>
      </c>
      <c r="P497" s="14"/>
      <c r="Q497" s="14"/>
      <c r="R497" s="14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  <c r="AF497" s="168"/>
      <c r="AG497" s="168"/>
      <c r="AH497" s="168"/>
      <c r="AI497" s="168"/>
      <c r="AJ497" s="168"/>
      <c r="AK497" s="168"/>
      <c r="AL497" s="168"/>
      <c r="AM497" s="168"/>
      <c r="AN497" s="168"/>
      <c r="AO497" s="168"/>
      <c r="AP497" s="168"/>
      <c r="AQ497" s="168"/>
      <c r="AR497" s="14"/>
    </row>
    <row r="498" spans="1:44" x14ac:dyDescent="0.35">
      <c r="A498" s="153" t="str">
        <f t="shared" si="40"/>
        <v>Cut1_17</v>
      </c>
      <c r="B498" s="14">
        <v>2020</v>
      </c>
      <c r="C498" s="14">
        <v>17</v>
      </c>
      <c r="D498" s="14" t="s">
        <v>12</v>
      </c>
      <c r="E498" s="14" t="s">
        <v>13</v>
      </c>
      <c r="F498" s="14" t="s">
        <v>14</v>
      </c>
      <c r="G498" s="14" t="s">
        <v>16</v>
      </c>
      <c r="H498" s="14" t="str">
        <f t="shared" ref="H498:H561" si="41">F498&amp;G498</f>
        <v>B1BFW</v>
      </c>
      <c r="I498" s="14" t="str">
        <f t="shared" ref="I498:I561" si="42">CONCATENATE(F498,"_",B498)</f>
        <v>B1_2020</v>
      </c>
      <c r="J498" s="14" t="s">
        <v>15</v>
      </c>
      <c r="K498" s="14" t="s">
        <v>369</v>
      </c>
      <c r="L498" s="18">
        <v>43997</v>
      </c>
      <c r="M498" s="154">
        <v>26.871255654725516</v>
      </c>
      <c r="N498" s="155">
        <v>6592.4147206259931</v>
      </c>
      <c r="O498" s="155">
        <v>6592.4147206259931</v>
      </c>
      <c r="P498" s="14"/>
      <c r="Q498" s="14"/>
      <c r="R498" s="14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  <c r="AF498" s="168"/>
      <c r="AG498" s="168"/>
      <c r="AH498" s="168"/>
      <c r="AI498" s="168"/>
      <c r="AJ498" s="168"/>
      <c r="AK498" s="168"/>
      <c r="AL498" s="168"/>
      <c r="AM498" s="168"/>
      <c r="AN498" s="168"/>
      <c r="AO498" s="168"/>
      <c r="AP498" s="168"/>
      <c r="AQ498" s="168"/>
      <c r="AR498" s="14"/>
    </row>
    <row r="499" spans="1:44" x14ac:dyDescent="0.35">
      <c r="A499" s="153" t="str">
        <f t="shared" si="40"/>
        <v>Cut1_18</v>
      </c>
      <c r="B499" s="14">
        <v>2020</v>
      </c>
      <c r="C499" s="14">
        <v>18</v>
      </c>
      <c r="D499" s="14" t="s">
        <v>12</v>
      </c>
      <c r="E499" s="14" t="s">
        <v>13</v>
      </c>
      <c r="F499" s="14" t="s">
        <v>11</v>
      </c>
      <c r="G499" s="14" t="s">
        <v>16</v>
      </c>
      <c r="H499" s="14" t="str">
        <f t="shared" si="41"/>
        <v>B4BFW</v>
      </c>
      <c r="I499" s="14" t="str">
        <f t="shared" si="42"/>
        <v>B4_2020</v>
      </c>
      <c r="J499" s="14" t="s">
        <v>10</v>
      </c>
      <c r="K499" s="14" t="s">
        <v>369</v>
      </c>
      <c r="L499" s="18">
        <v>43970</v>
      </c>
      <c r="M499" s="154">
        <v>28.711275174057285</v>
      </c>
      <c r="N499" s="155">
        <v>4861.7759294737007</v>
      </c>
      <c r="O499" s="155">
        <v>4861.7759294737007</v>
      </c>
      <c r="P499" s="14"/>
      <c r="Q499" s="14"/>
      <c r="R499" s="14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  <c r="AF499" s="168"/>
      <c r="AG499" s="168"/>
      <c r="AH499" s="168"/>
      <c r="AI499" s="168"/>
      <c r="AJ499" s="168"/>
      <c r="AK499" s="168"/>
      <c r="AL499" s="168"/>
      <c r="AM499" s="168"/>
      <c r="AN499" s="168"/>
      <c r="AO499" s="168"/>
      <c r="AP499" s="168"/>
      <c r="AQ499" s="168"/>
      <c r="AR499" s="14"/>
    </row>
    <row r="500" spans="1:44" x14ac:dyDescent="0.35">
      <c r="A500" s="153" t="str">
        <f t="shared" si="40"/>
        <v>Cut1_19</v>
      </c>
      <c r="B500" s="14">
        <v>2020</v>
      </c>
      <c r="C500" s="14">
        <v>19</v>
      </c>
      <c r="D500" s="14" t="s">
        <v>17</v>
      </c>
      <c r="E500" s="14" t="s">
        <v>13</v>
      </c>
      <c r="F500" s="14" t="s">
        <v>11</v>
      </c>
      <c r="G500" s="14" t="s">
        <v>9</v>
      </c>
      <c r="H500" s="14" t="str">
        <f t="shared" si="41"/>
        <v>B4BPW</v>
      </c>
      <c r="I500" s="14" t="str">
        <f t="shared" si="42"/>
        <v>B4_2020</v>
      </c>
      <c r="J500" s="14" t="s">
        <v>10</v>
      </c>
      <c r="K500" s="14" t="s">
        <v>369</v>
      </c>
      <c r="L500" s="18">
        <v>43970</v>
      </c>
      <c r="M500" s="154">
        <v>25.686252893837491</v>
      </c>
      <c r="N500" s="155">
        <v>6918.1641127402308</v>
      </c>
      <c r="O500" s="155">
        <v>6918.1641127402308</v>
      </c>
      <c r="P500" s="14"/>
      <c r="Q500" s="14"/>
      <c r="R500" s="14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  <c r="AF500" s="168"/>
      <c r="AG500" s="168"/>
      <c r="AH500" s="168"/>
      <c r="AI500" s="168"/>
      <c r="AJ500" s="168"/>
      <c r="AK500" s="168"/>
      <c r="AL500" s="168"/>
      <c r="AM500" s="168"/>
      <c r="AN500" s="168"/>
      <c r="AO500" s="168"/>
      <c r="AP500" s="168"/>
      <c r="AQ500" s="168"/>
      <c r="AR500" s="14"/>
    </row>
    <row r="501" spans="1:44" x14ac:dyDescent="0.35">
      <c r="A501" s="153" t="str">
        <f t="shared" si="40"/>
        <v>Cut1_20</v>
      </c>
      <c r="B501" s="14">
        <v>2020</v>
      </c>
      <c r="C501" s="14">
        <v>20</v>
      </c>
      <c r="D501" s="14" t="s">
        <v>17</v>
      </c>
      <c r="E501" s="14" t="s">
        <v>13</v>
      </c>
      <c r="F501" s="14" t="s">
        <v>8</v>
      </c>
      <c r="G501" s="14" t="s">
        <v>12</v>
      </c>
      <c r="H501" s="14" t="str">
        <f t="shared" si="41"/>
        <v>B3C</v>
      </c>
      <c r="I501" s="14" t="str">
        <f t="shared" si="42"/>
        <v>B3_2020</v>
      </c>
      <c r="J501" s="14" t="s">
        <v>10</v>
      </c>
      <c r="K501" s="14" t="s">
        <v>369</v>
      </c>
      <c r="L501" s="18">
        <v>43970</v>
      </c>
      <c r="M501" s="154">
        <v>31.755464019627698</v>
      </c>
      <c r="N501" s="155">
        <v>2498.096502877379</v>
      </c>
      <c r="O501" s="155">
        <v>2498.096502877379</v>
      </c>
      <c r="P501" s="14"/>
      <c r="Q501" s="14"/>
      <c r="R501" s="14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  <c r="AD501" s="168"/>
      <c r="AE501" s="168"/>
      <c r="AF501" s="168"/>
      <c r="AG501" s="168"/>
      <c r="AH501" s="168"/>
      <c r="AI501" s="168"/>
      <c r="AJ501" s="168"/>
      <c r="AK501" s="168"/>
      <c r="AL501" s="168"/>
      <c r="AM501" s="168"/>
      <c r="AN501" s="168"/>
      <c r="AO501" s="168"/>
      <c r="AP501" s="168"/>
      <c r="AQ501" s="168"/>
      <c r="AR501" s="14"/>
    </row>
    <row r="502" spans="1:44" x14ac:dyDescent="0.35">
      <c r="A502" s="153" t="str">
        <f t="shared" si="40"/>
        <v>Cut1_21</v>
      </c>
      <c r="B502" s="14">
        <v>2020</v>
      </c>
      <c r="C502" s="14">
        <v>21</v>
      </c>
      <c r="D502" s="14" t="s">
        <v>19</v>
      </c>
      <c r="E502" s="14" t="s">
        <v>13</v>
      </c>
      <c r="F502" s="14" t="s">
        <v>14</v>
      </c>
      <c r="G502" s="14" t="s">
        <v>12</v>
      </c>
      <c r="H502" s="14" t="str">
        <f t="shared" si="41"/>
        <v>B1C</v>
      </c>
      <c r="I502" s="14" t="str">
        <f t="shared" si="42"/>
        <v>B1_2020</v>
      </c>
      <c r="J502" s="14" t="s">
        <v>15</v>
      </c>
      <c r="K502" s="14" t="s">
        <v>369</v>
      </c>
      <c r="L502" s="18">
        <v>43997</v>
      </c>
      <c r="M502" s="154">
        <v>26.25059078132384</v>
      </c>
      <c r="N502" s="155">
        <v>5250.118156264768</v>
      </c>
      <c r="O502" s="155">
        <v>5250.118156264768</v>
      </c>
      <c r="P502" s="14"/>
      <c r="Q502" s="14"/>
      <c r="R502" s="14"/>
      <c r="S502" s="168"/>
      <c r="T502" s="168"/>
      <c r="U502" s="168"/>
      <c r="V502" s="168"/>
      <c r="W502" s="168"/>
      <c r="X502" s="168"/>
      <c r="Y502" s="168"/>
      <c r="Z502" s="168"/>
      <c r="AA502" s="168"/>
      <c r="AB502" s="168"/>
      <c r="AC502" s="168"/>
      <c r="AD502" s="168"/>
      <c r="AE502" s="168"/>
      <c r="AF502" s="168"/>
      <c r="AG502" s="168"/>
      <c r="AH502" s="168"/>
      <c r="AI502" s="168"/>
      <c r="AJ502" s="168"/>
      <c r="AK502" s="168"/>
      <c r="AL502" s="168"/>
      <c r="AM502" s="168"/>
      <c r="AN502" s="168"/>
      <c r="AO502" s="168"/>
      <c r="AP502" s="168"/>
      <c r="AQ502" s="168"/>
      <c r="AR502" s="14"/>
    </row>
    <row r="503" spans="1:44" x14ac:dyDescent="0.35">
      <c r="A503" s="153" t="str">
        <f t="shared" si="40"/>
        <v>Cut1_22</v>
      </c>
      <c r="B503" s="14">
        <v>2020</v>
      </c>
      <c r="C503" s="14">
        <v>22</v>
      </c>
      <c r="D503" s="14" t="s">
        <v>19</v>
      </c>
      <c r="E503" s="14" t="s">
        <v>13</v>
      </c>
      <c r="F503" s="14" t="s">
        <v>11</v>
      </c>
      <c r="G503" s="14" t="s">
        <v>12</v>
      </c>
      <c r="H503" s="14" t="str">
        <f t="shared" si="41"/>
        <v>B4C</v>
      </c>
      <c r="I503" s="14" t="str">
        <f t="shared" si="42"/>
        <v>B4_2020</v>
      </c>
      <c r="J503" s="14" t="s">
        <v>10</v>
      </c>
      <c r="K503" s="14" t="s">
        <v>369</v>
      </c>
      <c r="L503" s="18">
        <v>43970</v>
      </c>
      <c r="M503" s="154">
        <v>26.514036004369924</v>
      </c>
      <c r="N503" s="155">
        <v>5691.6797289380775</v>
      </c>
      <c r="O503" s="155">
        <v>5691.6797289380775</v>
      </c>
      <c r="P503" s="14"/>
      <c r="Q503" s="14"/>
      <c r="R503" s="14"/>
      <c r="S503" s="168"/>
      <c r="T503" s="168"/>
      <c r="U503" s="168"/>
      <c r="V503" s="168"/>
      <c r="W503" s="168"/>
      <c r="X503" s="168"/>
      <c r="Y503" s="168"/>
      <c r="Z503" s="168"/>
      <c r="AA503" s="168"/>
      <c r="AB503" s="168"/>
      <c r="AC503" s="168"/>
      <c r="AD503" s="168"/>
      <c r="AE503" s="168"/>
      <c r="AF503" s="168"/>
      <c r="AG503" s="168"/>
      <c r="AH503" s="168"/>
      <c r="AI503" s="168"/>
      <c r="AJ503" s="168"/>
      <c r="AK503" s="168"/>
      <c r="AL503" s="168"/>
      <c r="AM503" s="168"/>
      <c r="AN503" s="168"/>
      <c r="AO503" s="168"/>
      <c r="AP503" s="168"/>
      <c r="AQ503" s="168"/>
      <c r="AR503" s="14"/>
    </row>
    <row r="504" spans="1:44" x14ac:dyDescent="0.35">
      <c r="A504" s="153" t="str">
        <f t="shared" si="40"/>
        <v>Cut1_23</v>
      </c>
      <c r="B504" s="14">
        <v>2020</v>
      </c>
      <c r="C504" s="14">
        <v>23</v>
      </c>
      <c r="D504" s="14" t="s">
        <v>20</v>
      </c>
      <c r="E504" s="14" t="s">
        <v>13</v>
      </c>
      <c r="F504" s="14" t="s">
        <v>8</v>
      </c>
      <c r="G504" s="14" t="s">
        <v>16</v>
      </c>
      <c r="H504" s="14" t="str">
        <f t="shared" si="41"/>
        <v>B3BFW</v>
      </c>
      <c r="I504" s="14" t="str">
        <f t="shared" si="42"/>
        <v>B3_2020</v>
      </c>
      <c r="J504" s="14" t="s">
        <v>10</v>
      </c>
      <c r="K504" s="14" t="s">
        <v>369</v>
      </c>
      <c r="L504" s="18">
        <v>43970</v>
      </c>
      <c r="M504" s="154">
        <v>31.433691018062731</v>
      </c>
      <c r="N504" s="155">
        <v>2556.6068694691016</v>
      </c>
      <c r="O504" s="155">
        <v>2556.6068694691016</v>
      </c>
      <c r="P504" s="14"/>
      <c r="Q504" s="14"/>
      <c r="R504" s="14"/>
      <c r="S504" s="168"/>
      <c r="T504" s="168"/>
      <c r="U504" s="168"/>
      <c r="V504" s="168"/>
      <c r="W504" s="168"/>
      <c r="X504" s="168"/>
      <c r="Y504" s="168"/>
      <c r="Z504" s="168"/>
      <c r="AA504" s="168"/>
      <c r="AB504" s="168"/>
      <c r="AC504" s="168"/>
      <c r="AD504" s="168"/>
      <c r="AE504" s="168"/>
      <c r="AF504" s="168"/>
      <c r="AG504" s="168"/>
      <c r="AH504" s="168"/>
      <c r="AI504" s="168"/>
      <c r="AJ504" s="168"/>
      <c r="AK504" s="168"/>
      <c r="AL504" s="168"/>
      <c r="AM504" s="168"/>
      <c r="AN504" s="168"/>
      <c r="AO504" s="168"/>
      <c r="AP504" s="168"/>
      <c r="AQ504" s="168"/>
      <c r="AR504" s="14"/>
    </row>
    <row r="505" spans="1:44" x14ac:dyDescent="0.35">
      <c r="A505" s="153" t="str">
        <f t="shared" si="40"/>
        <v>Cut1_24</v>
      </c>
      <c r="B505" s="14">
        <v>2020</v>
      </c>
      <c r="C505" s="15">
        <v>24</v>
      </c>
      <c r="D505" s="15" t="s">
        <v>20</v>
      </c>
      <c r="E505" s="15" t="s">
        <v>13</v>
      </c>
      <c r="F505" s="15" t="s">
        <v>18</v>
      </c>
      <c r="G505" s="14" t="s">
        <v>12</v>
      </c>
      <c r="H505" s="14" t="str">
        <f t="shared" si="41"/>
        <v>B2C</v>
      </c>
      <c r="I505" s="14" t="str">
        <f t="shared" si="42"/>
        <v>B2_2020</v>
      </c>
      <c r="J505" s="14" t="s">
        <v>15</v>
      </c>
      <c r="K505" s="14" t="s">
        <v>369</v>
      </c>
      <c r="L505" s="18">
        <v>43997</v>
      </c>
      <c r="M505" s="154">
        <v>26.48204240588489</v>
      </c>
      <c r="N505" s="155">
        <v>6002.5962786672417</v>
      </c>
      <c r="O505" s="155">
        <v>6002.5962786672417</v>
      </c>
      <c r="P505" s="14"/>
      <c r="Q505" s="14"/>
      <c r="R505" s="14"/>
      <c r="S505" s="168"/>
      <c r="T505" s="168"/>
      <c r="U505" s="168"/>
      <c r="V505" s="168"/>
      <c r="W505" s="168"/>
      <c r="X505" s="168"/>
      <c r="Y505" s="168"/>
      <c r="Z505" s="168"/>
      <c r="AA505" s="168"/>
      <c r="AB505" s="168"/>
      <c r="AC505" s="168"/>
      <c r="AD505" s="168"/>
      <c r="AE505" s="168"/>
      <c r="AF505" s="168"/>
      <c r="AG505" s="168"/>
      <c r="AH505" s="168"/>
      <c r="AI505" s="168"/>
      <c r="AJ505" s="168"/>
      <c r="AK505" s="168"/>
      <c r="AL505" s="168"/>
      <c r="AM505" s="168"/>
      <c r="AN505" s="168"/>
      <c r="AO505" s="168"/>
      <c r="AP505" s="168"/>
      <c r="AQ505" s="168"/>
      <c r="AR505" s="14"/>
    </row>
    <row r="506" spans="1:44" x14ac:dyDescent="0.35">
      <c r="A506" s="153" t="str">
        <f t="shared" si="40"/>
        <v>Cut1_25</v>
      </c>
      <c r="B506" s="14">
        <v>2020</v>
      </c>
      <c r="C506" s="14">
        <v>25</v>
      </c>
      <c r="D506" s="14" t="s">
        <v>7</v>
      </c>
      <c r="E506" s="14" t="s">
        <v>12</v>
      </c>
      <c r="F506" s="14" t="s">
        <v>11</v>
      </c>
      <c r="G506" s="14" t="s">
        <v>16</v>
      </c>
      <c r="H506" s="14" t="str">
        <f t="shared" si="41"/>
        <v>B4BFW</v>
      </c>
      <c r="I506" s="14" t="str">
        <f t="shared" si="42"/>
        <v>B4_2020</v>
      </c>
      <c r="J506" s="14" t="s">
        <v>10</v>
      </c>
      <c r="K506" s="14" t="s">
        <v>369</v>
      </c>
      <c r="L506" s="18">
        <v>43970</v>
      </c>
      <c r="M506" s="154">
        <v>27.6392835615259</v>
      </c>
      <c r="N506" s="155">
        <v>4348.5806136800757</v>
      </c>
      <c r="O506" s="155">
        <v>4348.5806136800757</v>
      </c>
      <c r="P506" s="14"/>
      <c r="Q506" s="14"/>
      <c r="R506" s="14"/>
      <c r="S506" s="168"/>
      <c r="T506" s="168"/>
      <c r="U506" s="168"/>
      <c r="V506" s="168"/>
      <c r="W506" s="168"/>
      <c r="X506" s="168"/>
      <c r="Y506" s="168"/>
      <c r="Z506" s="168"/>
      <c r="AA506" s="168"/>
      <c r="AB506" s="168"/>
      <c r="AC506" s="168"/>
      <c r="AD506" s="168"/>
      <c r="AE506" s="168"/>
      <c r="AF506" s="168"/>
      <c r="AG506" s="168"/>
      <c r="AH506" s="168"/>
      <c r="AI506" s="168"/>
      <c r="AJ506" s="168"/>
      <c r="AK506" s="168"/>
      <c r="AL506" s="168"/>
      <c r="AM506" s="168"/>
      <c r="AN506" s="168"/>
      <c r="AO506" s="168"/>
      <c r="AP506" s="168"/>
      <c r="AQ506" s="168"/>
      <c r="AR506" s="14"/>
    </row>
    <row r="507" spans="1:44" x14ac:dyDescent="0.35">
      <c r="A507" s="153" t="str">
        <f t="shared" si="40"/>
        <v>Cut1_26</v>
      </c>
      <c r="B507" s="14">
        <v>2020</v>
      </c>
      <c r="C507" s="14">
        <v>26</v>
      </c>
      <c r="D507" s="14" t="s">
        <v>7</v>
      </c>
      <c r="E507" s="14" t="s">
        <v>12</v>
      </c>
      <c r="F507" s="14" t="s">
        <v>18</v>
      </c>
      <c r="G507" s="14" t="s">
        <v>9</v>
      </c>
      <c r="H507" s="14" t="str">
        <f t="shared" si="41"/>
        <v>B2BPW</v>
      </c>
      <c r="I507" s="14" t="str">
        <f t="shared" si="42"/>
        <v>B2_2020</v>
      </c>
      <c r="J507" s="14" t="s">
        <v>15</v>
      </c>
      <c r="K507" s="14" t="s">
        <v>369</v>
      </c>
      <c r="L507" s="18">
        <v>43997</v>
      </c>
      <c r="M507" s="154">
        <v>28.160667892693471</v>
      </c>
      <c r="N507" s="155">
        <v>8410.652810617783</v>
      </c>
      <c r="O507" s="155">
        <v>8410.652810617783</v>
      </c>
      <c r="P507" s="14"/>
      <c r="Q507" s="14"/>
      <c r="R507" s="14"/>
      <c r="S507" s="168"/>
      <c r="T507" s="168"/>
      <c r="U507" s="168"/>
      <c r="V507" s="168"/>
      <c r="W507" s="168"/>
      <c r="X507" s="168"/>
      <c r="Y507" s="168"/>
      <c r="Z507" s="168"/>
      <c r="AA507" s="168"/>
      <c r="AB507" s="168"/>
      <c r="AC507" s="168"/>
      <c r="AD507" s="168"/>
      <c r="AE507" s="168"/>
      <c r="AF507" s="168"/>
      <c r="AG507" s="168"/>
      <c r="AH507" s="168"/>
      <c r="AI507" s="168"/>
      <c r="AJ507" s="168"/>
      <c r="AK507" s="168"/>
      <c r="AL507" s="168"/>
      <c r="AM507" s="168"/>
      <c r="AN507" s="168"/>
      <c r="AO507" s="168"/>
      <c r="AP507" s="168"/>
      <c r="AQ507" s="168"/>
      <c r="AR507" s="14"/>
    </row>
    <row r="508" spans="1:44" x14ac:dyDescent="0.35">
      <c r="A508" s="153" t="str">
        <f t="shared" si="40"/>
        <v>Cut1_27</v>
      </c>
      <c r="B508" s="14">
        <v>2020</v>
      </c>
      <c r="C508" s="14">
        <v>27</v>
      </c>
      <c r="D508" s="14" t="s">
        <v>13</v>
      </c>
      <c r="E508" s="14" t="s">
        <v>12</v>
      </c>
      <c r="F508" s="14" t="s">
        <v>14</v>
      </c>
      <c r="G508" s="14" t="s">
        <v>12</v>
      </c>
      <c r="H508" s="14" t="str">
        <f t="shared" si="41"/>
        <v>B1C</v>
      </c>
      <c r="I508" s="14" t="str">
        <f t="shared" si="42"/>
        <v>B1_2020</v>
      </c>
      <c r="J508" s="14" t="s">
        <v>15</v>
      </c>
      <c r="K508" s="14" t="s">
        <v>369</v>
      </c>
      <c r="L508" s="18">
        <v>43997</v>
      </c>
      <c r="M508" s="154">
        <v>30.504048054322276</v>
      </c>
      <c r="N508" s="155">
        <v>3782.5019587359625</v>
      </c>
      <c r="O508" s="155">
        <v>3782.5019587359625</v>
      </c>
      <c r="P508" s="14"/>
      <c r="Q508" s="14"/>
      <c r="R508" s="14"/>
      <c r="S508" s="168"/>
      <c r="T508" s="168"/>
      <c r="U508" s="168"/>
      <c r="V508" s="168"/>
      <c r="W508" s="168"/>
      <c r="X508" s="168"/>
      <c r="Y508" s="168"/>
      <c r="Z508" s="168"/>
      <c r="AA508" s="168"/>
      <c r="AB508" s="168"/>
      <c r="AC508" s="168"/>
      <c r="AD508" s="168"/>
      <c r="AE508" s="168"/>
      <c r="AF508" s="168"/>
      <c r="AG508" s="168"/>
      <c r="AH508" s="168"/>
      <c r="AI508" s="168"/>
      <c r="AJ508" s="168"/>
      <c r="AK508" s="168"/>
      <c r="AL508" s="168"/>
      <c r="AM508" s="168"/>
      <c r="AN508" s="168"/>
      <c r="AO508" s="168"/>
      <c r="AP508" s="168"/>
      <c r="AQ508" s="168"/>
      <c r="AR508" s="14"/>
    </row>
    <row r="509" spans="1:44" x14ac:dyDescent="0.35">
      <c r="A509" s="153" t="str">
        <f t="shared" si="40"/>
        <v>Cut1_28</v>
      </c>
      <c r="B509" s="14">
        <v>2020</v>
      </c>
      <c r="C509" s="14">
        <v>28</v>
      </c>
      <c r="D509" s="14" t="s">
        <v>13</v>
      </c>
      <c r="E509" s="14" t="s">
        <v>12</v>
      </c>
      <c r="F509" s="14" t="s">
        <v>14</v>
      </c>
      <c r="G509" s="14" t="s">
        <v>9</v>
      </c>
      <c r="H509" s="14" t="str">
        <f t="shared" si="41"/>
        <v>B1BPW</v>
      </c>
      <c r="I509" s="14" t="str">
        <f t="shared" si="42"/>
        <v>B1_2020</v>
      </c>
      <c r="J509" s="14" t="s">
        <v>15</v>
      </c>
      <c r="K509" s="14" t="s">
        <v>369</v>
      </c>
      <c r="L509" s="18">
        <v>43997</v>
      </c>
      <c r="M509" s="154">
        <v>28.204996137007488</v>
      </c>
      <c r="N509" s="155">
        <v>6769.1990728817973</v>
      </c>
      <c r="O509" s="155">
        <v>6769.1990728817973</v>
      </c>
      <c r="P509" s="14"/>
      <c r="Q509" s="14"/>
      <c r="R509" s="14"/>
      <c r="S509" s="168"/>
      <c r="T509" s="168"/>
      <c r="U509" s="168"/>
      <c r="V509" s="168"/>
      <c r="W509" s="168"/>
      <c r="X509" s="168"/>
      <c r="Y509" s="168"/>
      <c r="Z509" s="168"/>
      <c r="AA509" s="168"/>
      <c r="AB509" s="168"/>
      <c r="AC509" s="168"/>
      <c r="AD509" s="168"/>
      <c r="AE509" s="168"/>
      <c r="AF509" s="168"/>
      <c r="AG509" s="168"/>
      <c r="AH509" s="168"/>
      <c r="AI509" s="168"/>
      <c r="AJ509" s="168"/>
      <c r="AK509" s="168"/>
      <c r="AL509" s="168"/>
      <c r="AM509" s="168"/>
      <c r="AN509" s="168"/>
      <c r="AO509" s="168"/>
      <c r="AP509" s="168"/>
      <c r="AQ509" s="168"/>
      <c r="AR509" s="14"/>
    </row>
    <row r="510" spans="1:44" x14ac:dyDescent="0.35">
      <c r="A510" s="153" t="str">
        <f t="shared" si="40"/>
        <v>Cut1_29</v>
      </c>
      <c r="B510" s="14">
        <v>2020</v>
      </c>
      <c r="C510" s="14">
        <v>29</v>
      </c>
      <c r="D510" s="14" t="s">
        <v>12</v>
      </c>
      <c r="E510" s="14" t="s">
        <v>12</v>
      </c>
      <c r="F510" s="14" t="s">
        <v>11</v>
      </c>
      <c r="G510" s="14" t="s">
        <v>9</v>
      </c>
      <c r="H510" s="14" t="str">
        <f t="shared" si="41"/>
        <v>B4BPW</v>
      </c>
      <c r="I510" s="14" t="str">
        <f t="shared" si="42"/>
        <v>B4_2020</v>
      </c>
      <c r="J510" s="14" t="s">
        <v>10</v>
      </c>
      <c r="K510" s="14" t="s">
        <v>369</v>
      </c>
      <c r="L510" s="18">
        <v>43970</v>
      </c>
      <c r="M510" s="154">
        <v>23.380591542410162</v>
      </c>
      <c r="N510" s="155">
        <v>5143.730139330235</v>
      </c>
      <c r="O510" s="155">
        <v>5143.730139330235</v>
      </c>
      <c r="P510" s="14"/>
      <c r="Q510" s="14"/>
      <c r="R510" s="14"/>
      <c r="S510" s="168"/>
      <c r="T510" s="168"/>
      <c r="U510" s="168"/>
      <c r="V510" s="168"/>
      <c r="W510" s="168"/>
      <c r="X510" s="168"/>
      <c r="Y510" s="168"/>
      <c r="Z510" s="168"/>
      <c r="AA510" s="168"/>
      <c r="AB510" s="168"/>
      <c r="AC510" s="168"/>
      <c r="AD510" s="168"/>
      <c r="AE510" s="168"/>
      <c r="AF510" s="168"/>
      <c r="AG510" s="168"/>
      <c r="AH510" s="168"/>
      <c r="AI510" s="168"/>
      <c r="AJ510" s="168"/>
      <c r="AK510" s="168"/>
      <c r="AL510" s="168"/>
      <c r="AM510" s="168"/>
      <c r="AN510" s="168"/>
      <c r="AO510" s="168"/>
      <c r="AP510" s="168"/>
      <c r="AQ510" s="168"/>
      <c r="AR510" s="14"/>
    </row>
    <row r="511" spans="1:44" x14ac:dyDescent="0.35">
      <c r="A511" s="153" t="str">
        <f t="shared" si="40"/>
        <v>Cut1_30</v>
      </c>
      <c r="B511" s="14">
        <v>2020</v>
      </c>
      <c r="C511" s="14">
        <v>30</v>
      </c>
      <c r="D511" s="14" t="s">
        <v>12</v>
      </c>
      <c r="E511" s="14" t="s">
        <v>12</v>
      </c>
      <c r="F511" s="14" t="s">
        <v>8</v>
      </c>
      <c r="G511" s="14" t="s">
        <v>16</v>
      </c>
      <c r="H511" s="14" t="str">
        <f t="shared" si="41"/>
        <v>B3BFW</v>
      </c>
      <c r="I511" s="14" t="str">
        <f t="shared" si="42"/>
        <v>B3_2020</v>
      </c>
      <c r="J511" s="14" t="s">
        <v>10</v>
      </c>
      <c r="K511" s="14" t="s">
        <v>369</v>
      </c>
      <c r="L511" s="18">
        <v>43970</v>
      </c>
      <c r="M511" s="154">
        <v>25.811867807854533</v>
      </c>
      <c r="N511" s="155">
        <v>3820.156435562471</v>
      </c>
      <c r="O511" s="155">
        <v>3820.156435562471</v>
      </c>
      <c r="P511" s="14"/>
      <c r="Q511" s="14"/>
      <c r="R511" s="14"/>
      <c r="S511" s="168"/>
      <c r="T511" s="168"/>
      <c r="U511" s="168"/>
      <c r="V511" s="168"/>
      <c r="W511" s="168"/>
      <c r="X511" s="168"/>
      <c r="Y511" s="168"/>
      <c r="Z511" s="168"/>
      <c r="AA511" s="168"/>
      <c r="AB511" s="168"/>
      <c r="AC511" s="168"/>
      <c r="AD511" s="168"/>
      <c r="AE511" s="168"/>
      <c r="AF511" s="168"/>
      <c r="AG511" s="168"/>
      <c r="AH511" s="168"/>
      <c r="AI511" s="168"/>
      <c r="AJ511" s="168"/>
      <c r="AK511" s="168"/>
      <c r="AL511" s="168"/>
      <c r="AM511" s="168"/>
      <c r="AN511" s="168"/>
      <c r="AO511" s="168"/>
      <c r="AP511" s="168"/>
      <c r="AQ511" s="168"/>
      <c r="AR511" s="14"/>
    </row>
    <row r="512" spans="1:44" x14ac:dyDescent="0.35">
      <c r="A512" s="153" t="str">
        <f t="shared" si="40"/>
        <v>Cut1_31</v>
      </c>
      <c r="B512" s="14">
        <v>2020</v>
      </c>
      <c r="C512" s="14">
        <v>31</v>
      </c>
      <c r="D512" s="14" t="s">
        <v>17</v>
      </c>
      <c r="E512" s="14" t="s">
        <v>12</v>
      </c>
      <c r="F512" s="14" t="s">
        <v>11</v>
      </c>
      <c r="G512" s="14" t="s">
        <v>12</v>
      </c>
      <c r="H512" s="14" t="str">
        <f t="shared" si="41"/>
        <v>B4C</v>
      </c>
      <c r="I512" s="14" t="str">
        <f t="shared" si="42"/>
        <v>B4_2020</v>
      </c>
      <c r="J512" s="14" t="s">
        <v>10</v>
      </c>
      <c r="K512" s="14" t="s">
        <v>369</v>
      </c>
      <c r="L512" s="18">
        <v>43970</v>
      </c>
      <c r="M512" s="154">
        <v>24.093424945128348</v>
      </c>
      <c r="N512" s="155">
        <v>4208.3182237490846</v>
      </c>
      <c r="O512" s="155">
        <v>4208.3182237490846</v>
      </c>
      <c r="P512" s="14"/>
      <c r="Q512" s="14"/>
      <c r="R512" s="14"/>
      <c r="S512" s="168"/>
      <c r="T512" s="168"/>
      <c r="U512" s="168"/>
      <c r="V512" s="168"/>
      <c r="W512" s="168"/>
      <c r="X512" s="168"/>
      <c r="Y512" s="168"/>
      <c r="Z512" s="168"/>
      <c r="AA512" s="168"/>
      <c r="AB512" s="168"/>
      <c r="AC512" s="168"/>
      <c r="AD512" s="168"/>
      <c r="AE512" s="168"/>
      <c r="AF512" s="168"/>
      <c r="AG512" s="168"/>
      <c r="AH512" s="168"/>
      <c r="AI512" s="168"/>
      <c r="AJ512" s="168"/>
      <c r="AK512" s="168"/>
      <c r="AL512" s="168"/>
      <c r="AM512" s="168"/>
      <c r="AN512" s="168"/>
      <c r="AO512" s="168"/>
      <c r="AP512" s="168"/>
      <c r="AQ512" s="168"/>
      <c r="AR512" s="14"/>
    </row>
    <row r="513" spans="1:44" x14ac:dyDescent="0.35">
      <c r="A513" s="153" t="str">
        <f t="shared" si="40"/>
        <v>Cut1_32</v>
      </c>
      <c r="B513" s="14">
        <v>2020</v>
      </c>
      <c r="C513" s="14">
        <v>32</v>
      </c>
      <c r="D513" s="14" t="s">
        <v>17</v>
      </c>
      <c r="E513" s="14" t="s">
        <v>12</v>
      </c>
      <c r="F513" s="14" t="s">
        <v>8</v>
      </c>
      <c r="G513" s="14" t="s">
        <v>12</v>
      </c>
      <c r="H513" s="14" t="str">
        <f t="shared" si="41"/>
        <v>B3C</v>
      </c>
      <c r="I513" s="14" t="str">
        <f t="shared" si="42"/>
        <v>B3_2020</v>
      </c>
      <c r="J513" s="14" t="s">
        <v>10</v>
      </c>
      <c r="K513" s="14" t="s">
        <v>369</v>
      </c>
      <c r="L513" s="18">
        <v>43970</v>
      </c>
      <c r="M513" s="154">
        <v>28.914709952335972</v>
      </c>
      <c r="N513" s="155">
        <v>1850.541436949502</v>
      </c>
      <c r="O513" s="155">
        <v>1850.541436949502</v>
      </c>
      <c r="P513" s="14"/>
      <c r="Q513" s="14"/>
      <c r="R513" s="14"/>
      <c r="S513" s="168"/>
      <c r="T513" s="168"/>
      <c r="U513" s="168"/>
      <c r="V513" s="168"/>
      <c r="W513" s="168"/>
      <c r="X513" s="168"/>
      <c r="Y513" s="168"/>
      <c r="Z513" s="168"/>
      <c r="AA513" s="168"/>
      <c r="AB513" s="168"/>
      <c r="AC513" s="168"/>
      <c r="AD513" s="168"/>
      <c r="AE513" s="168"/>
      <c r="AF513" s="168"/>
      <c r="AG513" s="168"/>
      <c r="AH513" s="168"/>
      <c r="AI513" s="168"/>
      <c r="AJ513" s="168"/>
      <c r="AK513" s="168"/>
      <c r="AL513" s="168"/>
      <c r="AM513" s="168"/>
      <c r="AN513" s="168"/>
      <c r="AO513" s="168"/>
      <c r="AP513" s="168"/>
      <c r="AQ513" s="168"/>
      <c r="AR513" s="14"/>
    </row>
    <row r="514" spans="1:44" x14ac:dyDescent="0.35">
      <c r="A514" s="153" t="str">
        <f t="shared" si="40"/>
        <v>Cut1_33</v>
      </c>
      <c r="B514" s="14">
        <v>2020</v>
      </c>
      <c r="C514" s="14">
        <v>33</v>
      </c>
      <c r="D514" s="14" t="s">
        <v>19</v>
      </c>
      <c r="E514" s="14" t="s">
        <v>12</v>
      </c>
      <c r="F514" s="14" t="s">
        <v>8</v>
      </c>
      <c r="G514" s="14" t="s">
        <v>9</v>
      </c>
      <c r="H514" s="14" t="str">
        <f t="shared" si="41"/>
        <v>B3BPW</v>
      </c>
      <c r="I514" s="14" t="str">
        <f t="shared" si="42"/>
        <v>B3_2020</v>
      </c>
      <c r="J514" s="14" t="s">
        <v>10</v>
      </c>
      <c r="K514" s="14" t="s">
        <v>369</v>
      </c>
      <c r="L514" s="18">
        <v>43970</v>
      </c>
      <c r="M514" s="154">
        <v>26.923951464538927</v>
      </c>
      <c r="N514" s="155">
        <v>4989.9056714278813</v>
      </c>
      <c r="O514" s="155">
        <v>4989.9056714278813</v>
      </c>
      <c r="P514" s="14"/>
      <c r="Q514" s="14"/>
      <c r="R514" s="14"/>
      <c r="S514" s="168"/>
      <c r="T514" s="168"/>
      <c r="U514" s="168"/>
      <c r="V514" s="168"/>
      <c r="W514" s="168"/>
      <c r="X514" s="168"/>
      <c r="Y514" s="168"/>
      <c r="Z514" s="168"/>
      <c r="AA514" s="168"/>
      <c r="AB514" s="168"/>
      <c r="AC514" s="168"/>
      <c r="AD514" s="168"/>
      <c r="AE514" s="168"/>
      <c r="AF514" s="168"/>
      <c r="AG514" s="168"/>
      <c r="AH514" s="168"/>
      <c r="AI514" s="168"/>
      <c r="AJ514" s="168"/>
      <c r="AK514" s="168"/>
      <c r="AL514" s="168"/>
      <c r="AM514" s="168"/>
      <c r="AN514" s="168"/>
      <c r="AO514" s="168"/>
      <c r="AP514" s="168"/>
      <c r="AQ514" s="168"/>
      <c r="AR514" s="14"/>
    </row>
    <row r="515" spans="1:44" x14ac:dyDescent="0.35">
      <c r="A515" s="153" t="str">
        <f t="shared" si="40"/>
        <v>Cut1_34</v>
      </c>
      <c r="B515" s="14">
        <v>2020</v>
      </c>
      <c r="C515" s="14">
        <v>34</v>
      </c>
      <c r="D515" s="14" t="s">
        <v>19</v>
      </c>
      <c r="E515" s="14" t="s">
        <v>12</v>
      </c>
      <c r="F515" s="14" t="s">
        <v>14</v>
      </c>
      <c r="G515" s="14" t="s">
        <v>16</v>
      </c>
      <c r="H515" s="14" t="str">
        <f t="shared" si="41"/>
        <v>B1BFW</v>
      </c>
      <c r="I515" s="14" t="str">
        <f t="shared" si="42"/>
        <v>B1_2020</v>
      </c>
      <c r="J515" s="14" t="s">
        <v>15</v>
      </c>
      <c r="K515" s="14" t="s">
        <v>369</v>
      </c>
      <c r="L515" s="18">
        <v>43997</v>
      </c>
      <c r="M515" s="154">
        <v>26.151556611699199</v>
      </c>
      <c r="N515" s="155">
        <v>5125.7050958930431</v>
      </c>
      <c r="O515" s="155">
        <v>5125.7050958930431</v>
      </c>
      <c r="P515" s="14"/>
      <c r="Q515" s="14"/>
      <c r="R515" s="14"/>
      <c r="S515" s="168"/>
      <c r="T515" s="168"/>
      <c r="U515" s="168"/>
      <c r="V515" s="168"/>
      <c r="W515" s="168"/>
      <c r="X515" s="168"/>
      <c r="Y515" s="168"/>
      <c r="Z515" s="168"/>
      <c r="AA515" s="168"/>
      <c r="AB515" s="168"/>
      <c r="AC515" s="168"/>
      <c r="AD515" s="168"/>
      <c r="AE515" s="168"/>
      <c r="AF515" s="168"/>
      <c r="AG515" s="168"/>
      <c r="AH515" s="168"/>
      <c r="AI515" s="168"/>
      <c r="AJ515" s="168"/>
      <c r="AK515" s="168"/>
      <c r="AL515" s="168"/>
      <c r="AM515" s="168"/>
      <c r="AN515" s="168"/>
      <c r="AO515" s="168"/>
      <c r="AP515" s="168"/>
      <c r="AQ515" s="168"/>
      <c r="AR515" s="14"/>
    </row>
    <row r="516" spans="1:44" x14ac:dyDescent="0.35">
      <c r="A516" s="153" t="str">
        <f t="shared" si="40"/>
        <v>Cut1_35</v>
      </c>
      <c r="B516" s="14">
        <v>2020</v>
      </c>
      <c r="C516" s="16">
        <v>35</v>
      </c>
      <c r="D516" s="14" t="s">
        <v>20</v>
      </c>
      <c r="E516" s="16" t="s">
        <v>12</v>
      </c>
      <c r="F516" s="16" t="s">
        <v>18</v>
      </c>
      <c r="G516" s="14" t="s">
        <v>16</v>
      </c>
      <c r="H516" s="14" t="str">
        <f t="shared" si="41"/>
        <v>B2BFW</v>
      </c>
      <c r="I516" s="14" t="str">
        <f t="shared" si="42"/>
        <v>B2_2020</v>
      </c>
      <c r="J516" s="14" t="s">
        <v>15</v>
      </c>
      <c r="K516" s="14" t="s">
        <v>369</v>
      </c>
      <c r="L516" s="18">
        <v>43997</v>
      </c>
      <c r="M516" s="154">
        <v>27.244206052019045</v>
      </c>
      <c r="N516" s="155">
        <v>5594.1436426812443</v>
      </c>
      <c r="O516" s="155">
        <v>5594.1436426812443</v>
      </c>
      <c r="P516" s="14"/>
      <c r="Q516" s="14"/>
      <c r="R516" s="14"/>
      <c r="S516" s="168"/>
      <c r="T516" s="168"/>
      <c r="U516" s="168"/>
      <c r="V516" s="168"/>
      <c r="W516" s="168"/>
      <c r="X516" s="168"/>
      <c r="Y516" s="168"/>
      <c r="Z516" s="168"/>
      <c r="AA516" s="168"/>
      <c r="AB516" s="168"/>
      <c r="AC516" s="168"/>
      <c r="AD516" s="168"/>
      <c r="AE516" s="168"/>
      <c r="AF516" s="168"/>
      <c r="AG516" s="168"/>
      <c r="AH516" s="168"/>
      <c r="AI516" s="168"/>
      <c r="AJ516" s="168"/>
      <c r="AK516" s="168"/>
      <c r="AL516" s="168"/>
      <c r="AM516" s="168"/>
      <c r="AN516" s="168"/>
      <c r="AO516" s="168"/>
      <c r="AP516" s="168"/>
      <c r="AQ516" s="168"/>
      <c r="AR516" s="14"/>
    </row>
    <row r="517" spans="1:44" x14ac:dyDescent="0.35">
      <c r="A517" s="153" t="str">
        <f t="shared" si="40"/>
        <v>Cut1_36</v>
      </c>
      <c r="B517" s="14">
        <v>2020</v>
      </c>
      <c r="C517" s="15">
        <v>36</v>
      </c>
      <c r="D517" s="15" t="s">
        <v>20</v>
      </c>
      <c r="E517" s="15" t="s">
        <v>12</v>
      </c>
      <c r="F517" s="15" t="s">
        <v>18</v>
      </c>
      <c r="G517" s="14" t="s">
        <v>12</v>
      </c>
      <c r="H517" s="14" t="str">
        <f t="shared" si="41"/>
        <v>B2C</v>
      </c>
      <c r="I517" s="14" t="str">
        <f t="shared" si="42"/>
        <v>B2_2020</v>
      </c>
      <c r="J517" s="14" t="s">
        <v>15</v>
      </c>
      <c r="K517" s="14" t="s">
        <v>369</v>
      </c>
      <c r="L517" s="18">
        <v>43997</v>
      </c>
      <c r="M517" s="154">
        <v>27.876936871304885</v>
      </c>
      <c r="N517" s="155">
        <v>4757.6638927026997</v>
      </c>
      <c r="O517" s="155">
        <v>4757.6638927026997</v>
      </c>
      <c r="P517" s="14"/>
      <c r="Q517" s="14"/>
      <c r="R517" s="14"/>
      <c r="S517" s="168"/>
      <c r="T517" s="168"/>
      <c r="U517" s="168"/>
      <c r="V517" s="168"/>
      <c r="W517" s="168"/>
      <c r="X517" s="168"/>
      <c r="Y517" s="168"/>
      <c r="Z517" s="168"/>
      <c r="AA517" s="168"/>
      <c r="AB517" s="168"/>
      <c r="AC517" s="168"/>
      <c r="AD517" s="168"/>
      <c r="AE517" s="168"/>
      <c r="AF517" s="168"/>
      <c r="AG517" s="168"/>
      <c r="AH517" s="168"/>
      <c r="AI517" s="168"/>
      <c r="AJ517" s="168"/>
      <c r="AK517" s="168"/>
      <c r="AL517" s="168"/>
      <c r="AM517" s="168"/>
      <c r="AN517" s="168"/>
      <c r="AO517" s="168"/>
      <c r="AP517" s="168"/>
      <c r="AQ517" s="168"/>
      <c r="AR517" s="14"/>
    </row>
    <row r="518" spans="1:44" x14ac:dyDescent="0.35">
      <c r="A518" s="153" t="str">
        <f t="shared" si="40"/>
        <v>Cut1_37</v>
      </c>
      <c r="B518" s="14">
        <v>2020</v>
      </c>
      <c r="C518" s="14">
        <v>37</v>
      </c>
      <c r="D518" s="14" t="s">
        <v>7</v>
      </c>
      <c r="E518" s="14" t="s">
        <v>17</v>
      </c>
      <c r="F518" s="14" t="s">
        <v>14</v>
      </c>
      <c r="G518" s="14" t="s">
        <v>16</v>
      </c>
      <c r="H518" s="14" t="str">
        <f t="shared" si="41"/>
        <v>B1BFW</v>
      </c>
      <c r="I518" s="14" t="str">
        <f t="shared" si="42"/>
        <v>B1_2020</v>
      </c>
      <c r="J518" s="14" t="s">
        <v>15</v>
      </c>
      <c r="K518" s="14" t="s">
        <v>369</v>
      </c>
      <c r="L518" s="18">
        <v>43997</v>
      </c>
      <c r="M518" s="154">
        <v>30.551589190332642</v>
      </c>
      <c r="N518" s="155">
        <v>7413.852310187387</v>
      </c>
      <c r="O518" s="155">
        <v>7413.852310187387</v>
      </c>
      <c r="P518" s="14"/>
      <c r="Q518" s="14"/>
      <c r="R518" s="14"/>
      <c r="S518" s="168"/>
      <c r="T518" s="168"/>
      <c r="U518" s="168"/>
      <c r="V518" s="168"/>
      <c r="W518" s="168"/>
      <c r="X518" s="168"/>
      <c r="Y518" s="168"/>
      <c r="Z518" s="168"/>
      <c r="AA518" s="168"/>
      <c r="AB518" s="168"/>
      <c r="AC518" s="168"/>
      <c r="AD518" s="168"/>
      <c r="AE518" s="168"/>
      <c r="AF518" s="168"/>
      <c r="AG518" s="168"/>
      <c r="AH518" s="168"/>
      <c r="AI518" s="168"/>
      <c r="AJ518" s="168"/>
      <c r="AK518" s="168"/>
      <c r="AL518" s="168"/>
      <c r="AM518" s="168"/>
      <c r="AN518" s="168"/>
      <c r="AO518" s="168"/>
      <c r="AP518" s="168"/>
      <c r="AQ518" s="168"/>
      <c r="AR518" s="14"/>
    </row>
    <row r="519" spans="1:44" x14ac:dyDescent="0.35">
      <c r="A519" s="153" t="str">
        <f t="shared" si="40"/>
        <v>Cut1_38</v>
      </c>
      <c r="B519" s="14">
        <v>2020</v>
      </c>
      <c r="C519" s="14">
        <v>38</v>
      </c>
      <c r="D519" s="14" t="s">
        <v>7</v>
      </c>
      <c r="E519" s="14" t="s">
        <v>17</v>
      </c>
      <c r="F519" s="14" t="s">
        <v>8</v>
      </c>
      <c r="G519" s="14" t="s">
        <v>12</v>
      </c>
      <c r="H519" s="14" t="str">
        <f t="shared" si="41"/>
        <v>B3C</v>
      </c>
      <c r="I519" s="14" t="str">
        <f t="shared" si="42"/>
        <v>B3_2020</v>
      </c>
      <c r="J519" s="14" t="s">
        <v>10</v>
      </c>
      <c r="K519" s="14" t="s">
        <v>369</v>
      </c>
      <c r="L519" s="18">
        <v>43970</v>
      </c>
      <c r="M519" s="154">
        <v>29.570078776537997</v>
      </c>
      <c r="N519" s="155">
        <v>2286.7527587189384</v>
      </c>
      <c r="O519" s="155">
        <v>2286.7527587189384</v>
      </c>
      <c r="P519" s="14"/>
      <c r="Q519" s="14"/>
      <c r="R519" s="14"/>
      <c r="S519" s="168"/>
      <c r="T519" s="168"/>
      <c r="U519" s="168"/>
      <c r="V519" s="168"/>
      <c r="W519" s="168"/>
      <c r="X519" s="168"/>
      <c r="Y519" s="168"/>
      <c r="Z519" s="168"/>
      <c r="AA519" s="168"/>
      <c r="AB519" s="168"/>
      <c r="AC519" s="168"/>
      <c r="AD519" s="168"/>
      <c r="AE519" s="168"/>
      <c r="AF519" s="168"/>
      <c r="AG519" s="168"/>
      <c r="AH519" s="168"/>
      <c r="AI519" s="168"/>
      <c r="AJ519" s="168"/>
      <c r="AK519" s="168"/>
      <c r="AL519" s="168"/>
      <c r="AM519" s="168"/>
      <c r="AN519" s="168"/>
      <c r="AO519" s="168"/>
      <c r="AP519" s="168"/>
      <c r="AQ519" s="168"/>
      <c r="AR519" s="14"/>
    </row>
    <row r="520" spans="1:44" x14ac:dyDescent="0.35">
      <c r="A520" s="153" t="str">
        <f t="shared" si="40"/>
        <v>Cut1_39</v>
      </c>
      <c r="B520" s="14">
        <v>2020</v>
      </c>
      <c r="C520" s="14">
        <v>39</v>
      </c>
      <c r="D520" s="14" t="s">
        <v>13</v>
      </c>
      <c r="E520" s="14" t="s">
        <v>17</v>
      </c>
      <c r="F520" s="14" t="s">
        <v>8</v>
      </c>
      <c r="G520" s="14" t="s">
        <v>9</v>
      </c>
      <c r="H520" s="14" t="str">
        <f t="shared" si="41"/>
        <v>B3BPW</v>
      </c>
      <c r="I520" s="14" t="str">
        <f t="shared" si="42"/>
        <v>B3_2020</v>
      </c>
      <c r="J520" s="14" t="s">
        <v>10</v>
      </c>
      <c r="K520" s="14" t="s">
        <v>369</v>
      </c>
      <c r="L520" s="18">
        <v>43970</v>
      </c>
      <c r="M520" s="154">
        <v>26.514787785673118</v>
      </c>
      <c r="N520" s="155">
        <v>3358.5397861852616</v>
      </c>
      <c r="O520" s="155">
        <v>3358.5397861852616</v>
      </c>
      <c r="P520" s="14"/>
      <c r="Q520" s="14"/>
      <c r="R520" s="14"/>
      <c r="S520" s="168"/>
      <c r="T520" s="168"/>
      <c r="U520" s="168"/>
      <c r="V520" s="168"/>
      <c r="W520" s="168"/>
      <c r="X520" s="168"/>
      <c r="Y520" s="168"/>
      <c r="Z520" s="168"/>
      <c r="AA520" s="168"/>
      <c r="AB520" s="168"/>
      <c r="AC520" s="168"/>
      <c r="AD520" s="168"/>
      <c r="AE520" s="168"/>
      <c r="AF520" s="168"/>
      <c r="AG520" s="168"/>
      <c r="AH520" s="168"/>
      <c r="AI520" s="168"/>
      <c r="AJ520" s="168"/>
      <c r="AK520" s="168"/>
      <c r="AL520" s="168"/>
      <c r="AM520" s="168"/>
      <c r="AN520" s="168"/>
      <c r="AO520" s="168"/>
      <c r="AP520" s="168"/>
      <c r="AQ520" s="168"/>
      <c r="AR520" s="14"/>
    </row>
    <row r="521" spans="1:44" x14ac:dyDescent="0.35">
      <c r="A521" s="153" t="str">
        <f t="shared" si="40"/>
        <v>Cut1_40</v>
      </c>
      <c r="B521" s="14">
        <v>2020</v>
      </c>
      <c r="C521" s="14">
        <v>40</v>
      </c>
      <c r="D521" s="14" t="s">
        <v>13</v>
      </c>
      <c r="E521" s="14" t="s">
        <v>17</v>
      </c>
      <c r="F521" s="14" t="s">
        <v>11</v>
      </c>
      <c r="G521" s="14" t="s">
        <v>12</v>
      </c>
      <c r="H521" s="14" t="str">
        <f t="shared" si="41"/>
        <v>B4C</v>
      </c>
      <c r="I521" s="14" t="str">
        <f t="shared" si="42"/>
        <v>B4_2020</v>
      </c>
      <c r="J521" s="14" t="s">
        <v>10</v>
      </c>
      <c r="K521" s="14" t="s">
        <v>369</v>
      </c>
      <c r="L521" s="18">
        <v>43970</v>
      </c>
      <c r="M521" s="154">
        <v>24.517339828698063</v>
      </c>
      <c r="N521" s="155">
        <v>4184.292664097803</v>
      </c>
      <c r="O521" s="155">
        <v>4184.292664097803</v>
      </c>
      <c r="P521" s="14"/>
      <c r="Q521" s="14"/>
      <c r="R521" s="14"/>
      <c r="S521" s="168"/>
      <c r="T521" s="168"/>
      <c r="U521" s="168"/>
      <c r="V521" s="168"/>
      <c r="W521" s="168"/>
      <c r="X521" s="168"/>
      <c r="Y521" s="168"/>
      <c r="Z521" s="168"/>
      <c r="AA521" s="168"/>
      <c r="AB521" s="168"/>
      <c r="AC521" s="168"/>
      <c r="AD521" s="168"/>
      <c r="AE521" s="168"/>
      <c r="AF521" s="168"/>
      <c r="AG521" s="168"/>
      <c r="AH521" s="168"/>
      <c r="AI521" s="168"/>
      <c r="AJ521" s="168"/>
      <c r="AK521" s="168"/>
      <c r="AL521" s="168"/>
      <c r="AM521" s="168"/>
      <c r="AN521" s="168"/>
      <c r="AO521" s="168"/>
      <c r="AP521" s="168"/>
      <c r="AQ521" s="168"/>
      <c r="AR521" s="14"/>
    </row>
    <row r="522" spans="1:44" x14ac:dyDescent="0.35">
      <c r="A522" s="153" t="str">
        <f t="shared" si="40"/>
        <v>Cut1_41</v>
      </c>
      <c r="B522" s="14">
        <v>2020</v>
      </c>
      <c r="C522" s="14">
        <v>41</v>
      </c>
      <c r="D522" s="14" t="s">
        <v>12</v>
      </c>
      <c r="E522" s="14" t="s">
        <v>17</v>
      </c>
      <c r="F522" s="14" t="s">
        <v>18</v>
      </c>
      <c r="G522" s="14" t="s">
        <v>16</v>
      </c>
      <c r="H522" s="14" t="str">
        <f t="shared" si="41"/>
        <v>B2BFW</v>
      </c>
      <c r="I522" s="14" t="str">
        <f t="shared" si="42"/>
        <v>B2_2020</v>
      </c>
      <c r="J522" s="14" t="s">
        <v>15</v>
      </c>
      <c r="K522" s="14" t="s">
        <v>369</v>
      </c>
      <c r="L522" s="18">
        <v>43997</v>
      </c>
      <c r="M522" s="154">
        <v>28.972738868618571</v>
      </c>
      <c r="N522" s="155">
        <v>5369.6142703173091</v>
      </c>
      <c r="O522" s="155">
        <v>5369.6142703173091</v>
      </c>
      <c r="P522" s="14"/>
      <c r="Q522" s="14"/>
      <c r="R522" s="14"/>
      <c r="S522" s="168"/>
      <c r="T522" s="168"/>
      <c r="U522" s="168"/>
      <c r="V522" s="168"/>
      <c r="W522" s="168"/>
      <c r="X522" s="168"/>
      <c r="Y522" s="168"/>
      <c r="Z522" s="168"/>
      <c r="AA522" s="168"/>
      <c r="AB522" s="168"/>
      <c r="AC522" s="168"/>
      <c r="AD522" s="168"/>
      <c r="AE522" s="168"/>
      <c r="AF522" s="168"/>
      <c r="AG522" s="168"/>
      <c r="AH522" s="168"/>
      <c r="AI522" s="168"/>
      <c r="AJ522" s="168"/>
      <c r="AK522" s="168"/>
      <c r="AL522" s="168"/>
      <c r="AM522" s="168"/>
      <c r="AN522" s="168"/>
      <c r="AO522" s="168"/>
      <c r="AP522" s="168"/>
      <c r="AQ522" s="168"/>
      <c r="AR522" s="14"/>
    </row>
    <row r="523" spans="1:44" x14ac:dyDescent="0.35">
      <c r="A523" s="153" t="str">
        <f t="shared" si="40"/>
        <v>Cut1_42</v>
      </c>
      <c r="B523" s="14">
        <v>2020</v>
      </c>
      <c r="C523" s="14">
        <v>42</v>
      </c>
      <c r="D523" s="14" t="s">
        <v>12</v>
      </c>
      <c r="E523" s="14" t="s">
        <v>17</v>
      </c>
      <c r="F523" s="14" t="s">
        <v>14</v>
      </c>
      <c r="G523" s="14" t="s">
        <v>9</v>
      </c>
      <c r="H523" s="14" t="str">
        <f t="shared" si="41"/>
        <v>B1BPW</v>
      </c>
      <c r="I523" s="14" t="str">
        <f t="shared" si="42"/>
        <v>B1_2020</v>
      </c>
      <c r="J523" s="14" t="s">
        <v>15</v>
      </c>
      <c r="K523" s="14" t="s">
        <v>369</v>
      </c>
      <c r="L523" s="18">
        <v>43997</v>
      </c>
      <c r="M523" s="154">
        <v>27.124557100027253</v>
      </c>
      <c r="N523" s="155">
        <v>6799.2223130734983</v>
      </c>
      <c r="O523" s="155">
        <v>6799.2223130734983</v>
      </c>
      <c r="P523" s="14"/>
      <c r="Q523" s="14"/>
      <c r="R523" s="14"/>
      <c r="S523" s="168"/>
      <c r="T523" s="168"/>
      <c r="U523" s="168"/>
      <c r="V523" s="168"/>
      <c r="W523" s="168"/>
      <c r="X523" s="168"/>
      <c r="Y523" s="168"/>
      <c r="Z523" s="168"/>
      <c r="AA523" s="168"/>
      <c r="AB523" s="168"/>
      <c r="AC523" s="168"/>
      <c r="AD523" s="168"/>
      <c r="AE523" s="168"/>
      <c r="AF523" s="168"/>
      <c r="AG523" s="168"/>
      <c r="AH523" s="168"/>
      <c r="AI523" s="168"/>
      <c r="AJ523" s="168"/>
      <c r="AK523" s="168"/>
      <c r="AL523" s="168"/>
      <c r="AM523" s="168"/>
      <c r="AN523" s="168"/>
      <c r="AO523" s="168"/>
      <c r="AP523" s="168"/>
      <c r="AQ523" s="168"/>
      <c r="AR523" s="14"/>
    </row>
    <row r="524" spans="1:44" x14ac:dyDescent="0.35">
      <c r="A524" s="153" t="str">
        <f t="shared" si="40"/>
        <v>Cut1_43</v>
      </c>
      <c r="B524" s="14">
        <v>2020</v>
      </c>
      <c r="C524" s="14">
        <v>43</v>
      </c>
      <c r="D524" s="14" t="s">
        <v>17</v>
      </c>
      <c r="E524" s="14" t="s">
        <v>17</v>
      </c>
      <c r="F524" s="14" t="s">
        <v>18</v>
      </c>
      <c r="G524" s="14" t="s">
        <v>12</v>
      </c>
      <c r="H524" s="14" t="str">
        <f t="shared" si="41"/>
        <v>B2C</v>
      </c>
      <c r="I524" s="14" t="str">
        <f t="shared" si="42"/>
        <v>B2_2020</v>
      </c>
      <c r="J524" s="14" t="s">
        <v>15</v>
      </c>
      <c r="K524" s="14" t="s">
        <v>369</v>
      </c>
      <c r="L524" s="18">
        <v>43997</v>
      </c>
      <c r="M524" s="154">
        <v>28.647838557143228</v>
      </c>
      <c r="N524" s="155">
        <v>5003.8224679810173</v>
      </c>
      <c r="O524" s="155">
        <v>5003.8224679810173</v>
      </c>
      <c r="P524" s="14"/>
      <c r="Q524" s="14"/>
      <c r="R524" s="14"/>
      <c r="S524" s="168"/>
      <c r="T524" s="168"/>
      <c r="U524" s="168"/>
      <c r="V524" s="168"/>
      <c r="W524" s="168"/>
      <c r="X524" s="168"/>
      <c r="Y524" s="168"/>
      <c r="Z524" s="168"/>
      <c r="AA524" s="168"/>
      <c r="AB524" s="168"/>
      <c r="AC524" s="168"/>
      <c r="AD524" s="168"/>
      <c r="AE524" s="168"/>
      <c r="AF524" s="168"/>
      <c r="AG524" s="168"/>
      <c r="AH524" s="168"/>
      <c r="AI524" s="168"/>
      <c r="AJ524" s="168"/>
      <c r="AK524" s="168"/>
      <c r="AL524" s="168"/>
      <c r="AM524" s="168"/>
      <c r="AN524" s="168"/>
      <c r="AO524" s="168"/>
      <c r="AP524" s="168"/>
      <c r="AQ524" s="168"/>
      <c r="AR524" s="14"/>
    </row>
    <row r="525" spans="1:44" x14ac:dyDescent="0.35">
      <c r="A525" s="153" t="str">
        <f t="shared" si="40"/>
        <v>Cut1_44</v>
      </c>
      <c r="B525" s="14">
        <v>2020</v>
      </c>
      <c r="C525" s="14">
        <v>44</v>
      </c>
      <c r="D525" s="14" t="s">
        <v>17</v>
      </c>
      <c r="E525" s="14" t="s">
        <v>17</v>
      </c>
      <c r="F525" s="14" t="s">
        <v>11</v>
      </c>
      <c r="G525" s="14" t="s">
        <v>9</v>
      </c>
      <c r="H525" s="14" t="str">
        <f t="shared" si="41"/>
        <v>B4BPW</v>
      </c>
      <c r="I525" s="14" t="str">
        <f t="shared" si="42"/>
        <v>B4_2020</v>
      </c>
      <c r="J525" s="14" t="s">
        <v>10</v>
      </c>
      <c r="K525" s="14" t="s">
        <v>369</v>
      </c>
      <c r="L525" s="18">
        <v>43970</v>
      </c>
      <c r="M525" s="154">
        <v>23.745564577573642</v>
      </c>
      <c r="N525" s="155">
        <v>6237.1682957093426</v>
      </c>
      <c r="O525" s="155">
        <v>6237.1682957093426</v>
      </c>
      <c r="P525" s="14"/>
      <c r="Q525" s="14"/>
      <c r="R525" s="14"/>
      <c r="S525" s="168"/>
      <c r="T525" s="168"/>
      <c r="U525" s="168"/>
      <c r="V525" s="168"/>
      <c r="W525" s="168"/>
      <c r="X525" s="168"/>
      <c r="Y525" s="168"/>
      <c r="Z525" s="168"/>
      <c r="AA525" s="168"/>
      <c r="AB525" s="168"/>
      <c r="AC525" s="168"/>
      <c r="AD525" s="168"/>
      <c r="AE525" s="168"/>
      <c r="AF525" s="168"/>
      <c r="AG525" s="168"/>
      <c r="AH525" s="168"/>
      <c r="AI525" s="168"/>
      <c r="AJ525" s="168"/>
      <c r="AK525" s="168"/>
      <c r="AL525" s="168"/>
      <c r="AM525" s="168"/>
      <c r="AN525" s="168"/>
      <c r="AO525" s="168"/>
      <c r="AP525" s="168"/>
      <c r="AQ525" s="168"/>
      <c r="AR525" s="14"/>
    </row>
    <row r="526" spans="1:44" x14ac:dyDescent="0.35">
      <c r="A526" s="153" t="str">
        <f t="shared" si="40"/>
        <v>Cut1_45</v>
      </c>
      <c r="B526" s="14">
        <v>2020</v>
      </c>
      <c r="C526" s="14">
        <v>45</v>
      </c>
      <c r="D526" s="14" t="s">
        <v>19</v>
      </c>
      <c r="E526" s="14" t="s">
        <v>17</v>
      </c>
      <c r="F526" s="14" t="s">
        <v>14</v>
      </c>
      <c r="G526" s="14" t="s">
        <v>12</v>
      </c>
      <c r="H526" s="14" t="str">
        <f t="shared" si="41"/>
        <v>B1C</v>
      </c>
      <c r="I526" s="14" t="str">
        <f t="shared" si="42"/>
        <v>B1_2020</v>
      </c>
      <c r="J526" s="14" t="s">
        <v>15</v>
      </c>
      <c r="K526" s="14" t="s">
        <v>369</v>
      </c>
      <c r="L526" s="18">
        <v>43997</v>
      </c>
      <c r="M526" s="154">
        <v>29.1993353756685</v>
      </c>
      <c r="N526" s="155">
        <v>4594.0287657718445</v>
      </c>
      <c r="O526" s="155">
        <v>4594.0287657718445</v>
      </c>
      <c r="P526" s="14"/>
      <c r="Q526" s="14"/>
      <c r="R526" s="14"/>
      <c r="S526" s="168"/>
      <c r="T526" s="168"/>
      <c r="U526" s="168"/>
      <c r="V526" s="168"/>
      <c r="W526" s="168"/>
      <c r="X526" s="168"/>
      <c r="Y526" s="168"/>
      <c r="Z526" s="168"/>
      <c r="AA526" s="168"/>
      <c r="AB526" s="168"/>
      <c r="AC526" s="168"/>
      <c r="AD526" s="168"/>
      <c r="AE526" s="168"/>
      <c r="AF526" s="168"/>
      <c r="AG526" s="168"/>
      <c r="AH526" s="168"/>
      <c r="AI526" s="168"/>
      <c r="AJ526" s="168"/>
      <c r="AK526" s="168"/>
      <c r="AL526" s="168"/>
      <c r="AM526" s="168"/>
      <c r="AN526" s="168"/>
      <c r="AO526" s="168"/>
      <c r="AP526" s="168"/>
      <c r="AQ526" s="168"/>
      <c r="AR526" s="14"/>
    </row>
    <row r="527" spans="1:44" x14ac:dyDescent="0.35">
      <c r="A527" s="153" t="str">
        <f t="shared" si="40"/>
        <v>Cut1_46</v>
      </c>
      <c r="B527" s="14">
        <v>2020</v>
      </c>
      <c r="C527" s="14">
        <v>46</v>
      </c>
      <c r="D527" s="14" t="s">
        <v>19</v>
      </c>
      <c r="E527" s="14" t="s">
        <v>17</v>
      </c>
      <c r="F527" s="14" t="s">
        <v>8</v>
      </c>
      <c r="G527" s="14" t="s">
        <v>16</v>
      </c>
      <c r="H527" s="14" t="str">
        <f t="shared" si="41"/>
        <v>B3BFW</v>
      </c>
      <c r="I527" s="14" t="str">
        <f t="shared" si="42"/>
        <v>B3_2020</v>
      </c>
      <c r="J527" s="14" t="s">
        <v>10</v>
      </c>
      <c r="K527" s="14" t="s">
        <v>369</v>
      </c>
      <c r="L527" s="18">
        <v>43970</v>
      </c>
      <c r="M527" s="154">
        <v>29.409090010477826</v>
      </c>
      <c r="N527" s="155">
        <v>2352.7272008382261</v>
      </c>
      <c r="O527" s="155">
        <v>2352.7272008382261</v>
      </c>
      <c r="P527" s="14"/>
      <c r="Q527" s="14"/>
      <c r="R527" s="14"/>
      <c r="S527" s="168"/>
      <c r="T527" s="168"/>
      <c r="U527" s="168"/>
      <c r="V527" s="168"/>
      <c r="W527" s="168"/>
      <c r="X527" s="168"/>
      <c r="Y527" s="168"/>
      <c r="Z527" s="168"/>
      <c r="AA527" s="168"/>
      <c r="AB527" s="168"/>
      <c r="AC527" s="168"/>
      <c r="AD527" s="168"/>
      <c r="AE527" s="168"/>
      <c r="AF527" s="168"/>
      <c r="AG527" s="168"/>
      <c r="AH527" s="168"/>
      <c r="AI527" s="168"/>
      <c r="AJ527" s="168"/>
      <c r="AK527" s="168"/>
      <c r="AL527" s="168"/>
      <c r="AM527" s="168"/>
      <c r="AN527" s="168"/>
      <c r="AO527" s="168"/>
      <c r="AP527" s="168"/>
      <c r="AQ527" s="168"/>
      <c r="AR527" s="14"/>
    </row>
    <row r="528" spans="1:44" x14ac:dyDescent="0.35">
      <c r="A528" s="153" t="str">
        <f t="shared" si="40"/>
        <v>Cut1_47</v>
      </c>
      <c r="B528" s="14">
        <v>2020</v>
      </c>
      <c r="C528" s="16">
        <v>47</v>
      </c>
      <c r="D528" s="14" t="s">
        <v>20</v>
      </c>
      <c r="E528" s="16" t="s">
        <v>17</v>
      </c>
      <c r="F528" s="16" t="s">
        <v>18</v>
      </c>
      <c r="G528" s="14" t="s">
        <v>9</v>
      </c>
      <c r="H528" s="14" t="str">
        <f t="shared" si="41"/>
        <v>B2BPW</v>
      </c>
      <c r="I528" s="14" t="str">
        <f t="shared" si="42"/>
        <v>B2_2020</v>
      </c>
      <c r="J528" s="14" t="s">
        <v>15</v>
      </c>
      <c r="K528" s="14" t="s">
        <v>369</v>
      </c>
      <c r="L528" s="18">
        <v>43997</v>
      </c>
      <c r="M528" s="154">
        <v>30.683124166781596</v>
      </c>
      <c r="N528" s="155">
        <v>6750.2873166919508</v>
      </c>
      <c r="O528" s="155">
        <v>6750.2873166919508</v>
      </c>
      <c r="P528" s="14"/>
      <c r="Q528" s="14"/>
      <c r="R528" s="14"/>
      <c r="S528" s="168"/>
      <c r="T528" s="168"/>
      <c r="U528" s="168"/>
      <c r="V528" s="168"/>
      <c r="W528" s="168"/>
      <c r="X528" s="168"/>
      <c r="Y528" s="168"/>
      <c r="Z528" s="168"/>
      <c r="AA528" s="168"/>
      <c r="AB528" s="168"/>
      <c r="AC528" s="168"/>
      <c r="AD528" s="168"/>
      <c r="AE528" s="168"/>
      <c r="AF528" s="168"/>
      <c r="AG528" s="168"/>
      <c r="AH528" s="168"/>
      <c r="AI528" s="168"/>
      <c r="AJ528" s="168"/>
      <c r="AK528" s="168"/>
      <c r="AL528" s="168"/>
      <c r="AM528" s="168"/>
      <c r="AN528" s="168"/>
      <c r="AO528" s="168"/>
      <c r="AP528" s="168"/>
      <c r="AQ528" s="168"/>
      <c r="AR528" s="14"/>
    </row>
    <row r="529" spans="1:44" x14ac:dyDescent="0.35">
      <c r="A529" s="169" t="str">
        <f t="shared" si="40"/>
        <v>Cut1_48</v>
      </c>
      <c r="B529" s="15">
        <v>2020</v>
      </c>
      <c r="C529" s="15">
        <v>48</v>
      </c>
      <c r="D529" s="15" t="s">
        <v>20</v>
      </c>
      <c r="E529" s="15" t="s">
        <v>17</v>
      </c>
      <c r="F529" s="15" t="s">
        <v>11</v>
      </c>
      <c r="G529" s="15" t="s">
        <v>16</v>
      </c>
      <c r="H529" s="15" t="str">
        <f t="shared" si="41"/>
        <v>B4BFW</v>
      </c>
      <c r="I529" s="15" t="str">
        <f t="shared" si="42"/>
        <v>B4_2020</v>
      </c>
      <c r="J529" s="15" t="s">
        <v>10</v>
      </c>
      <c r="K529" s="15" t="s">
        <v>369</v>
      </c>
      <c r="L529" s="170">
        <v>43970</v>
      </c>
      <c r="M529" s="171">
        <v>25.62010377454471</v>
      </c>
      <c r="N529" s="172">
        <v>3586.8145284362595</v>
      </c>
      <c r="O529" s="172">
        <v>3586.8145284362595</v>
      </c>
      <c r="P529" s="15"/>
      <c r="Q529" s="15"/>
      <c r="R529" s="15"/>
      <c r="S529" s="168"/>
      <c r="T529" s="168"/>
      <c r="U529" s="168"/>
      <c r="V529" s="168"/>
      <c r="W529" s="168"/>
      <c r="X529" s="168"/>
      <c r="Y529" s="168"/>
      <c r="Z529" s="168"/>
      <c r="AA529" s="168"/>
      <c r="AB529" s="168"/>
      <c r="AC529" s="168"/>
      <c r="AD529" s="168"/>
      <c r="AE529" s="168"/>
      <c r="AF529" s="168"/>
      <c r="AG529" s="168"/>
      <c r="AH529" s="168"/>
      <c r="AI529" s="168"/>
      <c r="AJ529" s="168"/>
      <c r="AK529" s="168"/>
      <c r="AL529" s="168"/>
      <c r="AM529" s="168"/>
      <c r="AN529" s="168"/>
      <c r="AO529" s="168"/>
      <c r="AP529" s="168"/>
      <c r="AQ529" s="168"/>
      <c r="AR529" s="15"/>
    </row>
    <row r="530" spans="1:44" x14ac:dyDescent="0.35">
      <c r="A530" s="153" t="str">
        <f t="shared" si="40"/>
        <v>Cut2_1</v>
      </c>
      <c r="B530" s="14">
        <v>2020</v>
      </c>
      <c r="C530" s="14">
        <v>1</v>
      </c>
      <c r="D530" s="14" t="s">
        <v>7</v>
      </c>
      <c r="E530" s="14" t="s">
        <v>7</v>
      </c>
      <c r="F530" s="14" t="s">
        <v>8</v>
      </c>
      <c r="G530" s="14" t="s">
        <v>9</v>
      </c>
      <c r="H530" s="14" t="str">
        <f t="shared" si="41"/>
        <v>B3BPW</v>
      </c>
      <c r="I530" s="14" t="str">
        <f t="shared" si="42"/>
        <v>B3_2020</v>
      </c>
      <c r="J530" s="14" t="s">
        <v>10</v>
      </c>
      <c r="K530" s="14" t="s">
        <v>371</v>
      </c>
      <c r="L530" s="18">
        <v>44004</v>
      </c>
      <c r="M530" s="154">
        <v>20.007503986492811</v>
      </c>
      <c r="N530" s="155">
        <v>1467.2169590094729</v>
      </c>
      <c r="O530" s="155">
        <v>1467.2169590094729</v>
      </c>
      <c r="P530" s="14"/>
      <c r="Q530" s="14"/>
      <c r="R530" s="14"/>
      <c r="S530" s="168"/>
      <c r="T530" s="168"/>
      <c r="U530" s="168"/>
      <c r="V530" s="168"/>
      <c r="W530" s="168"/>
      <c r="X530" s="168"/>
      <c r="Y530" s="168"/>
      <c r="Z530" s="168"/>
      <c r="AA530" s="168"/>
      <c r="AB530" s="168"/>
      <c r="AC530" s="168"/>
      <c r="AD530" s="168"/>
      <c r="AE530" s="168"/>
      <c r="AF530" s="168"/>
      <c r="AG530" s="168"/>
      <c r="AH530" s="168"/>
      <c r="AI530" s="168"/>
      <c r="AJ530" s="168"/>
      <c r="AK530" s="168"/>
      <c r="AL530" s="168"/>
      <c r="AM530" s="168"/>
      <c r="AN530" s="168"/>
      <c r="AO530" s="168"/>
      <c r="AP530" s="168"/>
      <c r="AQ530" s="168"/>
      <c r="AR530" s="14"/>
    </row>
    <row r="531" spans="1:44" x14ac:dyDescent="0.35">
      <c r="A531" s="153" t="str">
        <f t="shared" si="40"/>
        <v>Cut2_2</v>
      </c>
      <c r="B531" s="14">
        <v>2020</v>
      </c>
      <c r="C531" s="14">
        <v>2</v>
      </c>
      <c r="D531" s="14" t="s">
        <v>7</v>
      </c>
      <c r="E531" s="14" t="s">
        <v>7</v>
      </c>
      <c r="F531" s="14" t="s">
        <v>11</v>
      </c>
      <c r="G531" s="14" t="s">
        <v>12</v>
      </c>
      <c r="H531" s="14" t="str">
        <f t="shared" si="41"/>
        <v>B4C</v>
      </c>
      <c r="I531" s="14" t="str">
        <f t="shared" si="42"/>
        <v>B4_2020</v>
      </c>
      <c r="J531" s="14" t="s">
        <v>10</v>
      </c>
      <c r="K531" s="14" t="s">
        <v>371</v>
      </c>
      <c r="L531" s="18">
        <v>44004</v>
      </c>
      <c r="M531" s="154">
        <v>18.246753246753265</v>
      </c>
      <c r="N531" s="155">
        <v>2432.9004329004351</v>
      </c>
      <c r="O531" s="155">
        <v>2432.9004329004351</v>
      </c>
      <c r="P531" s="14"/>
      <c r="Q531" s="14"/>
      <c r="R531" s="14"/>
      <c r="S531" s="168"/>
      <c r="T531" s="168"/>
      <c r="U531" s="168"/>
      <c r="V531" s="168"/>
      <c r="W531" s="168"/>
      <c r="X531" s="168"/>
      <c r="Y531" s="168"/>
      <c r="Z531" s="168"/>
      <c r="AA531" s="168"/>
      <c r="AB531" s="168"/>
      <c r="AC531" s="168"/>
      <c r="AD531" s="168"/>
      <c r="AE531" s="168"/>
      <c r="AF531" s="168"/>
      <c r="AG531" s="168"/>
      <c r="AH531" s="168"/>
      <c r="AI531" s="168"/>
      <c r="AJ531" s="168"/>
      <c r="AK531" s="168"/>
      <c r="AL531" s="168"/>
      <c r="AM531" s="168"/>
      <c r="AN531" s="168"/>
      <c r="AO531" s="168"/>
      <c r="AP531" s="168"/>
      <c r="AQ531" s="168"/>
      <c r="AR531" s="14"/>
    </row>
    <row r="532" spans="1:44" x14ac:dyDescent="0.35">
      <c r="A532" s="153" t="str">
        <f t="shared" si="40"/>
        <v>Cut2_3</v>
      </c>
      <c r="B532" s="14">
        <v>2020</v>
      </c>
      <c r="C532" s="14">
        <v>3</v>
      </c>
      <c r="D532" s="14" t="s">
        <v>13</v>
      </c>
      <c r="E532" s="14" t="s">
        <v>7</v>
      </c>
      <c r="F532" s="14" t="s">
        <v>14</v>
      </c>
      <c r="G532" s="14" t="s">
        <v>9</v>
      </c>
      <c r="H532" s="14" t="str">
        <f t="shared" si="41"/>
        <v>B1BPW</v>
      </c>
      <c r="I532" s="14" t="str">
        <f t="shared" si="42"/>
        <v>B1_2020</v>
      </c>
      <c r="J532" s="14" t="s">
        <v>15</v>
      </c>
      <c r="K532" s="14" t="s">
        <v>371</v>
      </c>
      <c r="L532" s="18"/>
      <c r="M532" s="154"/>
      <c r="N532" s="155"/>
      <c r="O532" s="155">
        <v>0</v>
      </c>
      <c r="P532" s="14"/>
      <c r="Q532" s="14"/>
      <c r="R532" s="14"/>
      <c r="S532" s="168"/>
      <c r="T532" s="168"/>
      <c r="U532" s="168"/>
      <c r="V532" s="168"/>
      <c r="W532" s="168"/>
      <c r="X532" s="168"/>
      <c r="Y532" s="168"/>
      <c r="Z532" s="168"/>
      <c r="AA532" s="168"/>
      <c r="AB532" s="168"/>
      <c r="AC532" s="168"/>
      <c r="AD532" s="168"/>
      <c r="AE532" s="168"/>
      <c r="AF532" s="168"/>
      <c r="AG532" s="168"/>
      <c r="AH532" s="168"/>
      <c r="AI532" s="168"/>
      <c r="AJ532" s="168"/>
      <c r="AK532" s="168"/>
      <c r="AL532" s="168"/>
      <c r="AM532" s="168"/>
      <c r="AN532" s="168"/>
      <c r="AO532" s="168"/>
      <c r="AP532" s="168"/>
      <c r="AQ532" s="168"/>
      <c r="AR532" s="14"/>
    </row>
    <row r="533" spans="1:44" x14ac:dyDescent="0.35">
      <c r="A533" s="153" t="str">
        <f t="shared" si="40"/>
        <v>Cut2_4</v>
      </c>
      <c r="B533" s="14">
        <v>2020</v>
      </c>
      <c r="C533" s="14">
        <v>4</v>
      </c>
      <c r="D533" s="14" t="s">
        <v>13</v>
      </c>
      <c r="E533" s="14" t="s">
        <v>7</v>
      </c>
      <c r="F533" s="14" t="s">
        <v>14</v>
      </c>
      <c r="G533" s="14" t="s">
        <v>16</v>
      </c>
      <c r="H533" s="14" t="str">
        <f t="shared" si="41"/>
        <v>B1BFW</v>
      </c>
      <c r="I533" s="14" t="str">
        <f t="shared" si="42"/>
        <v>B1_2020</v>
      </c>
      <c r="J533" s="14" t="s">
        <v>15</v>
      </c>
      <c r="K533" s="14" t="s">
        <v>371</v>
      </c>
      <c r="L533" s="18"/>
      <c r="M533" s="154"/>
      <c r="N533" s="155"/>
      <c r="O533" s="155">
        <v>0</v>
      </c>
      <c r="P533" s="14"/>
      <c r="Q533" s="14"/>
      <c r="R533" s="14"/>
      <c r="S533" s="168"/>
      <c r="T533" s="168"/>
      <c r="U533" s="168"/>
      <c r="V533" s="168"/>
      <c r="W533" s="168"/>
      <c r="X533" s="168"/>
      <c r="Y533" s="168"/>
      <c r="Z533" s="168"/>
      <c r="AA533" s="168"/>
      <c r="AB533" s="168"/>
      <c r="AC533" s="168"/>
      <c r="AD533" s="168"/>
      <c r="AE533" s="168"/>
      <c r="AF533" s="168"/>
      <c r="AG533" s="168"/>
      <c r="AH533" s="168"/>
      <c r="AI533" s="168"/>
      <c r="AJ533" s="168"/>
      <c r="AK533" s="168"/>
      <c r="AL533" s="168"/>
      <c r="AM533" s="168"/>
      <c r="AN533" s="168"/>
      <c r="AO533" s="168"/>
      <c r="AP533" s="168"/>
      <c r="AQ533" s="168"/>
      <c r="AR533" s="14"/>
    </row>
    <row r="534" spans="1:44" x14ac:dyDescent="0.35">
      <c r="A534" s="153" t="str">
        <f t="shared" si="40"/>
        <v>Cut2_5</v>
      </c>
      <c r="B534" s="14">
        <v>2020</v>
      </c>
      <c r="C534" s="14">
        <v>5</v>
      </c>
      <c r="D534" s="14" t="s">
        <v>12</v>
      </c>
      <c r="E534" s="14" t="s">
        <v>7</v>
      </c>
      <c r="F534" s="14" t="s">
        <v>11</v>
      </c>
      <c r="G534" s="14" t="s">
        <v>9</v>
      </c>
      <c r="H534" s="14" t="str">
        <f t="shared" si="41"/>
        <v>B4BPW</v>
      </c>
      <c r="I534" s="14" t="str">
        <f t="shared" si="42"/>
        <v>B4_2020</v>
      </c>
      <c r="J534" s="14" t="s">
        <v>10</v>
      </c>
      <c r="K534" s="14" t="s">
        <v>371</v>
      </c>
      <c r="L534" s="18">
        <v>44004</v>
      </c>
      <c r="M534" s="154">
        <v>18.330187869949395</v>
      </c>
      <c r="N534" s="155">
        <v>1710.8175345286104</v>
      </c>
      <c r="O534" s="155">
        <v>1710.8175345286104</v>
      </c>
      <c r="P534" s="14"/>
      <c r="Q534" s="14"/>
      <c r="R534" s="14"/>
      <c r="S534" s="168"/>
      <c r="T534" s="168"/>
      <c r="U534" s="168"/>
      <c r="V534" s="168"/>
      <c r="W534" s="168"/>
      <c r="X534" s="168"/>
      <c r="Y534" s="168"/>
      <c r="Z534" s="168"/>
      <c r="AA534" s="168"/>
      <c r="AB534" s="168"/>
      <c r="AC534" s="168"/>
      <c r="AD534" s="168"/>
      <c r="AE534" s="168"/>
      <c r="AF534" s="168"/>
      <c r="AG534" s="168"/>
      <c r="AH534" s="168"/>
      <c r="AI534" s="168"/>
      <c r="AJ534" s="168"/>
      <c r="AK534" s="168"/>
      <c r="AL534" s="168"/>
      <c r="AM534" s="168"/>
      <c r="AN534" s="168"/>
      <c r="AO534" s="168"/>
      <c r="AP534" s="168"/>
      <c r="AQ534" s="168"/>
      <c r="AR534" s="14"/>
    </row>
    <row r="535" spans="1:44" x14ac:dyDescent="0.35">
      <c r="A535" s="153" t="str">
        <f t="shared" si="40"/>
        <v>Cut2_6</v>
      </c>
      <c r="B535" s="14">
        <v>2020</v>
      </c>
      <c r="C535" s="14">
        <v>6</v>
      </c>
      <c r="D535" s="14" t="s">
        <v>12</v>
      </c>
      <c r="E535" s="14" t="s">
        <v>7</v>
      </c>
      <c r="F535" s="14" t="s">
        <v>14</v>
      </c>
      <c r="G535" s="14" t="s">
        <v>12</v>
      </c>
      <c r="H535" s="14" t="str">
        <f t="shared" si="41"/>
        <v>B1C</v>
      </c>
      <c r="I535" s="14" t="str">
        <f t="shared" si="42"/>
        <v>B1_2020</v>
      </c>
      <c r="J535" s="14" t="s">
        <v>15</v>
      </c>
      <c r="K535" s="14" t="s">
        <v>371</v>
      </c>
      <c r="L535" s="18"/>
      <c r="M535" s="154"/>
      <c r="N535" s="155"/>
      <c r="O535" s="155">
        <v>0</v>
      </c>
      <c r="P535" s="14"/>
      <c r="Q535" s="14"/>
      <c r="R535" s="14"/>
      <c r="S535" s="168"/>
      <c r="T535" s="168"/>
      <c r="U535" s="168"/>
      <c r="V535" s="168"/>
      <c r="W535" s="168"/>
      <c r="X535" s="168"/>
      <c r="Y535" s="168"/>
      <c r="Z535" s="168"/>
      <c r="AA535" s="168"/>
      <c r="AB535" s="168"/>
      <c r="AC535" s="168"/>
      <c r="AD535" s="168"/>
      <c r="AE535" s="168"/>
      <c r="AF535" s="168"/>
      <c r="AG535" s="168"/>
      <c r="AH535" s="168"/>
      <c r="AI535" s="168"/>
      <c r="AJ535" s="168"/>
      <c r="AK535" s="168"/>
      <c r="AL535" s="168"/>
      <c r="AM535" s="168"/>
      <c r="AN535" s="168"/>
      <c r="AO535" s="168"/>
      <c r="AP535" s="168"/>
      <c r="AQ535" s="168"/>
      <c r="AR535" s="14"/>
    </row>
    <row r="536" spans="1:44" x14ac:dyDescent="0.35">
      <c r="A536" s="153" t="str">
        <f t="shared" si="40"/>
        <v>Cut2_7</v>
      </c>
      <c r="B536" s="14">
        <v>2020</v>
      </c>
      <c r="C536" s="14">
        <v>7</v>
      </c>
      <c r="D536" s="14" t="s">
        <v>17</v>
      </c>
      <c r="E536" s="14" t="s">
        <v>7</v>
      </c>
      <c r="F536" s="14" t="s">
        <v>18</v>
      </c>
      <c r="G536" s="14" t="s">
        <v>12</v>
      </c>
      <c r="H536" s="14" t="str">
        <f t="shared" si="41"/>
        <v>B2C</v>
      </c>
      <c r="I536" s="14" t="str">
        <f t="shared" si="42"/>
        <v>B2_2020</v>
      </c>
      <c r="J536" s="14" t="s">
        <v>15</v>
      </c>
      <c r="K536" s="14" t="s">
        <v>371</v>
      </c>
      <c r="L536" s="18">
        <v>44032</v>
      </c>
      <c r="M536" s="154">
        <v>17.909236256303025</v>
      </c>
      <c r="N536" s="155">
        <v>1862.5605706555148</v>
      </c>
      <c r="O536" s="155">
        <v>1862.5605706555148</v>
      </c>
      <c r="P536" s="14"/>
      <c r="Q536" s="14"/>
      <c r="R536" s="14"/>
      <c r="S536" s="168"/>
      <c r="T536" s="168"/>
      <c r="U536" s="168"/>
      <c r="V536" s="168"/>
      <c r="W536" s="168"/>
      <c r="X536" s="168"/>
      <c r="Y536" s="168"/>
      <c r="Z536" s="168"/>
      <c r="AA536" s="168"/>
      <c r="AB536" s="168"/>
      <c r="AC536" s="168"/>
      <c r="AD536" s="168"/>
      <c r="AE536" s="168"/>
      <c r="AF536" s="168"/>
      <c r="AG536" s="168"/>
      <c r="AH536" s="168"/>
      <c r="AI536" s="168"/>
      <c r="AJ536" s="168"/>
      <c r="AK536" s="168"/>
      <c r="AL536" s="168"/>
      <c r="AM536" s="168"/>
      <c r="AN536" s="168"/>
      <c r="AO536" s="168"/>
      <c r="AP536" s="168"/>
      <c r="AQ536" s="168"/>
      <c r="AR536" s="14"/>
    </row>
    <row r="537" spans="1:44" x14ac:dyDescent="0.35">
      <c r="A537" s="153" t="str">
        <f t="shared" si="40"/>
        <v>Cut2_8</v>
      </c>
      <c r="B537" s="14">
        <v>2020</v>
      </c>
      <c r="C537" s="14">
        <v>8</v>
      </c>
      <c r="D537" s="14" t="s">
        <v>17</v>
      </c>
      <c r="E537" s="14" t="s">
        <v>7</v>
      </c>
      <c r="F537" s="14" t="s">
        <v>18</v>
      </c>
      <c r="G537" s="14" t="s">
        <v>9</v>
      </c>
      <c r="H537" s="14" t="str">
        <f t="shared" si="41"/>
        <v>B2BPW</v>
      </c>
      <c r="I537" s="14" t="str">
        <f t="shared" si="42"/>
        <v>B2_2020</v>
      </c>
      <c r="J537" s="14" t="s">
        <v>15</v>
      </c>
      <c r="K537" s="14" t="s">
        <v>371</v>
      </c>
      <c r="L537" s="18">
        <v>44032</v>
      </c>
      <c r="M537" s="154">
        <v>14.431753781769048</v>
      </c>
      <c r="N537" s="155">
        <v>2328.3229434587402</v>
      </c>
      <c r="O537" s="155">
        <v>2328.3229434587402</v>
      </c>
      <c r="P537" s="14"/>
      <c r="Q537" s="14"/>
      <c r="R537" s="14"/>
      <c r="S537" s="168"/>
      <c r="T537" s="168"/>
      <c r="U537" s="168"/>
      <c r="V537" s="168"/>
      <c r="W537" s="168"/>
      <c r="X537" s="168"/>
      <c r="Y537" s="168"/>
      <c r="Z537" s="168"/>
      <c r="AA537" s="168"/>
      <c r="AB537" s="168"/>
      <c r="AC537" s="168"/>
      <c r="AD537" s="168"/>
      <c r="AE537" s="168"/>
      <c r="AF537" s="168"/>
      <c r="AG537" s="168"/>
      <c r="AH537" s="168"/>
      <c r="AI537" s="168"/>
      <c r="AJ537" s="168"/>
      <c r="AK537" s="168"/>
      <c r="AL537" s="168"/>
      <c r="AM537" s="168"/>
      <c r="AN537" s="168"/>
      <c r="AO537" s="168"/>
      <c r="AP537" s="168"/>
      <c r="AQ537" s="168"/>
      <c r="AR537" s="14"/>
    </row>
    <row r="538" spans="1:44" x14ac:dyDescent="0.35">
      <c r="A538" s="153" t="str">
        <f t="shared" si="40"/>
        <v>Cut2_9</v>
      </c>
      <c r="B538" s="14">
        <v>2020</v>
      </c>
      <c r="C538" s="14">
        <v>9</v>
      </c>
      <c r="D538" s="14" t="s">
        <v>19</v>
      </c>
      <c r="E538" s="14" t="s">
        <v>7</v>
      </c>
      <c r="F538" s="14" t="s">
        <v>8</v>
      </c>
      <c r="G538" s="14" t="s">
        <v>12</v>
      </c>
      <c r="H538" s="14" t="str">
        <f t="shared" si="41"/>
        <v>B3C</v>
      </c>
      <c r="I538" s="14" t="str">
        <f t="shared" si="42"/>
        <v>B3_2020</v>
      </c>
      <c r="J538" s="14" t="s">
        <v>10</v>
      </c>
      <c r="K538" s="14" t="s">
        <v>371</v>
      </c>
      <c r="L538" s="18">
        <v>44004</v>
      </c>
      <c r="M538" s="154">
        <v>19.130535590076516</v>
      </c>
      <c r="N538" s="155">
        <v>2372.1864131694879</v>
      </c>
      <c r="O538" s="155">
        <v>2372.1864131694879</v>
      </c>
      <c r="P538" s="14"/>
      <c r="Q538" s="14"/>
      <c r="R538" s="14"/>
      <c r="S538" s="168"/>
      <c r="T538" s="168"/>
      <c r="U538" s="168"/>
      <c r="V538" s="168"/>
      <c r="W538" s="168"/>
      <c r="X538" s="168"/>
      <c r="Y538" s="168"/>
      <c r="Z538" s="168"/>
      <c r="AA538" s="168"/>
      <c r="AB538" s="168"/>
      <c r="AC538" s="168"/>
      <c r="AD538" s="168"/>
      <c r="AE538" s="168"/>
      <c r="AF538" s="168"/>
      <c r="AG538" s="168"/>
      <c r="AH538" s="168"/>
      <c r="AI538" s="168"/>
      <c r="AJ538" s="168"/>
      <c r="AK538" s="168"/>
      <c r="AL538" s="168"/>
      <c r="AM538" s="168"/>
      <c r="AN538" s="168"/>
      <c r="AO538" s="168"/>
      <c r="AP538" s="168"/>
      <c r="AQ538" s="168"/>
      <c r="AR538" s="14"/>
    </row>
    <row r="539" spans="1:44" x14ac:dyDescent="0.35">
      <c r="A539" s="153" t="str">
        <f t="shared" si="40"/>
        <v>Cut2_10</v>
      </c>
      <c r="B539" s="14">
        <v>2020</v>
      </c>
      <c r="C539" s="14">
        <v>10</v>
      </c>
      <c r="D539" s="14" t="s">
        <v>19</v>
      </c>
      <c r="E539" s="14" t="s">
        <v>7</v>
      </c>
      <c r="F539" s="14" t="s">
        <v>11</v>
      </c>
      <c r="G539" s="14" t="s">
        <v>16</v>
      </c>
      <c r="H539" s="14" t="str">
        <f t="shared" si="41"/>
        <v>B4BFW</v>
      </c>
      <c r="I539" s="14" t="str">
        <f t="shared" si="42"/>
        <v>B4_2020</v>
      </c>
      <c r="J539" s="14" t="s">
        <v>10</v>
      </c>
      <c r="K539" s="14" t="s">
        <v>371</v>
      </c>
      <c r="L539" s="18">
        <v>44004</v>
      </c>
      <c r="M539" s="154">
        <v>18.789285567560917</v>
      </c>
      <c r="N539" s="155">
        <v>3156.5999753502338</v>
      </c>
      <c r="O539" s="155">
        <v>3156.5999753502338</v>
      </c>
      <c r="P539" s="14"/>
      <c r="Q539" s="14"/>
      <c r="R539" s="14"/>
      <c r="S539" s="168"/>
      <c r="T539" s="168"/>
      <c r="U539" s="168"/>
      <c r="V539" s="168"/>
      <c r="W539" s="168"/>
      <c r="X539" s="168"/>
      <c r="Y539" s="168"/>
      <c r="Z539" s="168"/>
      <c r="AA539" s="168"/>
      <c r="AB539" s="168"/>
      <c r="AC539" s="168"/>
      <c r="AD539" s="168"/>
      <c r="AE539" s="168"/>
      <c r="AF539" s="168"/>
      <c r="AG539" s="168"/>
      <c r="AH539" s="168"/>
      <c r="AI539" s="168"/>
      <c r="AJ539" s="168"/>
      <c r="AK539" s="168"/>
      <c r="AL539" s="168"/>
      <c r="AM539" s="168"/>
      <c r="AN539" s="168"/>
      <c r="AO539" s="168"/>
      <c r="AP539" s="168"/>
      <c r="AQ539" s="168"/>
      <c r="AR539" s="14"/>
    </row>
    <row r="540" spans="1:44" x14ac:dyDescent="0.35">
      <c r="A540" s="153" t="str">
        <f t="shared" si="40"/>
        <v>Cut2_11</v>
      </c>
      <c r="B540" s="14">
        <v>2020</v>
      </c>
      <c r="C540" s="14">
        <v>11</v>
      </c>
      <c r="D540" s="14" t="s">
        <v>20</v>
      </c>
      <c r="E540" s="14" t="s">
        <v>7</v>
      </c>
      <c r="F540" s="14" t="s">
        <v>8</v>
      </c>
      <c r="G540" s="14" t="s">
        <v>16</v>
      </c>
      <c r="H540" s="14" t="str">
        <f t="shared" si="41"/>
        <v>B3BFW</v>
      </c>
      <c r="I540" s="14" t="str">
        <f t="shared" si="42"/>
        <v>B3_2020</v>
      </c>
      <c r="J540" s="14" t="s">
        <v>10</v>
      </c>
      <c r="K540" s="14" t="s">
        <v>371</v>
      </c>
      <c r="L540" s="18">
        <v>44004</v>
      </c>
      <c r="M540" s="154">
        <v>21.106525721095487</v>
      </c>
      <c r="N540" s="155">
        <v>2701.6352923002223</v>
      </c>
      <c r="O540" s="155">
        <v>2701.6352923002223</v>
      </c>
      <c r="P540" s="14"/>
      <c r="Q540" s="14"/>
      <c r="R540" s="14"/>
      <c r="S540" s="168"/>
      <c r="T540" s="168"/>
      <c r="U540" s="168"/>
      <c r="V540" s="168"/>
      <c r="W540" s="168"/>
      <c r="X540" s="168"/>
      <c r="Y540" s="168"/>
      <c r="Z540" s="168"/>
      <c r="AA540" s="168"/>
      <c r="AB540" s="168"/>
      <c r="AC540" s="168"/>
      <c r="AD540" s="168"/>
      <c r="AE540" s="168"/>
      <c r="AF540" s="168"/>
      <c r="AG540" s="168"/>
      <c r="AH540" s="168"/>
      <c r="AI540" s="168"/>
      <c r="AJ540" s="168"/>
      <c r="AK540" s="168"/>
      <c r="AL540" s="168"/>
      <c r="AM540" s="168"/>
      <c r="AN540" s="168"/>
      <c r="AO540" s="168"/>
      <c r="AP540" s="168"/>
      <c r="AQ540" s="168"/>
      <c r="AR540" s="14"/>
    </row>
    <row r="541" spans="1:44" x14ac:dyDescent="0.35">
      <c r="A541" s="153" t="str">
        <f t="shared" si="40"/>
        <v>Cut2_12</v>
      </c>
      <c r="B541" s="14">
        <v>2020</v>
      </c>
      <c r="C541" s="15">
        <v>12</v>
      </c>
      <c r="D541" s="15" t="s">
        <v>20</v>
      </c>
      <c r="E541" s="15" t="s">
        <v>7</v>
      </c>
      <c r="F541" s="15" t="s">
        <v>18</v>
      </c>
      <c r="G541" s="14" t="s">
        <v>16</v>
      </c>
      <c r="H541" s="14" t="str">
        <f t="shared" si="41"/>
        <v>B2BFW</v>
      </c>
      <c r="I541" s="14" t="str">
        <f t="shared" si="42"/>
        <v>B2_2020</v>
      </c>
      <c r="J541" s="14" t="s">
        <v>15</v>
      </c>
      <c r="K541" s="14" t="s">
        <v>371</v>
      </c>
      <c r="L541" s="18">
        <v>44032</v>
      </c>
      <c r="M541" s="154">
        <v>17.448332496920479</v>
      </c>
      <c r="N541" s="155">
        <v>2024.0065696427753</v>
      </c>
      <c r="O541" s="155">
        <v>2024.0065696427753</v>
      </c>
      <c r="P541" s="14"/>
      <c r="Q541" s="14"/>
      <c r="R541" s="14"/>
      <c r="S541" s="168"/>
      <c r="T541" s="168"/>
      <c r="U541" s="168"/>
      <c r="V541" s="168"/>
      <c r="W541" s="168"/>
      <c r="X541" s="168"/>
      <c r="Y541" s="168"/>
      <c r="Z541" s="168"/>
      <c r="AA541" s="168"/>
      <c r="AB541" s="168"/>
      <c r="AC541" s="168"/>
      <c r="AD541" s="168"/>
      <c r="AE541" s="168"/>
      <c r="AF541" s="168"/>
      <c r="AG541" s="168"/>
      <c r="AH541" s="168"/>
      <c r="AI541" s="168"/>
      <c r="AJ541" s="168"/>
      <c r="AK541" s="168"/>
      <c r="AL541" s="168"/>
      <c r="AM541" s="168"/>
      <c r="AN541" s="168"/>
      <c r="AO541" s="168"/>
      <c r="AP541" s="168"/>
      <c r="AQ541" s="168"/>
      <c r="AR541" s="14"/>
    </row>
    <row r="542" spans="1:44" x14ac:dyDescent="0.35">
      <c r="A542" s="153" t="str">
        <f t="shared" si="40"/>
        <v>Cut2_13</v>
      </c>
      <c r="B542" s="14">
        <v>2020</v>
      </c>
      <c r="C542" s="14">
        <v>13</v>
      </c>
      <c r="D542" s="14" t="s">
        <v>7</v>
      </c>
      <c r="E542" s="14" t="s">
        <v>13</v>
      </c>
      <c r="F542" s="14" t="s">
        <v>8</v>
      </c>
      <c r="G542" s="14" t="s">
        <v>9</v>
      </c>
      <c r="H542" s="14" t="str">
        <f t="shared" si="41"/>
        <v>B3BPW</v>
      </c>
      <c r="I542" s="14" t="str">
        <f t="shared" si="42"/>
        <v>B3_2020</v>
      </c>
      <c r="J542" s="14" t="s">
        <v>10</v>
      </c>
      <c r="K542" s="14" t="s">
        <v>371</v>
      </c>
      <c r="L542" s="18">
        <v>44004</v>
      </c>
      <c r="M542" s="154">
        <v>19.217256311790187</v>
      </c>
      <c r="N542" s="155">
        <v>1563.0035133589352</v>
      </c>
      <c r="O542" s="155">
        <v>1563.0035133589352</v>
      </c>
      <c r="P542" s="14"/>
      <c r="Q542" s="14"/>
      <c r="R542" s="14"/>
      <c r="S542" s="168"/>
      <c r="T542" s="168"/>
      <c r="U542" s="168"/>
      <c r="V542" s="168"/>
      <c r="W542" s="168"/>
      <c r="X542" s="168"/>
      <c r="Y542" s="168"/>
      <c r="Z542" s="168"/>
      <c r="AA542" s="168"/>
      <c r="AB542" s="168"/>
      <c r="AC542" s="168"/>
      <c r="AD542" s="168"/>
      <c r="AE542" s="168"/>
      <c r="AF542" s="168"/>
      <c r="AG542" s="168"/>
      <c r="AH542" s="168"/>
      <c r="AI542" s="168"/>
      <c r="AJ542" s="168"/>
      <c r="AK542" s="168"/>
      <c r="AL542" s="168"/>
      <c r="AM542" s="168"/>
      <c r="AN542" s="168"/>
      <c r="AO542" s="168"/>
      <c r="AP542" s="168"/>
      <c r="AQ542" s="168"/>
      <c r="AR542" s="14"/>
    </row>
    <row r="543" spans="1:44" x14ac:dyDescent="0.35">
      <c r="A543" s="153" t="str">
        <f t="shared" si="40"/>
        <v>Cut2_14</v>
      </c>
      <c r="B543" s="14">
        <v>2020</v>
      </c>
      <c r="C543" s="14">
        <v>14</v>
      </c>
      <c r="D543" s="14" t="s">
        <v>7</v>
      </c>
      <c r="E543" s="14" t="s">
        <v>13</v>
      </c>
      <c r="F543" s="14" t="s">
        <v>18</v>
      </c>
      <c r="G543" s="14" t="s">
        <v>9</v>
      </c>
      <c r="H543" s="14" t="str">
        <f t="shared" si="41"/>
        <v>B2BPW</v>
      </c>
      <c r="I543" s="14" t="str">
        <f t="shared" si="42"/>
        <v>B2_2020</v>
      </c>
      <c r="J543" s="14" t="s">
        <v>15</v>
      </c>
      <c r="K543" s="14" t="s">
        <v>371</v>
      </c>
      <c r="L543" s="18">
        <v>44032</v>
      </c>
      <c r="M543" s="154">
        <v>15.028035685909524</v>
      </c>
      <c r="N543" s="155">
        <v>2785.1959471218988</v>
      </c>
      <c r="O543" s="155">
        <v>2785.1959471218988</v>
      </c>
      <c r="P543" s="14"/>
      <c r="Q543" s="14"/>
      <c r="R543" s="14"/>
      <c r="S543" s="168"/>
      <c r="T543" s="168"/>
      <c r="U543" s="168"/>
      <c r="V543" s="168"/>
      <c r="W543" s="168"/>
      <c r="X543" s="168"/>
      <c r="Y543" s="168"/>
      <c r="Z543" s="168"/>
      <c r="AA543" s="168"/>
      <c r="AB543" s="168"/>
      <c r="AC543" s="168"/>
      <c r="AD543" s="168"/>
      <c r="AE543" s="168"/>
      <c r="AF543" s="168"/>
      <c r="AG543" s="168"/>
      <c r="AH543" s="168"/>
      <c r="AI543" s="168"/>
      <c r="AJ543" s="168"/>
      <c r="AK543" s="168"/>
      <c r="AL543" s="168"/>
      <c r="AM543" s="168"/>
      <c r="AN543" s="168"/>
      <c r="AO543" s="168"/>
      <c r="AP543" s="168"/>
      <c r="AQ543" s="168"/>
      <c r="AR543" s="14"/>
    </row>
    <row r="544" spans="1:44" x14ac:dyDescent="0.35">
      <c r="A544" s="153" t="str">
        <f t="shared" si="40"/>
        <v>Cut2_15</v>
      </c>
      <c r="B544" s="14">
        <v>2020</v>
      </c>
      <c r="C544" s="14">
        <v>15</v>
      </c>
      <c r="D544" s="14" t="s">
        <v>13</v>
      </c>
      <c r="E544" s="14" t="s">
        <v>13</v>
      </c>
      <c r="F544" s="14" t="s">
        <v>18</v>
      </c>
      <c r="G544" s="14" t="s">
        <v>16</v>
      </c>
      <c r="H544" s="14" t="str">
        <f t="shared" si="41"/>
        <v>B2BFW</v>
      </c>
      <c r="I544" s="14" t="str">
        <f t="shared" si="42"/>
        <v>B2_2020</v>
      </c>
      <c r="J544" s="14" t="s">
        <v>15</v>
      </c>
      <c r="K544" s="14" t="s">
        <v>371</v>
      </c>
      <c r="L544" s="18">
        <v>44032</v>
      </c>
      <c r="M544" s="154">
        <v>15.657219370676202</v>
      </c>
      <c r="N544" s="155">
        <v>2233.7632968831381</v>
      </c>
      <c r="O544" s="155">
        <v>2233.7632968831381</v>
      </c>
      <c r="P544" s="14"/>
      <c r="Q544" s="14"/>
      <c r="R544" s="14"/>
      <c r="S544" s="168"/>
      <c r="T544" s="168"/>
      <c r="U544" s="168"/>
      <c r="V544" s="168"/>
      <c r="W544" s="168"/>
      <c r="X544" s="168"/>
      <c r="Y544" s="168"/>
      <c r="Z544" s="168"/>
      <c r="AA544" s="168"/>
      <c r="AB544" s="168"/>
      <c r="AC544" s="168"/>
      <c r="AD544" s="168"/>
      <c r="AE544" s="168"/>
      <c r="AF544" s="168"/>
      <c r="AG544" s="168"/>
      <c r="AH544" s="168"/>
      <c r="AI544" s="168"/>
      <c r="AJ544" s="168"/>
      <c r="AK544" s="168"/>
      <c r="AL544" s="168"/>
      <c r="AM544" s="168"/>
      <c r="AN544" s="168"/>
      <c r="AO544" s="168"/>
      <c r="AP544" s="168"/>
      <c r="AQ544" s="168"/>
      <c r="AR544" s="14"/>
    </row>
    <row r="545" spans="1:44" x14ac:dyDescent="0.35">
      <c r="A545" s="153" t="str">
        <f t="shared" si="40"/>
        <v>Cut2_16</v>
      </c>
      <c r="B545" s="14">
        <v>2020</v>
      </c>
      <c r="C545" s="14">
        <v>16</v>
      </c>
      <c r="D545" s="14" t="s">
        <v>13</v>
      </c>
      <c r="E545" s="14" t="s">
        <v>13</v>
      </c>
      <c r="F545" s="14" t="s">
        <v>14</v>
      </c>
      <c r="G545" s="14" t="s">
        <v>9</v>
      </c>
      <c r="H545" s="14" t="str">
        <f t="shared" si="41"/>
        <v>B1BPW</v>
      </c>
      <c r="I545" s="14" t="str">
        <f t="shared" si="42"/>
        <v>B1_2020</v>
      </c>
      <c r="J545" s="14" t="s">
        <v>15</v>
      </c>
      <c r="K545" s="14" t="s">
        <v>371</v>
      </c>
      <c r="L545" s="18"/>
      <c r="M545" s="154"/>
      <c r="N545" s="155"/>
      <c r="O545" s="155">
        <v>0</v>
      </c>
      <c r="P545" s="14"/>
      <c r="Q545" s="14"/>
      <c r="R545" s="14"/>
      <c r="S545" s="168"/>
      <c r="T545" s="168"/>
      <c r="U545" s="168"/>
      <c r="V545" s="168"/>
      <c r="W545" s="168"/>
      <c r="X545" s="168"/>
      <c r="Y545" s="168"/>
      <c r="Z545" s="168"/>
      <c r="AA545" s="168"/>
      <c r="AB545" s="168"/>
      <c r="AC545" s="168"/>
      <c r="AD545" s="168"/>
      <c r="AE545" s="168"/>
      <c r="AF545" s="168"/>
      <c r="AG545" s="168"/>
      <c r="AH545" s="168"/>
      <c r="AI545" s="168"/>
      <c r="AJ545" s="168"/>
      <c r="AK545" s="168"/>
      <c r="AL545" s="168"/>
      <c r="AM545" s="168"/>
      <c r="AN545" s="168"/>
      <c r="AO545" s="168"/>
      <c r="AP545" s="168"/>
      <c r="AQ545" s="168"/>
      <c r="AR545" s="14"/>
    </row>
    <row r="546" spans="1:44" x14ac:dyDescent="0.35">
      <c r="A546" s="153" t="str">
        <f t="shared" si="40"/>
        <v>Cut2_17</v>
      </c>
      <c r="B546" s="14">
        <v>2020</v>
      </c>
      <c r="C546" s="14">
        <v>17</v>
      </c>
      <c r="D546" s="14" t="s">
        <v>12</v>
      </c>
      <c r="E546" s="14" t="s">
        <v>13</v>
      </c>
      <c r="F546" s="14" t="s">
        <v>14</v>
      </c>
      <c r="G546" s="14" t="s">
        <v>16</v>
      </c>
      <c r="H546" s="14" t="str">
        <f t="shared" si="41"/>
        <v>B1BFW</v>
      </c>
      <c r="I546" s="14" t="str">
        <f t="shared" si="42"/>
        <v>B1_2020</v>
      </c>
      <c r="J546" s="14" t="s">
        <v>15</v>
      </c>
      <c r="K546" s="14" t="s">
        <v>371</v>
      </c>
      <c r="L546" s="18"/>
      <c r="M546" s="154"/>
      <c r="N546" s="155"/>
      <c r="O546" s="155">
        <v>0</v>
      </c>
      <c r="P546" s="14"/>
      <c r="Q546" s="14"/>
      <c r="R546" s="14"/>
      <c r="S546" s="168"/>
      <c r="T546" s="168"/>
      <c r="U546" s="168"/>
      <c r="V546" s="168"/>
      <c r="W546" s="168"/>
      <c r="X546" s="168"/>
      <c r="Y546" s="168"/>
      <c r="Z546" s="168"/>
      <c r="AA546" s="168"/>
      <c r="AB546" s="168"/>
      <c r="AC546" s="168"/>
      <c r="AD546" s="168"/>
      <c r="AE546" s="168"/>
      <c r="AF546" s="168"/>
      <c r="AG546" s="168"/>
      <c r="AH546" s="168"/>
      <c r="AI546" s="168"/>
      <c r="AJ546" s="168"/>
      <c r="AK546" s="168"/>
      <c r="AL546" s="168"/>
      <c r="AM546" s="168"/>
      <c r="AN546" s="168"/>
      <c r="AO546" s="168"/>
      <c r="AP546" s="168"/>
      <c r="AQ546" s="168"/>
      <c r="AR546" s="14"/>
    </row>
    <row r="547" spans="1:44" x14ac:dyDescent="0.35">
      <c r="A547" s="153" t="str">
        <f t="shared" si="40"/>
        <v>Cut2_18</v>
      </c>
      <c r="B547" s="14">
        <v>2020</v>
      </c>
      <c r="C547" s="14">
        <v>18</v>
      </c>
      <c r="D547" s="14" t="s">
        <v>12</v>
      </c>
      <c r="E547" s="14" t="s">
        <v>13</v>
      </c>
      <c r="F547" s="14" t="s">
        <v>11</v>
      </c>
      <c r="G547" s="14" t="s">
        <v>16</v>
      </c>
      <c r="H547" s="14" t="str">
        <f t="shared" si="41"/>
        <v>B4BFW</v>
      </c>
      <c r="I547" s="14" t="str">
        <f t="shared" si="42"/>
        <v>B4_2020</v>
      </c>
      <c r="J547" s="14" t="s">
        <v>10</v>
      </c>
      <c r="K547" s="14" t="s">
        <v>371</v>
      </c>
      <c r="L547" s="18">
        <v>44004</v>
      </c>
      <c r="M547" s="154">
        <v>18.777039475046067</v>
      </c>
      <c r="N547" s="155">
        <v>2628.7855265064495</v>
      </c>
      <c r="O547" s="155">
        <v>2628.7855265064495</v>
      </c>
      <c r="P547" s="14"/>
      <c r="Q547" s="14"/>
      <c r="R547" s="14"/>
      <c r="S547" s="168"/>
      <c r="T547" s="168"/>
      <c r="U547" s="168"/>
      <c r="V547" s="168"/>
      <c r="W547" s="168"/>
      <c r="X547" s="168"/>
      <c r="Y547" s="168"/>
      <c r="Z547" s="168"/>
      <c r="AA547" s="168"/>
      <c r="AB547" s="168"/>
      <c r="AC547" s="168"/>
      <c r="AD547" s="168"/>
      <c r="AE547" s="168"/>
      <c r="AF547" s="168"/>
      <c r="AG547" s="168"/>
      <c r="AH547" s="168"/>
      <c r="AI547" s="168"/>
      <c r="AJ547" s="168"/>
      <c r="AK547" s="168"/>
      <c r="AL547" s="168"/>
      <c r="AM547" s="168"/>
      <c r="AN547" s="168"/>
      <c r="AO547" s="168"/>
      <c r="AP547" s="168"/>
      <c r="AQ547" s="168"/>
      <c r="AR547" s="14"/>
    </row>
    <row r="548" spans="1:44" x14ac:dyDescent="0.35">
      <c r="A548" s="153" t="str">
        <f t="shared" si="40"/>
        <v>Cut2_19</v>
      </c>
      <c r="B548" s="14">
        <v>2020</v>
      </c>
      <c r="C548" s="14">
        <v>19</v>
      </c>
      <c r="D548" s="14" t="s">
        <v>17</v>
      </c>
      <c r="E548" s="14" t="s">
        <v>13</v>
      </c>
      <c r="F548" s="14" t="s">
        <v>11</v>
      </c>
      <c r="G548" s="14" t="s">
        <v>9</v>
      </c>
      <c r="H548" s="14" t="str">
        <f t="shared" si="41"/>
        <v>B4BPW</v>
      </c>
      <c r="I548" s="14" t="str">
        <f t="shared" si="42"/>
        <v>B4_2020</v>
      </c>
      <c r="J548" s="14" t="s">
        <v>10</v>
      </c>
      <c r="K548" s="14" t="s">
        <v>371</v>
      </c>
      <c r="L548" s="18">
        <v>44004</v>
      </c>
      <c r="M548" s="154">
        <v>17.347597144462693</v>
      </c>
      <c r="N548" s="155">
        <v>2683.0950250102296</v>
      </c>
      <c r="O548" s="155">
        <v>2683.0950250102296</v>
      </c>
      <c r="P548" s="14"/>
      <c r="Q548" s="14"/>
      <c r="R548" s="14"/>
      <c r="S548" s="168"/>
      <c r="T548" s="168"/>
      <c r="U548" s="168"/>
      <c r="V548" s="168"/>
      <c r="W548" s="168"/>
      <c r="X548" s="168"/>
      <c r="Y548" s="168"/>
      <c r="Z548" s="168"/>
      <c r="AA548" s="168"/>
      <c r="AB548" s="168"/>
      <c r="AC548" s="168"/>
      <c r="AD548" s="168"/>
      <c r="AE548" s="168"/>
      <c r="AF548" s="168"/>
      <c r="AG548" s="168"/>
      <c r="AH548" s="168"/>
      <c r="AI548" s="168"/>
      <c r="AJ548" s="168"/>
      <c r="AK548" s="168"/>
      <c r="AL548" s="168"/>
      <c r="AM548" s="168"/>
      <c r="AN548" s="168"/>
      <c r="AO548" s="168"/>
      <c r="AP548" s="168"/>
      <c r="AQ548" s="168"/>
      <c r="AR548" s="14"/>
    </row>
    <row r="549" spans="1:44" x14ac:dyDescent="0.35">
      <c r="A549" s="153" t="str">
        <f t="shared" si="40"/>
        <v>Cut2_20</v>
      </c>
      <c r="B549" s="14">
        <v>2020</v>
      </c>
      <c r="C549" s="14">
        <v>20</v>
      </c>
      <c r="D549" s="14" t="s">
        <v>17</v>
      </c>
      <c r="E549" s="14" t="s">
        <v>13</v>
      </c>
      <c r="F549" s="14" t="s">
        <v>8</v>
      </c>
      <c r="G549" s="14" t="s">
        <v>12</v>
      </c>
      <c r="H549" s="14" t="str">
        <f t="shared" si="41"/>
        <v>B3C</v>
      </c>
      <c r="I549" s="14" t="str">
        <f t="shared" si="42"/>
        <v>B3_2020</v>
      </c>
      <c r="J549" s="14" t="s">
        <v>10</v>
      </c>
      <c r="K549" s="14" t="s">
        <v>371</v>
      </c>
      <c r="L549" s="18">
        <v>44004</v>
      </c>
      <c r="M549" s="154">
        <v>22.863074741745994</v>
      </c>
      <c r="N549" s="155">
        <v>2316.7915738302609</v>
      </c>
      <c r="O549" s="155">
        <v>2316.7915738302609</v>
      </c>
      <c r="P549" s="14"/>
      <c r="Q549" s="14"/>
      <c r="R549" s="14"/>
      <c r="S549" s="168"/>
      <c r="T549" s="168"/>
      <c r="U549" s="168"/>
      <c r="V549" s="168"/>
      <c r="W549" s="168"/>
      <c r="X549" s="168"/>
      <c r="Y549" s="168"/>
      <c r="Z549" s="168"/>
      <c r="AA549" s="168"/>
      <c r="AB549" s="168"/>
      <c r="AC549" s="168"/>
      <c r="AD549" s="168"/>
      <c r="AE549" s="168"/>
      <c r="AF549" s="168"/>
      <c r="AG549" s="168"/>
      <c r="AH549" s="168"/>
      <c r="AI549" s="168"/>
      <c r="AJ549" s="168"/>
      <c r="AK549" s="168"/>
      <c r="AL549" s="168"/>
      <c r="AM549" s="168"/>
      <c r="AN549" s="168"/>
      <c r="AO549" s="168"/>
      <c r="AP549" s="168"/>
      <c r="AQ549" s="168"/>
      <c r="AR549" s="14"/>
    </row>
    <row r="550" spans="1:44" x14ac:dyDescent="0.35">
      <c r="A550" s="153" t="str">
        <f t="shared" si="40"/>
        <v>Cut2_21</v>
      </c>
      <c r="B550" s="14">
        <v>2020</v>
      </c>
      <c r="C550" s="14">
        <v>21</v>
      </c>
      <c r="D550" s="14" t="s">
        <v>19</v>
      </c>
      <c r="E550" s="14" t="s">
        <v>13</v>
      </c>
      <c r="F550" s="14" t="s">
        <v>14</v>
      </c>
      <c r="G550" s="14" t="s">
        <v>12</v>
      </c>
      <c r="H550" s="14" t="str">
        <f t="shared" si="41"/>
        <v>B1C</v>
      </c>
      <c r="I550" s="14" t="str">
        <f t="shared" si="42"/>
        <v>B1_2020</v>
      </c>
      <c r="J550" s="14" t="s">
        <v>15</v>
      </c>
      <c r="K550" s="14" t="s">
        <v>371</v>
      </c>
      <c r="L550" s="18"/>
      <c r="M550" s="154"/>
      <c r="N550" s="155"/>
      <c r="O550" s="155">
        <v>0</v>
      </c>
      <c r="P550" s="14"/>
      <c r="Q550" s="14"/>
      <c r="R550" s="14"/>
      <c r="S550" s="168"/>
      <c r="T550" s="168"/>
      <c r="U550" s="168"/>
      <c r="V550" s="168"/>
      <c r="W550" s="168"/>
      <c r="X550" s="168"/>
      <c r="Y550" s="168"/>
      <c r="Z550" s="168"/>
      <c r="AA550" s="168"/>
      <c r="AB550" s="168"/>
      <c r="AC550" s="168"/>
      <c r="AD550" s="168"/>
      <c r="AE550" s="168"/>
      <c r="AF550" s="168"/>
      <c r="AG550" s="168"/>
      <c r="AH550" s="168"/>
      <c r="AI550" s="168"/>
      <c r="AJ550" s="168"/>
      <c r="AK550" s="168"/>
      <c r="AL550" s="168"/>
      <c r="AM550" s="168"/>
      <c r="AN550" s="168"/>
      <c r="AO550" s="168"/>
      <c r="AP550" s="168"/>
      <c r="AQ550" s="168"/>
      <c r="AR550" s="14"/>
    </row>
    <row r="551" spans="1:44" x14ac:dyDescent="0.35">
      <c r="A551" s="153" t="str">
        <f t="shared" si="40"/>
        <v>Cut2_22</v>
      </c>
      <c r="B551" s="14">
        <v>2020</v>
      </c>
      <c r="C551" s="14">
        <v>22</v>
      </c>
      <c r="D551" s="14" t="s">
        <v>19</v>
      </c>
      <c r="E551" s="14" t="s">
        <v>13</v>
      </c>
      <c r="F551" s="14" t="s">
        <v>11</v>
      </c>
      <c r="G551" s="14" t="s">
        <v>12</v>
      </c>
      <c r="H551" s="14" t="str">
        <f t="shared" si="41"/>
        <v>B4C</v>
      </c>
      <c r="I551" s="14" t="str">
        <f t="shared" si="42"/>
        <v>B4_2020</v>
      </c>
      <c r="J551" s="14" t="s">
        <v>10</v>
      </c>
      <c r="K551" s="14" t="s">
        <v>371</v>
      </c>
      <c r="L551" s="18">
        <v>44004</v>
      </c>
      <c r="M551" s="154">
        <v>19.254867331062602</v>
      </c>
      <c r="N551" s="155">
        <v>3209.1445551771008</v>
      </c>
      <c r="O551" s="155">
        <v>3209.1445551771008</v>
      </c>
      <c r="P551" s="14"/>
      <c r="Q551" s="14"/>
      <c r="R551" s="14"/>
      <c r="S551" s="168"/>
      <c r="T551" s="168"/>
      <c r="U551" s="168"/>
      <c r="V551" s="168"/>
      <c r="W551" s="168"/>
      <c r="X551" s="168"/>
      <c r="Y551" s="168"/>
      <c r="Z551" s="168"/>
      <c r="AA551" s="168"/>
      <c r="AB551" s="168"/>
      <c r="AC551" s="168"/>
      <c r="AD551" s="168"/>
      <c r="AE551" s="168"/>
      <c r="AF551" s="168"/>
      <c r="AG551" s="168"/>
      <c r="AH551" s="168"/>
      <c r="AI551" s="168"/>
      <c r="AJ551" s="168"/>
      <c r="AK551" s="168"/>
      <c r="AL551" s="168"/>
      <c r="AM551" s="168"/>
      <c r="AN551" s="168"/>
      <c r="AO551" s="168"/>
      <c r="AP551" s="168"/>
      <c r="AQ551" s="168"/>
      <c r="AR551" s="14"/>
    </row>
    <row r="552" spans="1:44" x14ac:dyDescent="0.35">
      <c r="A552" s="153" t="str">
        <f t="shared" si="40"/>
        <v>Cut2_23</v>
      </c>
      <c r="B552" s="14">
        <v>2020</v>
      </c>
      <c r="C552" s="14">
        <v>23</v>
      </c>
      <c r="D552" s="14" t="s">
        <v>20</v>
      </c>
      <c r="E552" s="14" t="s">
        <v>13</v>
      </c>
      <c r="F552" s="14" t="s">
        <v>8</v>
      </c>
      <c r="G552" s="14" t="s">
        <v>16</v>
      </c>
      <c r="H552" s="14" t="str">
        <f t="shared" si="41"/>
        <v>B3BFW</v>
      </c>
      <c r="I552" s="14" t="str">
        <f t="shared" si="42"/>
        <v>B3_2020</v>
      </c>
      <c r="J552" s="14" t="s">
        <v>10</v>
      </c>
      <c r="K552" s="14" t="s">
        <v>371</v>
      </c>
      <c r="L552" s="18">
        <v>44004</v>
      </c>
      <c r="M552" s="154">
        <v>21.971767777732431</v>
      </c>
      <c r="N552" s="155">
        <v>2578.0207525872725</v>
      </c>
      <c r="O552" s="155">
        <v>2578.0207525872725</v>
      </c>
      <c r="P552" s="14"/>
      <c r="Q552" s="14"/>
      <c r="R552" s="14"/>
      <c r="S552" s="168"/>
      <c r="T552" s="168"/>
      <c r="U552" s="168"/>
      <c r="V552" s="168"/>
      <c r="W552" s="168"/>
      <c r="X552" s="168"/>
      <c r="Y552" s="168"/>
      <c r="Z552" s="168"/>
      <c r="AA552" s="168"/>
      <c r="AB552" s="168"/>
      <c r="AC552" s="168"/>
      <c r="AD552" s="168"/>
      <c r="AE552" s="168"/>
      <c r="AF552" s="168"/>
      <c r="AG552" s="168"/>
      <c r="AH552" s="168"/>
      <c r="AI552" s="168"/>
      <c r="AJ552" s="168"/>
      <c r="AK552" s="168"/>
      <c r="AL552" s="168"/>
      <c r="AM552" s="168"/>
      <c r="AN552" s="168"/>
      <c r="AO552" s="168"/>
      <c r="AP552" s="168"/>
      <c r="AQ552" s="168"/>
      <c r="AR552" s="14"/>
    </row>
    <row r="553" spans="1:44" x14ac:dyDescent="0.35">
      <c r="A553" s="153" t="str">
        <f t="shared" si="40"/>
        <v>Cut2_24</v>
      </c>
      <c r="B553" s="14">
        <v>2020</v>
      </c>
      <c r="C553" s="15">
        <v>24</v>
      </c>
      <c r="D553" s="15" t="s">
        <v>20</v>
      </c>
      <c r="E553" s="15" t="s">
        <v>13</v>
      </c>
      <c r="F553" s="15" t="s">
        <v>18</v>
      </c>
      <c r="G553" s="14" t="s">
        <v>12</v>
      </c>
      <c r="H553" s="14" t="str">
        <f t="shared" si="41"/>
        <v>B2C</v>
      </c>
      <c r="I553" s="14" t="str">
        <f t="shared" si="42"/>
        <v>B2_2020</v>
      </c>
      <c r="J553" s="14" t="s">
        <v>15</v>
      </c>
      <c r="K553" s="14" t="s">
        <v>371</v>
      </c>
      <c r="L553" s="18">
        <v>44032</v>
      </c>
      <c r="M553" s="154">
        <v>17.645145904695823</v>
      </c>
      <c r="N553" s="155">
        <v>1835.0951740883654</v>
      </c>
      <c r="O553" s="155">
        <v>1835.0951740883654</v>
      </c>
      <c r="P553" s="14"/>
      <c r="Q553" s="14"/>
      <c r="R553" s="14"/>
      <c r="S553" s="168"/>
      <c r="T553" s="168"/>
      <c r="U553" s="168"/>
      <c r="V553" s="168"/>
      <c r="W553" s="168"/>
      <c r="X553" s="168"/>
      <c r="Y553" s="168"/>
      <c r="Z553" s="168"/>
      <c r="AA553" s="168"/>
      <c r="AB553" s="168"/>
      <c r="AC553" s="168"/>
      <c r="AD553" s="168"/>
      <c r="AE553" s="168"/>
      <c r="AF553" s="168"/>
      <c r="AG553" s="168"/>
      <c r="AH553" s="168"/>
      <c r="AI553" s="168"/>
      <c r="AJ553" s="168"/>
      <c r="AK553" s="168"/>
      <c r="AL553" s="168"/>
      <c r="AM553" s="168"/>
      <c r="AN553" s="168"/>
      <c r="AO553" s="168"/>
      <c r="AP553" s="168"/>
      <c r="AQ553" s="168"/>
      <c r="AR553" s="14"/>
    </row>
    <row r="554" spans="1:44" x14ac:dyDescent="0.35">
      <c r="A554" s="153" t="str">
        <f t="shared" si="40"/>
        <v>Cut2_25</v>
      </c>
      <c r="B554" s="14">
        <v>2020</v>
      </c>
      <c r="C554" s="14">
        <v>25</v>
      </c>
      <c r="D554" s="14" t="s">
        <v>7</v>
      </c>
      <c r="E554" s="14" t="s">
        <v>12</v>
      </c>
      <c r="F554" s="14" t="s">
        <v>11</v>
      </c>
      <c r="G554" s="14" t="s">
        <v>16</v>
      </c>
      <c r="H554" s="14" t="str">
        <f t="shared" si="41"/>
        <v>B4BFW</v>
      </c>
      <c r="I554" s="14" t="str">
        <f t="shared" si="42"/>
        <v>B4_2020</v>
      </c>
      <c r="J554" s="14" t="s">
        <v>10</v>
      </c>
      <c r="K554" s="14" t="s">
        <v>371</v>
      </c>
      <c r="L554" s="18">
        <v>44004</v>
      </c>
      <c r="M554" s="154">
        <v>19.642347957146917</v>
      </c>
      <c r="N554" s="155">
        <v>2226.1327684766507</v>
      </c>
      <c r="O554" s="155">
        <v>2226.1327684766507</v>
      </c>
      <c r="P554" s="14"/>
      <c r="Q554" s="14"/>
      <c r="R554" s="14"/>
      <c r="S554" s="168"/>
      <c r="T554" s="168"/>
      <c r="U554" s="168"/>
      <c r="V554" s="168"/>
      <c r="W554" s="168"/>
      <c r="X554" s="168"/>
      <c r="Y554" s="168"/>
      <c r="Z554" s="168"/>
      <c r="AA554" s="168"/>
      <c r="AB554" s="168"/>
      <c r="AC554" s="168"/>
      <c r="AD554" s="168"/>
      <c r="AE554" s="168"/>
      <c r="AF554" s="168"/>
      <c r="AG554" s="168"/>
      <c r="AH554" s="168"/>
      <c r="AI554" s="168"/>
      <c r="AJ554" s="168"/>
      <c r="AK554" s="168"/>
      <c r="AL554" s="168"/>
      <c r="AM554" s="168"/>
      <c r="AN554" s="168"/>
      <c r="AO554" s="168"/>
      <c r="AP554" s="168"/>
      <c r="AQ554" s="168"/>
      <c r="AR554" s="14"/>
    </row>
    <row r="555" spans="1:44" x14ac:dyDescent="0.35">
      <c r="A555" s="153" t="str">
        <f t="shared" si="40"/>
        <v>Cut2_26</v>
      </c>
      <c r="B555" s="14">
        <v>2020</v>
      </c>
      <c r="C555" s="14">
        <v>26</v>
      </c>
      <c r="D555" s="14" t="s">
        <v>7</v>
      </c>
      <c r="E555" s="14" t="s">
        <v>12</v>
      </c>
      <c r="F555" s="14" t="s">
        <v>18</v>
      </c>
      <c r="G555" s="14" t="s">
        <v>9</v>
      </c>
      <c r="H555" s="14" t="str">
        <f t="shared" si="41"/>
        <v>B2BPW</v>
      </c>
      <c r="I555" s="14" t="str">
        <f t="shared" si="42"/>
        <v>B2_2020</v>
      </c>
      <c r="J555" s="14" t="s">
        <v>15</v>
      </c>
      <c r="K555" s="14" t="s">
        <v>371</v>
      </c>
      <c r="L555" s="18">
        <v>44032</v>
      </c>
      <c r="M555" s="154">
        <v>14.626048179923421</v>
      </c>
      <c r="N555" s="155">
        <v>2379.17050393421</v>
      </c>
      <c r="O555" s="155">
        <v>2379.17050393421</v>
      </c>
      <c r="P555" s="14"/>
      <c r="Q555" s="14"/>
      <c r="R555" s="14"/>
      <c r="S555" s="168"/>
      <c r="T555" s="168"/>
      <c r="U555" s="168"/>
      <c r="V555" s="168"/>
      <c r="W555" s="168"/>
      <c r="X555" s="168"/>
      <c r="Y555" s="168"/>
      <c r="Z555" s="168"/>
      <c r="AA555" s="168"/>
      <c r="AB555" s="168"/>
      <c r="AC555" s="168"/>
      <c r="AD555" s="168"/>
      <c r="AE555" s="168"/>
      <c r="AF555" s="168"/>
      <c r="AG555" s="168"/>
      <c r="AH555" s="168"/>
      <c r="AI555" s="168"/>
      <c r="AJ555" s="168"/>
      <c r="AK555" s="168"/>
      <c r="AL555" s="168"/>
      <c r="AM555" s="168"/>
      <c r="AN555" s="168"/>
      <c r="AO555" s="168"/>
      <c r="AP555" s="168"/>
      <c r="AQ555" s="168"/>
      <c r="AR555" s="14"/>
    </row>
    <row r="556" spans="1:44" x14ac:dyDescent="0.35">
      <c r="A556" s="153" t="str">
        <f t="shared" si="40"/>
        <v>Cut2_27</v>
      </c>
      <c r="B556" s="14">
        <v>2020</v>
      </c>
      <c r="C556" s="14">
        <v>27</v>
      </c>
      <c r="D556" s="14" t="s">
        <v>13</v>
      </c>
      <c r="E556" s="14" t="s">
        <v>12</v>
      </c>
      <c r="F556" s="14" t="s">
        <v>14</v>
      </c>
      <c r="G556" s="14" t="s">
        <v>12</v>
      </c>
      <c r="H556" s="14" t="str">
        <f t="shared" si="41"/>
        <v>B1C</v>
      </c>
      <c r="I556" s="14" t="str">
        <f t="shared" si="42"/>
        <v>B1_2020</v>
      </c>
      <c r="J556" s="14" t="s">
        <v>15</v>
      </c>
      <c r="K556" s="14" t="s">
        <v>371</v>
      </c>
      <c r="L556" s="18"/>
      <c r="M556" s="154"/>
      <c r="N556" s="155"/>
      <c r="O556" s="155">
        <v>0</v>
      </c>
      <c r="P556" s="14"/>
      <c r="Q556" s="14"/>
      <c r="R556" s="14"/>
      <c r="S556" s="168"/>
      <c r="T556" s="168"/>
      <c r="U556" s="168"/>
      <c r="V556" s="168"/>
      <c r="W556" s="168"/>
      <c r="X556" s="168"/>
      <c r="Y556" s="168"/>
      <c r="Z556" s="168"/>
      <c r="AA556" s="168"/>
      <c r="AB556" s="168"/>
      <c r="AC556" s="168"/>
      <c r="AD556" s="168"/>
      <c r="AE556" s="168"/>
      <c r="AF556" s="168"/>
      <c r="AG556" s="168"/>
      <c r="AH556" s="168"/>
      <c r="AI556" s="168"/>
      <c r="AJ556" s="168"/>
      <c r="AK556" s="168"/>
      <c r="AL556" s="168"/>
      <c r="AM556" s="168"/>
      <c r="AN556" s="168"/>
      <c r="AO556" s="168"/>
      <c r="AP556" s="168"/>
      <c r="AQ556" s="168"/>
      <c r="AR556" s="14"/>
    </row>
    <row r="557" spans="1:44" x14ac:dyDescent="0.35">
      <c r="A557" s="153" t="str">
        <f t="shared" si="40"/>
        <v>Cut2_28</v>
      </c>
      <c r="B557" s="14">
        <v>2020</v>
      </c>
      <c r="C557" s="14">
        <v>28</v>
      </c>
      <c r="D557" s="14" t="s">
        <v>13</v>
      </c>
      <c r="E557" s="14" t="s">
        <v>12</v>
      </c>
      <c r="F557" s="14" t="s">
        <v>14</v>
      </c>
      <c r="G557" s="14" t="s">
        <v>9</v>
      </c>
      <c r="H557" s="14" t="str">
        <f t="shared" si="41"/>
        <v>B1BPW</v>
      </c>
      <c r="I557" s="14" t="str">
        <f t="shared" si="42"/>
        <v>B1_2020</v>
      </c>
      <c r="J557" s="14" t="s">
        <v>15</v>
      </c>
      <c r="K557" s="14" t="s">
        <v>371</v>
      </c>
      <c r="L557" s="18"/>
      <c r="M557" s="154"/>
      <c r="N557" s="155"/>
      <c r="O557" s="155">
        <v>0</v>
      </c>
      <c r="P557" s="14"/>
      <c r="Q557" s="14"/>
      <c r="R557" s="14"/>
      <c r="S557" s="168"/>
      <c r="T557" s="168"/>
      <c r="U557" s="168"/>
      <c r="V557" s="168"/>
      <c r="W557" s="168"/>
      <c r="X557" s="168"/>
      <c r="Y557" s="168"/>
      <c r="Z557" s="168"/>
      <c r="AA557" s="168"/>
      <c r="AB557" s="168"/>
      <c r="AC557" s="168"/>
      <c r="AD557" s="168"/>
      <c r="AE557" s="168"/>
      <c r="AF557" s="168"/>
      <c r="AG557" s="168"/>
      <c r="AH557" s="168"/>
      <c r="AI557" s="168"/>
      <c r="AJ557" s="168"/>
      <c r="AK557" s="168"/>
      <c r="AL557" s="168"/>
      <c r="AM557" s="168"/>
      <c r="AN557" s="168"/>
      <c r="AO557" s="168"/>
      <c r="AP557" s="168"/>
      <c r="AQ557" s="168"/>
      <c r="AR557" s="14"/>
    </row>
    <row r="558" spans="1:44" x14ac:dyDescent="0.35">
      <c r="A558" s="153" t="str">
        <f t="shared" si="40"/>
        <v>Cut2_29</v>
      </c>
      <c r="B558" s="14">
        <v>2020</v>
      </c>
      <c r="C558" s="14">
        <v>29</v>
      </c>
      <c r="D558" s="14" t="s">
        <v>12</v>
      </c>
      <c r="E558" s="14" t="s">
        <v>12</v>
      </c>
      <c r="F558" s="14" t="s">
        <v>11</v>
      </c>
      <c r="G558" s="14" t="s">
        <v>9</v>
      </c>
      <c r="H558" s="14" t="str">
        <f t="shared" si="41"/>
        <v>B4BPW</v>
      </c>
      <c r="I558" s="14" t="str">
        <f t="shared" si="42"/>
        <v>B4_2020</v>
      </c>
      <c r="J558" s="14" t="s">
        <v>10</v>
      </c>
      <c r="K558" s="14" t="s">
        <v>371</v>
      </c>
      <c r="L558" s="18">
        <v>44004</v>
      </c>
      <c r="M558" s="154">
        <v>17.364773393142194</v>
      </c>
      <c r="N558" s="155">
        <v>1875.3955264593567</v>
      </c>
      <c r="O558" s="155">
        <v>1875.3955264593567</v>
      </c>
      <c r="P558" s="14"/>
      <c r="Q558" s="14"/>
      <c r="R558" s="14"/>
      <c r="S558" s="168"/>
      <c r="T558" s="168"/>
      <c r="U558" s="168"/>
      <c r="V558" s="168"/>
      <c r="W558" s="168"/>
      <c r="X558" s="168"/>
      <c r="Y558" s="168"/>
      <c r="Z558" s="168"/>
      <c r="AA558" s="168"/>
      <c r="AB558" s="168"/>
      <c r="AC558" s="168"/>
      <c r="AD558" s="168"/>
      <c r="AE558" s="168"/>
      <c r="AF558" s="168"/>
      <c r="AG558" s="168"/>
      <c r="AH558" s="168"/>
      <c r="AI558" s="168"/>
      <c r="AJ558" s="168"/>
      <c r="AK558" s="168"/>
      <c r="AL558" s="168"/>
      <c r="AM558" s="168"/>
      <c r="AN558" s="168"/>
      <c r="AO558" s="168"/>
      <c r="AP558" s="168"/>
      <c r="AQ558" s="168"/>
      <c r="AR558" s="14"/>
    </row>
    <row r="559" spans="1:44" x14ac:dyDescent="0.35">
      <c r="A559" s="153" t="str">
        <f t="shared" si="40"/>
        <v>Cut2_30</v>
      </c>
      <c r="B559" s="14">
        <v>2020</v>
      </c>
      <c r="C559" s="14">
        <v>30</v>
      </c>
      <c r="D559" s="14" t="s">
        <v>12</v>
      </c>
      <c r="E559" s="14" t="s">
        <v>12</v>
      </c>
      <c r="F559" s="14" t="s">
        <v>8</v>
      </c>
      <c r="G559" s="14" t="s">
        <v>16</v>
      </c>
      <c r="H559" s="14" t="str">
        <f t="shared" si="41"/>
        <v>B3BFW</v>
      </c>
      <c r="I559" s="14" t="str">
        <f t="shared" si="42"/>
        <v>B3_2020</v>
      </c>
      <c r="J559" s="14" t="s">
        <v>10</v>
      </c>
      <c r="K559" s="14" t="s">
        <v>371</v>
      </c>
      <c r="L559" s="18">
        <v>44004</v>
      </c>
      <c r="M559" s="154">
        <v>20.057061981892922</v>
      </c>
      <c r="N559" s="155">
        <v>2460.3329364455317</v>
      </c>
      <c r="O559" s="155">
        <v>2460.3329364455317</v>
      </c>
      <c r="P559" s="14"/>
      <c r="Q559" s="14"/>
      <c r="R559" s="14"/>
      <c r="S559" s="168"/>
      <c r="T559" s="168"/>
      <c r="U559" s="168"/>
      <c r="V559" s="168"/>
      <c r="W559" s="168"/>
      <c r="X559" s="168"/>
      <c r="Y559" s="168"/>
      <c r="Z559" s="168"/>
      <c r="AA559" s="168"/>
      <c r="AB559" s="168"/>
      <c r="AC559" s="168"/>
      <c r="AD559" s="168"/>
      <c r="AE559" s="168"/>
      <c r="AF559" s="168"/>
      <c r="AG559" s="168"/>
      <c r="AH559" s="168"/>
      <c r="AI559" s="168"/>
      <c r="AJ559" s="168"/>
      <c r="AK559" s="168"/>
      <c r="AL559" s="168"/>
      <c r="AM559" s="168"/>
      <c r="AN559" s="168"/>
      <c r="AO559" s="168"/>
      <c r="AP559" s="168"/>
      <c r="AQ559" s="168"/>
      <c r="AR559" s="14"/>
    </row>
    <row r="560" spans="1:44" x14ac:dyDescent="0.35">
      <c r="A560" s="153" t="str">
        <f t="shared" si="40"/>
        <v>Cut2_31</v>
      </c>
      <c r="B560" s="14">
        <v>2020</v>
      </c>
      <c r="C560" s="14">
        <v>31</v>
      </c>
      <c r="D560" s="14" t="s">
        <v>17</v>
      </c>
      <c r="E560" s="14" t="s">
        <v>12</v>
      </c>
      <c r="F560" s="14" t="s">
        <v>11</v>
      </c>
      <c r="G560" s="14" t="s">
        <v>12</v>
      </c>
      <c r="H560" s="14" t="str">
        <f t="shared" si="41"/>
        <v>B4C</v>
      </c>
      <c r="I560" s="14" t="str">
        <f t="shared" si="42"/>
        <v>B4_2020</v>
      </c>
      <c r="J560" s="14" t="s">
        <v>10</v>
      </c>
      <c r="K560" s="14" t="s">
        <v>371</v>
      </c>
      <c r="L560" s="18">
        <v>44004</v>
      </c>
      <c r="M560" s="154">
        <v>20.029051670471056</v>
      </c>
      <c r="N560" s="155">
        <v>2563.7186138202951</v>
      </c>
      <c r="O560" s="155">
        <v>2563.7186138202951</v>
      </c>
      <c r="P560" s="14"/>
      <c r="Q560" s="14"/>
      <c r="R560" s="14"/>
      <c r="S560" s="168"/>
      <c r="T560" s="168"/>
      <c r="U560" s="168"/>
      <c r="V560" s="168"/>
      <c r="W560" s="168"/>
      <c r="X560" s="168"/>
      <c r="Y560" s="168"/>
      <c r="Z560" s="168"/>
      <c r="AA560" s="168"/>
      <c r="AB560" s="168"/>
      <c r="AC560" s="168"/>
      <c r="AD560" s="168"/>
      <c r="AE560" s="168"/>
      <c r="AF560" s="168"/>
      <c r="AG560" s="168"/>
      <c r="AH560" s="168"/>
      <c r="AI560" s="168"/>
      <c r="AJ560" s="168"/>
      <c r="AK560" s="168"/>
      <c r="AL560" s="168"/>
      <c r="AM560" s="168"/>
      <c r="AN560" s="168"/>
      <c r="AO560" s="168"/>
      <c r="AP560" s="168"/>
      <c r="AQ560" s="168"/>
      <c r="AR560" s="14"/>
    </row>
    <row r="561" spans="1:44" x14ac:dyDescent="0.35">
      <c r="A561" s="153" t="str">
        <f t="shared" ref="A561:A624" si="43">CONCATENATE(K561,"_",C561)</f>
        <v>Cut2_32</v>
      </c>
      <c r="B561" s="14">
        <v>2020</v>
      </c>
      <c r="C561" s="14">
        <v>32</v>
      </c>
      <c r="D561" s="14" t="s">
        <v>17</v>
      </c>
      <c r="E561" s="14" t="s">
        <v>12</v>
      </c>
      <c r="F561" s="14" t="s">
        <v>8</v>
      </c>
      <c r="G561" s="14" t="s">
        <v>12</v>
      </c>
      <c r="H561" s="14" t="str">
        <f t="shared" si="41"/>
        <v>B3C</v>
      </c>
      <c r="I561" s="14" t="str">
        <f t="shared" si="42"/>
        <v>B3_2020</v>
      </c>
      <c r="J561" s="14" t="s">
        <v>10</v>
      </c>
      <c r="K561" s="14" t="s">
        <v>371</v>
      </c>
      <c r="L561" s="18">
        <v>44004</v>
      </c>
      <c r="M561" s="154">
        <v>22.276460381723531</v>
      </c>
      <c r="N561" s="155">
        <v>2613.7713514555612</v>
      </c>
      <c r="O561" s="155">
        <v>2613.7713514555612</v>
      </c>
      <c r="P561" s="14"/>
      <c r="Q561" s="14"/>
      <c r="R561" s="14"/>
      <c r="S561" s="168"/>
      <c r="T561" s="168"/>
      <c r="U561" s="168"/>
      <c r="V561" s="168"/>
      <c r="W561" s="168"/>
      <c r="X561" s="168"/>
      <c r="Y561" s="168"/>
      <c r="Z561" s="168"/>
      <c r="AA561" s="168"/>
      <c r="AB561" s="168"/>
      <c r="AC561" s="168"/>
      <c r="AD561" s="168"/>
      <c r="AE561" s="168"/>
      <c r="AF561" s="168"/>
      <c r="AG561" s="168"/>
      <c r="AH561" s="168"/>
      <c r="AI561" s="168"/>
      <c r="AJ561" s="168"/>
      <c r="AK561" s="168"/>
      <c r="AL561" s="168"/>
      <c r="AM561" s="168"/>
      <c r="AN561" s="168"/>
      <c r="AO561" s="168"/>
      <c r="AP561" s="168"/>
      <c r="AQ561" s="168"/>
      <c r="AR561" s="14"/>
    </row>
    <row r="562" spans="1:44" x14ac:dyDescent="0.35">
      <c r="A562" s="153" t="str">
        <f t="shared" si="43"/>
        <v>Cut2_33</v>
      </c>
      <c r="B562" s="14">
        <v>2020</v>
      </c>
      <c r="C562" s="14">
        <v>33</v>
      </c>
      <c r="D562" s="14" t="s">
        <v>19</v>
      </c>
      <c r="E562" s="14" t="s">
        <v>12</v>
      </c>
      <c r="F562" s="14" t="s">
        <v>8</v>
      </c>
      <c r="G562" s="14" t="s">
        <v>9</v>
      </c>
      <c r="H562" s="14" t="str">
        <f t="shared" ref="H562:H625" si="44">F562&amp;G562</f>
        <v>B3BPW</v>
      </c>
      <c r="I562" s="14" t="str">
        <f t="shared" ref="I562:I625" si="45">CONCATENATE(F562,"_",B562)</f>
        <v>B3_2020</v>
      </c>
      <c r="J562" s="14" t="s">
        <v>10</v>
      </c>
      <c r="K562" s="14" t="s">
        <v>371</v>
      </c>
      <c r="L562" s="18">
        <v>44004</v>
      </c>
      <c r="M562" s="154">
        <v>19.276421992213447</v>
      </c>
      <c r="N562" s="155">
        <v>1465.0080714082219</v>
      </c>
      <c r="O562" s="155">
        <v>1465.0080714082219</v>
      </c>
      <c r="P562" s="14"/>
      <c r="Q562" s="14"/>
      <c r="R562" s="14"/>
      <c r="S562" s="168"/>
      <c r="T562" s="168"/>
      <c r="U562" s="168"/>
      <c r="V562" s="168"/>
      <c r="W562" s="168"/>
      <c r="X562" s="168"/>
      <c r="Y562" s="168"/>
      <c r="Z562" s="168"/>
      <c r="AA562" s="168"/>
      <c r="AB562" s="168"/>
      <c r="AC562" s="168"/>
      <c r="AD562" s="168"/>
      <c r="AE562" s="168"/>
      <c r="AF562" s="168"/>
      <c r="AG562" s="168"/>
      <c r="AH562" s="168"/>
      <c r="AI562" s="168"/>
      <c r="AJ562" s="168"/>
      <c r="AK562" s="168"/>
      <c r="AL562" s="168"/>
      <c r="AM562" s="168"/>
      <c r="AN562" s="168"/>
      <c r="AO562" s="168"/>
      <c r="AP562" s="168"/>
      <c r="AQ562" s="168"/>
      <c r="AR562" s="14"/>
    </row>
    <row r="563" spans="1:44" x14ac:dyDescent="0.35">
      <c r="A563" s="153" t="str">
        <f t="shared" si="43"/>
        <v>Cut2_34</v>
      </c>
      <c r="B563" s="14">
        <v>2020</v>
      </c>
      <c r="C563" s="14">
        <v>34</v>
      </c>
      <c r="D563" s="14" t="s">
        <v>19</v>
      </c>
      <c r="E563" s="14" t="s">
        <v>12</v>
      </c>
      <c r="F563" s="14" t="s">
        <v>14</v>
      </c>
      <c r="G563" s="14" t="s">
        <v>16</v>
      </c>
      <c r="H563" s="14" t="str">
        <f t="shared" si="44"/>
        <v>B1BFW</v>
      </c>
      <c r="I563" s="14" t="str">
        <f t="shared" si="45"/>
        <v>B1_2020</v>
      </c>
      <c r="J563" s="14" t="s">
        <v>15</v>
      </c>
      <c r="K563" s="14" t="s">
        <v>371</v>
      </c>
      <c r="L563" s="18"/>
      <c r="M563" s="154"/>
      <c r="N563" s="155"/>
      <c r="O563" s="155">
        <v>0</v>
      </c>
      <c r="P563" s="14"/>
      <c r="Q563" s="14"/>
      <c r="R563" s="14"/>
      <c r="S563" s="168"/>
      <c r="T563" s="168"/>
      <c r="U563" s="168"/>
      <c r="V563" s="168"/>
      <c r="W563" s="168"/>
      <c r="X563" s="168"/>
      <c r="Y563" s="168"/>
      <c r="Z563" s="168"/>
      <c r="AA563" s="168"/>
      <c r="AB563" s="168"/>
      <c r="AC563" s="168"/>
      <c r="AD563" s="168"/>
      <c r="AE563" s="168"/>
      <c r="AF563" s="168"/>
      <c r="AG563" s="168"/>
      <c r="AH563" s="168"/>
      <c r="AI563" s="168"/>
      <c r="AJ563" s="168"/>
      <c r="AK563" s="168"/>
      <c r="AL563" s="168"/>
      <c r="AM563" s="168"/>
      <c r="AN563" s="168"/>
      <c r="AO563" s="168"/>
      <c r="AP563" s="168"/>
      <c r="AQ563" s="168"/>
      <c r="AR563" s="14"/>
    </row>
    <row r="564" spans="1:44" x14ac:dyDescent="0.35">
      <c r="A564" s="153" t="str">
        <f t="shared" si="43"/>
        <v>Cut2_35</v>
      </c>
      <c r="B564" s="14">
        <v>2020</v>
      </c>
      <c r="C564" s="16">
        <v>35</v>
      </c>
      <c r="D564" s="14" t="s">
        <v>20</v>
      </c>
      <c r="E564" s="16" t="s">
        <v>12</v>
      </c>
      <c r="F564" s="16" t="s">
        <v>18</v>
      </c>
      <c r="G564" s="14" t="s">
        <v>16</v>
      </c>
      <c r="H564" s="14" t="str">
        <f t="shared" si="44"/>
        <v>B2BFW</v>
      </c>
      <c r="I564" s="14" t="str">
        <f t="shared" si="45"/>
        <v>B2_2020</v>
      </c>
      <c r="J564" s="14" t="s">
        <v>15</v>
      </c>
      <c r="K564" s="14" t="s">
        <v>371</v>
      </c>
      <c r="L564" s="18">
        <v>44032</v>
      </c>
      <c r="M564" s="154">
        <v>17.426512784543775</v>
      </c>
      <c r="N564" s="155">
        <v>2091.181534145253</v>
      </c>
      <c r="O564" s="155">
        <v>2091.181534145253</v>
      </c>
      <c r="P564" s="14"/>
      <c r="Q564" s="14"/>
      <c r="R564" s="14"/>
      <c r="S564" s="168"/>
      <c r="T564" s="168"/>
      <c r="U564" s="168"/>
      <c r="V564" s="168"/>
      <c r="W564" s="168"/>
      <c r="X564" s="168"/>
      <c r="Y564" s="168"/>
      <c r="Z564" s="168"/>
      <c r="AA564" s="168"/>
      <c r="AB564" s="168"/>
      <c r="AC564" s="168"/>
      <c r="AD564" s="168"/>
      <c r="AE564" s="168"/>
      <c r="AF564" s="168"/>
      <c r="AG564" s="168"/>
      <c r="AH564" s="168"/>
      <c r="AI564" s="168"/>
      <c r="AJ564" s="168"/>
      <c r="AK564" s="168"/>
      <c r="AL564" s="168"/>
      <c r="AM564" s="168"/>
      <c r="AN564" s="168"/>
      <c r="AO564" s="168"/>
      <c r="AP564" s="168"/>
      <c r="AQ564" s="168"/>
      <c r="AR564" s="14"/>
    </row>
    <row r="565" spans="1:44" x14ac:dyDescent="0.35">
      <c r="A565" s="153" t="str">
        <f t="shared" si="43"/>
        <v>Cut2_36</v>
      </c>
      <c r="B565" s="14">
        <v>2020</v>
      </c>
      <c r="C565" s="15">
        <v>36</v>
      </c>
      <c r="D565" s="15" t="s">
        <v>20</v>
      </c>
      <c r="E565" s="15" t="s">
        <v>12</v>
      </c>
      <c r="F565" s="15" t="s">
        <v>18</v>
      </c>
      <c r="G565" s="14" t="s">
        <v>12</v>
      </c>
      <c r="H565" s="14" t="str">
        <f t="shared" si="44"/>
        <v>B2C</v>
      </c>
      <c r="I565" s="14" t="str">
        <f t="shared" si="45"/>
        <v>B2_2020</v>
      </c>
      <c r="J565" s="14" t="s">
        <v>15</v>
      </c>
      <c r="K565" s="14" t="s">
        <v>371</v>
      </c>
      <c r="L565" s="18">
        <v>44032</v>
      </c>
      <c r="M565" s="154">
        <v>18.327325489129187</v>
      </c>
      <c r="N565" s="155">
        <v>1906.0418508694354</v>
      </c>
      <c r="O565" s="155">
        <v>1906.0418508694354</v>
      </c>
      <c r="P565" s="14"/>
      <c r="Q565" s="14"/>
      <c r="R565" s="14"/>
      <c r="S565" s="168"/>
      <c r="T565" s="168"/>
      <c r="U565" s="168"/>
      <c r="V565" s="168"/>
      <c r="W565" s="168"/>
      <c r="X565" s="168"/>
      <c r="Y565" s="168"/>
      <c r="Z565" s="168"/>
      <c r="AA565" s="168"/>
      <c r="AB565" s="168"/>
      <c r="AC565" s="168"/>
      <c r="AD565" s="168"/>
      <c r="AE565" s="168"/>
      <c r="AF565" s="168"/>
      <c r="AG565" s="168"/>
      <c r="AH565" s="168"/>
      <c r="AI565" s="168"/>
      <c r="AJ565" s="168"/>
      <c r="AK565" s="168"/>
      <c r="AL565" s="168"/>
      <c r="AM565" s="168"/>
      <c r="AN565" s="168"/>
      <c r="AO565" s="168"/>
      <c r="AP565" s="168"/>
      <c r="AQ565" s="168"/>
      <c r="AR565" s="14"/>
    </row>
    <row r="566" spans="1:44" x14ac:dyDescent="0.35">
      <c r="A566" s="153" t="str">
        <f t="shared" si="43"/>
        <v>Cut2_37</v>
      </c>
      <c r="B566" s="14">
        <v>2020</v>
      </c>
      <c r="C566" s="14">
        <v>37</v>
      </c>
      <c r="D566" s="14" t="s">
        <v>7</v>
      </c>
      <c r="E566" s="14" t="s">
        <v>17</v>
      </c>
      <c r="F566" s="14" t="s">
        <v>14</v>
      </c>
      <c r="G566" s="14" t="s">
        <v>16</v>
      </c>
      <c r="H566" s="14" t="str">
        <f t="shared" si="44"/>
        <v>B1BFW</v>
      </c>
      <c r="I566" s="14" t="str">
        <f t="shared" si="45"/>
        <v>B1_2020</v>
      </c>
      <c r="J566" s="14" t="s">
        <v>15</v>
      </c>
      <c r="K566" s="14" t="s">
        <v>371</v>
      </c>
      <c r="L566" s="18"/>
      <c r="M566" s="154"/>
      <c r="N566" s="155"/>
      <c r="O566" s="155">
        <v>0</v>
      </c>
      <c r="P566" s="14"/>
      <c r="Q566" s="14"/>
      <c r="R566" s="14"/>
      <c r="S566" s="168"/>
      <c r="T566" s="168"/>
      <c r="U566" s="168"/>
      <c r="V566" s="168"/>
      <c r="W566" s="168"/>
      <c r="X566" s="168"/>
      <c r="Y566" s="168"/>
      <c r="Z566" s="168"/>
      <c r="AA566" s="168"/>
      <c r="AB566" s="168"/>
      <c r="AC566" s="168"/>
      <c r="AD566" s="168"/>
      <c r="AE566" s="168"/>
      <c r="AF566" s="168"/>
      <c r="AG566" s="168"/>
      <c r="AH566" s="168"/>
      <c r="AI566" s="168"/>
      <c r="AJ566" s="168"/>
      <c r="AK566" s="168"/>
      <c r="AL566" s="168"/>
      <c r="AM566" s="168"/>
      <c r="AN566" s="168"/>
      <c r="AO566" s="168"/>
      <c r="AP566" s="168"/>
      <c r="AQ566" s="168"/>
      <c r="AR566" s="14"/>
    </row>
    <row r="567" spans="1:44" x14ac:dyDescent="0.35">
      <c r="A567" s="153" t="str">
        <f t="shared" si="43"/>
        <v>Cut2_38</v>
      </c>
      <c r="B567" s="14">
        <v>2020</v>
      </c>
      <c r="C567" s="14">
        <v>38</v>
      </c>
      <c r="D567" s="14" t="s">
        <v>7</v>
      </c>
      <c r="E567" s="14" t="s">
        <v>17</v>
      </c>
      <c r="F567" s="14" t="s">
        <v>8</v>
      </c>
      <c r="G567" s="14" t="s">
        <v>12</v>
      </c>
      <c r="H567" s="14" t="str">
        <f t="shared" si="44"/>
        <v>B3C</v>
      </c>
      <c r="I567" s="14" t="str">
        <f t="shared" si="45"/>
        <v>B3_2020</v>
      </c>
      <c r="J567" s="14" t="s">
        <v>10</v>
      </c>
      <c r="K567" s="14" t="s">
        <v>371</v>
      </c>
      <c r="L567" s="18">
        <v>44004</v>
      </c>
      <c r="M567" s="154">
        <v>21.602322477934109</v>
      </c>
      <c r="N567" s="155">
        <v>2102.6260545189198</v>
      </c>
      <c r="O567" s="155">
        <v>2102.6260545189198</v>
      </c>
      <c r="P567" s="14"/>
      <c r="Q567" s="14"/>
      <c r="R567" s="14"/>
      <c r="S567" s="168"/>
      <c r="T567" s="168"/>
      <c r="U567" s="168"/>
      <c r="V567" s="168"/>
      <c r="W567" s="168"/>
      <c r="X567" s="168"/>
      <c r="Y567" s="168"/>
      <c r="Z567" s="168"/>
      <c r="AA567" s="168"/>
      <c r="AB567" s="168"/>
      <c r="AC567" s="168"/>
      <c r="AD567" s="168"/>
      <c r="AE567" s="168"/>
      <c r="AF567" s="168"/>
      <c r="AG567" s="168"/>
      <c r="AH567" s="168"/>
      <c r="AI567" s="168"/>
      <c r="AJ567" s="168"/>
      <c r="AK567" s="168"/>
      <c r="AL567" s="168"/>
      <c r="AM567" s="168"/>
      <c r="AN567" s="168"/>
      <c r="AO567" s="168"/>
      <c r="AP567" s="168"/>
      <c r="AQ567" s="168"/>
      <c r="AR567" s="14"/>
    </row>
    <row r="568" spans="1:44" x14ac:dyDescent="0.35">
      <c r="A568" s="153" t="str">
        <f t="shared" si="43"/>
        <v>Cut2_39</v>
      </c>
      <c r="B568" s="14">
        <v>2020</v>
      </c>
      <c r="C568" s="14">
        <v>39</v>
      </c>
      <c r="D568" s="14" t="s">
        <v>13</v>
      </c>
      <c r="E568" s="14" t="s">
        <v>17</v>
      </c>
      <c r="F568" s="14" t="s">
        <v>8</v>
      </c>
      <c r="G568" s="14" t="s">
        <v>9</v>
      </c>
      <c r="H568" s="14" t="str">
        <f t="shared" si="44"/>
        <v>B3BPW</v>
      </c>
      <c r="I568" s="14" t="str">
        <f t="shared" si="45"/>
        <v>B3_2020</v>
      </c>
      <c r="J568" s="14" t="s">
        <v>10</v>
      </c>
      <c r="K568" s="14" t="s">
        <v>371</v>
      </c>
      <c r="L568" s="18">
        <v>44004</v>
      </c>
      <c r="M568" s="154">
        <v>20.146571441908247</v>
      </c>
      <c r="N568" s="155">
        <v>1692.3120011202925</v>
      </c>
      <c r="O568" s="155">
        <v>1692.3120011202925</v>
      </c>
      <c r="P568" s="14"/>
      <c r="Q568" s="14"/>
      <c r="R568" s="14"/>
      <c r="S568" s="168"/>
      <c r="T568" s="168"/>
      <c r="U568" s="168"/>
      <c r="V568" s="168"/>
      <c r="W568" s="168"/>
      <c r="X568" s="168"/>
      <c r="Y568" s="168"/>
      <c r="Z568" s="168"/>
      <c r="AA568" s="168"/>
      <c r="AB568" s="168"/>
      <c r="AC568" s="168"/>
      <c r="AD568" s="168"/>
      <c r="AE568" s="168"/>
      <c r="AF568" s="168"/>
      <c r="AG568" s="168"/>
      <c r="AH568" s="168"/>
      <c r="AI568" s="168"/>
      <c r="AJ568" s="168"/>
      <c r="AK568" s="168"/>
      <c r="AL568" s="168"/>
      <c r="AM568" s="168"/>
      <c r="AN568" s="168"/>
      <c r="AO568" s="168"/>
      <c r="AP568" s="168"/>
      <c r="AQ568" s="168"/>
      <c r="AR568" s="14"/>
    </row>
    <row r="569" spans="1:44" x14ac:dyDescent="0.35">
      <c r="A569" s="153" t="str">
        <f t="shared" si="43"/>
        <v>Cut2_40</v>
      </c>
      <c r="B569" s="14">
        <v>2020</v>
      </c>
      <c r="C569" s="14">
        <v>40</v>
      </c>
      <c r="D569" s="14" t="s">
        <v>13</v>
      </c>
      <c r="E569" s="14" t="s">
        <v>17</v>
      </c>
      <c r="F569" s="14" t="s">
        <v>11</v>
      </c>
      <c r="G569" s="14" t="s">
        <v>12</v>
      </c>
      <c r="H569" s="14" t="str">
        <f t="shared" si="44"/>
        <v>B4C</v>
      </c>
      <c r="I569" s="14" t="str">
        <f t="shared" si="45"/>
        <v>B4_2020</v>
      </c>
      <c r="J569" s="14" t="s">
        <v>10</v>
      </c>
      <c r="K569" s="14" t="s">
        <v>371</v>
      </c>
      <c r="L569" s="18">
        <v>44004</v>
      </c>
      <c r="M569" s="154">
        <v>19.430426179942664</v>
      </c>
      <c r="N569" s="155">
        <v>2176.2077321535785</v>
      </c>
      <c r="O569" s="155">
        <v>2176.2077321535785</v>
      </c>
      <c r="P569" s="14"/>
      <c r="Q569" s="14"/>
      <c r="R569" s="14"/>
      <c r="S569" s="168"/>
      <c r="T569" s="168"/>
      <c r="U569" s="168"/>
      <c r="V569" s="168"/>
      <c r="W569" s="168"/>
      <c r="X569" s="168"/>
      <c r="Y569" s="168"/>
      <c r="Z569" s="168"/>
      <c r="AA569" s="168"/>
      <c r="AB569" s="168"/>
      <c r="AC569" s="168"/>
      <c r="AD569" s="168"/>
      <c r="AE569" s="168"/>
      <c r="AF569" s="168"/>
      <c r="AG569" s="168"/>
      <c r="AH569" s="168"/>
      <c r="AI569" s="168"/>
      <c r="AJ569" s="168"/>
      <c r="AK569" s="168"/>
      <c r="AL569" s="168"/>
      <c r="AM569" s="168"/>
      <c r="AN569" s="168"/>
      <c r="AO569" s="168"/>
      <c r="AP569" s="168"/>
      <c r="AQ569" s="168"/>
      <c r="AR569" s="14"/>
    </row>
    <row r="570" spans="1:44" x14ac:dyDescent="0.35">
      <c r="A570" s="153" t="str">
        <f t="shared" si="43"/>
        <v>Cut2_41</v>
      </c>
      <c r="B570" s="14">
        <v>2020</v>
      </c>
      <c r="C570" s="14">
        <v>41</v>
      </c>
      <c r="D570" s="14" t="s">
        <v>12</v>
      </c>
      <c r="E570" s="14" t="s">
        <v>17</v>
      </c>
      <c r="F570" s="14" t="s">
        <v>18</v>
      </c>
      <c r="G570" s="14" t="s">
        <v>16</v>
      </c>
      <c r="H570" s="14" t="str">
        <f t="shared" si="44"/>
        <v>B2BFW</v>
      </c>
      <c r="I570" s="14" t="str">
        <f t="shared" si="45"/>
        <v>B2_2020</v>
      </c>
      <c r="J570" s="14" t="s">
        <v>15</v>
      </c>
      <c r="K570" s="14" t="s">
        <v>371</v>
      </c>
      <c r="L570" s="18">
        <v>44032</v>
      </c>
      <c r="M570" s="154">
        <v>15.586549637289082</v>
      </c>
      <c r="N570" s="155">
        <v>1995.0783535730022</v>
      </c>
      <c r="O570" s="155">
        <v>1995.0783535730022</v>
      </c>
      <c r="P570" s="14"/>
      <c r="Q570" s="14"/>
      <c r="R570" s="14"/>
      <c r="S570" s="168"/>
      <c r="T570" s="168"/>
      <c r="U570" s="168"/>
      <c r="V570" s="168"/>
      <c r="W570" s="168"/>
      <c r="X570" s="168"/>
      <c r="Y570" s="168"/>
      <c r="Z570" s="168"/>
      <c r="AA570" s="168"/>
      <c r="AB570" s="168"/>
      <c r="AC570" s="168"/>
      <c r="AD570" s="168"/>
      <c r="AE570" s="168"/>
      <c r="AF570" s="168"/>
      <c r="AG570" s="168"/>
      <c r="AH570" s="168"/>
      <c r="AI570" s="168"/>
      <c r="AJ570" s="168"/>
      <c r="AK570" s="168"/>
      <c r="AL570" s="168"/>
      <c r="AM570" s="168"/>
      <c r="AN570" s="168"/>
      <c r="AO570" s="168"/>
      <c r="AP570" s="168"/>
      <c r="AQ570" s="168"/>
      <c r="AR570" s="14"/>
    </row>
    <row r="571" spans="1:44" x14ac:dyDescent="0.35">
      <c r="A571" s="153" t="str">
        <f t="shared" si="43"/>
        <v>Cut2_42</v>
      </c>
      <c r="B571" s="14">
        <v>2020</v>
      </c>
      <c r="C571" s="14">
        <v>42</v>
      </c>
      <c r="D571" s="14" t="s">
        <v>12</v>
      </c>
      <c r="E571" s="14" t="s">
        <v>17</v>
      </c>
      <c r="F571" s="14" t="s">
        <v>14</v>
      </c>
      <c r="G571" s="14" t="s">
        <v>9</v>
      </c>
      <c r="H571" s="14" t="str">
        <f t="shared" si="44"/>
        <v>B1BPW</v>
      </c>
      <c r="I571" s="14" t="str">
        <f t="shared" si="45"/>
        <v>B1_2020</v>
      </c>
      <c r="J571" s="14" t="s">
        <v>15</v>
      </c>
      <c r="K571" s="14" t="s">
        <v>371</v>
      </c>
      <c r="L571" s="18"/>
      <c r="M571" s="154"/>
      <c r="N571" s="155"/>
      <c r="O571" s="155">
        <v>0</v>
      </c>
      <c r="P571" s="14"/>
      <c r="Q571" s="14"/>
      <c r="R571" s="14"/>
      <c r="S571" s="168"/>
      <c r="T571" s="168"/>
      <c r="U571" s="168"/>
      <c r="V571" s="168"/>
      <c r="W571" s="168"/>
      <c r="X571" s="168"/>
      <c r="Y571" s="168"/>
      <c r="Z571" s="168"/>
      <c r="AA571" s="168"/>
      <c r="AB571" s="168"/>
      <c r="AC571" s="168"/>
      <c r="AD571" s="168"/>
      <c r="AE571" s="168"/>
      <c r="AF571" s="168"/>
      <c r="AG571" s="168"/>
      <c r="AH571" s="168"/>
      <c r="AI571" s="168"/>
      <c r="AJ571" s="168"/>
      <c r="AK571" s="168"/>
      <c r="AL571" s="168"/>
      <c r="AM571" s="168"/>
      <c r="AN571" s="168"/>
      <c r="AO571" s="168"/>
      <c r="AP571" s="168"/>
      <c r="AQ571" s="168"/>
      <c r="AR571" s="14"/>
    </row>
    <row r="572" spans="1:44" x14ac:dyDescent="0.35">
      <c r="A572" s="153" t="str">
        <f t="shared" si="43"/>
        <v>Cut2_43</v>
      </c>
      <c r="B572" s="14">
        <v>2020</v>
      </c>
      <c r="C572" s="14">
        <v>43</v>
      </c>
      <c r="D572" s="14" t="s">
        <v>17</v>
      </c>
      <c r="E572" s="14" t="s">
        <v>17</v>
      </c>
      <c r="F572" s="14" t="s">
        <v>18</v>
      </c>
      <c r="G572" s="14" t="s">
        <v>12</v>
      </c>
      <c r="H572" s="14" t="str">
        <f t="shared" si="44"/>
        <v>B2C</v>
      </c>
      <c r="I572" s="14" t="str">
        <f t="shared" si="45"/>
        <v>B2_2020</v>
      </c>
      <c r="J572" s="14" t="s">
        <v>15</v>
      </c>
      <c r="K572" s="14" t="s">
        <v>371</v>
      </c>
      <c r="L572" s="18">
        <v>44032</v>
      </c>
      <c r="M572" s="154">
        <v>17.123766447368418</v>
      </c>
      <c r="N572" s="155">
        <v>1666.7132675438593</v>
      </c>
      <c r="O572" s="155">
        <v>1666.7132675438593</v>
      </c>
      <c r="P572" s="14"/>
      <c r="Q572" s="14"/>
      <c r="R572" s="14"/>
      <c r="S572" s="168"/>
      <c r="T572" s="168"/>
      <c r="U572" s="168"/>
      <c r="V572" s="168"/>
      <c r="W572" s="168"/>
      <c r="X572" s="168"/>
      <c r="Y572" s="168"/>
      <c r="Z572" s="168"/>
      <c r="AA572" s="168"/>
      <c r="AB572" s="168"/>
      <c r="AC572" s="168"/>
      <c r="AD572" s="168"/>
      <c r="AE572" s="168"/>
      <c r="AF572" s="168"/>
      <c r="AG572" s="168"/>
      <c r="AH572" s="168"/>
      <c r="AI572" s="168"/>
      <c r="AJ572" s="168"/>
      <c r="AK572" s="168"/>
      <c r="AL572" s="168"/>
      <c r="AM572" s="168"/>
      <c r="AN572" s="168"/>
      <c r="AO572" s="168"/>
      <c r="AP572" s="168"/>
      <c r="AQ572" s="168"/>
      <c r="AR572" s="14"/>
    </row>
    <row r="573" spans="1:44" x14ac:dyDescent="0.35">
      <c r="A573" s="153" t="str">
        <f t="shared" si="43"/>
        <v>Cut2_44</v>
      </c>
      <c r="B573" s="14">
        <v>2020</v>
      </c>
      <c r="C573" s="14">
        <v>44</v>
      </c>
      <c r="D573" s="14" t="s">
        <v>17</v>
      </c>
      <c r="E573" s="14" t="s">
        <v>17</v>
      </c>
      <c r="F573" s="14" t="s">
        <v>11</v>
      </c>
      <c r="G573" s="14" t="s">
        <v>9</v>
      </c>
      <c r="H573" s="14" t="str">
        <f t="shared" si="44"/>
        <v>B4BPW</v>
      </c>
      <c r="I573" s="14" t="str">
        <f t="shared" si="45"/>
        <v>B4_2020</v>
      </c>
      <c r="J573" s="14" t="s">
        <v>10</v>
      </c>
      <c r="K573" s="14" t="s">
        <v>371</v>
      </c>
      <c r="L573" s="18">
        <v>44004</v>
      </c>
      <c r="M573" s="154">
        <v>20.097401881927773</v>
      </c>
      <c r="N573" s="155">
        <v>2304.5020824610515</v>
      </c>
      <c r="O573" s="155">
        <v>2304.5020824610515</v>
      </c>
      <c r="P573" s="14"/>
      <c r="Q573" s="14"/>
      <c r="R573" s="14"/>
      <c r="S573" s="168"/>
      <c r="T573" s="168"/>
      <c r="U573" s="168"/>
      <c r="V573" s="168"/>
      <c r="W573" s="168"/>
      <c r="X573" s="168"/>
      <c r="Y573" s="168"/>
      <c r="Z573" s="168"/>
      <c r="AA573" s="168"/>
      <c r="AB573" s="168"/>
      <c r="AC573" s="168"/>
      <c r="AD573" s="168"/>
      <c r="AE573" s="168"/>
      <c r="AF573" s="168"/>
      <c r="AG573" s="168"/>
      <c r="AH573" s="168"/>
      <c r="AI573" s="168"/>
      <c r="AJ573" s="168"/>
      <c r="AK573" s="168"/>
      <c r="AL573" s="168"/>
      <c r="AM573" s="168"/>
      <c r="AN573" s="168"/>
      <c r="AO573" s="168"/>
      <c r="AP573" s="168"/>
      <c r="AQ573" s="168"/>
      <c r="AR573" s="14"/>
    </row>
    <row r="574" spans="1:44" x14ac:dyDescent="0.35">
      <c r="A574" s="153" t="str">
        <f t="shared" si="43"/>
        <v>Cut2_45</v>
      </c>
      <c r="B574" s="14">
        <v>2020</v>
      </c>
      <c r="C574" s="14">
        <v>45</v>
      </c>
      <c r="D574" s="14" t="s">
        <v>19</v>
      </c>
      <c r="E574" s="14" t="s">
        <v>17</v>
      </c>
      <c r="F574" s="14" t="s">
        <v>14</v>
      </c>
      <c r="G574" s="14" t="s">
        <v>12</v>
      </c>
      <c r="H574" s="14" t="str">
        <f t="shared" si="44"/>
        <v>B1C</v>
      </c>
      <c r="I574" s="14" t="str">
        <f t="shared" si="45"/>
        <v>B1_2020</v>
      </c>
      <c r="J574" s="14" t="s">
        <v>15</v>
      </c>
      <c r="K574" s="14" t="s">
        <v>371</v>
      </c>
      <c r="L574" s="18"/>
      <c r="M574" s="154"/>
      <c r="N574" s="155"/>
      <c r="O574" s="155">
        <v>0</v>
      </c>
      <c r="P574" s="14"/>
      <c r="Q574" s="14"/>
      <c r="R574" s="14"/>
      <c r="S574" s="168"/>
      <c r="T574" s="168"/>
      <c r="U574" s="168"/>
      <c r="V574" s="168"/>
      <c r="W574" s="168"/>
      <c r="X574" s="168"/>
      <c r="Y574" s="168"/>
      <c r="Z574" s="168"/>
      <c r="AA574" s="168"/>
      <c r="AB574" s="168"/>
      <c r="AC574" s="168"/>
      <c r="AD574" s="168"/>
      <c r="AE574" s="168"/>
      <c r="AF574" s="168"/>
      <c r="AG574" s="168"/>
      <c r="AH574" s="168"/>
      <c r="AI574" s="168"/>
      <c r="AJ574" s="168"/>
      <c r="AK574" s="168"/>
      <c r="AL574" s="168"/>
      <c r="AM574" s="168"/>
      <c r="AN574" s="168"/>
      <c r="AO574" s="168"/>
      <c r="AP574" s="168"/>
      <c r="AQ574" s="168"/>
      <c r="AR574" s="14"/>
    </row>
    <row r="575" spans="1:44" x14ac:dyDescent="0.35">
      <c r="A575" s="153" t="str">
        <f t="shared" si="43"/>
        <v>Cut2_46</v>
      </c>
      <c r="B575" s="14">
        <v>2020</v>
      </c>
      <c r="C575" s="14">
        <v>46</v>
      </c>
      <c r="D575" s="14" t="s">
        <v>19</v>
      </c>
      <c r="E575" s="14" t="s">
        <v>17</v>
      </c>
      <c r="F575" s="14" t="s">
        <v>8</v>
      </c>
      <c r="G575" s="14" t="s">
        <v>16</v>
      </c>
      <c r="H575" s="14" t="str">
        <f t="shared" si="44"/>
        <v>B3BFW</v>
      </c>
      <c r="I575" s="14" t="str">
        <f t="shared" si="45"/>
        <v>B3_2020</v>
      </c>
      <c r="J575" s="14" t="s">
        <v>10</v>
      </c>
      <c r="K575" s="14" t="s">
        <v>371</v>
      </c>
      <c r="L575" s="18">
        <v>44004</v>
      </c>
      <c r="M575" s="154">
        <v>21.157941541269818</v>
      </c>
      <c r="N575" s="155">
        <v>2115.794154126982</v>
      </c>
      <c r="O575" s="155">
        <v>2115.794154126982</v>
      </c>
      <c r="P575" s="14"/>
      <c r="Q575" s="14"/>
      <c r="R575" s="14"/>
      <c r="S575" s="168"/>
      <c r="T575" s="168"/>
      <c r="U575" s="168"/>
      <c r="V575" s="168"/>
      <c r="W575" s="168"/>
      <c r="X575" s="168"/>
      <c r="Y575" s="168"/>
      <c r="Z575" s="168"/>
      <c r="AA575" s="168"/>
      <c r="AB575" s="168"/>
      <c r="AC575" s="168"/>
      <c r="AD575" s="168"/>
      <c r="AE575" s="168"/>
      <c r="AF575" s="168"/>
      <c r="AG575" s="168"/>
      <c r="AH575" s="168"/>
      <c r="AI575" s="168"/>
      <c r="AJ575" s="168"/>
      <c r="AK575" s="168"/>
      <c r="AL575" s="168"/>
      <c r="AM575" s="168"/>
      <c r="AN575" s="168"/>
      <c r="AO575" s="168"/>
      <c r="AP575" s="168"/>
      <c r="AQ575" s="168"/>
      <c r="AR575" s="14"/>
    </row>
    <row r="576" spans="1:44" x14ac:dyDescent="0.35">
      <c r="A576" s="153" t="str">
        <f t="shared" si="43"/>
        <v>Cut2_47</v>
      </c>
      <c r="B576" s="14">
        <v>2020</v>
      </c>
      <c r="C576" s="16">
        <v>47</v>
      </c>
      <c r="D576" s="14" t="s">
        <v>20</v>
      </c>
      <c r="E576" s="16" t="s">
        <v>17</v>
      </c>
      <c r="F576" s="16" t="s">
        <v>18</v>
      </c>
      <c r="G576" s="14" t="s">
        <v>9</v>
      </c>
      <c r="H576" s="14" t="str">
        <f t="shared" si="44"/>
        <v>B2BPW</v>
      </c>
      <c r="I576" s="14" t="str">
        <f t="shared" si="45"/>
        <v>B2_2020</v>
      </c>
      <c r="J576" s="14" t="s">
        <v>15</v>
      </c>
      <c r="K576" s="14" t="s">
        <v>371</v>
      </c>
      <c r="L576" s="18">
        <v>44032</v>
      </c>
      <c r="M576" s="154">
        <v>15.13974832841895</v>
      </c>
      <c r="N576" s="155">
        <v>1675.4654816783639</v>
      </c>
      <c r="O576" s="155">
        <v>1675.4654816783639</v>
      </c>
      <c r="P576" s="14"/>
      <c r="Q576" s="14"/>
      <c r="R576" s="14"/>
      <c r="S576" s="168"/>
      <c r="T576" s="168"/>
      <c r="U576" s="168"/>
      <c r="V576" s="168"/>
      <c r="W576" s="168"/>
      <c r="X576" s="168"/>
      <c r="Y576" s="168"/>
      <c r="Z576" s="168"/>
      <c r="AA576" s="168"/>
      <c r="AB576" s="168"/>
      <c r="AC576" s="168"/>
      <c r="AD576" s="168"/>
      <c r="AE576" s="168"/>
      <c r="AF576" s="168"/>
      <c r="AG576" s="168"/>
      <c r="AH576" s="168"/>
      <c r="AI576" s="168"/>
      <c r="AJ576" s="168"/>
      <c r="AK576" s="168"/>
      <c r="AL576" s="168"/>
      <c r="AM576" s="168"/>
      <c r="AN576" s="168"/>
      <c r="AO576" s="168"/>
      <c r="AP576" s="168"/>
      <c r="AQ576" s="168"/>
      <c r="AR576" s="14"/>
    </row>
    <row r="577" spans="1:44" x14ac:dyDescent="0.35">
      <c r="A577" s="153" t="str">
        <f t="shared" si="43"/>
        <v>Cut2_48</v>
      </c>
      <c r="B577" s="14">
        <v>2020</v>
      </c>
      <c r="C577" s="15">
        <v>48</v>
      </c>
      <c r="D577" s="15" t="s">
        <v>20</v>
      </c>
      <c r="E577" s="15" t="s">
        <v>17</v>
      </c>
      <c r="F577" s="15" t="s">
        <v>11</v>
      </c>
      <c r="G577" s="14" t="s">
        <v>16</v>
      </c>
      <c r="H577" s="14" t="str">
        <f t="shared" si="44"/>
        <v>B4BFW</v>
      </c>
      <c r="I577" s="14" t="str">
        <f t="shared" si="45"/>
        <v>B4_2020</v>
      </c>
      <c r="J577" s="14" t="s">
        <v>10</v>
      </c>
      <c r="K577" s="14" t="s">
        <v>371</v>
      </c>
      <c r="L577" s="18">
        <v>44004</v>
      </c>
      <c r="M577" s="154">
        <v>18.774667694959845</v>
      </c>
      <c r="N577" s="155">
        <v>2803.6837091140037</v>
      </c>
      <c r="O577" s="155">
        <v>2803.6837091140037</v>
      </c>
      <c r="P577" s="14"/>
      <c r="Q577" s="14"/>
      <c r="R577" s="14"/>
      <c r="S577" s="168"/>
      <c r="T577" s="168"/>
      <c r="U577" s="168"/>
      <c r="V577" s="168"/>
      <c r="W577" s="168"/>
      <c r="X577" s="168"/>
      <c r="Y577" s="168"/>
      <c r="Z577" s="168"/>
      <c r="AA577" s="168"/>
      <c r="AB577" s="168"/>
      <c r="AC577" s="168"/>
      <c r="AD577" s="168"/>
      <c r="AE577" s="168"/>
      <c r="AF577" s="168"/>
      <c r="AG577" s="168"/>
      <c r="AH577" s="168"/>
      <c r="AI577" s="168"/>
      <c r="AJ577" s="168"/>
      <c r="AK577" s="168"/>
      <c r="AL577" s="168"/>
      <c r="AM577" s="168"/>
      <c r="AN577" s="168"/>
      <c r="AO577" s="168"/>
      <c r="AP577" s="168"/>
      <c r="AQ577" s="168"/>
      <c r="AR577" s="14"/>
    </row>
    <row r="578" spans="1:44" x14ac:dyDescent="0.35">
      <c r="A578" s="153" t="str">
        <f t="shared" si="43"/>
        <v>Cut3_1</v>
      </c>
      <c r="B578" s="14">
        <v>2020</v>
      </c>
      <c r="C578" s="14">
        <v>1</v>
      </c>
      <c r="D578" s="14" t="s">
        <v>7</v>
      </c>
      <c r="E578" s="14" t="s">
        <v>7</v>
      </c>
      <c r="F578" s="14" t="s">
        <v>8</v>
      </c>
      <c r="G578" s="14" t="s">
        <v>9</v>
      </c>
      <c r="H578" s="14" t="str">
        <f t="shared" si="44"/>
        <v>B3BPW</v>
      </c>
      <c r="I578" s="14" t="str">
        <f t="shared" si="45"/>
        <v>B3_2020</v>
      </c>
      <c r="J578" s="14" t="s">
        <v>10</v>
      </c>
      <c r="K578" s="14" t="s">
        <v>372</v>
      </c>
      <c r="L578" s="18">
        <v>44047</v>
      </c>
      <c r="M578" s="154">
        <v>15.975000000000001</v>
      </c>
      <c r="N578" s="155">
        <v>4877.7</v>
      </c>
      <c r="O578" s="155">
        <f>VLOOKUP($C578,[1]DMY_S3!$E$5:$N$40,9,FALSE)</f>
        <v>4877.7</v>
      </c>
      <c r="P578" s="14"/>
      <c r="Q578" s="14"/>
      <c r="R578" s="14"/>
      <c r="S578" s="168"/>
      <c r="T578" s="168"/>
      <c r="U578" s="168"/>
      <c r="V578" s="168"/>
      <c r="W578" s="168"/>
      <c r="X578" s="168"/>
      <c r="Y578" s="168"/>
      <c r="Z578" s="168"/>
      <c r="AA578" s="168"/>
      <c r="AB578" s="168"/>
      <c r="AC578" s="168"/>
      <c r="AD578" s="168"/>
      <c r="AE578" s="168"/>
      <c r="AF578" s="168"/>
      <c r="AG578" s="168"/>
      <c r="AH578" s="168"/>
      <c r="AI578" s="168"/>
      <c r="AJ578" s="168"/>
      <c r="AK578" s="168"/>
      <c r="AL578" s="168"/>
      <c r="AM578" s="168"/>
      <c r="AN578" s="168"/>
      <c r="AO578" s="168"/>
      <c r="AP578" s="168"/>
      <c r="AQ578" s="168"/>
      <c r="AR578" s="14"/>
    </row>
    <row r="579" spans="1:44" x14ac:dyDescent="0.35">
      <c r="A579" s="153" t="str">
        <f t="shared" si="43"/>
        <v>Cut3_2</v>
      </c>
      <c r="B579" s="14">
        <v>2020</v>
      </c>
      <c r="C579" s="14">
        <v>2</v>
      </c>
      <c r="D579" s="14" t="s">
        <v>7</v>
      </c>
      <c r="E579" s="14" t="s">
        <v>7</v>
      </c>
      <c r="F579" s="14" t="s">
        <v>11</v>
      </c>
      <c r="G579" s="14" t="s">
        <v>12</v>
      </c>
      <c r="H579" s="14" t="str">
        <f t="shared" si="44"/>
        <v>B4C</v>
      </c>
      <c r="I579" s="14" t="str">
        <f t="shared" si="45"/>
        <v>B4_2020</v>
      </c>
      <c r="J579" s="14" t="s">
        <v>10</v>
      </c>
      <c r="K579" s="14" t="s">
        <v>372</v>
      </c>
      <c r="L579" s="18">
        <v>44047</v>
      </c>
      <c r="M579" s="154">
        <v>14.870000000000001</v>
      </c>
      <c r="N579" s="155">
        <v>3945.5066666666671</v>
      </c>
      <c r="O579" s="155">
        <f>VLOOKUP($C579,[1]DMY_S3!$E$5:$N$40,9,FALSE)</f>
        <v>3945.5066666666671</v>
      </c>
      <c r="P579" s="14"/>
      <c r="Q579" s="14"/>
      <c r="R579" s="14"/>
      <c r="S579" s="168"/>
      <c r="T579" s="168"/>
      <c r="U579" s="168"/>
      <c r="V579" s="168"/>
      <c r="W579" s="168"/>
      <c r="X579" s="168"/>
      <c r="Y579" s="168"/>
      <c r="Z579" s="168"/>
      <c r="AA579" s="168"/>
      <c r="AB579" s="168"/>
      <c r="AC579" s="168"/>
      <c r="AD579" s="168"/>
      <c r="AE579" s="168"/>
      <c r="AF579" s="168"/>
      <c r="AG579" s="168"/>
      <c r="AH579" s="168"/>
      <c r="AI579" s="168"/>
      <c r="AJ579" s="168"/>
      <c r="AK579" s="168"/>
      <c r="AL579" s="168"/>
      <c r="AM579" s="168"/>
      <c r="AN579" s="168"/>
      <c r="AO579" s="168"/>
      <c r="AP579" s="168"/>
      <c r="AQ579" s="168"/>
      <c r="AR579" s="14"/>
    </row>
    <row r="580" spans="1:44" x14ac:dyDescent="0.35">
      <c r="A580" s="153" t="str">
        <f t="shared" si="43"/>
        <v>Cut3_3</v>
      </c>
      <c r="B580" s="14">
        <v>2020</v>
      </c>
      <c r="C580" s="14">
        <v>3</v>
      </c>
      <c r="D580" s="14" t="s">
        <v>13</v>
      </c>
      <c r="E580" s="14" t="s">
        <v>7</v>
      </c>
      <c r="F580" s="14" t="s">
        <v>14</v>
      </c>
      <c r="G580" s="14" t="s">
        <v>9</v>
      </c>
      <c r="H580" s="14" t="str">
        <f t="shared" si="44"/>
        <v>B1BPW</v>
      </c>
      <c r="I580" s="14" t="str">
        <f t="shared" si="45"/>
        <v>B1_2020</v>
      </c>
      <c r="J580" s="14" t="s">
        <v>15</v>
      </c>
      <c r="K580" s="14" t="s">
        <v>372</v>
      </c>
      <c r="L580" s="18">
        <v>44047</v>
      </c>
      <c r="M580" s="154">
        <v>13.96</v>
      </c>
      <c r="N580" s="155">
        <v>2922.2933333333335</v>
      </c>
      <c r="O580" s="155">
        <f>VLOOKUP($C580,[1]DMY_S3!$E$5:$N$40,9,FALSE)</f>
        <v>2922.2933333333335</v>
      </c>
      <c r="P580" s="14"/>
      <c r="Q580" s="14"/>
      <c r="R580" s="14"/>
      <c r="S580" s="168"/>
      <c r="T580" s="168"/>
      <c r="U580" s="168"/>
      <c r="V580" s="168"/>
      <c r="W580" s="168"/>
      <c r="X580" s="168"/>
      <c r="Y580" s="168"/>
      <c r="Z580" s="168"/>
      <c r="AA580" s="168"/>
      <c r="AB580" s="168"/>
      <c r="AC580" s="168"/>
      <c r="AD580" s="168"/>
      <c r="AE580" s="168"/>
      <c r="AF580" s="168"/>
      <c r="AG580" s="168"/>
      <c r="AH580" s="168"/>
      <c r="AI580" s="168"/>
      <c r="AJ580" s="168"/>
      <c r="AK580" s="168"/>
      <c r="AL580" s="168"/>
      <c r="AM580" s="168"/>
      <c r="AN580" s="168"/>
      <c r="AO580" s="168"/>
      <c r="AP580" s="168"/>
      <c r="AQ580" s="168"/>
      <c r="AR580" s="14"/>
    </row>
    <row r="581" spans="1:44" x14ac:dyDescent="0.35">
      <c r="A581" s="153" t="str">
        <f t="shared" si="43"/>
        <v>Cut3_4</v>
      </c>
      <c r="B581" s="14">
        <v>2020</v>
      </c>
      <c r="C581" s="14">
        <v>4</v>
      </c>
      <c r="D581" s="14" t="s">
        <v>13</v>
      </c>
      <c r="E581" s="14" t="s">
        <v>7</v>
      </c>
      <c r="F581" s="14" t="s">
        <v>14</v>
      </c>
      <c r="G581" s="14" t="s">
        <v>16</v>
      </c>
      <c r="H581" s="14" t="str">
        <f t="shared" si="44"/>
        <v>B1BFW</v>
      </c>
      <c r="I581" s="14" t="str">
        <f t="shared" si="45"/>
        <v>B1_2020</v>
      </c>
      <c r="J581" s="14" t="s">
        <v>15</v>
      </c>
      <c r="K581" s="14" t="s">
        <v>372</v>
      </c>
      <c r="L581" s="18">
        <v>44047</v>
      </c>
      <c r="M581" s="154">
        <v>14.285</v>
      </c>
      <c r="N581" s="155">
        <v>3256.9800000000005</v>
      </c>
      <c r="O581" s="155">
        <f>VLOOKUP($C581,[1]DMY_S3!$E$5:$N$40,9,FALSE)</f>
        <v>3256.9800000000005</v>
      </c>
      <c r="P581" s="14"/>
      <c r="Q581" s="14"/>
      <c r="R581" s="14"/>
      <c r="S581" s="168"/>
      <c r="T581" s="168"/>
      <c r="U581" s="168"/>
      <c r="V581" s="168"/>
      <c r="W581" s="168"/>
      <c r="X581" s="168"/>
      <c r="Y581" s="168"/>
      <c r="Z581" s="168"/>
      <c r="AA581" s="168"/>
      <c r="AB581" s="168"/>
      <c r="AC581" s="168"/>
      <c r="AD581" s="168"/>
      <c r="AE581" s="168"/>
      <c r="AF581" s="168"/>
      <c r="AG581" s="168"/>
      <c r="AH581" s="168"/>
      <c r="AI581" s="168"/>
      <c r="AJ581" s="168"/>
      <c r="AK581" s="168"/>
      <c r="AL581" s="168"/>
      <c r="AM581" s="168"/>
      <c r="AN581" s="168"/>
      <c r="AO581" s="168"/>
      <c r="AP581" s="168"/>
      <c r="AQ581" s="168"/>
      <c r="AR581" s="14"/>
    </row>
    <row r="582" spans="1:44" x14ac:dyDescent="0.35">
      <c r="A582" s="153" t="str">
        <f t="shared" si="43"/>
        <v>Cut3_5</v>
      </c>
      <c r="B582" s="14">
        <v>2020</v>
      </c>
      <c r="C582" s="14">
        <v>5</v>
      </c>
      <c r="D582" s="14" t="s">
        <v>12</v>
      </c>
      <c r="E582" s="14" t="s">
        <v>7</v>
      </c>
      <c r="F582" s="14" t="s">
        <v>11</v>
      </c>
      <c r="G582" s="14" t="s">
        <v>9</v>
      </c>
      <c r="H582" s="14" t="str">
        <f t="shared" si="44"/>
        <v>B4BPW</v>
      </c>
      <c r="I582" s="14" t="str">
        <f t="shared" si="45"/>
        <v>B4_2020</v>
      </c>
      <c r="J582" s="14" t="s">
        <v>10</v>
      </c>
      <c r="K582" s="14" t="s">
        <v>372</v>
      </c>
      <c r="L582" s="18">
        <v>44047</v>
      </c>
      <c r="M582" s="154">
        <v>12.705</v>
      </c>
      <c r="N582" s="155">
        <v>4319.7000000000007</v>
      </c>
      <c r="O582" s="155">
        <f>VLOOKUP($C582,[1]DMY_S3!$E$5:$N$40,9,FALSE)</f>
        <v>4319.7000000000007</v>
      </c>
      <c r="P582" s="14"/>
      <c r="Q582" s="14"/>
      <c r="R582" s="14"/>
      <c r="S582" s="168"/>
      <c r="T582" s="168"/>
      <c r="U582" s="168"/>
      <c r="V582" s="168"/>
      <c r="W582" s="168"/>
      <c r="X582" s="168"/>
      <c r="Y582" s="168"/>
      <c r="Z582" s="168"/>
      <c r="AA582" s="168"/>
      <c r="AB582" s="168"/>
      <c r="AC582" s="168"/>
      <c r="AD582" s="168"/>
      <c r="AE582" s="168"/>
      <c r="AF582" s="168"/>
      <c r="AG582" s="168"/>
      <c r="AH582" s="168"/>
      <c r="AI582" s="168"/>
      <c r="AJ582" s="168"/>
      <c r="AK582" s="168"/>
      <c r="AL582" s="168"/>
      <c r="AM582" s="168"/>
      <c r="AN582" s="168"/>
      <c r="AO582" s="168"/>
      <c r="AP582" s="168"/>
      <c r="AQ582" s="168"/>
      <c r="AR582" s="14"/>
    </row>
    <row r="583" spans="1:44" x14ac:dyDescent="0.35">
      <c r="A583" s="153" t="str">
        <f t="shared" si="43"/>
        <v>Cut3_6</v>
      </c>
      <c r="B583" s="14">
        <v>2020</v>
      </c>
      <c r="C583" s="14">
        <v>6</v>
      </c>
      <c r="D583" s="14" t="s">
        <v>12</v>
      </c>
      <c r="E583" s="14" t="s">
        <v>7</v>
      </c>
      <c r="F583" s="14" t="s">
        <v>14</v>
      </c>
      <c r="G583" s="14" t="s">
        <v>12</v>
      </c>
      <c r="H583" s="14" t="str">
        <f t="shared" si="44"/>
        <v>B1C</v>
      </c>
      <c r="I583" s="14" t="str">
        <f t="shared" si="45"/>
        <v>B1_2020</v>
      </c>
      <c r="J583" s="14" t="s">
        <v>15</v>
      </c>
      <c r="K583" s="14" t="s">
        <v>372</v>
      </c>
      <c r="L583" s="18">
        <v>44047</v>
      </c>
      <c r="M583" s="154">
        <v>15.824999999999999</v>
      </c>
      <c r="N583" s="155">
        <v>2194.4</v>
      </c>
      <c r="O583" s="155">
        <f>VLOOKUP($C583,[1]DMY_S3!$E$5:$N$40,9,FALSE)</f>
        <v>2194.4</v>
      </c>
      <c r="P583" s="14"/>
      <c r="Q583" s="14"/>
      <c r="R583" s="14"/>
      <c r="S583" s="168"/>
      <c r="T583" s="168"/>
      <c r="U583" s="168"/>
      <c r="V583" s="168"/>
      <c r="W583" s="168"/>
      <c r="X583" s="168"/>
      <c r="Y583" s="168"/>
      <c r="Z583" s="168"/>
      <c r="AA583" s="168"/>
      <c r="AB583" s="168"/>
      <c r="AC583" s="168"/>
      <c r="AD583" s="168"/>
      <c r="AE583" s="168"/>
      <c r="AF583" s="168"/>
      <c r="AG583" s="168"/>
      <c r="AH583" s="168"/>
      <c r="AI583" s="168"/>
      <c r="AJ583" s="168"/>
      <c r="AK583" s="168"/>
      <c r="AL583" s="168"/>
      <c r="AM583" s="168"/>
      <c r="AN583" s="168"/>
      <c r="AO583" s="168"/>
      <c r="AP583" s="168"/>
      <c r="AQ583" s="168"/>
      <c r="AR583" s="14"/>
    </row>
    <row r="584" spans="1:44" x14ac:dyDescent="0.35">
      <c r="A584" s="153" t="str">
        <f t="shared" si="43"/>
        <v>Cut3_7</v>
      </c>
      <c r="B584" s="14">
        <v>2020</v>
      </c>
      <c r="C584" s="14">
        <v>7</v>
      </c>
      <c r="D584" s="14" t="s">
        <v>17</v>
      </c>
      <c r="E584" s="14" t="s">
        <v>7</v>
      </c>
      <c r="F584" s="14" t="s">
        <v>18</v>
      </c>
      <c r="G584" s="14" t="s">
        <v>12</v>
      </c>
      <c r="H584" s="14" t="str">
        <f t="shared" si="44"/>
        <v>B2C</v>
      </c>
      <c r="I584" s="14" t="str">
        <f t="shared" si="45"/>
        <v>B2_2020</v>
      </c>
      <c r="J584" s="14" t="s">
        <v>15</v>
      </c>
      <c r="K584" s="14" t="s">
        <v>372</v>
      </c>
      <c r="L584" s="18"/>
      <c r="M584" s="154"/>
      <c r="N584" s="155"/>
      <c r="O584" s="155">
        <v>0</v>
      </c>
      <c r="P584" s="14"/>
      <c r="Q584" s="14"/>
      <c r="R584" s="14"/>
      <c r="S584" s="168"/>
      <c r="T584" s="168"/>
      <c r="U584" s="168"/>
      <c r="V584" s="168"/>
      <c r="W584" s="168"/>
      <c r="X584" s="168"/>
      <c r="Y584" s="168"/>
      <c r="Z584" s="168"/>
      <c r="AA584" s="168"/>
      <c r="AB584" s="168"/>
      <c r="AC584" s="168"/>
      <c r="AD584" s="168"/>
      <c r="AE584" s="168"/>
      <c r="AF584" s="168"/>
      <c r="AG584" s="168"/>
      <c r="AH584" s="168"/>
      <c r="AI584" s="168"/>
      <c r="AJ584" s="168"/>
      <c r="AK584" s="168"/>
      <c r="AL584" s="168"/>
      <c r="AM584" s="168"/>
      <c r="AN584" s="168"/>
      <c r="AO584" s="168"/>
      <c r="AP584" s="168"/>
      <c r="AQ584" s="168"/>
      <c r="AR584" s="14"/>
    </row>
    <row r="585" spans="1:44" x14ac:dyDescent="0.35">
      <c r="A585" s="153" t="str">
        <f t="shared" si="43"/>
        <v>Cut3_8</v>
      </c>
      <c r="B585" s="14">
        <v>2020</v>
      </c>
      <c r="C585" s="14">
        <v>8</v>
      </c>
      <c r="D585" s="14" t="s">
        <v>17</v>
      </c>
      <c r="E585" s="14" t="s">
        <v>7</v>
      </c>
      <c r="F585" s="14" t="s">
        <v>18</v>
      </c>
      <c r="G585" s="14" t="s">
        <v>9</v>
      </c>
      <c r="H585" s="14" t="str">
        <f t="shared" si="44"/>
        <v>B2BPW</v>
      </c>
      <c r="I585" s="14" t="str">
        <f t="shared" si="45"/>
        <v>B2_2020</v>
      </c>
      <c r="J585" s="14" t="s">
        <v>15</v>
      </c>
      <c r="K585" s="14" t="s">
        <v>372</v>
      </c>
      <c r="L585" s="18"/>
      <c r="M585" s="154"/>
      <c r="N585" s="155"/>
      <c r="O585" s="155">
        <v>0</v>
      </c>
      <c r="P585" s="14"/>
      <c r="Q585" s="14"/>
      <c r="R585" s="14"/>
      <c r="S585" s="168"/>
      <c r="T585" s="168"/>
      <c r="U585" s="168"/>
      <c r="V585" s="168"/>
      <c r="W585" s="168"/>
      <c r="X585" s="168"/>
      <c r="Y585" s="168"/>
      <c r="Z585" s="168"/>
      <c r="AA585" s="168"/>
      <c r="AB585" s="168"/>
      <c r="AC585" s="168"/>
      <c r="AD585" s="168"/>
      <c r="AE585" s="168"/>
      <c r="AF585" s="168"/>
      <c r="AG585" s="168"/>
      <c r="AH585" s="168"/>
      <c r="AI585" s="168"/>
      <c r="AJ585" s="168"/>
      <c r="AK585" s="168"/>
      <c r="AL585" s="168"/>
      <c r="AM585" s="168"/>
      <c r="AN585" s="168"/>
      <c r="AO585" s="168"/>
      <c r="AP585" s="168"/>
      <c r="AQ585" s="168"/>
      <c r="AR585" s="14"/>
    </row>
    <row r="586" spans="1:44" x14ac:dyDescent="0.35">
      <c r="A586" s="153" t="str">
        <f t="shared" si="43"/>
        <v>Cut3_9</v>
      </c>
      <c r="B586" s="14">
        <v>2020</v>
      </c>
      <c r="C586" s="14">
        <v>9</v>
      </c>
      <c r="D586" s="14" t="s">
        <v>19</v>
      </c>
      <c r="E586" s="14" t="s">
        <v>7</v>
      </c>
      <c r="F586" s="14" t="s">
        <v>8</v>
      </c>
      <c r="G586" s="14" t="s">
        <v>12</v>
      </c>
      <c r="H586" s="14" t="str">
        <f t="shared" si="44"/>
        <v>B3C</v>
      </c>
      <c r="I586" s="14" t="str">
        <f t="shared" si="45"/>
        <v>B3_2020</v>
      </c>
      <c r="J586" s="14" t="s">
        <v>10</v>
      </c>
      <c r="K586" s="14" t="s">
        <v>372</v>
      </c>
      <c r="L586" s="18">
        <v>44047</v>
      </c>
      <c r="M586" s="154">
        <v>15.290000000000001</v>
      </c>
      <c r="N586" s="155">
        <v>3649.2133333333331</v>
      </c>
      <c r="O586" s="155">
        <f>VLOOKUP($C586,[1]DMY_S3!$E$5:$N$40,9,FALSE)</f>
        <v>3649.2133333333331</v>
      </c>
      <c r="P586" s="14"/>
      <c r="Q586" s="14"/>
      <c r="R586" s="14"/>
      <c r="S586" s="168"/>
      <c r="T586" s="168"/>
      <c r="U586" s="168"/>
      <c r="V586" s="168"/>
      <c r="W586" s="168"/>
      <c r="X586" s="168"/>
      <c r="Y586" s="168"/>
      <c r="Z586" s="168"/>
      <c r="AA586" s="168"/>
      <c r="AB586" s="168"/>
      <c r="AC586" s="168"/>
      <c r="AD586" s="168"/>
      <c r="AE586" s="168"/>
      <c r="AF586" s="168"/>
      <c r="AG586" s="168"/>
      <c r="AH586" s="168"/>
      <c r="AI586" s="168"/>
      <c r="AJ586" s="168"/>
      <c r="AK586" s="168"/>
      <c r="AL586" s="168"/>
      <c r="AM586" s="168"/>
      <c r="AN586" s="168"/>
      <c r="AO586" s="168"/>
      <c r="AP586" s="168"/>
      <c r="AQ586" s="168"/>
      <c r="AR586" s="14"/>
    </row>
    <row r="587" spans="1:44" x14ac:dyDescent="0.35">
      <c r="A587" s="153" t="str">
        <f t="shared" si="43"/>
        <v>Cut3_10</v>
      </c>
      <c r="B587" s="14">
        <v>2020</v>
      </c>
      <c r="C587" s="14">
        <v>10</v>
      </c>
      <c r="D587" s="14" t="s">
        <v>19</v>
      </c>
      <c r="E587" s="14" t="s">
        <v>7</v>
      </c>
      <c r="F587" s="14" t="s">
        <v>11</v>
      </c>
      <c r="G587" s="14" t="s">
        <v>16</v>
      </c>
      <c r="H587" s="14" t="str">
        <f t="shared" si="44"/>
        <v>B4BFW</v>
      </c>
      <c r="I587" s="14" t="str">
        <f t="shared" si="45"/>
        <v>B4_2020</v>
      </c>
      <c r="J587" s="14" t="s">
        <v>10</v>
      </c>
      <c r="K587" s="14" t="s">
        <v>372</v>
      </c>
      <c r="L587" s="18">
        <v>44047</v>
      </c>
      <c r="M587" s="154">
        <v>13.569999999999999</v>
      </c>
      <c r="N587" s="155">
        <v>4143.3733333333321</v>
      </c>
      <c r="O587" s="155">
        <f>VLOOKUP($C587,[1]DMY_S3!$E$5:$N$40,9,FALSE)</f>
        <v>4143.3733333333321</v>
      </c>
      <c r="P587" s="14"/>
      <c r="Q587" s="14"/>
      <c r="R587" s="14"/>
      <c r="S587" s="168"/>
      <c r="T587" s="168"/>
      <c r="U587" s="168"/>
      <c r="V587" s="168"/>
      <c r="W587" s="168"/>
      <c r="X587" s="168"/>
      <c r="Y587" s="168"/>
      <c r="Z587" s="168"/>
      <c r="AA587" s="168"/>
      <c r="AB587" s="168"/>
      <c r="AC587" s="168"/>
      <c r="AD587" s="168"/>
      <c r="AE587" s="168"/>
      <c r="AF587" s="168"/>
      <c r="AG587" s="168"/>
      <c r="AH587" s="168"/>
      <c r="AI587" s="168"/>
      <c r="AJ587" s="168"/>
      <c r="AK587" s="168"/>
      <c r="AL587" s="168"/>
      <c r="AM587" s="168"/>
      <c r="AN587" s="168"/>
      <c r="AO587" s="168"/>
      <c r="AP587" s="168"/>
      <c r="AQ587" s="168"/>
      <c r="AR587" s="14"/>
    </row>
    <row r="588" spans="1:44" x14ac:dyDescent="0.35">
      <c r="A588" s="153" t="str">
        <f t="shared" si="43"/>
        <v>Cut3_11</v>
      </c>
      <c r="B588" s="14">
        <v>2020</v>
      </c>
      <c r="C588" s="14">
        <v>11</v>
      </c>
      <c r="D588" s="14" t="s">
        <v>20</v>
      </c>
      <c r="E588" s="14" t="s">
        <v>7</v>
      </c>
      <c r="F588" s="14" t="s">
        <v>8</v>
      </c>
      <c r="G588" s="14" t="s">
        <v>16</v>
      </c>
      <c r="H588" s="14" t="str">
        <f t="shared" si="44"/>
        <v>B3BFW</v>
      </c>
      <c r="I588" s="14" t="str">
        <f t="shared" si="45"/>
        <v>B3_2020</v>
      </c>
      <c r="J588" s="14" t="s">
        <v>10</v>
      </c>
      <c r="K588" s="14" t="s">
        <v>372</v>
      </c>
      <c r="L588" s="18">
        <v>44047</v>
      </c>
      <c r="M588" s="154">
        <v>17.2</v>
      </c>
      <c r="N588" s="155">
        <v>4105.0666666666657</v>
      </c>
      <c r="O588" s="155">
        <f>VLOOKUP($C588,[1]DMY_S3!$E$5:$N$40,9,FALSE)</f>
        <v>4105.0666666666657</v>
      </c>
      <c r="P588" s="14"/>
      <c r="Q588" s="14"/>
      <c r="R588" s="14"/>
      <c r="S588" s="168"/>
      <c r="T588" s="168"/>
      <c r="U588" s="168"/>
      <c r="V588" s="168"/>
      <c r="W588" s="168"/>
      <c r="X588" s="168"/>
      <c r="Y588" s="168"/>
      <c r="Z588" s="168"/>
      <c r="AA588" s="168"/>
      <c r="AB588" s="168"/>
      <c r="AC588" s="168"/>
      <c r="AD588" s="168"/>
      <c r="AE588" s="168"/>
      <c r="AF588" s="168"/>
      <c r="AG588" s="168"/>
      <c r="AH588" s="168"/>
      <c r="AI588" s="168"/>
      <c r="AJ588" s="168"/>
      <c r="AK588" s="168"/>
      <c r="AL588" s="168"/>
      <c r="AM588" s="168"/>
      <c r="AN588" s="168"/>
      <c r="AO588" s="168"/>
      <c r="AP588" s="168"/>
      <c r="AQ588" s="168"/>
      <c r="AR588" s="14"/>
    </row>
    <row r="589" spans="1:44" x14ac:dyDescent="0.35">
      <c r="A589" s="153" t="str">
        <f t="shared" si="43"/>
        <v>Cut3_12</v>
      </c>
      <c r="B589" s="14">
        <v>2020</v>
      </c>
      <c r="C589" s="15">
        <v>12</v>
      </c>
      <c r="D589" s="15" t="s">
        <v>20</v>
      </c>
      <c r="E589" s="15" t="s">
        <v>7</v>
      </c>
      <c r="F589" s="15" t="s">
        <v>18</v>
      </c>
      <c r="G589" s="14" t="s">
        <v>16</v>
      </c>
      <c r="H589" s="14" t="str">
        <f t="shared" si="44"/>
        <v>B2BFW</v>
      </c>
      <c r="I589" s="14" t="str">
        <f t="shared" si="45"/>
        <v>B2_2020</v>
      </c>
      <c r="J589" s="14" t="s">
        <v>15</v>
      </c>
      <c r="K589" s="14" t="s">
        <v>372</v>
      </c>
      <c r="L589" s="18"/>
      <c r="M589" s="154"/>
      <c r="N589" s="155"/>
      <c r="O589" s="155">
        <v>0</v>
      </c>
      <c r="P589" s="14"/>
      <c r="Q589" s="14"/>
      <c r="R589" s="14"/>
      <c r="S589" s="168"/>
      <c r="T589" s="168"/>
      <c r="U589" s="168"/>
      <c r="V589" s="168"/>
      <c r="W589" s="168"/>
      <c r="X589" s="168"/>
      <c r="Y589" s="168"/>
      <c r="Z589" s="168"/>
      <c r="AA589" s="168"/>
      <c r="AB589" s="168"/>
      <c r="AC589" s="168"/>
      <c r="AD589" s="168"/>
      <c r="AE589" s="168"/>
      <c r="AF589" s="168"/>
      <c r="AG589" s="168"/>
      <c r="AH589" s="168"/>
      <c r="AI589" s="168"/>
      <c r="AJ589" s="168"/>
      <c r="AK589" s="168"/>
      <c r="AL589" s="168"/>
      <c r="AM589" s="168"/>
      <c r="AN589" s="168"/>
      <c r="AO589" s="168"/>
      <c r="AP589" s="168"/>
      <c r="AQ589" s="168"/>
      <c r="AR589" s="14"/>
    </row>
    <row r="590" spans="1:44" x14ac:dyDescent="0.35">
      <c r="A590" s="153" t="str">
        <f t="shared" si="43"/>
        <v>Cut3_13</v>
      </c>
      <c r="B590" s="14">
        <v>2020</v>
      </c>
      <c r="C590" s="14">
        <v>13</v>
      </c>
      <c r="D590" s="14" t="s">
        <v>7</v>
      </c>
      <c r="E590" s="14" t="s">
        <v>13</v>
      </c>
      <c r="F590" s="14" t="s">
        <v>8</v>
      </c>
      <c r="G590" s="14" t="s">
        <v>9</v>
      </c>
      <c r="H590" s="14" t="str">
        <f t="shared" si="44"/>
        <v>B3BPW</v>
      </c>
      <c r="I590" s="14" t="str">
        <f t="shared" si="45"/>
        <v>B3_2020</v>
      </c>
      <c r="J590" s="14" t="s">
        <v>10</v>
      </c>
      <c r="K590" s="14" t="s">
        <v>372</v>
      </c>
      <c r="L590" s="18">
        <v>44047</v>
      </c>
      <c r="M590" s="154">
        <v>13.815000000000001</v>
      </c>
      <c r="N590" s="155">
        <v>4126.08</v>
      </c>
      <c r="O590" s="155">
        <f>VLOOKUP($C590,[1]DMY_S3!$E$5:$N$40,9,FALSE)</f>
        <v>4126.08</v>
      </c>
      <c r="P590" s="14"/>
      <c r="Q590" s="14"/>
      <c r="R590" s="14"/>
      <c r="S590" s="168"/>
      <c r="T590" s="168"/>
      <c r="U590" s="168"/>
      <c r="V590" s="168"/>
      <c r="W590" s="168"/>
      <c r="X590" s="168"/>
      <c r="Y590" s="168"/>
      <c r="Z590" s="168"/>
      <c r="AA590" s="168"/>
      <c r="AB590" s="168"/>
      <c r="AC590" s="168"/>
      <c r="AD590" s="168"/>
      <c r="AE590" s="168"/>
      <c r="AF590" s="168"/>
      <c r="AG590" s="168"/>
      <c r="AH590" s="168"/>
      <c r="AI590" s="168"/>
      <c r="AJ590" s="168"/>
      <c r="AK590" s="168"/>
      <c r="AL590" s="168"/>
      <c r="AM590" s="168"/>
      <c r="AN590" s="168"/>
      <c r="AO590" s="168"/>
      <c r="AP590" s="168"/>
      <c r="AQ590" s="168"/>
      <c r="AR590" s="14"/>
    </row>
    <row r="591" spans="1:44" x14ac:dyDescent="0.35">
      <c r="A591" s="153" t="str">
        <f t="shared" si="43"/>
        <v>Cut3_14</v>
      </c>
      <c r="B591" s="14">
        <v>2020</v>
      </c>
      <c r="C591" s="14">
        <v>14</v>
      </c>
      <c r="D591" s="14" t="s">
        <v>7</v>
      </c>
      <c r="E591" s="14" t="s">
        <v>13</v>
      </c>
      <c r="F591" s="14" t="s">
        <v>18</v>
      </c>
      <c r="G591" s="14" t="s">
        <v>9</v>
      </c>
      <c r="H591" s="14" t="str">
        <f t="shared" si="44"/>
        <v>B2BPW</v>
      </c>
      <c r="I591" s="14" t="str">
        <f t="shared" si="45"/>
        <v>B2_2020</v>
      </c>
      <c r="J591" s="14" t="s">
        <v>15</v>
      </c>
      <c r="K591" s="14" t="s">
        <v>372</v>
      </c>
      <c r="L591" s="18"/>
      <c r="M591" s="154"/>
      <c r="N591" s="155"/>
      <c r="O591" s="155">
        <v>0</v>
      </c>
      <c r="P591" s="14"/>
      <c r="Q591" s="14"/>
      <c r="R591" s="14"/>
      <c r="S591" s="168"/>
      <c r="T591" s="168"/>
      <c r="U591" s="168"/>
      <c r="V591" s="168"/>
      <c r="W591" s="168"/>
      <c r="X591" s="168"/>
      <c r="Y591" s="168"/>
      <c r="Z591" s="168"/>
      <c r="AA591" s="168"/>
      <c r="AB591" s="168"/>
      <c r="AC591" s="168"/>
      <c r="AD591" s="168"/>
      <c r="AE591" s="168"/>
      <c r="AF591" s="168"/>
      <c r="AG591" s="168"/>
      <c r="AH591" s="168"/>
      <c r="AI591" s="168"/>
      <c r="AJ591" s="168"/>
      <c r="AK591" s="168"/>
      <c r="AL591" s="168"/>
      <c r="AM591" s="168"/>
      <c r="AN591" s="168"/>
      <c r="AO591" s="168"/>
      <c r="AP591" s="168"/>
      <c r="AQ591" s="168"/>
      <c r="AR591" s="14"/>
    </row>
    <row r="592" spans="1:44" x14ac:dyDescent="0.35">
      <c r="A592" s="153" t="str">
        <f t="shared" si="43"/>
        <v>Cut3_15</v>
      </c>
      <c r="B592" s="14">
        <v>2020</v>
      </c>
      <c r="C592" s="14">
        <v>15</v>
      </c>
      <c r="D592" s="14" t="s">
        <v>13</v>
      </c>
      <c r="E592" s="14" t="s">
        <v>13</v>
      </c>
      <c r="F592" s="14" t="s">
        <v>18</v>
      </c>
      <c r="G592" s="14" t="s">
        <v>16</v>
      </c>
      <c r="H592" s="14" t="str">
        <f t="shared" si="44"/>
        <v>B2BFW</v>
      </c>
      <c r="I592" s="14" t="str">
        <f t="shared" si="45"/>
        <v>B2_2020</v>
      </c>
      <c r="J592" s="14" t="s">
        <v>15</v>
      </c>
      <c r="K592" s="14" t="s">
        <v>372</v>
      </c>
      <c r="L592" s="18"/>
      <c r="M592" s="154"/>
      <c r="N592" s="155"/>
      <c r="O592" s="155">
        <v>0</v>
      </c>
      <c r="P592" s="14"/>
      <c r="Q592" s="14"/>
      <c r="R592" s="14"/>
      <c r="S592" s="168"/>
      <c r="T592" s="168"/>
      <c r="U592" s="168"/>
      <c r="V592" s="168"/>
      <c r="W592" s="168"/>
      <c r="X592" s="168"/>
      <c r="Y592" s="168"/>
      <c r="Z592" s="168"/>
      <c r="AA592" s="168"/>
      <c r="AB592" s="168"/>
      <c r="AC592" s="168"/>
      <c r="AD592" s="168"/>
      <c r="AE592" s="168"/>
      <c r="AF592" s="168"/>
      <c r="AG592" s="168"/>
      <c r="AH592" s="168"/>
      <c r="AI592" s="168"/>
      <c r="AJ592" s="168"/>
      <c r="AK592" s="168"/>
      <c r="AL592" s="168"/>
      <c r="AM592" s="168"/>
      <c r="AN592" s="168"/>
      <c r="AO592" s="168"/>
      <c r="AP592" s="168"/>
      <c r="AQ592" s="168"/>
      <c r="AR592" s="14"/>
    </row>
    <row r="593" spans="1:44" x14ac:dyDescent="0.35">
      <c r="A593" s="153" t="str">
        <f t="shared" si="43"/>
        <v>Cut3_16</v>
      </c>
      <c r="B593" s="14">
        <v>2020</v>
      </c>
      <c r="C593" s="14">
        <v>16</v>
      </c>
      <c r="D593" s="14" t="s">
        <v>13</v>
      </c>
      <c r="E593" s="14" t="s">
        <v>13</v>
      </c>
      <c r="F593" s="14" t="s">
        <v>14</v>
      </c>
      <c r="G593" s="14" t="s">
        <v>9</v>
      </c>
      <c r="H593" s="14" t="str">
        <f t="shared" si="44"/>
        <v>B1BPW</v>
      </c>
      <c r="I593" s="14" t="str">
        <f t="shared" si="45"/>
        <v>B1_2020</v>
      </c>
      <c r="J593" s="14" t="s">
        <v>15</v>
      </c>
      <c r="K593" s="14" t="s">
        <v>372</v>
      </c>
      <c r="L593" s="18">
        <v>44047</v>
      </c>
      <c r="M593" s="154">
        <v>15.835000000000001</v>
      </c>
      <c r="N593" s="155">
        <v>3504.813333333334</v>
      </c>
      <c r="O593" s="155">
        <f>VLOOKUP($C593,[1]DMY_S3!$E$5:$N$40,9,FALSE)</f>
        <v>3504.813333333334</v>
      </c>
      <c r="P593" s="14"/>
      <c r="Q593" s="14"/>
      <c r="R593" s="14"/>
      <c r="S593" s="168"/>
      <c r="T593" s="168"/>
      <c r="U593" s="168"/>
      <c r="V593" s="168"/>
      <c r="W593" s="168"/>
      <c r="X593" s="168"/>
      <c r="Y593" s="168"/>
      <c r="Z593" s="168"/>
      <c r="AA593" s="168"/>
      <c r="AB593" s="168"/>
      <c r="AC593" s="168"/>
      <c r="AD593" s="168"/>
      <c r="AE593" s="168"/>
      <c r="AF593" s="168"/>
      <c r="AG593" s="168"/>
      <c r="AH593" s="168"/>
      <c r="AI593" s="168"/>
      <c r="AJ593" s="168"/>
      <c r="AK593" s="168"/>
      <c r="AL593" s="168"/>
      <c r="AM593" s="168"/>
      <c r="AN593" s="168"/>
      <c r="AO593" s="168"/>
      <c r="AP593" s="168"/>
      <c r="AQ593" s="168"/>
      <c r="AR593" s="14"/>
    </row>
    <row r="594" spans="1:44" x14ac:dyDescent="0.35">
      <c r="A594" s="153" t="str">
        <f t="shared" si="43"/>
        <v>Cut3_17</v>
      </c>
      <c r="B594" s="14">
        <v>2020</v>
      </c>
      <c r="C594" s="14">
        <v>17</v>
      </c>
      <c r="D594" s="14" t="s">
        <v>12</v>
      </c>
      <c r="E594" s="14" t="s">
        <v>13</v>
      </c>
      <c r="F594" s="14" t="s">
        <v>14</v>
      </c>
      <c r="G594" s="14" t="s">
        <v>16</v>
      </c>
      <c r="H594" s="14" t="str">
        <f t="shared" si="44"/>
        <v>B1BFW</v>
      </c>
      <c r="I594" s="14" t="str">
        <f t="shared" si="45"/>
        <v>B1_2020</v>
      </c>
      <c r="J594" s="14" t="s">
        <v>15</v>
      </c>
      <c r="K594" s="14" t="s">
        <v>372</v>
      </c>
      <c r="L594" s="18">
        <v>44047</v>
      </c>
      <c r="M594" s="154">
        <v>16.185000000000002</v>
      </c>
      <c r="N594" s="155">
        <v>3409.6400000000003</v>
      </c>
      <c r="O594" s="155">
        <f>VLOOKUP($C594,[1]DMY_S3!$E$5:$N$40,9,FALSE)</f>
        <v>3409.6400000000003</v>
      </c>
      <c r="P594" s="14"/>
      <c r="Q594" s="14"/>
      <c r="R594" s="14"/>
      <c r="S594" s="168"/>
      <c r="T594" s="168"/>
      <c r="U594" s="168"/>
      <c r="V594" s="168"/>
      <c r="W594" s="168"/>
      <c r="X594" s="168"/>
      <c r="Y594" s="168"/>
      <c r="Z594" s="168"/>
      <c r="AA594" s="168"/>
      <c r="AB594" s="168"/>
      <c r="AC594" s="168"/>
      <c r="AD594" s="168"/>
      <c r="AE594" s="168"/>
      <c r="AF594" s="168"/>
      <c r="AG594" s="168"/>
      <c r="AH594" s="168"/>
      <c r="AI594" s="168"/>
      <c r="AJ594" s="168"/>
      <c r="AK594" s="168"/>
      <c r="AL594" s="168"/>
      <c r="AM594" s="168"/>
      <c r="AN594" s="168"/>
      <c r="AO594" s="168"/>
      <c r="AP594" s="168"/>
      <c r="AQ594" s="168"/>
      <c r="AR594" s="14"/>
    </row>
    <row r="595" spans="1:44" x14ac:dyDescent="0.35">
      <c r="A595" s="153" t="str">
        <f t="shared" si="43"/>
        <v>Cut3_18</v>
      </c>
      <c r="B595" s="14">
        <v>2020</v>
      </c>
      <c r="C595" s="14">
        <v>18</v>
      </c>
      <c r="D595" s="14" t="s">
        <v>12</v>
      </c>
      <c r="E595" s="14" t="s">
        <v>13</v>
      </c>
      <c r="F595" s="14" t="s">
        <v>11</v>
      </c>
      <c r="G595" s="14" t="s">
        <v>16</v>
      </c>
      <c r="H595" s="14" t="str">
        <f t="shared" si="44"/>
        <v>B4BFW</v>
      </c>
      <c r="I595" s="14" t="str">
        <f t="shared" si="45"/>
        <v>B4_2020</v>
      </c>
      <c r="J595" s="14" t="s">
        <v>10</v>
      </c>
      <c r="K595" s="14" t="s">
        <v>372</v>
      </c>
      <c r="L595" s="18">
        <v>44047</v>
      </c>
      <c r="M595" s="154">
        <v>14.440000000000001</v>
      </c>
      <c r="N595" s="155">
        <v>4139.4666666666672</v>
      </c>
      <c r="O595" s="155">
        <f>VLOOKUP($C595,[1]DMY_S3!$E$5:$N$40,9,FALSE)</f>
        <v>4139.4666666666672</v>
      </c>
      <c r="P595" s="14"/>
      <c r="Q595" s="14"/>
      <c r="R595" s="14"/>
      <c r="S595" s="168"/>
      <c r="T595" s="168"/>
      <c r="U595" s="168"/>
      <c r="V595" s="168"/>
      <c r="W595" s="168"/>
      <c r="X595" s="168"/>
      <c r="Y595" s="168"/>
      <c r="Z595" s="168"/>
      <c r="AA595" s="168"/>
      <c r="AB595" s="168"/>
      <c r="AC595" s="168"/>
      <c r="AD595" s="168"/>
      <c r="AE595" s="168"/>
      <c r="AF595" s="168"/>
      <c r="AG595" s="168"/>
      <c r="AH595" s="168"/>
      <c r="AI595" s="168"/>
      <c r="AJ595" s="168"/>
      <c r="AK595" s="168"/>
      <c r="AL595" s="168"/>
      <c r="AM595" s="168"/>
      <c r="AN595" s="168"/>
      <c r="AO595" s="168"/>
      <c r="AP595" s="168"/>
      <c r="AQ595" s="168"/>
      <c r="AR595" s="14"/>
    </row>
    <row r="596" spans="1:44" x14ac:dyDescent="0.35">
      <c r="A596" s="153" t="str">
        <f t="shared" si="43"/>
        <v>Cut3_19</v>
      </c>
      <c r="B596" s="14">
        <v>2020</v>
      </c>
      <c r="C596" s="14">
        <v>19</v>
      </c>
      <c r="D596" s="14" t="s">
        <v>17</v>
      </c>
      <c r="E596" s="14" t="s">
        <v>13</v>
      </c>
      <c r="F596" s="14" t="s">
        <v>11</v>
      </c>
      <c r="G596" s="14" t="s">
        <v>9</v>
      </c>
      <c r="H596" s="14" t="str">
        <f t="shared" si="44"/>
        <v>B4BPW</v>
      </c>
      <c r="I596" s="14" t="str">
        <f t="shared" si="45"/>
        <v>B4_2020</v>
      </c>
      <c r="J596" s="14" t="s">
        <v>10</v>
      </c>
      <c r="K596" s="14" t="s">
        <v>372</v>
      </c>
      <c r="L596" s="18">
        <v>44047</v>
      </c>
      <c r="M596" s="154">
        <v>15.27</v>
      </c>
      <c r="N596" s="155">
        <v>5354.6799999999994</v>
      </c>
      <c r="O596" s="155">
        <f>VLOOKUP($C596,[1]DMY_S3!$E$5:$N$40,9,FALSE)</f>
        <v>5354.6799999999994</v>
      </c>
      <c r="P596" s="14"/>
      <c r="Q596" s="14"/>
      <c r="R596" s="14"/>
      <c r="S596" s="168"/>
      <c r="T596" s="168"/>
      <c r="U596" s="168"/>
      <c r="V596" s="168"/>
      <c r="W596" s="168"/>
      <c r="X596" s="168"/>
      <c r="Y596" s="168"/>
      <c r="Z596" s="168"/>
      <c r="AA596" s="168"/>
      <c r="AB596" s="168"/>
      <c r="AC596" s="168"/>
      <c r="AD596" s="168"/>
      <c r="AE596" s="168"/>
      <c r="AF596" s="168"/>
      <c r="AG596" s="168"/>
      <c r="AH596" s="168"/>
      <c r="AI596" s="168"/>
      <c r="AJ596" s="168"/>
      <c r="AK596" s="168"/>
      <c r="AL596" s="168"/>
      <c r="AM596" s="168"/>
      <c r="AN596" s="168"/>
      <c r="AO596" s="168"/>
      <c r="AP596" s="168"/>
      <c r="AQ596" s="168"/>
      <c r="AR596" s="14"/>
    </row>
    <row r="597" spans="1:44" x14ac:dyDescent="0.35">
      <c r="A597" s="153" t="str">
        <f t="shared" si="43"/>
        <v>Cut3_20</v>
      </c>
      <c r="B597" s="14">
        <v>2020</v>
      </c>
      <c r="C597" s="14">
        <v>20</v>
      </c>
      <c r="D597" s="14" t="s">
        <v>17</v>
      </c>
      <c r="E597" s="14" t="s">
        <v>13</v>
      </c>
      <c r="F597" s="14" t="s">
        <v>8</v>
      </c>
      <c r="G597" s="14" t="s">
        <v>12</v>
      </c>
      <c r="H597" s="14" t="str">
        <f t="shared" si="44"/>
        <v>B3C</v>
      </c>
      <c r="I597" s="14" t="str">
        <f t="shared" si="45"/>
        <v>B3_2020</v>
      </c>
      <c r="J597" s="14" t="s">
        <v>10</v>
      </c>
      <c r="K597" s="14" t="s">
        <v>372</v>
      </c>
      <c r="L597" s="18">
        <v>44047</v>
      </c>
      <c r="M597" s="154">
        <v>17.055</v>
      </c>
      <c r="N597" s="155">
        <v>3888.5400000000004</v>
      </c>
      <c r="O597" s="155">
        <f>VLOOKUP($C597,[1]DMY_S3!$E$5:$N$40,9,FALSE)</f>
        <v>3888.5400000000004</v>
      </c>
      <c r="P597" s="14"/>
      <c r="Q597" s="14"/>
      <c r="R597" s="14"/>
      <c r="S597" s="168"/>
      <c r="T597" s="168"/>
      <c r="U597" s="168"/>
      <c r="V597" s="168"/>
      <c r="W597" s="168"/>
      <c r="X597" s="168"/>
      <c r="Y597" s="168"/>
      <c r="Z597" s="168"/>
      <c r="AA597" s="168"/>
      <c r="AB597" s="168"/>
      <c r="AC597" s="168"/>
      <c r="AD597" s="168"/>
      <c r="AE597" s="168"/>
      <c r="AF597" s="168"/>
      <c r="AG597" s="168"/>
      <c r="AH597" s="168"/>
      <c r="AI597" s="168"/>
      <c r="AJ597" s="168"/>
      <c r="AK597" s="168"/>
      <c r="AL597" s="168"/>
      <c r="AM597" s="168"/>
      <c r="AN597" s="168"/>
      <c r="AO597" s="168"/>
      <c r="AP597" s="168"/>
      <c r="AQ597" s="168"/>
      <c r="AR597" s="14"/>
    </row>
    <row r="598" spans="1:44" x14ac:dyDescent="0.35">
      <c r="A598" s="153" t="str">
        <f t="shared" si="43"/>
        <v>Cut3_21</v>
      </c>
      <c r="B598" s="14">
        <v>2020</v>
      </c>
      <c r="C598" s="14">
        <v>21</v>
      </c>
      <c r="D598" s="14" t="s">
        <v>19</v>
      </c>
      <c r="E598" s="14" t="s">
        <v>13</v>
      </c>
      <c r="F598" s="14" t="s">
        <v>14</v>
      </c>
      <c r="G598" s="14" t="s">
        <v>12</v>
      </c>
      <c r="H598" s="14" t="str">
        <f t="shared" si="44"/>
        <v>B1C</v>
      </c>
      <c r="I598" s="14" t="str">
        <f t="shared" si="45"/>
        <v>B1_2020</v>
      </c>
      <c r="J598" s="14" t="s">
        <v>15</v>
      </c>
      <c r="K598" s="14" t="s">
        <v>372</v>
      </c>
      <c r="L598" s="18">
        <v>44047</v>
      </c>
      <c r="M598" s="154">
        <v>19.89</v>
      </c>
      <c r="N598" s="155">
        <v>2015.5199999999998</v>
      </c>
      <c r="O598" s="155">
        <f>VLOOKUP($C598,[1]DMY_S3!$E$5:$N$40,9,FALSE)</f>
        <v>2015.5199999999998</v>
      </c>
      <c r="P598" s="14"/>
      <c r="Q598" s="14"/>
      <c r="R598" s="14"/>
      <c r="S598" s="168"/>
      <c r="T598" s="168"/>
      <c r="U598" s="168"/>
      <c r="V598" s="168"/>
      <c r="W598" s="168"/>
      <c r="X598" s="168"/>
      <c r="Y598" s="168"/>
      <c r="Z598" s="168"/>
      <c r="AA598" s="168"/>
      <c r="AB598" s="168"/>
      <c r="AC598" s="168"/>
      <c r="AD598" s="168"/>
      <c r="AE598" s="168"/>
      <c r="AF598" s="168"/>
      <c r="AG598" s="168"/>
      <c r="AH598" s="168"/>
      <c r="AI598" s="168"/>
      <c r="AJ598" s="168"/>
      <c r="AK598" s="168"/>
      <c r="AL598" s="168"/>
      <c r="AM598" s="168"/>
      <c r="AN598" s="168"/>
      <c r="AO598" s="168"/>
      <c r="AP598" s="168"/>
      <c r="AQ598" s="168"/>
      <c r="AR598" s="14"/>
    </row>
    <row r="599" spans="1:44" x14ac:dyDescent="0.35">
      <c r="A599" s="153" t="str">
        <f t="shared" si="43"/>
        <v>Cut3_22</v>
      </c>
      <c r="B599" s="14">
        <v>2020</v>
      </c>
      <c r="C599" s="14">
        <v>22</v>
      </c>
      <c r="D599" s="14" t="s">
        <v>19</v>
      </c>
      <c r="E599" s="14" t="s">
        <v>13</v>
      </c>
      <c r="F599" s="14" t="s">
        <v>11</v>
      </c>
      <c r="G599" s="14" t="s">
        <v>12</v>
      </c>
      <c r="H599" s="14" t="str">
        <f t="shared" si="44"/>
        <v>B4C</v>
      </c>
      <c r="I599" s="14" t="str">
        <f t="shared" si="45"/>
        <v>B4_2020</v>
      </c>
      <c r="J599" s="14" t="s">
        <v>10</v>
      </c>
      <c r="K599" s="14" t="s">
        <v>372</v>
      </c>
      <c r="L599" s="18">
        <v>44047</v>
      </c>
      <c r="M599" s="154">
        <v>16.175000000000001</v>
      </c>
      <c r="N599" s="155">
        <v>4442.7333333333345</v>
      </c>
      <c r="O599" s="155">
        <f>VLOOKUP($C599,[1]DMY_S3!$E$5:$N$40,9,FALSE)</f>
        <v>4442.7333333333345</v>
      </c>
      <c r="P599" s="14"/>
      <c r="Q599" s="14"/>
      <c r="R599" s="14"/>
      <c r="S599" s="168"/>
      <c r="T599" s="168"/>
      <c r="U599" s="168"/>
      <c r="V599" s="168"/>
      <c r="W599" s="168"/>
      <c r="X599" s="168"/>
      <c r="Y599" s="168"/>
      <c r="Z599" s="168"/>
      <c r="AA599" s="168"/>
      <c r="AB599" s="168"/>
      <c r="AC599" s="168"/>
      <c r="AD599" s="168"/>
      <c r="AE599" s="168"/>
      <c r="AF599" s="168"/>
      <c r="AG599" s="168"/>
      <c r="AH599" s="168"/>
      <c r="AI599" s="168"/>
      <c r="AJ599" s="168"/>
      <c r="AK599" s="168"/>
      <c r="AL599" s="168"/>
      <c r="AM599" s="168"/>
      <c r="AN599" s="168"/>
      <c r="AO599" s="168"/>
      <c r="AP599" s="168"/>
      <c r="AQ599" s="168"/>
      <c r="AR599" s="14"/>
    </row>
    <row r="600" spans="1:44" x14ac:dyDescent="0.35">
      <c r="A600" s="153" t="str">
        <f t="shared" si="43"/>
        <v>Cut3_23</v>
      </c>
      <c r="B600" s="14">
        <v>2020</v>
      </c>
      <c r="C600" s="14">
        <v>23</v>
      </c>
      <c r="D600" s="14" t="s">
        <v>20</v>
      </c>
      <c r="E600" s="14" t="s">
        <v>13</v>
      </c>
      <c r="F600" s="14" t="s">
        <v>8</v>
      </c>
      <c r="G600" s="14" t="s">
        <v>16</v>
      </c>
      <c r="H600" s="14" t="str">
        <f t="shared" si="44"/>
        <v>B3BFW</v>
      </c>
      <c r="I600" s="14" t="str">
        <f t="shared" si="45"/>
        <v>B3_2020</v>
      </c>
      <c r="J600" s="14" t="s">
        <v>10</v>
      </c>
      <c r="K600" s="14" t="s">
        <v>372</v>
      </c>
      <c r="L600" s="18">
        <v>44047</v>
      </c>
      <c r="M600" s="154">
        <v>16.36</v>
      </c>
      <c r="N600" s="155">
        <v>3839.146666666667</v>
      </c>
      <c r="O600" s="155">
        <f>VLOOKUP($C600,[1]DMY_S3!$E$5:$N$40,9,FALSE)</f>
        <v>3839.146666666667</v>
      </c>
      <c r="P600" s="14"/>
      <c r="Q600" s="14"/>
      <c r="R600" s="14"/>
      <c r="S600" s="168"/>
      <c r="T600" s="168"/>
      <c r="U600" s="168"/>
      <c r="V600" s="168"/>
      <c r="W600" s="168"/>
      <c r="X600" s="168"/>
      <c r="Y600" s="168"/>
      <c r="Z600" s="168"/>
      <c r="AA600" s="168"/>
      <c r="AB600" s="168"/>
      <c r="AC600" s="168"/>
      <c r="AD600" s="168"/>
      <c r="AE600" s="168"/>
      <c r="AF600" s="168"/>
      <c r="AG600" s="168"/>
      <c r="AH600" s="168"/>
      <c r="AI600" s="168"/>
      <c r="AJ600" s="168"/>
      <c r="AK600" s="168"/>
      <c r="AL600" s="168"/>
      <c r="AM600" s="168"/>
      <c r="AN600" s="168"/>
      <c r="AO600" s="168"/>
      <c r="AP600" s="168"/>
      <c r="AQ600" s="168"/>
      <c r="AR600" s="14"/>
    </row>
    <row r="601" spans="1:44" x14ac:dyDescent="0.35">
      <c r="A601" s="153" t="str">
        <f t="shared" si="43"/>
        <v>Cut3_24</v>
      </c>
      <c r="B601" s="14">
        <v>2020</v>
      </c>
      <c r="C601" s="15">
        <v>24</v>
      </c>
      <c r="D601" s="15" t="s">
        <v>20</v>
      </c>
      <c r="E601" s="15" t="s">
        <v>13</v>
      </c>
      <c r="F601" s="15" t="s">
        <v>18</v>
      </c>
      <c r="G601" s="14" t="s">
        <v>12</v>
      </c>
      <c r="H601" s="14" t="str">
        <f t="shared" si="44"/>
        <v>B2C</v>
      </c>
      <c r="I601" s="14" t="str">
        <f t="shared" si="45"/>
        <v>B2_2020</v>
      </c>
      <c r="J601" s="14" t="s">
        <v>15</v>
      </c>
      <c r="K601" s="14" t="s">
        <v>372</v>
      </c>
      <c r="L601" s="18"/>
      <c r="M601" s="154"/>
      <c r="N601" s="155"/>
      <c r="O601" s="155">
        <v>0</v>
      </c>
      <c r="P601" s="14"/>
      <c r="Q601" s="14"/>
      <c r="R601" s="14"/>
      <c r="S601" s="168"/>
      <c r="T601" s="168"/>
      <c r="U601" s="168"/>
      <c r="V601" s="168"/>
      <c r="W601" s="168"/>
      <c r="X601" s="168"/>
      <c r="Y601" s="168"/>
      <c r="Z601" s="168"/>
      <c r="AA601" s="168"/>
      <c r="AB601" s="168"/>
      <c r="AC601" s="168"/>
      <c r="AD601" s="168"/>
      <c r="AE601" s="168"/>
      <c r="AF601" s="168"/>
      <c r="AG601" s="168"/>
      <c r="AH601" s="168"/>
      <c r="AI601" s="168"/>
      <c r="AJ601" s="168"/>
      <c r="AK601" s="168"/>
      <c r="AL601" s="168"/>
      <c r="AM601" s="168"/>
      <c r="AN601" s="168"/>
      <c r="AO601" s="168"/>
      <c r="AP601" s="168"/>
      <c r="AQ601" s="168"/>
      <c r="AR601" s="14"/>
    </row>
    <row r="602" spans="1:44" x14ac:dyDescent="0.35">
      <c r="A602" s="153" t="str">
        <f t="shared" si="43"/>
        <v>Cut3_25</v>
      </c>
      <c r="B602" s="14">
        <v>2020</v>
      </c>
      <c r="C602" s="14">
        <v>25</v>
      </c>
      <c r="D602" s="14" t="s">
        <v>7</v>
      </c>
      <c r="E602" s="14" t="s">
        <v>12</v>
      </c>
      <c r="F602" s="14" t="s">
        <v>11</v>
      </c>
      <c r="G602" s="14" t="s">
        <v>16</v>
      </c>
      <c r="H602" s="14" t="str">
        <f t="shared" si="44"/>
        <v>B4BFW</v>
      </c>
      <c r="I602" s="14" t="str">
        <f t="shared" si="45"/>
        <v>B4_2020</v>
      </c>
      <c r="J602" s="14" t="s">
        <v>10</v>
      </c>
      <c r="K602" s="14" t="s">
        <v>372</v>
      </c>
      <c r="L602" s="18">
        <v>44047</v>
      </c>
      <c r="M602" s="154">
        <v>16.229999999999997</v>
      </c>
      <c r="N602" s="155">
        <v>4436.1999999999989</v>
      </c>
      <c r="O602" s="155">
        <f>VLOOKUP($C602,[1]DMY_S3!$E$5:$N$40,9,FALSE)</f>
        <v>4436.1999999999989</v>
      </c>
      <c r="P602" s="14"/>
      <c r="Q602" s="14"/>
      <c r="R602" s="14"/>
      <c r="S602" s="168"/>
      <c r="T602" s="168"/>
      <c r="U602" s="168"/>
      <c r="V602" s="168"/>
      <c r="W602" s="168"/>
      <c r="X602" s="168"/>
      <c r="Y602" s="168"/>
      <c r="Z602" s="168"/>
      <c r="AA602" s="168"/>
      <c r="AB602" s="168"/>
      <c r="AC602" s="168"/>
      <c r="AD602" s="168"/>
      <c r="AE602" s="168"/>
      <c r="AF602" s="168"/>
      <c r="AG602" s="168"/>
      <c r="AH602" s="168"/>
      <c r="AI602" s="168"/>
      <c r="AJ602" s="168"/>
      <c r="AK602" s="168"/>
      <c r="AL602" s="168"/>
      <c r="AM602" s="168"/>
      <c r="AN602" s="168"/>
      <c r="AO602" s="168"/>
      <c r="AP602" s="168"/>
      <c r="AQ602" s="168"/>
      <c r="AR602" s="14"/>
    </row>
    <row r="603" spans="1:44" x14ac:dyDescent="0.35">
      <c r="A603" s="153" t="str">
        <f t="shared" si="43"/>
        <v>Cut3_26</v>
      </c>
      <c r="B603" s="14">
        <v>2020</v>
      </c>
      <c r="C603" s="14">
        <v>26</v>
      </c>
      <c r="D603" s="14" t="s">
        <v>7</v>
      </c>
      <c r="E603" s="14" t="s">
        <v>12</v>
      </c>
      <c r="F603" s="14" t="s">
        <v>18</v>
      </c>
      <c r="G603" s="14" t="s">
        <v>9</v>
      </c>
      <c r="H603" s="14" t="str">
        <f t="shared" si="44"/>
        <v>B2BPW</v>
      </c>
      <c r="I603" s="14" t="str">
        <f t="shared" si="45"/>
        <v>B2_2020</v>
      </c>
      <c r="J603" s="14" t="s">
        <v>15</v>
      </c>
      <c r="K603" s="14" t="s">
        <v>372</v>
      </c>
      <c r="L603" s="18"/>
      <c r="M603" s="154"/>
      <c r="N603" s="155"/>
      <c r="O603" s="155">
        <v>0</v>
      </c>
      <c r="P603" s="14"/>
      <c r="Q603" s="14"/>
      <c r="R603" s="14"/>
      <c r="S603" s="168"/>
      <c r="T603" s="168"/>
      <c r="U603" s="168"/>
      <c r="V603" s="168"/>
      <c r="W603" s="168"/>
      <c r="X603" s="168"/>
      <c r="Y603" s="168"/>
      <c r="Z603" s="168"/>
      <c r="AA603" s="168"/>
      <c r="AB603" s="168"/>
      <c r="AC603" s="168"/>
      <c r="AD603" s="168"/>
      <c r="AE603" s="168"/>
      <c r="AF603" s="168"/>
      <c r="AG603" s="168"/>
      <c r="AH603" s="168"/>
      <c r="AI603" s="168"/>
      <c r="AJ603" s="168"/>
      <c r="AK603" s="168"/>
      <c r="AL603" s="168"/>
      <c r="AM603" s="168"/>
      <c r="AN603" s="168"/>
      <c r="AO603" s="168"/>
      <c r="AP603" s="168"/>
      <c r="AQ603" s="168"/>
      <c r="AR603" s="14"/>
    </row>
    <row r="604" spans="1:44" x14ac:dyDescent="0.35">
      <c r="A604" s="153" t="str">
        <f t="shared" si="43"/>
        <v>Cut3_27</v>
      </c>
      <c r="B604" s="14">
        <v>2020</v>
      </c>
      <c r="C604" s="14">
        <v>27</v>
      </c>
      <c r="D604" s="14" t="s">
        <v>13</v>
      </c>
      <c r="E604" s="14" t="s">
        <v>12</v>
      </c>
      <c r="F604" s="14" t="s">
        <v>14</v>
      </c>
      <c r="G604" s="14" t="s">
        <v>12</v>
      </c>
      <c r="H604" s="14" t="str">
        <f t="shared" si="44"/>
        <v>B1C</v>
      </c>
      <c r="I604" s="14" t="str">
        <f t="shared" si="45"/>
        <v>B1_2020</v>
      </c>
      <c r="J604" s="14" t="s">
        <v>15</v>
      </c>
      <c r="K604" s="14" t="s">
        <v>372</v>
      </c>
      <c r="L604" s="18">
        <v>44047</v>
      </c>
      <c r="M604" s="154">
        <v>19.310000000000002</v>
      </c>
      <c r="N604" s="155">
        <v>1879.5066666666671</v>
      </c>
      <c r="O604" s="155">
        <f>VLOOKUP($C604,[1]DMY_S3!$E$5:$N$40,9,FALSE)</f>
        <v>1879.5066666666671</v>
      </c>
      <c r="P604" s="14"/>
      <c r="Q604" s="14"/>
      <c r="R604" s="14"/>
      <c r="S604" s="168"/>
      <c r="T604" s="168"/>
      <c r="U604" s="168"/>
      <c r="V604" s="168"/>
      <c r="W604" s="168"/>
      <c r="X604" s="168"/>
      <c r="Y604" s="168"/>
      <c r="Z604" s="168"/>
      <c r="AA604" s="168"/>
      <c r="AB604" s="168"/>
      <c r="AC604" s="168"/>
      <c r="AD604" s="168"/>
      <c r="AE604" s="168"/>
      <c r="AF604" s="168"/>
      <c r="AG604" s="168"/>
      <c r="AH604" s="168"/>
      <c r="AI604" s="168"/>
      <c r="AJ604" s="168"/>
      <c r="AK604" s="168"/>
      <c r="AL604" s="168"/>
      <c r="AM604" s="168"/>
      <c r="AN604" s="168"/>
      <c r="AO604" s="168"/>
      <c r="AP604" s="168"/>
      <c r="AQ604" s="168"/>
      <c r="AR604" s="14"/>
    </row>
    <row r="605" spans="1:44" x14ac:dyDescent="0.35">
      <c r="A605" s="153" t="str">
        <f t="shared" si="43"/>
        <v>Cut3_28</v>
      </c>
      <c r="B605" s="14">
        <v>2020</v>
      </c>
      <c r="C605" s="14">
        <v>28</v>
      </c>
      <c r="D605" s="14" t="s">
        <v>13</v>
      </c>
      <c r="E605" s="14" t="s">
        <v>12</v>
      </c>
      <c r="F605" s="14" t="s">
        <v>14</v>
      </c>
      <c r="G605" s="14" t="s">
        <v>9</v>
      </c>
      <c r="H605" s="14" t="str">
        <f t="shared" si="44"/>
        <v>B1BPW</v>
      </c>
      <c r="I605" s="14" t="str">
        <f t="shared" si="45"/>
        <v>B1_2020</v>
      </c>
      <c r="J605" s="14" t="s">
        <v>15</v>
      </c>
      <c r="K605" s="14" t="s">
        <v>372</v>
      </c>
      <c r="L605" s="18">
        <v>44047</v>
      </c>
      <c r="M605" s="154">
        <v>15.745000000000001</v>
      </c>
      <c r="N605" s="155">
        <v>2960.06</v>
      </c>
      <c r="O605" s="155">
        <f>VLOOKUP($C605,[1]DMY_S3!$E$5:$N$40,9,FALSE)</f>
        <v>2960.06</v>
      </c>
      <c r="P605" s="14"/>
      <c r="Q605" s="14"/>
      <c r="R605" s="14"/>
      <c r="S605" s="168"/>
      <c r="T605" s="168"/>
      <c r="U605" s="168"/>
      <c r="V605" s="168"/>
      <c r="W605" s="168"/>
      <c r="X605" s="168"/>
      <c r="Y605" s="168"/>
      <c r="Z605" s="168"/>
      <c r="AA605" s="168"/>
      <c r="AB605" s="168"/>
      <c r="AC605" s="168"/>
      <c r="AD605" s="168"/>
      <c r="AE605" s="168"/>
      <c r="AF605" s="168"/>
      <c r="AG605" s="168"/>
      <c r="AH605" s="168"/>
      <c r="AI605" s="168"/>
      <c r="AJ605" s="168"/>
      <c r="AK605" s="168"/>
      <c r="AL605" s="168"/>
      <c r="AM605" s="168"/>
      <c r="AN605" s="168"/>
      <c r="AO605" s="168"/>
      <c r="AP605" s="168"/>
      <c r="AQ605" s="168"/>
      <c r="AR605" s="14"/>
    </row>
    <row r="606" spans="1:44" x14ac:dyDescent="0.35">
      <c r="A606" s="153" t="str">
        <f t="shared" si="43"/>
        <v>Cut3_29</v>
      </c>
      <c r="B606" s="14">
        <v>2020</v>
      </c>
      <c r="C606" s="14">
        <v>29</v>
      </c>
      <c r="D606" s="14" t="s">
        <v>12</v>
      </c>
      <c r="E606" s="14" t="s">
        <v>12</v>
      </c>
      <c r="F606" s="14" t="s">
        <v>11</v>
      </c>
      <c r="G606" s="14" t="s">
        <v>9</v>
      </c>
      <c r="H606" s="14" t="str">
        <f t="shared" si="44"/>
        <v>B4BPW</v>
      </c>
      <c r="I606" s="14" t="str">
        <f t="shared" si="45"/>
        <v>B4_2020</v>
      </c>
      <c r="J606" s="14" t="s">
        <v>10</v>
      </c>
      <c r="K606" s="14" t="s">
        <v>372</v>
      </c>
      <c r="L606" s="18">
        <v>44047</v>
      </c>
      <c r="M606" s="154">
        <v>14.64</v>
      </c>
      <c r="N606" s="155">
        <v>4919.04</v>
      </c>
      <c r="O606" s="155">
        <f>VLOOKUP($C606,[1]DMY_S3!$E$5:$N$40,9,FALSE)</f>
        <v>4919.04</v>
      </c>
      <c r="P606" s="14"/>
      <c r="Q606" s="14"/>
      <c r="R606" s="14"/>
      <c r="S606" s="168"/>
      <c r="T606" s="168"/>
      <c r="U606" s="168"/>
      <c r="V606" s="168"/>
      <c r="W606" s="168"/>
      <c r="X606" s="168"/>
      <c r="Y606" s="168"/>
      <c r="Z606" s="168"/>
      <c r="AA606" s="168"/>
      <c r="AB606" s="168"/>
      <c r="AC606" s="168"/>
      <c r="AD606" s="168"/>
      <c r="AE606" s="168"/>
      <c r="AF606" s="168"/>
      <c r="AG606" s="168"/>
      <c r="AH606" s="168"/>
      <c r="AI606" s="168"/>
      <c r="AJ606" s="168"/>
      <c r="AK606" s="168"/>
      <c r="AL606" s="168"/>
      <c r="AM606" s="168"/>
      <c r="AN606" s="168"/>
      <c r="AO606" s="168"/>
      <c r="AP606" s="168"/>
      <c r="AQ606" s="168"/>
      <c r="AR606" s="14"/>
    </row>
    <row r="607" spans="1:44" x14ac:dyDescent="0.35">
      <c r="A607" s="153" t="str">
        <f t="shared" si="43"/>
        <v>Cut3_30</v>
      </c>
      <c r="B607" s="14">
        <v>2020</v>
      </c>
      <c r="C607" s="14">
        <v>30</v>
      </c>
      <c r="D607" s="14" t="s">
        <v>12</v>
      </c>
      <c r="E607" s="14" t="s">
        <v>12</v>
      </c>
      <c r="F607" s="14" t="s">
        <v>8</v>
      </c>
      <c r="G607" s="14" t="s">
        <v>16</v>
      </c>
      <c r="H607" s="14" t="str">
        <f t="shared" si="44"/>
        <v>B3BFW</v>
      </c>
      <c r="I607" s="14" t="str">
        <f t="shared" si="45"/>
        <v>B3_2020</v>
      </c>
      <c r="J607" s="14" t="s">
        <v>10</v>
      </c>
      <c r="K607" s="14" t="s">
        <v>372</v>
      </c>
      <c r="L607" s="18">
        <v>44047</v>
      </c>
      <c r="M607" s="154">
        <v>16.125</v>
      </c>
      <c r="N607" s="155">
        <v>4278.5</v>
      </c>
      <c r="O607" s="155">
        <f>VLOOKUP($C607,[1]DMY_S3!$E$5:$N$40,9,FALSE)</f>
        <v>4278.5</v>
      </c>
      <c r="P607" s="14"/>
      <c r="Q607" s="14"/>
      <c r="R607" s="14"/>
      <c r="S607" s="168"/>
      <c r="T607" s="168"/>
      <c r="U607" s="168"/>
      <c r="V607" s="168"/>
      <c r="W607" s="168"/>
      <c r="X607" s="168"/>
      <c r="Y607" s="168"/>
      <c r="Z607" s="168"/>
      <c r="AA607" s="168"/>
      <c r="AB607" s="168"/>
      <c r="AC607" s="168"/>
      <c r="AD607" s="168"/>
      <c r="AE607" s="168"/>
      <c r="AF607" s="168"/>
      <c r="AG607" s="168"/>
      <c r="AH607" s="168"/>
      <c r="AI607" s="168"/>
      <c r="AJ607" s="168"/>
      <c r="AK607" s="168"/>
      <c r="AL607" s="168"/>
      <c r="AM607" s="168"/>
      <c r="AN607" s="168"/>
      <c r="AO607" s="168"/>
      <c r="AP607" s="168"/>
      <c r="AQ607" s="168"/>
      <c r="AR607" s="14"/>
    </row>
    <row r="608" spans="1:44" x14ac:dyDescent="0.35">
      <c r="A608" s="153" t="str">
        <f t="shared" si="43"/>
        <v>Cut3_31</v>
      </c>
      <c r="B608" s="14">
        <v>2020</v>
      </c>
      <c r="C608" s="14">
        <v>31</v>
      </c>
      <c r="D608" s="14" t="s">
        <v>17</v>
      </c>
      <c r="E608" s="14" t="s">
        <v>12</v>
      </c>
      <c r="F608" s="14" t="s">
        <v>11</v>
      </c>
      <c r="G608" s="14" t="s">
        <v>12</v>
      </c>
      <c r="H608" s="14" t="str">
        <f t="shared" si="44"/>
        <v>B4C</v>
      </c>
      <c r="I608" s="14" t="str">
        <f t="shared" si="45"/>
        <v>B4_2020</v>
      </c>
      <c r="J608" s="14" t="s">
        <v>10</v>
      </c>
      <c r="K608" s="14" t="s">
        <v>372</v>
      </c>
      <c r="L608" s="18">
        <v>44047</v>
      </c>
      <c r="M608" s="154">
        <v>17.329999999999998</v>
      </c>
      <c r="N608" s="155">
        <v>4043.6666666666661</v>
      </c>
      <c r="O608" s="155">
        <f>VLOOKUP($C608,[1]DMY_S3!$E$5:$N$40,9,FALSE)</f>
        <v>4043.6666666666661</v>
      </c>
      <c r="P608" s="14"/>
      <c r="Q608" s="14"/>
      <c r="R608" s="14"/>
      <c r="S608" s="168"/>
      <c r="T608" s="168"/>
      <c r="U608" s="168"/>
      <c r="V608" s="168"/>
      <c r="W608" s="168"/>
      <c r="X608" s="168"/>
      <c r="Y608" s="168"/>
      <c r="Z608" s="168"/>
      <c r="AA608" s="168"/>
      <c r="AB608" s="168"/>
      <c r="AC608" s="168"/>
      <c r="AD608" s="168"/>
      <c r="AE608" s="168"/>
      <c r="AF608" s="168"/>
      <c r="AG608" s="168"/>
      <c r="AH608" s="168"/>
      <c r="AI608" s="168"/>
      <c r="AJ608" s="168"/>
      <c r="AK608" s="168"/>
      <c r="AL608" s="168"/>
      <c r="AM608" s="168"/>
      <c r="AN608" s="168"/>
      <c r="AO608" s="168"/>
      <c r="AP608" s="168"/>
      <c r="AQ608" s="168"/>
      <c r="AR608" s="14"/>
    </row>
    <row r="609" spans="1:44" x14ac:dyDescent="0.35">
      <c r="A609" s="153" t="str">
        <f t="shared" si="43"/>
        <v>Cut3_32</v>
      </c>
      <c r="B609" s="14">
        <v>2020</v>
      </c>
      <c r="C609" s="14">
        <v>32</v>
      </c>
      <c r="D609" s="14" t="s">
        <v>17</v>
      </c>
      <c r="E609" s="14" t="s">
        <v>12</v>
      </c>
      <c r="F609" s="14" t="s">
        <v>8</v>
      </c>
      <c r="G609" s="14" t="s">
        <v>12</v>
      </c>
      <c r="H609" s="14" t="str">
        <f t="shared" si="44"/>
        <v>B3C</v>
      </c>
      <c r="I609" s="14" t="str">
        <f t="shared" si="45"/>
        <v>B3_2020</v>
      </c>
      <c r="J609" s="14" t="s">
        <v>10</v>
      </c>
      <c r="K609" s="14" t="s">
        <v>372</v>
      </c>
      <c r="L609" s="18">
        <v>44047</v>
      </c>
      <c r="M609" s="154">
        <v>17.46</v>
      </c>
      <c r="N609" s="155">
        <v>3631.6800000000003</v>
      </c>
      <c r="O609" s="155">
        <f>VLOOKUP($C609,[1]DMY_S3!$E$5:$N$40,9,FALSE)</f>
        <v>3631.6800000000003</v>
      </c>
      <c r="P609" s="14"/>
      <c r="Q609" s="14"/>
      <c r="R609" s="14"/>
      <c r="S609" s="168"/>
      <c r="T609" s="168"/>
      <c r="U609" s="168"/>
      <c r="V609" s="168"/>
      <c r="W609" s="168"/>
      <c r="X609" s="168"/>
      <c r="Y609" s="168"/>
      <c r="Z609" s="168"/>
      <c r="AA609" s="168"/>
      <c r="AB609" s="168"/>
      <c r="AC609" s="168"/>
      <c r="AD609" s="168"/>
      <c r="AE609" s="168"/>
      <c r="AF609" s="168"/>
      <c r="AG609" s="168"/>
      <c r="AH609" s="168"/>
      <c r="AI609" s="168"/>
      <c r="AJ609" s="168"/>
      <c r="AK609" s="168"/>
      <c r="AL609" s="168"/>
      <c r="AM609" s="168"/>
      <c r="AN609" s="168"/>
      <c r="AO609" s="168"/>
      <c r="AP609" s="168"/>
      <c r="AQ609" s="168"/>
      <c r="AR609" s="14"/>
    </row>
    <row r="610" spans="1:44" x14ac:dyDescent="0.35">
      <c r="A610" s="153" t="str">
        <f t="shared" si="43"/>
        <v>Cut3_33</v>
      </c>
      <c r="B610" s="14">
        <v>2020</v>
      </c>
      <c r="C610" s="14">
        <v>33</v>
      </c>
      <c r="D610" s="14" t="s">
        <v>19</v>
      </c>
      <c r="E610" s="14" t="s">
        <v>12</v>
      </c>
      <c r="F610" s="14" t="s">
        <v>8</v>
      </c>
      <c r="G610" s="14" t="s">
        <v>9</v>
      </c>
      <c r="H610" s="14" t="str">
        <f t="shared" si="44"/>
        <v>B3BPW</v>
      </c>
      <c r="I610" s="14" t="str">
        <f t="shared" si="45"/>
        <v>B3_2020</v>
      </c>
      <c r="J610" s="14" t="s">
        <v>10</v>
      </c>
      <c r="K610" s="14" t="s">
        <v>372</v>
      </c>
      <c r="L610" s="18">
        <v>44047</v>
      </c>
      <c r="M610" s="154">
        <v>15.4</v>
      </c>
      <c r="N610" s="155">
        <v>4743.2</v>
      </c>
      <c r="O610" s="155">
        <f>VLOOKUP($C610,[1]DMY_S3!$E$5:$N$40,9,FALSE)</f>
        <v>4743.2</v>
      </c>
      <c r="P610" s="14"/>
      <c r="Q610" s="14"/>
      <c r="R610" s="14"/>
      <c r="S610" s="168"/>
      <c r="T610" s="168"/>
      <c r="U610" s="168"/>
      <c r="V610" s="168"/>
      <c r="W610" s="168"/>
      <c r="X610" s="168"/>
      <c r="Y610" s="168"/>
      <c r="Z610" s="168"/>
      <c r="AA610" s="168"/>
      <c r="AB610" s="168"/>
      <c r="AC610" s="168"/>
      <c r="AD610" s="168"/>
      <c r="AE610" s="168"/>
      <c r="AF610" s="168"/>
      <c r="AG610" s="168"/>
      <c r="AH610" s="168"/>
      <c r="AI610" s="168"/>
      <c r="AJ610" s="168"/>
      <c r="AK610" s="168"/>
      <c r="AL610" s="168"/>
      <c r="AM610" s="168"/>
      <c r="AN610" s="168"/>
      <c r="AO610" s="168"/>
      <c r="AP610" s="168"/>
      <c r="AQ610" s="168"/>
      <c r="AR610" s="14"/>
    </row>
    <row r="611" spans="1:44" x14ac:dyDescent="0.35">
      <c r="A611" s="153" t="str">
        <f t="shared" si="43"/>
        <v>Cut3_34</v>
      </c>
      <c r="B611" s="14">
        <v>2020</v>
      </c>
      <c r="C611" s="14">
        <v>34</v>
      </c>
      <c r="D611" s="14" t="s">
        <v>19</v>
      </c>
      <c r="E611" s="14" t="s">
        <v>12</v>
      </c>
      <c r="F611" s="14" t="s">
        <v>14</v>
      </c>
      <c r="G611" s="14" t="s">
        <v>16</v>
      </c>
      <c r="H611" s="14" t="str">
        <f t="shared" si="44"/>
        <v>B1BFW</v>
      </c>
      <c r="I611" s="14" t="str">
        <f t="shared" si="45"/>
        <v>B1_2020</v>
      </c>
      <c r="J611" s="14" t="s">
        <v>15</v>
      </c>
      <c r="K611" s="14" t="s">
        <v>372</v>
      </c>
      <c r="L611" s="18">
        <v>44047</v>
      </c>
      <c r="M611" s="154">
        <v>18.995000000000001</v>
      </c>
      <c r="N611" s="155">
        <v>2760.6066666666666</v>
      </c>
      <c r="O611" s="155">
        <f>VLOOKUP($C611,[1]DMY_S3!$E$5:$N$40,9,FALSE)</f>
        <v>2760.6066666666666</v>
      </c>
      <c r="P611" s="14"/>
      <c r="Q611" s="14"/>
      <c r="R611" s="14"/>
      <c r="S611" s="168"/>
      <c r="T611" s="168"/>
      <c r="U611" s="168"/>
      <c r="V611" s="168"/>
      <c r="W611" s="168"/>
      <c r="X611" s="168"/>
      <c r="Y611" s="168"/>
      <c r="Z611" s="168"/>
      <c r="AA611" s="168"/>
      <c r="AB611" s="168"/>
      <c r="AC611" s="168"/>
      <c r="AD611" s="168"/>
      <c r="AE611" s="168"/>
      <c r="AF611" s="168"/>
      <c r="AG611" s="168"/>
      <c r="AH611" s="168"/>
      <c r="AI611" s="168"/>
      <c r="AJ611" s="168"/>
      <c r="AK611" s="168"/>
      <c r="AL611" s="168"/>
      <c r="AM611" s="168"/>
      <c r="AN611" s="168"/>
      <c r="AO611" s="168"/>
      <c r="AP611" s="168"/>
      <c r="AQ611" s="168"/>
      <c r="AR611" s="14"/>
    </row>
    <row r="612" spans="1:44" x14ac:dyDescent="0.35">
      <c r="A612" s="153" t="str">
        <f t="shared" si="43"/>
        <v>Cut3_35</v>
      </c>
      <c r="B612" s="14">
        <v>2020</v>
      </c>
      <c r="C612" s="16">
        <v>35</v>
      </c>
      <c r="D612" s="14" t="s">
        <v>20</v>
      </c>
      <c r="E612" s="16" t="s">
        <v>12</v>
      </c>
      <c r="F612" s="16" t="s">
        <v>18</v>
      </c>
      <c r="G612" s="14" t="s">
        <v>16</v>
      </c>
      <c r="H612" s="14" t="str">
        <f t="shared" si="44"/>
        <v>B2BFW</v>
      </c>
      <c r="I612" s="14" t="str">
        <f t="shared" si="45"/>
        <v>B2_2020</v>
      </c>
      <c r="J612" s="14" t="s">
        <v>15</v>
      </c>
      <c r="K612" s="14" t="s">
        <v>372</v>
      </c>
      <c r="L612" s="18"/>
      <c r="M612" s="154"/>
      <c r="N612" s="155"/>
      <c r="O612" s="155">
        <v>0</v>
      </c>
      <c r="P612" s="14"/>
      <c r="Q612" s="14"/>
      <c r="R612" s="14"/>
      <c r="S612" s="168"/>
      <c r="T612" s="168"/>
      <c r="U612" s="168"/>
      <c r="V612" s="168"/>
      <c r="W612" s="168"/>
      <c r="X612" s="168"/>
      <c r="Y612" s="168"/>
      <c r="Z612" s="168"/>
      <c r="AA612" s="168"/>
      <c r="AB612" s="168"/>
      <c r="AC612" s="168"/>
      <c r="AD612" s="168"/>
      <c r="AE612" s="168"/>
      <c r="AF612" s="168"/>
      <c r="AG612" s="168"/>
      <c r="AH612" s="168"/>
      <c r="AI612" s="168"/>
      <c r="AJ612" s="168"/>
      <c r="AK612" s="168"/>
      <c r="AL612" s="168"/>
      <c r="AM612" s="168"/>
      <c r="AN612" s="168"/>
      <c r="AO612" s="168"/>
      <c r="AP612" s="168"/>
      <c r="AQ612" s="168"/>
      <c r="AR612" s="14"/>
    </row>
    <row r="613" spans="1:44" x14ac:dyDescent="0.35">
      <c r="A613" s="153" t="str">
        <f t="shared" si="43"/>
        <v>Cut3_36</v>
      </c>
      <c r="B613" s="14">
        <v>2020</v>
      </c>
      <c r="C613" s="15">
        <v>36</v>
      </c>
      <c r="D613" s="15" t="s">
        <v>20</v>
      </c>
      <c r="E613" s="15" t="s">
        <v>12</v>
      </c>
      <c r="F613" s="15" t="s">
        <v>18</v>
      </c>
      <c r="G613" s="14" t="s">
        <v>12</v>
      </c>
      <c r="H613" s="14" t="str">
        <f t="shared" si="44"/>
        <v>B2C</v>
      </c>
      <c r="I613" s="14" t="str">
        <f t="shared" si="45"/>
        <v>B2_2020</v>
      </c>
      <c r="J613" s="14" t="s">
        <v>15</v>
      </c>
      <c r="K613" s="14" t="s">
        <v>372</v>
      </c>
      <c r="L613" s="18"/>
      <c r="M613" s="154"/>
      <c r="N613" s="155"/>
      <c r="O613" s="155">
        <v>0</v>
      </c>
      <c r="P613" s="14"/>
      <c r="Q613" s="14"/>
      <c r="R613" s="14"/>
      <c r="S613" s="168"/>
      <c r="T613" s="168"/>
      <c r="U613" s="168"/>
      <c r="V613" s="168"/>
      <c r="W613" s="168"/>
      <c r="X613" s="168"/>
      <c r="Y613" s="168"/>
      <c r="Z613" s="168"/>
      <c r="AA613" s="168"/>
      <c r="AB613" s="168"/>
      <c r="AC613" s="168"/>
      <c r="AD613" s="168"/>
      <c r="AE613" s="168"/>
      <c r="AF613" s="168"/>
      <c r="AG613" s="168"/>
      <c r="AH613" s="168"/>
      <c r="AI613" s="168"/>
      <c r="AJ613" s="168"/>
      <c r="AK613" s="168"/>
      <c r="AL613" s="168"/>
      <c r="AM613" s="168"/>
      <c r="AN613" s="168"/>
      <c r="AO613" s="168"/>
      <c r="AP613" s="168"/>
      <c r="AQ613" s="168"/>
      <c r="AR613" s="14"/>
    </row>
    <row r="614" spans="1:44" x14ac:dyDescent="0.35">
      <c r="A614" s="153" t="str">
        <f t="shared" si="43"/>
        <v>Cut3_37</v>
      </c>
      <c r="B614" s="14">
        <v>2020</v>
      </c>
      <c r="C614" s="14">
        <v>37</v>
      </c>
      <c r="D614" s="14" t="s">
        <v>7</v>
      </c>
      <c r="E614" s="14" t="s">
        <v>17</v>
      </c>
      <c r="F614" s="14" t="s">
        <v>14</v>
      </c>
      <c r="G614" s="14" t="s">
        <v>16</v>
      </c>
      <c r="H614" s="14" t="str">
        <f t="shared" si="44"/>
        <v>B1BFW</v>
      </c>
      <c r="I614" s="14" t="str">
        <f t="shared" si="45"/>
        <v>B1_2020</v>
      </c>
      <c r="J614" s="14" t="s">
        <v>15</v>
      </c>
      <c r="K614" s="14" t="s">
        <v>372</v>
      </c>
      <c r="L614" s="18">
        <v>44047</v>
      </c>
      <c r="M614" s="154">
        <v>16.79</v>
      </c>
      <c r="N614" s="155">
        <v>2484.9199999999996</v>
      </c>
      <c r="O614" s="155">
        <f>VLOOKUP($C614,[1]DMY_S3!$E$5:$N$40,9,FALSE)</f>
        <v>2484.9199999999996</v>
      </c>
      <c r="P614" s="14"/>
      <c r="Q614" s="14"/>
      <c r="R614" s="14"/>
      <c r="S614" s="168"/>
      <c r="T614" s="168"/>
      <c r="U614" s="168"/>
      <c r="V614" s="168"/>
      <c r="W614" s="168"/>
      <c r="X614" s="168"/>
      <c r="Y614" s="168"/>
      <c r="Z614" s="168"/>
      <c r="AA614" s="168"/>
      <c r="AB614" s="168"/>
      <c r="AC614" s="168"/>
      <c r="AD614" s="168"/>
      <c r="AE614" s="168"/>
      <c r="AF614" s="168"/>
      <c r="AG614" s="168"/>
      <c r="AH614" s="168"/>
      <c r="AI614" s="168"/>
      <c r="AJ614" s="168"/>
      <c r="AK614" s="168"/>
      <c r="AL614" s="168"/>
      <c r="AM614" s="168"/>
      <c r="AN614" s="168"/>
      <c r="AO614" s="168"/>
      <c r="AP614" s="168"/>
      <c r="AQ614" s="168"/>
      <c r="AR614" s="14"/>
    </row>
    <row r="615" spans="1:44" x14ac:dyDescent="0.35">
      <c r="A615" s="153" t="str">
        <f t="shared" si="43"/>
        <v>Cut3_38</v>
      </c>
      <c r="B615" s="14">
        <v>2020</v>
      </c>
      <c r="C615" s="14">
        <v>38</v>
      </c>
      <c r="D615" s="14" t="s">
        <v>7</v>
      </c>
      <c r="E615" s="14" t="s">
        <v>17</v>
      </c>
      <c r="F615" s="14" t="s">
        <v>8</v>
      </c>
      <c r="G615" s="14" t="s">
        <v>12</v>
      </c>
      <c r="H615" s="14" t="str">
        <f t="shared" si="44"/>
        <v>B3C</v>
      </c>
      <c r="I615" s="14" t="str">
        <f t="shared" si="45"/>
        <v>B3_2020</v>
      </c>
      <c r="J615" s="14" t="s">
        <v>10</v>
      </c>
      <c r="K615" s="14" t="s">
        <v>372</v>
      </c>
      <c r="L615" s="18">
        <v>44047</v>
      </c>
      <c r="M615" s="154">
        <v>18.14</v>
      </c>
      <c r="N615" s="155">
        <v>3531.2533333333331</v>
      </c>
      <c r="O615" s="155">
        <f>VLOOKUP($C615,[1]DMY_S3!$E$5:$N$40,9,FALSE)</f>
        <v>3531.2533333333331</v>
      </c>
      <c r="P615" s="14"/>
      <c r="Q615" s="14"/>
      <c r="R615" s="14"/>
      <c r="S615" s="168"/>
      <c r="T615" s="168"/>
      <c r="U615" s="168"/>
      <c r="V615" s="168"/>
      <c r="W615" s="168"/>
      <c r="X615" s="168"/>
      <c r="Y615" s="168"/>
      <c r="Z615" s="168"/>
      <c r="AA615" s="168"/>
      <c r="AB615" s="168"/>
      <c r="AC615" s="168"/>
      <c r="AD615" s="168"/>
      <c r="AE615" s="168"/>
      <c r="AF615" s="168"/>
      <c r="AG615" s="168"/>
      <c r="AH615" s="168"/>
      <c r="AI615" s="168"/>
      <c r="AJ615" s="168"/>
      <c r="AK615" s="168"/>
      <c r="AL615" s="168"/>
      <c r="AM615" s="168"/>
      <c r="AN615" s="168"/>
      <c r="AO615" s="168"/>
      <c r="AP615" s="168"/>
      <c r="AQ615" s="168"/>
      <c r="AR615" s="14"/>
    </row>
    <row r="616" spans="1:44" x14ac:dyDescent="0.35">
      <c r="A616" s="153" t="str">
        <f t="shared" si="43"/>
        <v>Cut3_39</v>
      </c>
      <c r="B616" s="14">
        <v>2020</v>
      </c>
      <c r="C616" s="14">
        <v>39</v>
      </c>
      <c r="D616" s="14" t="s">
        <v>13</v>
      </c>
      <c r="E616" s="14" t="s">
        <v>17</v>
      </c>
      <c r="F616" s="14" t="s">
        <v>8</v>
      </c>
      <c r="G616" s="14" t="s">
        <v>9</v>
      </c>
      <c r="H616" s="14" t="str">
        <f t="shared" si="44"/>
        <v>B3BPW</v>
      </c>
      <c r="I616" s="14" t="str">
        <f t="shared" si="45"/>
        <v>B3_2020</v>
      </c>
      <c r="J616" s="14" t="s">
        <v>10</v>
      </c>
      <c r="K616" s="14" t="s">
        <v>372</v>
      </c>
      <c r="L616" s="18">
        <v>44047</v>
      </c>
      <c r="M616" s="154">
        <v>16.234999999999999</v>
      </c>
      <c r="N616" s="155">
        <v>4589.0933333333332</v>
      </c>
      <c r="O616" s="155">
        <f>VLOOKUP($C616,[1]DMY_S3!$E$5:$N$40,9,FALSE)</f>
        <v>4589.0933333333332</v>
      </c>
      <c r="P616" s="14"/>
      <c r="Q616" s="14"/>
      <c r="R616" s="14"/>
      <c r="S616" s="168"/>
      <c r="T616" s="168"/>
      <c r="U616" s="168"/>
      <c r="V616" s="168"/>
      <c r="W616" s="168"/>
      <c r="X616" s="168"/>
      <c r="Y616" s="168"/>
      <c r="Z616" s="168"/>
      <c r="AA616" s="168"/>
      <c r="AB616" s="168"/>
      <c r="AC616" s="168"/>
      <c r="AD616" s="168"/>
      <c r="AE616" s="168"/>
      <c r="AF616" s="168"/>
      <c r="AG616" s="168"/>
      <c r="AH616" s="168"/>
      <c r="AI616" s="168"/>
      <c r="AJ616" s="168"/>
      <c r="AK616" s="168"/>
      <c r="AL616" s="168"/>
      <c r="AM616" s="168"/>
      <c r="AN616" s="168"/>
      <c r="AO616" s="168"/>
      <c r="AP616" s="168"/>
      <c r="AQ616" s="168"/>
      <c r="AR616" s="14"/>
    </row>
    <row r="617" spans="1:44" x14ac:dyDescent="0.35">
      <c r="A617" s="153" t="str">
        <f t="shared" si="43"/>
        <v>Cut3_40</v>
      </c>
      <c r="B617" s="14">
        <v>2020</v>
      </c>
      <c r="C617" s="14">
        <v>40</v>
      </c>
      <c r="D617" s="14" t="s">
        <v>13</v>
      </c>
      <c r="E617" s="14" t="s">
        <v>17</v>
      </c>
      <c r="F617" s="14" t="s">
        <v>11</v>
      </c>
      <c r="G617" s="14" t="s">
        <v>12</v>
      </c>
      <c r="H617" s="14" t="str">
        <f t="shared" si="44"/>
        <v>B4C</v>
      </c>
      <c r="I617" s="14" t="str">
        <f t="shared" si="45"/>
        <v>B4_2020</v>
      </c>
      <c r="J617" s="14" t="s">
        <v>10</v>
      </c>
      <c r="K617" s="14" t="s">
        <v>372</v>
      </c>
      <c r="L617" s="18">
        <v>44047</v>
      </c>
      <c r="M617" s="154">
        <v>16.844999999999999</v>
      </c>
      <c r="N617" s="155">
        <v>4065.26</v>
      </c>
      <c r="O617" s="155">
        <f>VLOOKUP($C617,[1]DMY_S3!$E$5:$N$40,9,FALSE)</f>
        <v>4065.26</v>
      </c>
      <c r="P617" s="14"/>
      <c r="Q617" s="14"/>
      <c r="R617" s="14"/>
      <c r="S617" s="168"/>
      <c r="T617" s="168"/>
      <c r="U617" s="168"/>
      <c r="V617" s="168"/>
      <c r="W617" s="168"/>
      <c r="X617" s="168"/>
      <c r="Y617" s="168"/>
      <c r="Z617" s="168"/>
      <c r="AA617" s="168"/>
      <c r="AB617" s="168"/>
      <c r="AC617" s="168"/>
      <c r="AD617" s="168"/>
      <c r="AE617" s="168"/>
      <c r="AF617" s="168"/>
      <c r="AG617" s="168"/>
      <c r="AH617" s="168"/>
      <c r="AI617" s="168"/>
      <c r="AJ617" s="168"/>
      <c r="AK617" s="168"/>
      <c r="AL617" s="168"/>
      <c r="AM617" s="168"/>
      <c r="AN617" s="168"/>
      <c r="AO617" s="168"/>
      <c r="AP617" s="168"/>
      <c r="AQ617" s="168"/>
      <c r="AR617" s="14"/>
    </row>
    <row r="618" spans="1:44" x14ac:dyDescent="0.35">
      <c r="A618" s="153" t="str">
        <f t="shared" si="43"/>
        <v>Cut3_41</v>
      </c>
      <c r="B618" s="14">
        <v>2020</v>
      </c>
      <c r="C618" s="14">
        <v>41</v>
      </c>
      <c r="D618" s="14" t="s">
        <v>12</v>
      </c>
      <c r="E618" s="14" t="s">
        <v>17</v>
      </c>
      <c r="F618" s="14" t="s">
        <v>18</v>
      </c>
      <c r="G618" s="14" t="s">
        <v>16</v>
      </c>
      <c r="H618" s="14" t="str">
        <f t="shared" si="44"/>
        <v>B2BFW</v>
      </c>
      <c r="I618" s="14" t="str">
        <f t="shared" si="45"/>
        <v>B2_2020</v>
      </c>
      <c r="J618" s="14" t="s">
        <v>15</v>
      </c>
      <c r="K618" s="14" t="s">
        <v>372</v>
      </c>
      <c r="L618" s="18"/>
      <c r="M618" s="154"/>
      <c r="N618" s="155"/>
      <c r="O618" s="155">
        <v>0</v>
      </c>
      <c r="P618" s="14"/>
      <c r="Q618" s="14"/>
      <c r="R618" s="14"/>
      <c r="S618" s="168"/>
      <c r="T618" s="168"/>
      <c r="U618" s="168"/>
      <c r="V618" s="168"/>
      <c r="W618" s="168"/>
      <c r="X618" s="168"/>
      <c r="Y618" s="168"/>
      <c r="Z618" s="168"/>
      <c r="AA618" s="168"/>
      <c r="AB618" s="168"/>
      <c r="AC618" s="168"/>
      <c r="AD618" s="168"/>
      <c r="AE618" s="168"/>
      <c r="AF618" s="168"/>
      <c r="AG618" s="168"/>
      <c r="AH618" s="168"/>
      <c r="AI618" s="168"/>
      <c r="AJ618" s="168"/>
      <c r="AK618" s="168"/>
      <c r="AL618" s="168"/>
      <c r="AM618" s="168"/>
      <c r="AN618" s="168"/>
      <c r="AO618" s="168"/>
      <c r="AP618" s="168"/>
      <c r="AQ618" s="168"/>
      <c r="AR618" s="14"/>
    </row>
    <row r="619" spans="1:44" x14ac:dyDescent="0.35">
      <c r="A619" s="153" t="str">
        <f t="shared" si="43"/>
        <v>Cut3_42</v>
      </c>
      <c r="B619" s="14">
        <v>2020</v>
      </c>
      <c r="C619" s="14">
        <v>42</v>
      </c>
      <c r="D619" s="14" t="s">
        <v>12</v>
      </c>
      <c r="E619" s="14" t="s">
        <v>17</v>
      </c>
      <c r="F619" s="14" t="s">
        <v>14</v>
      </c>
      <c r="G619" s="14" t="s">
        <v>9</v>
      </c>
      <c r="H619" s="14" t="str">
        <f t="shared" si="44"/>
        <v>B1BPW</v>
      </c>
      <c r="I619" s="14" t="str">
        <f t="shared" si="45"/>
        <v>B1_2020</v>
      </c>
      <c r="J619" s="14" t="s">
        <v>15</v>
      </c>
      <c r="K619" s="14" t="s">
        <v>372</v>
      </c>
      <c r="L619" s="18">
        <v>44047</v>
      </c>
      <c r="M619" s="154">
        <v>15.86</v>
      </c>
      <c r="N619" s="155">
        <v>3129.7066666666665</v>
      </c>
      <c r="O619" s="155">
        <f>VLOOKUP($C619,[1]DMY_S3!$E$5:$N$40,9,FALSE)</f>
        <v>3129.7066666666665</v>
      </c>
      <c r="P619" s="14"/>
      <c r="Q619" s="14"/>
      <c r="R619" s="14"/>
      <c r="S619" s="168"/>
      <c r="T619" s="168"/>
      <c r="U619" s="168"/>
      <c r="V619" s="168"/>
      <c r="W619" s="168"/>
      <c r="X619" s="168"/>
      <c r="Y619" s="168"/>
      <c r="Z619" s="168"/>
      <c r="AA619" s="168"/>
      <c r="AB619" s="168"/>
      <c r="AC619" s="168"/>
      <c r="AD619" s="168"/>
      <c r="AE619" s="168"/>
      <c r="AF619" s="168"/>
      <c r="AG619" s="168"/>
      <c r="AH619" s="168"/>
      <c r="AI619" s="168"/>
      <c r="AJ619" s="168"/>
      <c r="AK619" s="168"/>
      <c r="AL619" s="168"/>
      <c r="AM619" s="168"/>
      <c r="AN619" s="168"/>
      <c r="AO619" s="168"/>
      <c r="AP619" s="168"/>
      <c r="AQ619" s="168"/>
      <c r="AR619" s="14"/>
    </row>
    <row r="620" spans="1:44" x14ac:dyDescent="0.35">
      <c r="A620" s="153" t="str">
        <f t="shared" si="43"/>
        <v>Cut3_43</v>
      </c>
      <c r="B620" s="14">
        <v>2020</v>
      </c>
      <c r="C620" s="14">
        <v>43</v>
      </c>
      <c r="D620" s="14" t="s">
        <v>17</v>
      </c>
      <c r="E620" s="14" t="s">
        <v>17</v>
      </c>
      <c r="F620" s="14" t="s">
        <v>18</v>
      </c>
      <c r="G620" s="14" t="s">
        <v>12</v>
      </c>
      <c r="H620" s="14" t="str">
        <f t="shared" si="44"/>
        <v>B2C</v>
      </c>
      <c r="I620" s="14" t="str">
        <f t="shared" si="45"/>
        <v>B2_2020</v>
      </c>
      <c r="J620" s="14" t="s">
        <v>15</v>
      </c>
      <c r="K620" s="14" t="s">
        <v>372</v>
      </c>
      <c r="L620" s="18"/>
      <c r="M620" s="154"/>
      <c r="N620" s="155"/>
      <c r="O620" s="155">
        <v>0</v>
      </c>
      <c r="P620" s="14"/>
      <c r="Q620" s="14"/>
      <c r="R620" s="14"/>
      <c r="S620" s="168"/>
      <c r="T620" s="168"/>
      <c r="U620" s="168"/>
      <c r="V620" s="168"/>
      <c r="W620" s="168"/>
      <c r="X620" s="168"/>
      <c r="Y620" s="168"/>
      <c r="Z620" s="168"/>
      <c r="AA620" s="168"/>
      <c r="AB620" s="168"/>
      <c r="AC620" s="168"/>
      <c r="AD620" s="168"/>
      <c r="AE620" s="168"/>
      <c r="AF620" s="168"/>
      <c r="AG620" s="168"/>
      <c r="AH620" s="168"/>
      <c r="AI620" s="168"/>
      <c r="AJ620" s="168"/>
      <c r="AK620" s="168"/>
      <c r="AL620" s="168"/>
      <c r="AM620" s="168"/>
      <c r="AN620" s="168"/>
      <c r="AO620" s="168"/>
      <c r="AP620" s="168"/>
      <c r="AQ620" s="168"/>
      <c r="AR620" s="14"/>
    </row>
    <row r="621" spans="1:44" x14ac:dyDescent="0.35">
      <c r="A621" s="153" t="str">
        <f t="shared" si="43"/>
        <v>Cut3_44</v>
      </c>
      <c r="B621" s="14">
        <v>2020</v>
      </c>
      <c r="C621" s="14">
        <v>44</v>
      </c>
      <c r="D621" s="14" t="s">
        <v>17</v>
      </c>
      <c r="E621" s="14" t="s">
        <v>17</v>
      </c>
      <c r="F621" s="14" t="s">
        <v>11</v>
      </c>
      <c r="G621" s="14" t="s">
        <v>9</v>
      </c>
      <c r="H621" s="14" t="str">
        <f t="shared" si="44"/>
        <v>B4BPW</v>
      </c>
      <c r="I621" s="14" t="str">
        <f t="shared" si="45"/>
        <v>B4_2020</v>
      </c>
      <c r="J621" s="14" t="s">
        <v>10</v>
      </c>
      <c r="K621" s="14" t="s">
        <v>372</v>
      </c>
      <c r="L621" s="18">
        <v>44047</v>
      </c>
      <c r="M621" s="154">
        <v>13.765000000000001</v>
      </c>
      <c r="N621" s="155">
        <v>4441.5066666666671</v>
      </c>
      <c r="O621" s="155">
        <f>VLOOKUP($C621,[1]DMY_S3!$E$5:$N$40,9,FALSE)</f>
        <v>4441.5066666666671</v>
      </c>
      <c r="P621" s="14"/>
      <c r="Q621" s="14"/>
      <c r="R621" s="14"/>
      <c r="S621" s="168"/>
      <c r="T621" s="168"/>
      <c r="U621" s="168"/>
      <c r="V621" s="168"/>
      <c r="W621" s="168"/>
      <c r="X621" s="168"/>
      <c r="Y621" s="168"/>
      <c r="Z621" s="168"/>
      <c r="AA621" s="168"/>
      <c r="AB621" s="168"/>
      <c r="AC621" s="168"/>
      <c r="AD621" s="168"/>
      <c r="AE621" s="168"/>
      <c r="AF621" s="168"/>
      <c r="AG621" s="168"/>
      <c r="AH621" s="168"/>
      <c r="AI621" s="168"/>
      <c r="AJ621" s="168"/>
      <c r="AK621" s="168"/>
      <c r="AL621" s="168"/>
      <c r="AM621" s="168"/>
      <c r="AN621" s="168"/>
      <c r="AO621" s="168"/>
      <c r="AP621" s="168"/>
      <c r="AQ621" s="168"/>
      <c r="AR621" s="14"/>
    </row>
    <row r="622" spans="1:44" x14ac:dyDescent="0.35">
      <c r="A622" s="153" t="str">
        <f t="shared" si="43"/>
        <v>Cut3_45</v>
      </c>
      <c r="B622" s="14">
        <v>2020</v>
      </c>
      <c r="C622" s="14">
        <v>45</v>
      </c>
      <c r="D622" s="14" t="s">
        <v>19</v>
      </c>
      <c r="E622" s="14" t="s">
        <v>17</v>
      </c>
      <c r="F622" s="14" t="s">
        <v>14</v>
      </c>
      <c r="G622" s="14" t="s">
        <v>12</v>
      </c>
      <c r="H622" s="14" t="str">
        <f t="shared" si="44"/>
        <v>B1C</v>
      </c>
      <c r="I622" s="14" t="str">
        <f t="shared" si="45"/>
        <v>B1_2020</v>
      </c>
      <c r="J622" s="14" t="s">
        <v>15</v>
      </c>
      <c r="K622" s="14" t="s">
        <v>372</v>
      </c>
      <c r="L622" s="18">
        <v>44047</v>
      </c>
      <c r="M622" s="154">
        <v>21.344999999999999</v>
      </c>
      <c r="N622" s="155">
        <v>1536.8400000000001</v>
      </c>
      <c r="O622" s="155">
        <f>VLOOKUP($C622,[1]DMY_S3!$E$5:$N$40,9,FALSE)</f>
        <v>1536.8400000000001</v>
      </c>
      <c r="P622" s="14"/>
      <c r="Q622" s="14"/>
      <c r="R622" s="14"/>
      <c r="S622" s="168"/>
      <c r="T622" s="168"/>
      <c r="U622" s="168"/>
      <c r="V622" s="168"/>
      <c r="W622" s="168"/>
      <c r="X622" s="168"/>
      <c r="Y622" s="168"/>
      <c r="Z622" s="168"/>
      <c r="AA622" s="168"/>
      <c r="AB622" s="168"/>
      <c r="AC622" s="168"/>
      <c r="AD622" s="168"/>
      <c r="AE622" s="168"/>
      <c r="AF622" s="168"/>
      <c r="AG622" s="168"/>
      <c r="AH622" s="168"/>
      <c r="AI622" s="168"/>
      <c r="AJ622" s="168"/>
      <c r="AK622" s="168"/>
      <c r="AL622" s="168"/>
      <c r="AM622" s="168"/>
      <c r="AN622" s="168"/>
      <c r="AO622" s="168"/>
      <c r="AP622" s="168"/>
      <c r="AQ622" s="168"/>
      <c r="AR622" s="14"/>
    </row>
    <row r="623" spans="1:44" x14ac:dyDescent="0.35">
      <c r="A623" s="153" t="str">
        <f t="shared" si="43"/>
        <v>Cut3_46</v>
      </c>
      <c r="B623" s="14">
        <v>2020</v>
      </c>
      <c r="C623" s="14">
        <v>46</v>
      </c>
      <c r="D623" s="14" t="s">
        <v>19</v>
      </c>
      <c r="E623" s="14" t="s">
        <v>17</v>
      </c>
      <c r="F623" s="14" t="s">
        <v>8</v>
      </c>
      <c r="G623" s="14" t="s">
        <v>16</v>
      </c>
      <c r="H623" s="14" t="str">
        <f t="shared" si="44"/>
        <v>B3BFW</v>
      </c>
      <c r="I623" s="14" t="str">
        <f t="shared" si="45"/>
        <v>B3_2020</v>
      </c>
      <c r="J623" s="14" t="s">
        <v>10</v>
      </c>
      <c r="K623" s="14" t="s">
        <v>372</v>
      </c>
      <c r="L623" s="18">
        <v>44047</v>
      </c>
      <c r="M623" s="154">
        <v>17.54</v>
      </c>
      <c r="N623" s="155">
        <v>3952.3466666666664</v>
      </c>
      <c r="O623" s="155">
        <f>VLOOKUP($C623,[1]DMY_S3!$E$5:$N$40,9,FALSE)</f>
        <v>3952.3466666666664</v>
      </c>
      <c r="P623" s="14"/>
      <c r="Q623" s="14"/>
      <c r="R623" s="14"/>
      <c r="S623" s="168"/>
      <c r="T623" s="168"/>
      <c r="U623" s="168"/>
      <c r="V623" s="168"/>
      <c r="W623" s="168"/>
      <c r="X623" s="168"/>
      <c r="Y623" s="168"/>
      <c r="Z623" s="168"/>
      <c r="AA623" s="168"/>
      <c r="AB623" s="168"/>
      <c r="AC623" s="168"/>
      <c r="AD623" s="168"/>
      <c r="AE623" s="168"/>
      <c r="AF623" s="168"/>
      <c r="AG623" s="168"/>
      <c r="AH623" s="168"/>
      <c r="AI623" s="168"/>
      <c r="AJ623" s="168"/>
      <c r="AK623" s="168"/>
      <c r="AL623" s="168"/>
      <c r="AM623" s="168"/>
      <c r="AN623" s="168"/>
      <c r="AO623" s="168"/>
      <c r="AP623" s="168"/>
      <c r="AQ623" s="168"/>
      <c r="AR623" s="14"/>
    </row>
    <row r="624" spans="1:44" x14ac:dyDescent="0.35">
      <c r="A624" s="153" t="str">
        <f t="shared" si="43"/>
        <v>Cut3_47</v>
      </c>
      <c r="B624" s="14">
        <v>2020</v>
      </c>
      <c r="C624" s="16">
        <v>47</v>
      </c>
      <c r="D624" s="14" t="s">
        <v>20</v>
      </c>
      <c r="E624" s="16" t="s">
        <v>17</v>
      </c>
      <c r="F624" s="16" t="s">
        <v>18</v>
      </c>
      <c r="G624" s="14" t="s">
        <v>9</v>
      </c>
      <c r="H624" s="14" t="str">
        <f t="shared" si="44"/>
        <v>B2BPW</v>
      </c>
      <c r="I624" s="14" t="str">
        <f t="shared" si="45"/>
        <v>B2_2020</v>
      </c>
      <c r="J624" s="14" t="s">
        <v>15</v>
      </c>
      <c r="K624" s="14" t="s">
        <v>372</v>
      </c>
      <c r="L624" s="18"/>
      <c r="M624" s="154"/>
      <c r="N624" s="155"/>
      <c r="O624" s="155">
        <v>0</v>
      </c>
      <c r="P624" s="14"/>
      <c r="Q624" s="14"/>
      <c r="R624" s="14"/>
      <c r="S624" s="168"/>
      <c r="T624" s="168"/>
      <c r="U624" s="168"/>
      <c r="V624" s="168"/>
      <c r="W624" s="168"/>
      <c r="X624" s="168"/>
      <c r="Y624" s="168"/>
      <c r="Z624" s="168"/>
      <c r="AA624" s="168"/>
      <c r="AB624" s="168"/>
      <c r="AC624" s="168"/>
      <c r="AD624" s="168"/>
      <c r="AE624" s="168"/>
      <c r="AF624" s="168"/>
      <c r="AG624" s="168"/>
      <c r="AH624" s="168"/>
      <c r="AI624" s="168"/>
      <c r="AJ624" s="168"/>
      <c r="AK624" s="168"/>
      <c r="AL624" s="168"/>
      <c r="AM624" s="168"/>
      <c r="AN624" s="168"/>
      <c r="AO624" s="168"/>
      <c r="AP624" s="168"/>
      <c r="AQ624" s="168"/>
      <c r="AR624" s="14"/>
    </row>
    <row r="625" spans="1:44" x14ac:dyDescent="0.35">
      <c r="A625" s="153" t="str">
        <f t="shared" ref="A625:A688" si="46">CONCATENATE(K625,"_",C625)</f>
        <v>Cut3_48</v>
      </c>
      <c r="B625" s="14">
        <v>2020</v>
      </c>
      <c r="C625" s="15">
        <v>48</v>
      </c>
      <c r="D625" s="15" t="s">
        <v>20</v>
      </c>
      <c r="E625" s="15" t="s">
        <v>17</v>
      </c>
      <c r="F625" s="15" t="s">
        <v>11</v>
      </c>
      <c r="G625" s="14" t="s">
        <v>16</v>
      </c>
      <c r="H625" s="14" t="str">
        <f t="shared" si="44"/>
        <v>B4BFW</v>
      </c>
      <c r="I625" s="14" t="str">
        <f t="shared" si="45"/>
        <v>B4_2020</v>
      </c>
      <c r="J625" s="14" t="s">
        <v>10</v>
      </c>
      <c r="K625" s="14" t="s">
        <v>372</v>
      </c>
      <c r="L625" s="18">
        <v>44047</v>
      </c>
      <c r="M625" s="154">
        <v>16.565000000000001</v>
      </c>
      <c r="N625" s="155">
        <v>4218.5533333333342</v>
      </c>
      <c r="O625" s="155">
        <f>VLOOKUP($C625,[1]DMY_S3!$E$5:$N$40,9,FALSE)</f>
        <v>4218.5533333333342</v>
      </c>
      <c r="P625" s="14"/>
      <c r="Q625" s="14"/>
      <c r="R625" s="14"/>
      <c r="S625" s="168"/>
      <c r="T625" s="168"/>
      <c r="U625" s="168"/>
      <c r="V625" s="168"/>
      <c r="W625" s="168"/>
      <c r="X625" s="168"/>
      <c r="Y625" s="168"/>
      <c r="Z625" s="168"/>
      <c r="AA625" s="168"/>
      <c r="AB625" s="168"/>
      <c r="AC625" s="168"/>
      <c r="AD625" s="168"/>
      <c r="AE625" s="168"/>
      <c r="AF625" s="168"/>
      <c r="AG625" s="168"/>
      <c r="AH625" s="168"/>
      <c r="AI625" s="168"/>
      <c r="AJ625" s="168"/>
      <c r="AK625" s="168"/>
      <c r="AL625" s="168"/>
      <c r="AM625" s="168"/>
      <c r="AN625" s="168"/>
      <c r="AO625" s="168"/>
      <c r="AP625" s="168"/>
      <c r="AQ625" s="168"/>
      <c r="AR625" s="14"/>
    </row>
    <row r="626" spans="1:44" x14ac:dyDescent="0.35">
      <c r="A626" s="153" t="str">
        <f t="shared" si="46"/>
        <v>Cut4_1</v>
      </c>
      <c r="B626" s="14">
        <v>2020</v>
      </c>
      <c r="C626" s="14">
        <v>1</v>
      </c>
      <c r="D626" s="14" t="s">
        <v>7</v>
      </c>
      <c r="E626" s="14" t="s">
        <v>7</v>
      </c>
      <c r="F626" s="14" t="s">
        <v>8</v>
      </c>
      <c r="G626" s="14" t="s">
        <v>9</v>
      </c>
      <c r="H626" s="14" t="str">
        <f t="shared" ref="H626:H689" si="47">F626&amp;G626</f>
        <v>B3BPW</v>
      </c>
      <c r="I626" s="14" t="str">
        <f t="shared" ref="I626:I689" si="48">CONCATENATE(F626,"_",B626)</f>
        <v>B3_2020</v>
      </c>
      <c r="J626" s="14" t="s">
        <v>10</v>
      </c>
      <c r="K626" s="14" t="s">
        <v>373</v>
      </c>
      <c r="L626" s="18">
        <v>44098</v>
      </c>
      <c r="M626" s="154">
        <v>17.645000000000003</v>
      </c>
      <c r="N626" s="155">
        <v>2187.9800000000005</v>
      </c>
      <c r="O626" s="155">
        <v>2187.9800000000005</v>
      </c>
      <c r="P626" s="14"/>
      <c r="Q626" s="14"/>
      <c r="R626" s="14"/>
      <c r="S626" s="168"/>
      <c r="T626" s="168"/>
      <c r="U626" s="168"/>
      <c r="V626" s="168"/>
      <c r="W626" s="168"/>
      <c r="X626" s="168"/>
      <c r="Y626" s="168"/>
      <c r="Z626" s="168"/>
      <c r="AA626" s="168"/>
      <c r="AB626" s="168"/>
      <c r="AC626" s="168"/>
      <c r="AD626" s="168"/>
      <c r="AE626" s="168"/>
      <c r="AF626" s="168"/>
      <c r="AG626" s="168"/>
      <c r="AH626" s="168"/>
      <c r="AI626" s="168"/>
      <c r="AJ626" s="168"/>
      <c r="AK626" s="168"/>
      <c r="AL626" s="168"/>
      <c r="AM626" s="168"/>
      <c r="AN626" s="168"/>
      <c r="AO626" s="168"/>
      <c r="AP626" s="168"/>
      <c r="AQ626" s="168"/>
      <c r="AR626" s="14"/>
    </row>
    <row r="627" spans="1:44" x14ac:dyDescent="0.35">
      <c r="A627" s="153" t="str">
        <f t="shared" si="46"/>
        <v>Cut4_2</v>
      </c>
      <c r="B627" s="14">
        <v>2020</v>
      </c>
      <c r="C627" s="14">
        <v>2</v>
      </c>
      <c r="D627" s="14" t="s">
        <v>7</v>
      </c>
      <c r="E627" s="14" t="s">
        <v>7</v>
      </c>
      <c r="F627" s="14" t="s">
        <v>11</v>
      </c>
      <c r="G627" s="14" t="s">
        <v>12</v>
      </c>
      <c r="H627" s="14" t="str">
        <f t="shared" si="47"/>
        <v>B4C</v>
      </c>
      <c r="I627" s="14" t="str">
        <f t="shared" si="48"/>
        <v>B4_2020</v>
      </c>
      <c r="J627" s="14" t="s">
        <v>10</v>
      </c>
      <c r="K627" s="14" t="s">
        <v>373</v>
      </c>
      <c r="L627" s="18">
        <v>44098</v>
      </c>
      <c r="M627" s="154">
        <v>16.61</v>
      </c>
      <c r="N627" s="155">
        <v>2790.48</v>
      </c>
      <c r="O627" s="155">
        <v>2790.48</v>
      </c>
      <c r="P627" s="14"/>
      <c r="Q627" s="14"/>
      <c r="R627" s="14"/>
      <c r="S627" s="168"/>
      <c r="T627" s="168"/>
      <c r="U627" s="168"/>
      <c r="V627" s="168"/>
      <c r="W627" s="168"/>
      <c r="X627" s="168"/>
      <c r="Y627" s="168"/>
      <c r="Z627" s="168"/>
      <c r="AA627" s="168"/>
      <c r="AB627" s="168"/>
      <c r="AC627" s="168"/>
      <c r="AD627" s="168"/>
      <c r="AE627" s="168"/>
      <c r="AF627" s="168"/>
      <c r="AG627" s="168"/>
      <c r="AH627" s="168"/>
      <c r="AI627" s="168"/>
      <c r="AJ627" s="168"/>
      <c r="AK627" s="168"/>
      <c r="AL627" s="168"/>
      <c r="AM627" s="168"/>
      <c r="AN627" s="168"/>
      <c r="AO627" s="168"/>
      <c r="AP627" s="168"/>
      <c r="AQ627" s="168"/>
      <c r="AR627" s="14"/>
    </row>
    <row r="628" spans="1:44" x14ac:dyDescent="0.35">
      <c r="A628" s="153" t="str">
        <f t="shared" si="46"/>
        <v>Cut4_3</v>
      </c>
      <c r="B628" s="14">
        <v>2020</v>
      </c>
      <c r="C628" s="14">
        <v>3</v>
      </c>
      <c r="D628" s="14" t="s">
        <v>13</v>
      </c>
      <c r="E628" s="14" t="s">
        <v>7</v>
      </c>
      <c r="F628" s="14" t="s">
        <v>14</v>
      </c>
      <c r="G628" s="14" t="s">
        <v>9</v>
      </c>
      <c r="H628" s="14" t="str">
        <f t="shared" si="47"/>
        <v>B1BPW</v>
      </c>
      <c r="I628" s="14" t="str">
        <f t="shared" si="48"/>
        <v>B1_2020</v>
      </c>
      <c r="J628" s="14" t="s">
        <v>15</v>
      </c>
      <c r="K628" s="14" t="s">
        <v>373</v>
      </c>
      <c r="L628" s="18">
        <v>44098</v>
      </c>
      <c r="M628" s="154">
        <v>16.844999999999999</v>
      </c>
      <c r="N628" s="155">
        <v>1819.2599999999995</v>
      </c>
      <c r="O628" s="155">
        <v>1819.2599999999995</v>
      </c>
      <c r="P628" s="14"/>
      <c r="Q628" s="14"/>
      <c r="R628" s="14"/>
      <c r="S628" s="168"/>
      <c r="T628" s="168"/>
      <c r="U628" s="168"/>
      <c r="V628" s="168"/>
      <c r="W628" s="168"/>
      <c r="X628" s="168"/>
      <c r="Y628" s="168"/>
      <c r="Z628" s="168"/>
      <c r="AA628" s="168"/>
      <c r="AB628" s="168"/>
      <c r="AC628" s="168"/>
      <c r="AD628" s="168"/>
      <c r="AE628" s="168"/>
      <c r="AF628" s="168"/>
      <c r="AG628" s="168"/>
      <c r="AH628" s="168"/>
      <c r="AI628" s="168"/>
      <c r="AJ628" s="168"/>
      <c r="AK628" s="168"/>
      <c r="AL628" s="168"/>
      <c r="AM628" s="168"/>
      <c r="AN628" s="168"/>
      <c r="AO628" s="168"/>
      <c r="AP628" s="168"/>
      <c r="AQ628" s="168"/>
      <c r="AR628" s="14"/>
    </row>
    <row r="629" spans="1:44" x14ac:dyDescent="0.35">
      <c r="A629" s="153" t="str">
        <f t="shared" si="46"/>
        <v>Cut4_4</v>
      </c>
      <c r="B629" s="14">
        <v>2020</v>
      </c>
      <c r="C629" s="14">
        <v>4</v>
      </c>
      <c r="D629" s="14" t="s">
        <v>13</v>
      </c>
      <c r="E629" s="14" t="s">
        <v>7</v>
      </c>
      <c r="F629" s="14" t="s">
        <v>14</v>
      </c>
      <c r="G629" s="14" t="s">
        <v>16</v>
      </c>
      <c r="H629" s="14" t="str">
        <f t="shared" si="47"/>
        <v>B1BFW</v>
      </c>
      <c r="I629" s="14" t="str">
        <f t="shared" si="48"/>
        <v>B1_2020</v>
      </c>
      <c r="J629" s="14" t="s">
        <v>15</v>
      </c>
      <c r="K629" s="14" t="s">
        <v>373</v>
      </c>
      <c r="L629" s="18">
        <v>44098</v>
      </c>
      <c r="M629" s="154">
        <v>16.715000000000003</v>
      </c>
      <c r="N629" s="155">
        <v>1938.94</v>
      </c>
      <c r="O629" s="155">
        <v>1938.94</v>
      </c>
      <c r="P629" s="14"/>
      <c r="Q629" s="14"/>
      <c r="R629" s="14"/>
      <c r="S629" s="168"/>
      <c r="T629" s="168"/>
      <c r="U629" s="168"/>
      <c r="V629" s="168"/>
      <c r="W629" s="168"/>
      <c r="X629" s="168"/>
      <c r="Y629" s="168"/>
      <c r="Z629" s="168"/>
      <c r="AA629" s="168"/>
      <c r="AB629" s="168"/>
      <c r="AC629" s="168"/>
      <c r="AD629" s="168"/>
      <c r="AE629" s="168"/>
      <c r="AF629" s="168"/>
      <c r="AG629" s="168"/>
      <c r="AH629" s="168"/>
      <c r="AI629" s="168"/>
      <c r="AJ629" s="168"/>
      <c r="AK629" s="168"/>
      <c r="AL629" s="168"/>
      <c r="AM629" s="168"/>
      <c r="AN629" s="168"/>
      <c r="AO629" s="168"/>
      <c r="AP629" s="168"/>
      <c r="AQ629" s="168"/>
      <c r="AR629" s="14"/>
    </row>
    <row r="630" spans="1:44" x14ac:dyDescent="0.35">
      <c r="A630" s="153" t="str">
        <f t="shared" si="46"/>
        <v>Cut4_5</v>
      </c>
      <c r="B630" s="14">
        <v>2020</v>
      </c>
      <c r="C630" s="14">
        <v>5</v>
      </c>
      <c r="D630" s="14" t="s">
        <v>12</v>
      </c>
      <c r="E630" s="14" t="s">
        <v>7</v>
      </c>
      <c r="F630" s="14" t="s">
        <v>11</v>
      </c>
      <c r="G630" s="14" t="s">
        <v>9</v>
      </c>
      <c r="H630" s="14" t="str">
        <f t="shared" si="47"/>
        <v>B4BPW</v>
      </c>
      <c r="I630" s="14" t="str">
        <f t="shared" si="48"/>
        <v>B4_2020</v>
      </c>
      <c r="J630" s="14" t="s">
        <v>10</v>
      </c>
      <c r="K630" s="14" t="s">
        <v>373</v>
      </c>
      <c r="L630" s="18">
        <v>44098</v>
      </c>
      <c r="M630" s="154">
        <v>14.285</v>
      </c>
      <c r="N630" s="155">
        <v>3123.6533333333332</v>
      </c>
      <c r="O630" s="155">
        <v>3123.6533333333332</v>
      </c>
      <c r="P630" s="14"/>
      <c r="Q630" s="14"/>
      <c r="R630" s="14"/>
      <c r="S630" s="168"/>
      <c r="T630" s="168"/>
      <c r="U630" s="168"/>
      <c r="V630" s="168"/>
      <c r="W630" s="168"/>
      <c r="X630" s="168"/>
      <c r="Y630" s="168"/>
      <c r="Z630" s="168"/>
      <c r="AA630" s="168"/>
      <c r="AB630" s="168"/>
      <c r="AC630" s="168"/>
      <c r="AD630" s="168"/>
      <c r="AE630" s="168"/>
      <c r="AF630" s="168"/>
      <c r="AG630" s="168"/>
      <c r="AH630" s="168"/>
      <c r="AI630" s="168"/>
      <c r="AJ630" s="168"/>
      <c r="AK630" s="168"/>
      <c r="AL630" s="168"/>
      <c r="AM630" s="168"/>
      <c r="AN630" s="168"/>
      <c r="AO630" s="168"/>
      <c r="AP630" s="168"/>
      <c r="AQ630" s="168"/>
      <c r="AR630" s="14"/>
    </row>
    <row r="631" spans="1:44" x14ac:dyDescent="0.35">
      <c r="A631" s="153" t="str">
        <f t="shared" si="46"/>
        <v>Cut4_6</v>
      </c>
      <c r="B631" s="14">
        <v>2020</v>
      </c>
      <c r="C631" s="14">
        <v>6</v>
      </c>
      <c r="D631" s="14" t="s">
        <v>12</v>
      </c>
      <c r="E631" s="14" t="s">
        <v>7</v>
      </c>
      <c r="F631" s="14" t="s">
        <v>14</v>
      </c>
      <c r="G631" s="14" t="s">
        <v>12</v>
      </c>
      <c r="H631" s="14" t="str">
        <f t="shared" si="47"/>
        <v>B1C</v>
      </c>
      <c r="I631" s="14" t="str">
        <f t="shared" si="48"/>
        <v>B1_2020</v>
      </c>
      <c r="J631" s="14" t="s">
        <v>15</v>
      </c>
      <c r="K631" s="14" t="s">
        <v>373</v>
      </c>
      <c r="L631" s="18">
        <v>44098</v>
      </c>
      <c r="M631" s="154">
        <v>19.07</v>
      </c>
      <c r="N631" s="155">
        <v>1957.8533333333332</v>
      </c>
      <c r="O631" s="155">
        <v>1957.8533333333332</v>
      </c>
      <c r="P631" s="14"/>
      <c r="Q631" s="14"/>
      <c r="R631" s="14"/>
      <c r="S631" s="168"/>
      <c r="T631" s="168"/>
      <c r="U631" s="168"/>
      <c r="V631" s="168"/>
      <c r="W631" s="168"/>
      <c r="X631" s="168"/>
      <c r="Y631" s="168"/>
      <c r="Z631" s="168"/>
      <c r="AA631" s="168"/>
      <c r="AB631" s="168"/>
      <c r="AC631" s="168"/>
      <c r="AD631" s="168"/>
      <c r="AE631" s="168"/>
      <c r="AF631" s="168"/>
      <c r="AG631" s="168"/>
      <c r="AH631" s="168"/>
      <c r="AI631" s="168"/>
      <c r="AJ631" s="168"/>
      <c r="AK631" s="168"/>
      <c r="AL631" s="168"/>
      <c r="AM631" s="168"/>
      <c r="AN631" s="168"/>
      <c r="AO631" s="168"/>
      <c r="AP631" s="168"/>
      <c r="AQ631" s="168"/>
      <c r="AR631" s="14"/>
    </row>
    <row r="632" spans="1:44" x14ac:dyDescent="0.35">
      <c r="A632" s="153" t="str">
        <f t="shared" si="46"/>
        <v>Cut4_7</v>
      </c>
      <c r="B632" s="14">
        <v>2020</v>
      </c>
      <c r="C632" s="14">
        <v>7</v>
      </c>
      <c r="D632" s="14" t="s">
        <v>17</v>
      </c>
      <c r="E632" s="14" t="s">
        <v>7</v>
      </c>
      <c r="F632" s="14" t="s">
        <v>18</v>
      </c>
      <c r="G632" s="14" t="s">
        <v>12</v>
      </c>
      <c r="H632" s="14" t="str">
        <f t="shared" si="47"/>
        <v>B2C</v>
      </c>
      <c r="I632" s="14" t="str">
        <f t="shared" si="48"/>
        <v>B2_2020</v>
      </c>
      <c r="J632" s="14" t="s">
        <v>15</v>
      </c>
      <c r="K632" s="14" t="s">
        <v>373</v>
      </c>
      <c r="L632" s="18">
        <v>44098</v>
      </c>
      <c r="M632" s="154">
        <v>20.035</v>
      </c>
      <c r="N632" s="155">
        <v>3125.4599999999996</v>
      </c>
      <c r="O632" s="155">
        <v>3125.4599999999996</v>
      </c>
      <c r="P632" s="14"/>
      <c r="Q632" s="14"/>
      <c r="R632" s="14"/>
      <c r="S632" s="168"/>
      <c r="T632" s="168"/>
      <c r="U632" s="168"/>
      <c r="V632" s="168"/>
      <c r="W632" s="168"/>
      <c r="X632" s="168"/>
      <c r="Y632" s="168"/>
      <c r="Z632" s="168"/>
      <c r="AA632" s="168"/>
      <c r="AB632" s="168"/>
      <c r="AC632" s="168"/>
      <c r="AD632" s="168"/>
      <c r="AE632" s="168"/>
      <c r="AF632" s="168"/>
      <c r="AG632" s="168"/>
      <c r="AH632" s="168"/>
      <c r="AI632" s="168"/>
      <c r="AJ632" s="168"/>
      <c r="AK632" s="168"/>
      <c r="AL632" s="168"/>
      <c r="AM632" s="168"/>
      <c r="AN632" s="168"/>
      <c r="AO632" s="168"/>
      <c r="AP632" s="168"/>
      <c r="AQ632" s="168"/>
      <c r="AR632" s="14"/>
    </row>
    <row r="633" spans="1:44" x14ac:dyDescent="0.35">
      <c r="A633" s="153" t="str">
        <f t="shared" si="46"/>
        <v>Cut4_8</v>
      </c>
      <c r="B633" s="14">
        <v>2020</v>
      </c>
      <c r="C633" s="14">
        <v>8</v>
      </c>
      <c r="D633" s="14" t="s">
        <v>17</v>
      </c>
      <c r="E633" s="14" t="s">
        <v>7</v>
      </c>
      <c r="F633" s="14" t="s">
        <v>18</v>
      </c>
      <c r="G633" s="14" t="s">
        <v>9</v>
      </c>
      <c r="H633" s="14" t="str">
        <f t="shared" si="47"/>
        <v>B2BPW</v>
      </c>
      <c r="I633" s="14" t="str">
        <f t="shared" si="48"/>
        <v>B2_2020</v>
      </c>
      <c r="J633" s="14" t="s">
        <v>15</v>
      </c>
      <c r="K633" s="14" t="s">
        <v>373</v>
      </c>
      <c r="L633" s="18">
        <v>44098</v>
      </c>
      <c r="M633" s="154">
        <v>16.03</v>
      </c>
      <c r="N633" s="155">
        <v>3996.8133333333335</v>
      </c>
      <c r="O633" s="155">
        <v>3996.8133333333335</v>
      </c>
      <c r="P633" s="14"/>
      <c r="Q633" s="14"/>
      <c r="R633" s="14"/>
      <c r="S633" s="168"/>
      <c r="T633" s="168"/>
      <c r="U633" s="168"/>
      <c r="V633" s="168"/>
      <c r="W633" s="168"/>
      <c r="X633" s="168"/>
      <c r="Y633" s="168"/>
      <c r="Z633" s="168"/>
      <c r="AA633" s="168"/>
      <c r="AB633" s="168"/>
      <c r="AC633" s="168"/>
      <c r="AD633" s="168"/>
      <c r="AE633" s="168"/>
      <c r="AF633" s="168"/>
      <c r="AG633" s="168"/>
      <c r="AH633" s="168"/>
      <c r="AI633" s="168"/>
      <c r="AJ633" s="168"/>
      <c r="AK633" s="168"/>
      <c r="AL633" s="168"/>
      <c r="AM633" s="168"/>
      <c r="AN633" s="168"/>
      <c r="AO633" s="168"/>
      <c r="AP633" s="168"/>
      <c r="AQ633" s="168"/>
      <c r="AR633" s="14"/>
    </row>
    <row r="634" spans="1:44" x14ac:dyDescent="0.35">
      <c r="A634" s="153" t="str">
        <f t="shared" si="46"/>
        <v>Cut4_9</v>
      </c>
      <c r="B634" s="14">
        <v>2020</v>
      </c>
      <c r="C634" s="14">
        <v>9</v>
      </c>
      <c r="D634" s="14" t="s">
        <v>19</v>
      </c>
      <c r="E634" s="14" t="s">
        <v>7</v>
      </c>
      <c r="F634" s="14" t="s">
        <v>8</v>
      </c>
      <c r="G634" s="14" t="s">
        <v>12</v>
      </c>
      <c r="H634" s="14" t="str">
        <f t="shared" si="47"/>
        <v>B3C</v>
      </c>
      <c r="I634" s="14" t="str">
        <f t="shared" si="48"/>
        <v>B3_2020</v>
      </c>
      <c r="J634" s="14" t="s">
        <v>10</v>
      </c>
      <c r="K634" s="14" t="s">
        <v>373</v>
      </c>
      <c r="L634" s="18">
        <v>44098</v>
      </c>
      <c r="M634" s="154">
        <v>19.899999999999999</v>
      </c>
      <c r="N634" s="155">
        <v>2255.333333333333</v>
      </c>
      <c r="O634" s="155">
        <v>2255.333333333333</v>
      </c>
      <c r="P634" s="14"/>
      <c r="Q634" s="14"/>
      <c r="R634" s="14"/>
      <c r="S634" s="168"/>
      <c r="T634" s="168"/>
      <c r="U634" s="168"/>
      <c r="V634" s="168"/>
      <c r="W634" s="168"/>
      <c r="X634" s="168"/>
      <c r="Y634" s="168"/>
      <c r="Z634" s="168"/>
      <c r="AA634" s="168"/>
      <c r="AB634" s="168"/>
      <c r="AC634" s="168"/>
      <c r="AD634" s="168"/>
      <c r="AE634" s="168"/>
      <c r="AF634" s="168"/>
      <c r="AG634" s="168"/>
      <c r="AH634" s="168"/>
      <c r="AI634" s="168"/>
      <c r="AJ634" s="168"/>
      <c r="AK634" s="168"/>
      <c r="AL634" s="168"/>
      <c r="AM634" s="168"/>
      <c r="AN634" s="168"/>
      <c r="AO634" s="168"/>
      <c r="AP634" s="168"/>
      <c r="AQ634" s="168"/>
      <c r="AR634" s="14"/>
    </row>
    <row r="635" spans="1:44" x14ac:dyDescent="0.35">
      <c r="A635" s="153" t="str">
        <f t="shared" si="46"/>
        <v>Cut4_10</v>
      </c>
      <c r="B635" s="14">
        <v>2020</v>
      </c>
      <c r="C635" s="14">
        <v>10</v>
      </c>
      <c r="D635" s="14" t="s">
        <v>19</v>
      </c>
      <c r="E635" s="14" t="s">
        <v>7</v>
      </c>
      <c r="F635" s="14" t="s">
        <v>11</v>
      </c>
      <c r="G635" s="14" t="s">
        <v>16</v>
      </c>
      <c r="H635" s="14" t="str">
        <f t="shared" si="47"/>
        <v>B4BFW</v>
      </c>
      <c r="I635" s="14" t="str">
        <f t="shared" si="48"/>
        <v>B4_2020</v>
      </c>
      <c r="J635" s="14" t="s">
        <v>10</v>
      </c>
      <c r="K635" s="14" t="s">
        <v>373</v>
      </c>
      <c r="L635" s="18">
        <v>44098</v>
      </c>
      <c r="M635" s="154">
        <v>15.38</v>
      </c>
      <c r="N635" s="155">
        <v>2952.96</v>
      </c>
      <c r="O635" s="155">
        <v>2952.96</v>
      </c>
      <c r="P635" s="14"/>
      <c r="Q635" s="14"/>
      <c r="R635" s="14"/>
      <c r="S635" s="168"/>
      <c r="T635" s="168"/>
      <c r="U635" s="168"/>
      <c r="V635" s="168"/>
      <c r="W635" s="168"/>
      <c r="X635" s="168"/>
      <c r="Y635" s="168"/>
      <c r="Z635" s="168"/>
      <c r="AA635" s="168"/>
      <c r="AB635" s="168"/>
      <c r="AC635" s="168"/>
      <c r="AD635" s="168"/>
      <c r="AE635" s="168"/>
      <c r="AF635" s="168"/>
      <c r="AG635" s="168"/>
      <c r="AH635" s="168"/>
      <c r="AI635" s="168"/>
      <c r="AJ635" s="168"/>
      <c r="AK635" s="168"/>
      <c r="AL635" s="168"/>
      <c r="AM635" s="168"/>
      <c r="AN635" s="168"/>
      <c r="AO635" s="168"/>
      <c r="AP635" s="168"/>
      <c r="AQ635" s="168"/>
      <c r="AR635" s="14"/>
    </row>
    <row r="636" spans="1:44" x14ac:dyDescent="0.35">
      <c r="A636" s="153" t="str">
        <f t="shared" si="46"/>
        <v>Cut4_11</v>
      </c>
      <c r="B636" s="14">
        <v>2020</v>
      </c>
      <c r="C636" s="14">
        <v>11</v>
      </c>
      <c r="D636" s="14" t="s">
        <v>20</v>
      </c>
      <c r="E636" s="14" t="s">
        <v>7</v>
      </c>
      <c r="F636" s="14" t="s">
        <v>8</v>
      </c>
      <c r="G636" s="14" t="s">
        <v>16</v>
      </c>
      <c r="H636" s="14" t="str">
        <f t="shared" si="47"/>
        <v>B3BFW</v>
      </c>
      <c r="I636" s="14" t="str">
        <f t="shared" si="48"/>
        <v>B3_2020</v>
      </c>
      <c r="J636" s="14" t="s">
        <v>10</v>
      </c>
      <c r="K636" s="14" t="s">
        <v>373</v>
      </c>
      <c r="L636" s="18">
        <v>44098</v>
      </c>
      <c r="M636" s="154">
        <v>19.02</v>
      </c>
      <c r="N636" s="155">
        <v>2130.2399999999998</v>
      </c>
      <c r="O636" s="155">
        <v>2130.2399999999998</v>
      </c>
      <c r="P636" s="14"/>
      <c r="Q636" s="14"/>
      <c r="R636" s="14"/>
      <c r="S636" s="168"/>
      <c r="T636" s="168"/>
      <c r="U636" s="168"/>
      <c r="V636" s="168"/>
      <c r="W636" s="168"/>
      <c r="X636" s="168"/>
      <c r="Y636" s="168"/>
      <c r="Z636" s="168"/>
      <c r="AA636" s="168"/>
      <c r="AB636" s="168"/>
      <c r="AC636" s="168"/>
      <c r="AD636" s="168"/>
      <c r="AE636" s="168"/>
      <c r="AF636" s="168"/>
      <c r="AG636" s="168"/>
      <c r="AH636" s="168"/>
      <c r="AI636" s="168"/>
      <c r="AJ636" s="168"/>
      <c r="AK636" s="168"/>
      <c r="AL636" s="168"/>
      <c r="AM636" s="168"/>
      <c r="AN636" s="168"/>
      <c r="AO636" s="168"/>
      <c r="AP636" s="168"/>
      <c r="AQ636" s="168"/>
      <c r="AR636" s="14"/>
    </row>
    <row r="637" spans="1:44" x14ac:dyDescent="0.35">
      <c r="A637" s="153" t="str">
        <f t="shared" si="46"/>
        <v>Cut4_12</v>
      </c>
      <c r="B637" s="14">
        <v>2020</v>
      </c>
      <c r="C637" s="15">
        <v>12</v>
      </c>
      <c r="D637" s="15" t="s">
        <v>20</v>
      </c>
      <c r="E637" s="15" t="s">
        <v>7</v>
      </c>
      <c r="F637" s="15" t="s">
        <v>18</v>
      </c>
      <c r="G637" s="14" t="s">
        <v>16</v>
      </c>
      <c r="H637" s="14" t="str">
        <f t="shared" si="47"/>
        <v>B2BFW</v>
      </c>
      <c r="I637" s="14" t="str">
        <f t="shared" si="48"/>
        <v>B2_2020</v>
      </c>
      <c r="J637" s="14" t="s">
        <v>15</v>
      </c>
      <c r="K637" s="14" t="s">
        <v>373</v>
      </c>
      <c r="L637" s="18">
        <v>44098</v>
      </c>
      <c r="M637" s="154">
        <v>19.855</v>
      </c>
      <c r="N637" s="155">
        <v>3706.2666666666673</v>
      </c>
      <c r="O637" s="155">
        <v>3706.2666666666673</v>
      </c>
      <c r="P637" s="14"/>
      <c r="Q637" s="14"/>
      <c r="R637" s="14"/>
      <c r="S637" s="168"/>
      <c r="T637" s="168"/>
      <c r="U637" s="168"/>
      <c r="V637" s="168"/>
      <c r="W637" s="168"/>
      <c r="X637" s="168"/>
      <c r="Y637" s="168"/>
      <c r="Z637" s="168"/>
      <c r="AA637" s="168"/>
      <c r="AB637" s="168"/>
      <c r="AC637" s="168"/>
      <c r="AD637" s="168"/>
      <c r="AE637" s="168"/>
      <c r="AF637" s="168"/>
      <c r="AG637" s="168"/>
      <c r="AH637" s="168"/>
      <c r="AI637" s="168"/>
      <c r="AJ637" s="168"/>
      <c r="AK637" s="168"/>
      <c r="AL637" s="168"/>
      <c r="AM637" s="168"/>
      <c r="AN637" s="168"/>
      <c r="AO637" s="168"/>
      <c r="AP637" s="168"/>
      <c r="AQ637" s="168"/>
      <c r="AR637" s="14"/>
    </row>
    <row r="638" spans="1:44" x14ac:dyDescent="0.35">
      <c r="A638" s="153" t="str">
        <f t="shared" si="46"/>
        <v>Cut4_13</v>
      </c>
      <c r="B638" s="14">
        <v>2020</v>
      </c>
      <c r="C638" s="14">
        <v>13</v>
      </c>
      <c r="D638" s="14" t="s">
        <v>7</v>
      </c>
      <c r="E638" s="14" t="s">
        <v>13</v>
      </c>
      <c r="F638" s="14" t="s">
        <v>8</v>
      </c>
      <c r="G638" s="14" t="s">
        <v>9</v>
      </c>
      <c r="H638" s="14" t="str">
        <f t="shared" si="47"/>
        <v>B3BPW</v>
      </c>
      <c r="I638" s="14" t="str">
        <f t="shared" si="48"/>
        <v>B3_2020</v>
      </c>
      <c r="J638" s="14" t="s">
        <v>10</v>
      </c>
      <c r="K638" s="14" t="s">
        <v>373</v>
      </c>
      <c r="L638" s="18">
        <v>44098</v>
      </c>
      <c r="M638" s="154">
        <v>17.27</v>
      </c>
      <c r="N638" s="155">
        <v>2555.96</v>
      </c>
      <c r="O638" s="155">
        <v>2555.96</v>
      </c>
      <c r="P638" s="14"/>
      <c r="Q638" s="14"/>
      <c r="R638" s="14"/>
      <c r="S638" s="168"/>
      <c r="T638" s="168"/>
      <c r="U638" s="168"/>
      <c r="V638" s="168"/>
      <c r="W638" s="168"/>
      <c r="X638" s="168"/>
      <c r="Y638" s="168"/>
      <c r="Z638" s="168"/>
      <c r="AA638" s="168"/>
      <c r="AB638" s="168"/>
      <c r="AC638" s="168"/>
      <c r="AD638" s="168"/>
      <c r="AE638" s="168"/>
      <c r="AF638" s="168"/>
      <c r="AG638" s="168"/>
      <c r="AH638" s="168"/>
      <c r="AI638" s="168"/>
      <c r="AJ638" s="168"/>
      <c r="AK638" s="168"/>
      <c r="AL638" s="168"/>
      <c r="AM638" s="168"/>
      <c r="AN638" s="168"/>
      <c r="AO638" s="168"/>
      <c r="AP638" s="168"/>
      <c r="AQ638" s="168"/>
      <c r="AR638" s="14"/>
    </row>
    <row r="639" spans="1:44" x14ac:dyDescent="0.35">
      <c r="A639" s="153" t="str">
        <f t="shared" si="46"/>
        <v>Cut4_14</v>
      </c>
      <c r="B639" s="14">
        <v>2020</v>
      </c>
      <c r="C639" s="14">
        <v>14</v>
      </c>
      <c r="D639" s="14" t="s">
        <v>7</v>
      </c>
      <c r="E639" s="14" t="s">
        <v>13</v>
      </c>
      <c r="F639" s="14" t="s">
        <v>18</v>
      </c>
      <c r="G639" s="14" t="s">
        <v>9</v>
      </c>
      <c r="H639" s="14" t="str">
        <f t="shared" si="47"/>
        <v>B2BPW</v>
      </c>
      <c r="I639" s="14" t="str">
        <f t="shared" si="48"/>
        <v>B2_2020</v>
      </c>
      <c r="J639" s="14" t="s">
        <v>15</v>
      </c>
      <c r="K639" s="14" t="s">
        <v>373</v>
      </c>
      <c r="L639" s="18">
        <v>44098</v>
      </c>
      <c r="M639" s="154">
        <v>17.094999999999999</v>
      </c>
      <c r="N639" s="155">
        <v>4307.9399999999996</v>
      </c>
      <c r="O639" s="155">
        <v>4307.9399999999996</v>
      </c>
      <c r="P639" s="14"/>
      <c r="Q639" s="14"/>
      <c r="R639" s="14"/>
      <c r="S639" s="168"/>
      <c r="T639" s="168"/>
      <c r="U639" s="168"/>
      <c r="V639" s="168"/>
      <c r="W639" s="168"/>
      <c r="X639" s="168"/>
      <c r="Y639" s="168"/>
      <c r="Z639" s="168"/>
      <c r="AA639" s="168"/>
      <c r="AB639" s="168"/>
      <c r="AC639" s="168"/>
      <c r="AD639" s="168"/>
      <c r="AE639" s="168"/>
      <c r="AF639" s="168"/>
      <c r="AG639" s="168"/>
      <c r="AH639" s="168"/>
      <c r="AI639" s="168"/>
      <c r="AJ639" s="168"/>
      <c r="AK639" s="168"/>
      <c r="AL639" s="168"/>
      <c r="AM639" s="168"/>
      <c r="AN639" s="168"/>
      <c r="AO639" s="168"/>
      <c r="AP639" s="168"/>
      <c r="AQ639" s="168"/>
      <c r="AR639" s="14"/>
    </row>
    <row r="640" spans="1:44" x14ac:dyDescent="0.35">
      <c r="A640" s="153" t="str">
        <f t="shared" si="46"/>
        <v>Cut4_15</v>
      </c>
      <c r="B640" s="14">
        <v>2020</v>
      </c>
      <c r="C640" s="14">
        <v>15</v>
      </c>
      <c r="D640" s="14" t="s">
        <v>13</v>
      </c>
      <c r="E640" s="14" t="s">
        <v>13</v>
      </c>
      <c r="F640" s="14" t="s">
        <v>18</v>
      </c>
      <c r="G640" s="14" t="s">
        <v>16</v>
      </c>
      <c r="H640" s="14" t="str">
        <f t="shared" si="47"/>
        <v>B2BFW</v>
      </c>
      <c r="I640" s="14" t="str">
        <f t="shared" si="48"/>
        <v>B2_2020</v>
      </c>
      <c r="J640" s="14" t="s">
        <v>15</v>
      </c>
      <c r="K640" s="14" t="s">
        <v>373</v>
      </c>
      <c r="L640" s="18">
        <v>44098</v>
      </c>
      <c r="M640" s="154">
        <v>18.945</v>
      </c>
      <c r="N640" s="155">
        <v>4142.6400000000003</v>
      </c>
      <c r="O640" s="155">
        <v>4142.6400000000003</v>
      </c>
      <c r="P640" s="14"/>
      <c r="Q640" s="14"/>
      <c r="R640" s="14"/>
      <c r="S640" s="168"/>
      <c r="T640" s="168"/>
      <c r="U640" s="168"/>
      <c r="V640" s="168"/>
      <c r="W640" s="168"/>
      <c r="X640" s="168"/>
      <c r="Y640" s="168"/>
      <c r="Z640" s="168"/>
      <c r="AA640" s="168"/>
      <c r="AB640" s="168"/>
      <c r="AC640" s="168"/>
      <c r="AD640" s="168"/>
      <c r="AE640" s="168"/>
      <c r="AF640" s="168"/>
      <c r="AG640" s="168"/>
      <c r="AH640" s="168"/>
      <c r="AI640" s="168"/>
      <c r="AJ640" s="168"/>
      <c r="AK640" s="168"/>
      <c r="AL640" s="168"/>
      <c r="AM640" s="168"/>
      <c r="AN640" s="168"/>
      <c r="AO640" s="168"/>
      <c r="AP640" s="168"/>
      <c r="AQ640" s="168"/>
      <c r="AR640" s="14"/>
    </row>
    <row r="641" spans="1:44" x14ac:dyDescent="0.35">
      <c r="A641" s="153" t="str">
        <f t="shared" si="46"/>
        <v>Cut4_16</v>
      </c>
      <c r="B641" s="14">
        <v>2020</v>
      </c>
      <c r="C641" s="14">
        <v>16</v>
      </c>
      <c r="D641" s="14" t="s">
        <v>13</v>
      </c>
      <c r="E641" s="14" t="s">
        <v>13</v>
      </c>
      <c r="F641" s="14" t="s">
        <v>14</v>
      </c>
      <c r="G641" s="14" t="s">
        <v>9</v>
      </c>
      <c r="H641" s="14" t="str">
        <f t="shared" si="47"/>
        <v>B1BPW</v>
      </c>
      <c r="I641" s="14" t="str">
        <f t="shared" si="48"/>
        <v>B1_2020</v>
      </c>
      <c r="J641" s="14" t="s">
        <v>15</v>
      </c>
      <c r="K641" s="14" t="s">
        <v>373</v>
      </c>
      <c r="L641" s="18">
        <v>44098</v>
      </c>
      <c r="M641" s="154">
        <v>18.305</v>
      </c>
      <c r="N641" s="155">
        <v>2098.9733333333334</v>
      </c>
      <c r="O641" s="155">
        <v>2098.9733333333334</v>
      </c>
      <c r="P641" s="14"/>
      <c r="Q641" s="14"/>
      <c r="R641" s="14"/>
      <c r="S641" s="168"/>
      <c r="T641" s="168"/>
      <c r="U641" s="168"/>
      <c r="V641" s="168"/>
      <c r="W641" s="168"/>
      <c r="X641" s="168"/>
      <c r="Y641" s="168"/>
      <c r="Z641" s="168"/>
      <c r="AA641" s="168"/>
      <c r="AB641" s="168"/>
      <c r="AC641" s="168"/>
      <c r="AD641" s="168"/>
      <c r="AE641" s="168"/>
      <c r="AF641" s="168"/>
      <c r="AG641" s="168"/>
      <c r="AH641" s="168"/>
      <c r="AI641" s="168"/>
      <c r="AJ641" s="168"/>
      <c r="AK641" s="168"/>
      <c r="AL641" s="168"/>
      <c r="AM641" s="168"/>
      <c r="AN641" s="168"/>
      <c r="AO641" s="168"/>
      <c r="AP641" s="168"/>
      <c r="AQ641" s="168"/>
      <c r="AR641" s="14"/>
    </row>
    <row r="642" spans="1:44" x14ac:dyDescent="0.35">
      <c r="A642" s="153" t="str">
        <f t="shared" si="46"/>
        <v>Cut4_17</v>
      </c>
      <c r="B642" s="14">
        <v>2020</v>
      </c>
      <c r="C642" s="14">
        <v>17</v>
      </c>
      <c r="D642" s="14" t="s">
        <v>12</v>
      </c>
      <c r="E642" s="14" t="s">
        <v>13</v>
      </c>
      <c r="F642" s="14" t="s">
        <v>14</v>
      </c>
      <c r="G642" s="14" t="s">
        <v>16</v>
      </c>
      <c r="H642" s="14" t="str">
        <f t="shared" si="47"/>
        <v>B1BFW</v>
      </c>
      <c r="I642" s="14" t="str">
        <f t="shared" si="48"/>
        <v>B1_2020</v>
      </c>
      <c r="J642" s="14" t="s">
        <v>15</v>
      </c>
      <c r="K642" s="14" t="s">
        <v>373</v>
      </c>
      <c r="L642" s="18">
        <v>44098</v>
      </c>
      <c r="M642" s="154">
        <v>17.715000000000003</v>
      </c>
      <c r="N642" s="155">
        <v>2574.5800000000004</v>
      </c>
      <c r="O642" s="155">
        <v>2574.5800000000004</v>
      </c>
      <c r="P642" s="14"/>
      <c r="Q642" s="14"/>
      <c r="R642" s="14"/>
      <c r="S642" s="168"/>
      <c r="T642" s="168"/>
      <c r="U642" s="168"/>
      <c r="V642" s="168"/>
      <c r="W642" s="168"/>
      <c r="X642" s="168"/>
      <c r="Y642" s="168"/>
      <c r="Z642" s="168"/>
      <c r="AA642" s="168"/>
      <c r="AB642" s="168"/>
      <c r="AC642" s="168"/>
      <c r="AD642" s="168"/>
      <c r="AE642" s="168"/>
      <c r="AF642" s="168"/>
      <c r="AG642" s="168"/>
      <c r="AH642" s="168"/>
      <c r="AI642" s="168"/>
      <c r="AJ642" s="168"/>
      <c r="AK642" s="168"/>
      <c r="AL642" s="168"/>
      <c r="AM642" s="168"/>
      <c r="AN642" s="168"/>
      <c r="AO642" s="168"/>
      <c r="AP642" s="168"/>
      <c r="AQ642" s="168"/>
      <c r="AR642" s="14"/>
    </row>
    <row r="643" spans="1:44" x14ac:dyDescent="0.35">
      <c r="A643" s="153" t="str">
        <f t="shared" si="46"/>
        <v>Cut4_18</v>
      </c>
      <c r="B643" s="14">
        <v>2020</v>
      </c>
      <c r="C643" s="14">
        <v>18</v>
      </c>
      <c r="D643" s="14" t="s">
        <v>12</v>
      </c>
      <c r="E643" s="14" t="s">
        <v>13</v>
      </c>
      <c r="F643" s="14" t="s">
        <v>11</v>
      </c>
      <c r="G643" s="14" t="s">
        <v>16</v>
      </c>
      <c r="H643" s="14" t="str">
        <f t="shared" si="47"/>
        <v>B4BFW</v>
      </c>
      <c r="I643" s="14" t="str">
        <f t="shared" si="48"/>
        <v>B4_2020</v>
      </c>
      <c r="J643" s="14" t="s">
        <v>10</v>
      </c>
      <c r="K643" s="14" t="s">
        <v>373</v>
      </c>
      <c r="L643" s="18">
        <v>44098</v>
      </c>
      <c r="M643" s="154">
        <v>16.41</v>
      </c>
      <c r="N643" s="155">
        <v>2778.7599999999998</v>
      </c>
      <c r="O643" s="155">
        <v>2778.7599999999998</v>
      </c>
      <c r="P643" s="14"/>
      <c r="Q643" s="14"/>
      <c r="R643" s="14"/>
      <c r="S643" s="168"/>
      <c r="T643" s="168"/>
      <c r="U643" s="168"/>
      <c r="V643" s="168"/>
      <c r="W643" s="168"/>
      <c r="X643" s="168"/>
      <c r="Y643" s="168"/>
      <c r="Z643" s="168"/>
      <c r="AA643" s="168"/>
      <c r="AB643" s="168"/>
      <c r="AC643" s="168"/>
      <c r="AD643" s="168"/>
      <c r="AE643" s="168"/>
      <c r="AF643" s="168"/>
      <c r="AG643" s="168"/>
      <c r="AH643" s="168"/>
      <c r="AI643" s="168"/>
      <c r="AJ643" s="168"/>
      <c r="AK643" s="168"/>
      <c r="AL643" s="168"/>
      <c r="AM643" s="168"/>
      <c r="AN643" s="168"/>
      <c r="AO643" s="168"/>
      <c r="AP643" s="168"/>
      <c r="AQ643" s="168"/>
      <c r="AR643" s="14"/>
    </row>
    <row r="644" spans="1:44" x14ac:dyDescent="0.35">
      <c r="A644" s="153" t="str">
        <f t="shared" si="46"/>
        <v>Cut4_19</v>
      </c>
      <c r="B644" s="14">
        <v>2020</v>
      </c>
      <c r="C644" s="14">
        <v>19</v>
      </c>
      <c r="D644" s="14" t="s">
        <v>17</v>
      </c>
      <c r="E644" s="14" t="s">
        <v>13</v>
      </c>
      <c r="F644" s="14" t="s">
        <v>11</v>
      </c>
      <c r="G644" s="14" t="s">
        <v>9</v>
      </c>
      <c r="H644" s="14" t="str">
        <f t="shared" si="47"/>
        <v>B4BPW</v>
      </c>
      <c r="I644" s="14" t="str">
        <f t="shared" si="48"/>
        <v>B4_2020</v>
      </c>
      <c r="J644" s="14" t="s">
        <v>10</v>
      </c>
      <c r="K644" s="14" t="s">
        <v>373</v>
      </c>
      <c r="L644" s="18">
        <v>44098</v>
      </c>
      <c r="M644" s="154">
        <v>14.545000000000002</v>
      </c>
      <c r="N644" s="155">
        <v>3355.0466666666671</v>
      </c>
      <c r="O644" s="155">
        <v>3355.0466666666671</v>
      </c>
      <c r="P644" s="14"/>
      <c r="Q644" s="14"/>
      <c r="R644" s="14"/>
      <c r="S644" s="168"/>
      <c r="T644" s="168"/>
      <c r="U644" s="168"/>
      <c r="V644" s="168"/>
      <c r="W644" s="168"/>
      <c r="X644" s="168"/>
      <c r="Y644" s="168"/>
      <c r="Z644" s="168"/>
      <c r="AA644" s="168"/>
      <c r="AB644" s="168"/>
      <c r="AC644" s="168"/>
      <c r="AD644" s="168"/>
      <c r="AE644" s="168"/>
      <c r="AF644" s="168"/>
      <c r="AG644" s="168"/>
      <c r="AH644" s="168"/>
      <c r="AI644" s="168"/>
      <c r="AJ644" s="168"/>
      <c r="AK644" s="168"/>
      <c r="AL644" s="168"/>
      <c r="AM644" s="168"/>
      <c r="AN644" s="168"/>
      <c r="AO644" s="168"/>
      <c r="AP644" s="168"/>
      <c r="AQ644" s="168"/>
      <c r="AR644" s="14"/>
    </row>
    <row r="645" spans="1:44" x14ac:dyDescent="0.35">
      <c r="A645" s="153" t="str">
        <f t="shared" si="46"/>
        <v>Cut4_20</v>
      </c>
      <c r="B645" s="14">
        <v>2020</v>
      </c>
      <c r="C645" s="14">
        <v>20</v>
      </c>
      <c r="D645" s="14" t="s">
        <v>17</v>
      </c>
      <c r="E645" s="14" t="s">
        <v>13</v>
      </c>
      <c r="F645" s="14" t="s">
        <v>8</v>
      </c>
      <c r="G645" s="14" t="s">
        <v>12</v>
      </c>
      <c r="H645" s="14" t="str">
        <f t="shared" si="47"/>
        <v>B3C</v>
      </c>
      <c r="I645" s="14" t="str">
        <f t="shared" si="48"/>
        <v>B3_2020</v>
      </c>
      <c r="J645" s="14" t="s">
        <v>10</v>
      </c>
      <c r="K645" s="14" t="s">
        <v>373</v>
      </c>
      <c r="L645" s="18">
        <v>44098</v>
      </c>
      <c r="M645" s="154">
        <v>19.89</v>
      </c>
      <c r="N645" s="155">
        <v>1750.32</v>
      </c>
      <c r="O645" s="155">
        <v>1750.32</v>
      </c>
      <c r="P645" s="14"/>
      <c r="Q645" s="14"/>
      <c r="R645" s="14"/>
      <c r="S645" s="168"/>
      <c r="T645" s="168"/>
      <c r="U645" s="168"/>
      <c r="V645" s="168"/>
      <c r="W645" s="168"/>
      <c r="X645" s="168"/>
      <c r="Y645" s="168"/>
      <c r="Z645" s="168"/>
      <c r="AA645" s="168"/>
      <c r="AB645" s="168"/>
      <c r="AC645" s="168"/>
      <c r="AD645" s="168"/>
      <c r="AE645" s="168"/>
      <c r="AF645" s="168"/>
      <c r="AG645" s="168"/>
      <c r="AH645" s="168"/>
      <c r="AI645" s="168"/>
      <c r="AJ645" s="168"/>
      <c r="AK645" s="168"/>
      <c r="AL645" s="168"/>
      <c r="AM645" s="168"/>
      <c r="AN645" s="168"/>
      <c r="AO645" s="168"/>
      <c r="AP645" s="168"/>
      <c r="AQ645" s="168"/>
      <c r="AR645" s="14"/>
    </row>
    <row r="646" spans="1:44" x14ac:dyDescent="0.35">
      <c r="A646" s="153" t="str">
        <f t="shared" si="46"/>
        <v>Cut4_21</v>
      </c>
      <c r="B646" s="14">
        <v>2020</v>
      </c>
      <c r="C646" s="14">
        <v>21</v>
      </c>
      <c r="D646" s="14" t="s">
        <v>19</v>
      </c>
      <c r="E646" s="14" t="s">
        <v>13</v>
      </c>
      <c r="F646" s="14" t="s">
        <v>14</v>
      </c>
      <c r="G646" s="14" t="s">
        <v>12</v>
      </c>
      <c r="H646" s="14" t="str">
        <f t="shared" si="47"/>
        <v>B1C</v>
      </c>
      <c r="I646" s="14" t="str">
        <f t="shared" si="48"/>
        <v>B1_2020</v>
      </c>
      <c r="J646" s="14" t="s">
        <v>15</v>
      </c>
      <c r="K646" s="14" t="s">
        <v>373</v>
      </c>
      <c r="L646" s="18">
        <v>44098</v>
      </c>
      <c r="M646" s="154">
        <v>20.65</v>
      </c>
      <c r="N646" s="155">
        <v>1789.6666666666667</v>
      </c>
      <c r="O646" s="155">
        <v>1789.6666666666667</v>
      </c>
      <c r="P646" s="14"/>
      <c r="Q646" s="14"/>
      <c r="R646" s="14"/>
      <c r="S646" s="168"/>
      <c r="T646" s="168"/>
      <c r="U646" s="168"/>
      <c r="V646" s="168"/>
      <c r="W646" s="168"/>
      <c r="X646" s="168"/>
      <c r="Y646" s="168"/>
      <c r="Z646" s="168"/>
      <c r="AA646" s="168"/>
      <c r="AB646" s="168"/>
      <c r="AC646" s="168"/>
      <c r="AD646" s="168"/>
      <c r="AE646" s="168"/>
      <c r="AF646" s="168"/>
      <c r="AG646" s="168"/>
      <c r="AH646" s="168"/>
      <c r="AI646" s="168"/>
      <c r="AJ646" s="168"/>
      <c r="AK646" s="168"/>
      <c r="AL646" s="168"/>
      <c r="AM646" s="168"/>
      <c r="AN646" s="168"/>
      <c r="AO646" s="168"/>
      <c r="AP646" s="168"/>
      <c r="AQ646" s="168"/>
      <c r="AR646" s="14"/>
    </row>
    <row r="647" spans="1:44" x14ac:dyDescent="0.35">
      <c r="A647" s="153" t="str">
        <f t="shared" si="46"/>
        <v>Cut4_22</v>
      </c>
      <c r="B647" s="14">
        <v>2020</v>
      </c>
      <c r="C647" s="14">
        <v>22</v>
      </c>
      <c r="D647" s="14" t="s">
        <v>19</v>
      </c>
      <c r="E647" s="14" t="s">
        <v>13</v>
      </c>
      <c r="F647" s="14" t="s">
        <v>11</v>
      </c>
      <c r="G647" s="14" t="s">
        <v>12</v>
      </c>
      <c r="H647" s="14" t="str">
        <f t="shared" si="47"/>
        <v>B4C</v>
      </c>
      <c r="I647" s="14" t="str">
        <f t="shared" si="48"/>
        <v>B4_2020</v>
      </c>
      <c r="J647" s="14" t="s">
        <v>10</v>
      </c>
      <c r="K647" s="14" t="s">
        <v>373</v>
      </c>
      <c r="L647" s="18">
        <v>44098</v>
      </c>
      <c r="M647" s="154">
        <v>18.055</v>
      </c>
      <c r="N647" s="155">
        <v>3009.1666666666665</v>
      </c>
      <c r="O647" s="155">
        <v>3009.1666666666665</v>
      </c>
      <c r="P647" s="14"/>
      <c r="Q647" s="14"/>
      <c r="R647" s="14"/>
      <c r="S647" s="168"/>
      <c r="T647" s="168"/>
      <c r="U647" s="168"/>
      <c r="V647" s="168"/>
      <c r="W647" s="168"/>
      <c r="X647" s="168"/>
      <c r="Y647" s="168"/>
      <c r="Z647" s="168"/>
      <c r="AA647" s="168"/>
      <c r="AB647" s="168"/>
      <c r="AC647" s="168"/>
      <c r="AD647" s="168"/>
      <c r="AE647" s="168"/>
      <c r="AF647" s="168"/>
      <c r="AG647" s="168"/>
      <c r="AH647" s="168"/>
      <c r="AI647" s="168"/>
      <c r="AJ647" s="168"/>
      <c r="AK647" s="168"/>
      <c r="AL647" s="168"/>
      <c r="AM647" s="168"/>
      <c r="AN647" s="168"/>
      <c r="AO647" s="168"/>
      <c r="AP647" s="168"/>
      <c r="AQ647" s="168"/>
      <c r="AR647" s="14"/>
    </row>
    <row r="648" spans="1:44" x14ac:dyDescent="0.35">
      <c r="A648" s="153" t="str">
        <f t="shared" si="46"/>
        <v>Cut4_23</v>
      </c>
      <c r="B648" s="14">
        <v>2020</v>
      </c>
      <c r="C648" s="14">
        <v>23</v>
      </c>
      <c r="D648" s="14" t="s">
        <v>20</v>
      </c>
      <c r="E648" s="14" t="s">
        <v>13</v>
      </c>
      <c r="F648" s="14" t="s">
        <v>8</v>
      </c>
      <c r="G648" s="14" t="s">
        <v>16</v>
      </c>
      <c r="H648" s="14" t="str">
        <f t="shared" si="47"/>
        <v>B3BFW</v>
      </c>
      <c r="I648" s="14" t="str">
        <f t="shared" si="48"/>
        <v>B3_2020</v>
      </c>
      <c r="J648" s="14" t="s">
        <v>10</v>
      </c>
      <c r="K648" s="14" t="s">
        <v>373</v>
      </c>
      <c r="L648" s="18">
        <v>44098</v>
      </c>
      <c r="M648" s="154">
        <v>18.16</v>
      </c>
      <c r="N648" s="155">
        <v>1888.6399999999999</v>
      </c>
      <c r="O648" s="155">
        <v>1888.6399999999999</v>
      </c>
      <c r="P648" s="14"/>
      <c r="Q648" s="14"/>
      <c r="R648" s="14"/>
      <c r="S648" s="168"/>
      <c r="T648" s="168"/>
      <c r="U648" s="168"/>
      <c r="V648" s="168"/>
      <c r="W648" s="168"/>
      <c r="X648" s="168"/>
      <c r="Y648" s="168"/>
      <c r="Z648" s="168"/>
      <c r="AA648" s="168"/>
      <c r="AB648" s="168"/>
      <c r="AC648" s="168"/>
      <c r="AD648" s="168"/>
      <c r="AE648" s="168"/>
      <c r="AF648" s="168"/>
      <c r="AG648" s="168"/>
      <c r="AH648" s="168"/>
      <c r="AI648" s="168"/>
      <c r="AJ648" s="168"/>
      <c r="AK648" s="168"/>
      <c r="AL648" s="168"/>
      <c r="AM648" s="168"/>
      <c r="AN648" s="168"/>
      <c r="AO648" s="168"/>
      <c r="AP648" s="168"/>
      <c r="AQ648" s="168"/>
      <c r="AR648" s="14"/>
    </row>
    <row r="649" spans="1:44" x14ac:dyDescent="0.35">
      <c r="A649" s="153" t="str">
        <f t="shared" si="46"/>
        <v>Cut4_24</v>
      </c>
      <c r="B649" s="14">
        <v>2020</v>
      </c>
      <c r="C649" s="15">
        <v>24</v>
      </c>
      <c r="D649" s="15" t="s">
        <v>20</v>
      </c>
      <c r="E649" s="15" t="s">
        <v>13</v>
      </c>
      <c r="F649" s="15" t="s">
        <v>18</v>
      </c>
      <c r="G649" s="14" t="s">
        <v>12</v>
      </c>
      <c r="H649" s="14" t="str">
        <f t="shared" si="47"/>
        <v>B2C</v>
      </c>
      <c r="I649" s="14" t="str">
        <f t="shared" si="48"/>
        <v>B2_2020</v>
      </c>
      <c r="J649" s="14" t="s">
        <v>15</v>
      </c>
      <c r="K649" s="14" t="s">
        <v>373</v>
      </c>
      <c r="L649" s="18">
        <v>44098</v>
      </c>
      <c r="M649" s="154">
        <v>20.3</v>
      </c>
      <c r="N649" s="155">
        <v>4032.9333333333338</v>
      </c>
      <c r="O649" s="155">
        <v>4032.9333333333338</v>
      </c>
      <c r="P649" s="14"/>
      <c r="Q649" s="14"/>
      <c r="R649" s="14"/>
      <c r="S649" s="168"/>
      <c r="T649" s="168"/>
      <c r="U649" s="168"/>
      <c r="V649" s="168"/>
      <c r="W649" s="168"/>
      <c r="X649" s="168"/>
      <c r="Y649" s="168"/>
      <c r="Z649" s="168"/>
      <c r="AA649" s="168"/>
      <c r="AB649" s="168"/>
      <c r="AC649" s="168"/>
      <c r="AD649" s="168"/>
      <c r="AE649" s="168"/>
      <c r="AF649" s="168"/>
      <c r="AG649" s="168"/>
      <c r="AH649" s="168"/>
      <c r="AI649" s="168"/>
      <c r="AJ649" s="168"/>
      <c r="AK649" s="168"/>
      <c r="AL649" s="168"/>
      <c r="AM649" s="168"/>
      <c r="AN649" s="168"/>
      <c r="AO649" s="168"/>
      <c r="AP649" s="168"/>
      <c r="AQ649" s="168"/>
      <c r="AR649" s="14"/>
    </row>
    <row r="650" spans="1:44" x14ac:dyDescent="0.35">
      <c r="A650" s="153" t="str">
        <f t="shared" si="46"/>
        <v>Cut4_25</v>
      </c>
      <c r="B650" s="14">
        <v>2020</v>
      </c>
      <c r="C650" s="14">
        <v>25</v>
      </c>
      <c r="D650" s="14" t="s">
        <v>7</v>
      </c>
      <c r="E650" s="14" t="s">
        <v>12</v>
      </c>
      <c r="F650" s="14" t="s">
        <v>11</v>
      </c>
      <c r="G650" s="14" t="s">
        <v>16</v>
      </c>
      <c r="H650" s="14" t="str">
        <f t="shared" si="47"/>
        <v>B4BFW</v>
      </c>
      <c r="I650" s="14" t="str">
        <f t="shared" si="48"/>
        <v>B4_2020</v>
      </c>
      <c r="J650" s="14" t="s">
        <v>10</v>
      </c>
      <c r="K650" s="14" t="s">
        <v>373</v>
      </c>
      <c r="L650" s="18">
        <v>44098</v>
      </c>
      <c r="M650" s="154">
        <v>17.899999999999999</v>
      </c>
      <c r="N650" s="155">
        <v>2458.2666666666669</v>
      </c>
      <c r="O650" s="155">
        <v>2458.2666666666669</v>
      </c>
      <c r="P650" s="14"/>
      <c r="Q650" s="14"/>
      <c r="R650" s="14"/>
      <c r="S650" s="168"/>
      <c r="T650" s="168"/>
      <c r="U650" s="168"/>
      <c r="V650" s="168"/>
      <c r="W650" s="168"/>
      <c r="X650" s="168"/>
      <c r="Y650" s="168"/>
      <c r="Z650" s="168"/>
      <c r="AA650" s="168"/>
      <c r="AB650" s="168"/>
      <c r="AC650" s="168"/>
      <c r="AD650" s="168"/>
      <c r="AE650" s="168"/>
      <c r="AF650" s="168"/>
      <c r="AG650" s="168"/>
      <c r="AH650" s="168"/>
      <c r="AI650" s="168"/>
      <c r="AJ650" s="168"/>
      <c r="AK650" s="168"/>
      <c r="AL650" s="168"/>
      <c r="AM650" s="168"/>
      <c r="AN650" s="168"/>
      <c r="AO650" s="168"/>
      <c r="AP650" s="168"/>
      <c r="AQ650" s="168"/>
      <c r="AR650" s="14"/>
    </row>
    <row r="651" spans="1:44" x14ac:dyDescent="0.35">
      <c r="A651" s="153" t="str">
        <f t="shared" si="46"/>
        <v>Cut4_26</v>
      </c>
      <c r="B651" s="14">
        <v>2020</v>
      </c>
      <c r="C651" s="14">
        <v>26</v>
      </c>
      <c r="D651" s="14" t="s">
        <v>7</v>
      </c>
      <c r="E651" s="14" t="s">
        <v>12</v>
      </c>
      <c r="F651" s="14" t="s">
        <v>18</v>
      </c>
      <c r="G651" s="14" t="s">
        <v>9</v>
      </c>
      <c r="H651" s="14" t="str">
        <f t="shared" si="47"/>
        <v>B2BPW</v>
      </c>
      <c r="I651" s="14" t="str">
        <f t="shared" si="48"/>
        <v>B2_2020</v>
      </c>
      <c r="J651" s="14" t="s">
        <v>15</v>
      </c>
      <c r="K651" s="14" t="s">
        <v>373</v>
      </c>
      <c r="L651" s="18">
        <v>44098</v>
      </c>
      <c r="M651" s="154">
        <v>17.010000000000002</v>
      </c>
      <c r="N651" s="155">
        <v>3787.56</v>
      </c>
      <c r="O651" s="155">
        <v>3787.56</v>
      </c>
      <c r="P651" s="14"/>
      <c r="Q651" s="14"/>
      <c r="R651" s="14"/>
      <c r="S651" s="168"/>
      <c r="T651" s="168"/>
      <c r="U651" s="168"/>
      <c r="V651" s="168"/>
      <c r="W651" s="168"/>
      <c r="X651" s="168"/>
      <c r="Y651" s="168"/>
      <c r="Z651" s="168"/>
      <c r="AA651" s="168"/>
      <c r="AB651" s="168"/>
      <c r="AC651" s="168"/>
      <c r="AD651" s="168"/>
      <c r="AE651" s="168"/>
      <c r="AF651" s="168"/>
      <c r="AG651" s="168"/>
      <c r="AH651" s="168"/>
      <c r="AI651" s="168"/>
      <c r="AJ651" s="168"/>
      <c r="AK651" s="168"/>
      <c r="AL651" s="168"/>
      <c r="AM651" s="168"/>
      <c r="AN651" s="168"/>
      <c r="AO651" s="168"/>
      <c r="AP651" s="168"/>
      <c r="AQ651" s="168"/>
      <c r="AR651" s="14"/>
    </row>
    <row r="652" spans="1:44" x14ac:dyDescent="0.35">
      <c r="A652" s="153" t="str">
        <f t="shared" si="46"/>
        <v>Cut4_27</v>
      </c>
      <c r="B652" s="14">
        <v>2020</v>
      </c>
      <c r="C652" s="14">
        <v>27</v>
      </c>
      <c r="D652" s="14" t="s">
        <v>13</v>
      </c>
      <c r="E652" s="14" t="s">
        <v>12</v>
      </c>
      <c r="F652" s="14" t="s">
        <v>14</v>
      </c>
      <c r="G652" s="14" t="s">
        <v>12</v>
      </c>
      <c r="H652" s="14" t="str">
        <f t="shared" si="47"/>
        <v>B1C</v>
      </c>
      <c r="I652" s="14" t="str">
        <f t="shared" si="48"/>
        <v>B1_2020</v>
      </c>
      <c r="J652" s="14" t="s">
        <v>15</v>
      </c>
      <c r="K652" s="14" t="s">
        <v>373</v>
      </c>
      <c r="L652" s="18">
        <v>44098</v>
      </c>
      <c r="M652" s="154">
        <v>19.535</v>
      </c>
      <c r="N652" s="155">
        <v>1640.9399999999998</v>
      </c>
      <c r="O652" s="155">
        <v>1640.9399999999998</v>
      </c>
      <c r="P652" s="14"/>
      <c r="Q652" s="14"/>
      <c r="R652" s="14"/>
      <c r="S652" s="168"/>
      <c r="T652" s="168"/>
      <c r="U652" s="168"/>
      <c r="V652" s="168"/>
      <c r="W652" s="168"/>
      <c r="X652" s="168"/>
      <c r="Y652" s="168"/>
      <c r="Z652" s="168"/>
      <c r="AA652" s="168"/>
      <c r="AB652" s="168"/>
      <c r="AC652" s="168"/>
      <c r="AD652" s="168"/>
      <c r="AE652" s="168"/>
      <c r="AF652" s="168"/>
      <c r="AG652" s="168"/>
      <c r="AH652" s="168"/>
      <c r="AI652" s="168"/>
      <c r="AJ652" s="168"/>
      <c r="AK652" s="168"/>
      <c r="AL652" s="168"/>
      <c r="AM652" s="168"/>
      <c r="AN652" s="168"/>
      <c r="AO652" s="168"/>
      <c r="AP652" s="168"/>
      <c r="AQ652" s="168"/>
      <c r="AR652" s="14"/>
    </row>
    <row r="653" spans="1:44" x14ac:dyDescent="0.35">
      <c r="A653" s="153" t="str">
        <f t="shared" si="46"/>
        <v>Cut4_28</v>
      </c>
      <c r="B653" s="14">
        <v>2020</v>
      </c>
      <c r="C653" s="14">
        <v>28</v>
      </c>
      <c r="D653" s="14" t="s">
        <v>13</v>
      </c>
      <c r="E653" s="14" t="s">
        <v>12</v>
      </c>
      <c r="F653" s="14" t="s">
        <v>14</v>
      </c>
      <c r="G653" s="14" t="s">
        <v>9</v>
      </c>
      <c r="H653" s="14" t="str">
        <f t="shared" si="47"/>
        <v>B1BPW</v>
      </c>
      <c r="I653" s="14" t="str">
        <f t="shared" si="48"/>
        <v>B1_2020</v>
      </c>
      <c r="J653" s="14" t="s">
        <v>15</v>
      </c>
      <c r="K653" s="14" t="s">
        <v>373</v>
      </c>
      <c r="L653" s="18">
        <v>44098</v>
      </c>
      <c r="M653" s="154">
        <v>18.34</v>
      </c>
      <c r="N653" s="155">
        <v>1540.5600000000002</v>
      </c>
      <c r="O653" s="155">
        <v>1540.5600000000002</v>
      </c>
      <c r="P653" s="14"/>
      <c r="Q653" s="14"/>
      <c r="R653" s="14"/>
      <c r="S653" s="168"/>
      <c r="T653" s="168"/>
      <c r="U653" s="168"/>
      <c r="V653" s="168"/>
      <c r="W653" s="168"/>
      <c r="X653" s="168"/>
      <c r="Y653" s="168"/>
      <c r="Z653" s="168"/>
      <c r="AA653" s="168"/>
      <c r="AB653" s="168"/>
      <c r="AC653" s="168"/>
      <c r="AD653" s="168"/>
      <c r="AE653" s="168"/>
      <c r="AF653" s="168"/>
      <c r="AG653" s="168"/>
      <c r="AH653" s="168"/>
      <c r="AI653" s="168"/>
      <c r="AJ653" s="168"/>
      <c r="AK653" s="168"/>
      <c r="AL653" s="168"/>
      <c r="AM653" s="168"/>
      <c r="AN653" s="168"/>
      <c r="AO653" s="168"/>
      <c r="AP653" s="168"/>
      <c r="AQ653" s="168"/>
      <c r="AR653" s="14"/>
    </row>
    <row r="654" spans="1:44" x14ac:dyDescent="0.35">
      <c r="A654" s="153" t="str">
        <f t="shared" si="46"/>
        <v>Cut4_29</v>
      </c>
      <c r="B654" s="14">
        <v>2020</v>
      </c>
      <c r="C654" s="14">
        <v>29</v>
      </c>
      <c r="D654" s="14" t="s">
        <v>12</v>
      </c>
      <c r="E654" s="14" t="s">
        <v>12</v>
      </c>
      <c r="F654" s="14" t="s">
        <v>11</v>
      </c>
      <c r="G654" s="14" t="s">
        <v>9</v>
      </c>
      <c r="H654" s="14" t="str">
        <f t="shared" si="47"/>
        <v>B4BPW</v>
      </c>
      <c r="I654" s="14" t="str">
        <f t="shared" si="48"/>
        <v>B4_2020</v>
      </c>
      <c r="J654" s="14" t="s">
        <v>10</v>
      </c>
      <c r="K654" s="14" t="s">
        <v>373</v>
      </c>
      <c r="L654" s="18">
        <v>44098</v>
      </c>
      <c r="M654" s="154">
        <v>15.7</v>
      </c>
      <c r="N654" s="155">
        <v>3830.8</v>
      </c>
      <c r="O654" s="163">
        <v>3830.8</v>
      </c>
      <c r="P654" s="14"/>
      <c r="Q654" s="14"/>
      <c r="R654" s="14"/>
      <c r="S654" s="168"/>
      <c r="T654" s="168"/>
      <c r="U654" s="168"/>
      <c r="V654" s="168"/>
      <c r="W654" s="168"/>
      <c r="X654" s="168"/>
      <c r="Y654" s="168"/>
      <c r="Z654" s="168"/>
      <c r="AA654" s="168"/>
      <c r="AB654" s="168"/>
      <c r="AC654" s="168"/>
      <c r="AD654" s="168"/>
      <c r="AE654" s="168"/>
      <c r="AF654" s="168"/>
      <c r="AG654" s="168"/>
      <c r="AH654" s="168"/>
      <c r="AI654" s="168"/>
      <c r="AJ654" s="168"/>
      <c r="AK654" s="168"/>
      <c r="AL654" s="168"/>
      <c r="AM654" s="168"/>
      <c r="AN654" s="168"/>
      <c r="AO654" s="168"/>
      <c r="AP654" s="168"/>
      <c r="AQ654" s="168"/>
      <c r="AR654" s="14"/>
    </row>
    <row r="655" spans="1:44" x14ac:dyDescent="0.35">
      <c r="A655" s="153" t="str">
        <f t="shared" si="46"/>
        <v>Cut4_30</v>
      </c>
      <c r="B655" s="14">
        <v>2020</v>
      </c>
      <c r="C655" s="14">
        <v>30</v>
      </c>
      <c r="D655" s="14" t="s">
        <v>12</v>
      </c>
      <c r="E655" s="14" t="s">
        <v>12</v>
      </c>
      <c r="F655" s="14" t="s">
        <v>8</v>
      </c>
      <c r="G655" s="14" t="s">
        <v>16</v>
      </c>
      <c r="H655" s="14" t="str">
        <f t="shared" si="47"/>
        <v>B3BFW</v>
      </c>
      <c r="I655" s="14" t="str">
        <f t="shared" si="48"/>
        <v>B3_2020</v>
      </c>
      <c r="J655" s="14" t="s">
        <v>10</v>
      </c>
      <c r="K655" s="14" t="s">
        <v>373</v>
      </c>
      <c r="L655" s="18">
        <v>44098</v>
      </c>
      <c r="M655" s="154">
        <v>18.064999999999998</v>
      </c>
      <c r="N655" s="155">
        <v>2384.58</v>
      </c>
      <c r="O655" s="155">
        <v>2384.58</v>
      </c>
      <c r="P655" s="14"/>
      <c r="Q655" s="14"/>
      <c r="R655" s="14"/>
      <c r="S655" s="168"/>
      <c r="T655" s="168"/>
      <c r="U655" s="168"/>
      <c r="V655" s="168"/>
      <c r="W655" s="168"/>
      <c r="X655" s="168"/>
      <c r="Y655" s="168"/>
      <c r="Z655" s="168"/>
      <c r="AA655" s="168"/>
      <c r="AB655" s="168"/>
      <c r="AC655" s="168"/>
      <c r="AD655" s="168"/>
      <c r="AE655" s="168"/>
      <c r="AF655" s="168"/>
      <c r="AG655" s="168"/>
      <c r="AH655" s="168"/>
      <c r="AI655" s="168"/>
      <c r="AJ655" s="168"/>
      <c r="AK655" s="168"/>
      <c r="AL655" s="168"/>
      <c r="AM655" s="168"/>
      <c r="AN655" s="168"/>
      <c r="AO655" s="168"/>
      <c r="AP655" s="168"/>
      <c r="AQ655" s="168"/>
      <c r="AR655" s="14"/>
    </row>
    <row r="656" spans="1:44" x14ac:dyDescent="0.35">
      <c r="A656" s="153" t="str">
        <f t="shared" si="46"/>
        <v>Cut4_31</v>
      </c>
      <c r="B656" s="14">
        <v>2020</v>
      </c>
      <c r="C656" s="14">
        <v>31</v>
      </c>
      <c r="D656" s="14" t="s">
        <v>17</v>
      </c>
      <c r="E656" s="14" t="s">
        <v>12</v>
      </c>
      <c r="F656" s="14" t="s">
        <v>11</v>
      </c>
      <c r="G656" s="14" t="s">
        <v>12</v>
      </c>
      <c r="H656" s="14" t="str">
        <f t="shared" si="47"/>
        <v>B4C</v>
      </c>
      <c r="I656" s="14" t="str">
        <f t="shared" si="48"/>
        <v>B4_2020</v>
      </c>
      <c r="J656" s="14" t="s">
        <v>10</v>
      </c>
      <c r="K656" s="14" t="s">
        <v>373</v>
      </c>
      <c r="L656" s="18">
        <v>44098</v>
      </c>
      <c r="M656" s="154">
        <v>19.125</v>
      </c>
      <c r="N656" s="155">
        <v>2346</v>
      </c>
      <c r="O656" s="155">
        <v>2346</v>
      </c>
      <c r="P656" s="14"/>
      <c r="Q656" s="14"/>
      <c r="R656" s="14"/>
      <c r="S656" s="168"/>
      <c r="T656" s="168"/>
      <c r="U656" s="168"/>
      <c r="V656" s="168"/>
      <c r="W656" s="168"/>
      <c r="X656" s="168"/>
      <c r="Y656" s="168"/>
      <c r="Z656" s="168"/>
      <c r="AA656" s="168"/>
      <c r="AB656" s="168"/>
      <c r="AC656" s="168"/>
      <c r="AD656" s="168"/>
      <c r="AE656" s="168"/>
      <c r="AF656" s="168"/>
      <c r="AG656" s="168"/>
      <c r="AH656" s="168"/>
      <c r="AI656" s="168"/>
      <c r="AJ656" s="168"/>
      <c r="AK656" s="168"/>
      <c r="AL656" s="168"/>
      <c r="AM656" s="168"/>
      <c r="AN656" s="168"/>
      <c r="AO656" s="168"/>
      <c r="AP656" s="168"/>
      <c r="AQ656" s="168"/>
      <c r="AR656" s="14"/>
    </row>
    <row r="657" spans="1:44" x14ac:dyDescent="0.35">
      <c r="A657" s="153" t="str">
        <f t="shared" si="46"/>
        <v>Cut4_32</v>
      </c>
      <c r="B657" s="14">
        <v>2020</v>
      </c>
      <c r="C657" s="14">
        <v>32</v>
      </c>
      <c r="D657" s="14" t="s">
        <v>17</v>
      </c>
      <c r="E657" s="14" t="s">
        <v>12</v>
      </c>
      <c r="F657" s="14" t="s">
        <v>8</v>
      </c>
      <c r="G657" s="14" t="s">
        <v>12</v>
      </c>
      <c r="H657" s="14" t="str">
        <f t="shared" si="47"/>
        <v>B3C</v>
      </c>
      <c r="I657" s="14" t="str">
        <f t="shared" si="48"/>
        <v>B3_2020</v>
      </c>
      <c r="J657" s="14" t="s">
        <v>10</v>
      </c>
      <c r="K657" s="14" t="s">
        <v>373</v>
      </c>
      <c r="L657" s="18">
        <v>44098</v>
      </c>
      <c r="M657" s="154">
        <v>21.5</v>
      </c>
      <c r="N657" s="155">
        <v>1720</v>
      </c>
      <c r="O657" s="155">
        <v>1720</v>
      </c>
      <c r="P657" s="14"/>
      <c r="Q657" s="14"/>
      <c r="R657" s="14"/>
      <c r="S657" s="168"/>
      <c r="T657" s="168"/>
      <c r="U657" s="168"/>
      <c r="V657" s="168"/>
      <c r="W657" s="168"/>
      <c r="X657" s="168"/>
      <c r="Y657" s="168"/>
      <c r="Z657" s="168"/>
      <c r="AA657" s="168"/>
      <c r="AB657" s="168"/>
      <c r="AC657" s="168"/>
      <c r="AD657" s="168"/>
      <c r="AE657" s="168"/>
      <c r="AF657" s="168"/>
      <c r="AG657" s="168"/>
      <c r="AH657" s="168"/>
      <c r="AI657" s="168"/>
      <c r="AJ657" s="168"/>
      <c r="AK657" s="168"/>
      <c r="AL657" s="168"/>
      <c r="AM657" s="168"/>
      <c r="AN657" s="168"/>
      <c r="AO657" s="168"/>
      <c r="AP657" s="168"/>
      <c r="AQ657" s="168"/>
      <c r="AR657" s="14"/>
    </row>
    <row r="658" spans="1:44" x14ac:dyDescent="0.35">
      <c r="A658" s="153" t="str">
        <f t="shared" si="46"/>
        <v>Cut4_33</v>
      </c>
      <c r="B658" s="14">
        <v>2020</v>
      </c>
      <c r="C658" s="14">
        <v>33</v>
      </c>
      <c r="D658" s="14" t="s">
        <v>19</v>
      </c>
      <c r="E658" s="14" t="s">
        <v>12</v>
      </c>
      <c r="F658" s="14" t="s">
        <v>8</v>
      </c>
      <c r="G658" s="14" t="s">
        <v>9</v>
      </c>
      <c r="H658" s="14" t="str">
        <f t="shared" si="47"/>
        <v>B3BPW</v>
      </c>
      <c r="I658" s="14" t="str">
        <f t="shared" si="48"/>
        <v>B3_2020</v>
      </c>
      <c r="J658" s="14" t="s">
        <v>10</v>
      </c>
      <c r="K658" s="14" t="s">
        <v>373</v>
      </c>
      <c r="L658" s="18">
        <v>44098</v>
      </c>
      <c r="M658" s="154">
        <v>17.649999999999999</v>
      </c>
      <c r="N658" s="155">
        <v>2729.8666666666663</v>
      </c>
      <c r="O658" s="155">
        <v>2729.8666666666663</v>
      </c>
      <c r="P658" s="14"/>
      <c r="Q658" s="14"/>
      <c r="R658" s="14"/>
      <c r="S658" s="168"/>
      <c r="T658" s="168"/>
      <c r="U658" s="168"/>
      <c r="V658" s="168"/>
      <c r="W658" s="168"/>
      <c r="X658" s="168"/>
      <c r="Y658" s="168"/>
      <c r="Z658" s="168"/>
      <c r="AA658" s="168"/>
      <c r="AB658" s="168"/>
      <c r="AC658" s="168"/>
      <c r="AD658" s="168"/>
      <c r="AE658" s="168"/>
      <c r="AF658" s="168"/>
      <c r="AG658" s="168"/>
      <c r="AH658" s="168"/>
      <c r="AI658" s="168"/>
      <c r="AJ658" s="168"/>
      <c r="AK658" s="168"/>
      <c r="AL658" s="168"/>
      <c r="AM658" s="168"/>
      <c r="AN658" s="168"/>
      <c r="AO658" s="168"/>
      <c r="AP658" s="168"/>
      <c r="AQ658" s="168"/>
      <c r="AR658" s="14"/>
    </row>
    <row r="659" spans="1:44" x14ac:dyDescent="0.35">
      <c r="A659" s="153" t="str">
        <f t="shared" si="46"/>
        <v>Cut4_34</v>
      </c>
      <c r="B659" s="14">
        <v>2020</v>
      </c>
      <c r="C659" s="14">
        <v>34</v>
      </c>
      <c r="D659" s="14" t="s">
        <v>19</v>
      </c>
      <c r="E659" s="14" t="s">
        <v>12</v>
      </c>
      <c r="F659" s="14" t="s">
        <v>14</v>
      </c>
      <c r="G659" s="14" t="s">
        <v>16</v>
      </c>
      <c r="H659" s="14" t="str">
        <f t="shared" si="47"/>
        <v>B1BFW</v>
      </c>
      <c r="I659" s="14" t="str">
        <f t="shared" si="48"/>
        <v>B1_2020</v>
      </c>
      <c r="J659" s="14" t="s">
        <v>15</v>
      </c>
      <c r="K659" s="14" t="s">
        <v>373</v>
      </c>
      <c r="L659" s="18">
        <v>44098</v>
      </c>
      <c r="M659" s="154">
        <v>18.079999999999998</v>
      </c>
      <c r="N659" s="155">
        <v>2290.1333333333332</v>
      </c>
      <c r="O659" s="155">
        <v>2290.1333333333332</v>
      </c>
      <c r="P659" s="14"/>
      <c r="Q659" s="14"/>
      <c r="R659" s="14"/>
      <c r="S659" s="168"/>
      <c r="T659" s="168"/>
      <c r="U659" s="168"/>
      <c r="V659" s="168"/>
      <c r="W659" s="168"/>
      <c r="X659" s="168"/>
      <c r="Y659" s="168"/>
      <c r="Z659" s="168"/>
      <c r="AA659" s="168"/>
      <c r="AB659" s="168"/>
      <c r="AC659" s="168"/>
      <c r="AD659" s="168"/>
      <c r="AE659" s="168"/>
      <c r="AF659" s="168"/>
      <c r="AG659" s="168"/>
      <c r="AH659" s="168"/>
      <c r="AI659" s="168"/>
      <c r="AJ659" s="168"/>
      <c r="AK659" s="168"/>
      <c r="AL659" s="168"/>
      <c r="AM659" s="168"/>
      <c r="AN659" s="168"/>
      <c r="AO659" s="168"/>
      <c r="AP659" s="168"/>
      <c r="AQ659" s="168"/>
      <c r="AR659" s="14"/>
    </row>
    <row r="660" spans="1:44" x14ac:dyDescent="0.35">
      <c r="A660" s="153" t="str">
        <f t="shared" si="46"/>
        <v>Cut4_35</v>
      </c>
      <c r="B660" s="14">
        <v>2020</v>
      </c>
      <c r="C660" s="16">
        <v>35</v>
      </c>
      <c r="D660" s="14" t="s">
        <v>20</v>
      </c>
      <c r="E660" s="16" t="s">
        <v>12</v>
      </c>
      <c r="F660" s="16" t="s">
        <v>18</v>
      </c>
      <c r="G660" s="14" t="s">
        <v>16</v>
      </c>
      <c r="H660" s="14" t="str">
        <f t="shared" si="47"/>
        <v>B2BFW</v>
      </c>
      <c r="I660" s="14" t="str">
        <f t="shared" si="48"/>
        <v>B2_2020</v>
      </c>
      <c r="J660" s="14" t="s">
        <v>15</v>
      </c>
      <c r="K660" s="14" t="s">
        <v>373</v>
      </c>
      <c r="L660" s="18">
        <v>44098</v>
      </c>
      <c r="M660" s="154">
        <v>18.29</v>
      </c>
      <c r="N660" s="155">
        <v>4462.7599999999993</v>
      </c>
      <c r="O660" s="155">
        <v>4462.7599999999993</v>
      </c>
      <c r="P660" s="14"/>
      <c r="Q660" s="14"/>
      <c r="R660" s="14"/>
      <c r="S660" s="168"/>
      <c r="T660" s="168"/>
      <c r="U660" s="168"/>
      <c r="V660" s="168"/>
      <c r="W660" s="168"/>
      <c r="X660" s="168"/>
      <c r="Y660" s="168"/>
      <c r="Z660" s="168"/>
      <c r="AA660" s="168"/>
      <c r="AB660" s="168"/>
      <c r="AC660" s="168"/>
      <c r="AD660" s="168"/>
      <c r="AE660" s="168"/>
      <c r="AF660" s="168"/>
      <c r="AG660" s="168"/>
      <c r="AH660" s="168"/>
      <c r="AI660" s="168"/>
      <c r="AJ660" s="168"/>
      <c r="AK660" s="168"/>
      <c r="AL660" s="168"/>
      <c r="AM660" s="168"/>
      <c r="AN660" s="168"/>
      <c r="AO660" s="168"/>
      <c r="AP660" s="168"/>
      <c r="AQ660" s="168"/>
      <c r="AR660" s="14"/>
    </row>
    <row r="661" spans="1:44" x14ac:dyDescent="0.35">
      <c r="A661" s="153" t="str">
        <f t="shared" si="46"/>
        <v>Cut4_36</v>
      </c>
      <c r="B661" s="14">
        <v>2020</v>
      </c>
      <c r="C661" s="15">
        <v>36</v>
      </c>
      <c r="D661" s="15" t="s">
        <v>20</v>
      </c>
      <c r="E661" s="15" t="s">
        <v>12</v>
      </c>
      <c r="F661" s="15" t="s">
        <v>18</v>
      </c>
      <c r="G661" s="14" t="s">
        <v>12</v>
      </c>
      <c r="H661" s="14" t="str">
        <f t="shared" si="47"/>
        <v>B2C</v>
      </c>
      <c r="I661" s="14" t="str">
        <f t="shared" si="48"/>
        <v>B2_2020</v>
      </c>
      <c r="J661" s="14" t="s">
        <v>15</v>
      </c>
      <c r="K661" s="14" t="s">
        <v>373</v>
      </c>
      <c r="L661" s="18">
        <v>44098</v>
      </c>
      <c r="M661" s="154">
        <v>20.350000000000001</v>
      </c>
      <c r="N661" s="155">
        <v>4232.8</v>
      </c>
      <c r="O661" s="155">
        <v>4232.8</v>
      </c>
      <c r="P661" s="14"/>
      <c r="Q661" s="14"/>
      <c r="R661" s="14"/>
      <c r="S661" s="168"/>
      <c r="T661" s="168"/>
      <c r="U661" s="168"/>
      <c r="V661" s="168"/>
      <c r="W661" s="168"/>
      <c r="X661" s="168"/>
      <c r="Y661" s="168"/>
      <c r="Z661" s="168"/>
      <c r="AA661" s="168"/>
      <c r="AB661" s="168"/>
      <c r="AC661" s="168"/>
      <c r="AD661" s="168"/>
      <c r="AE661" s="168"/>
      <c r="AF661" s="168"/>
      <c r="AG661" s="168"/>
      <c r="AH661" s="168"/>
      <c r="AI661" s="168"/>
      <c r="AJ661" s="168"/>
      <c r="AK661" s="168"/>
      <c r="AL661" s="168"/>
      <c r="AM661" s="168"/>
      <c r="AN661" s="168"/>
      <c r="AO661" s="168"/>
      <c r="AP661" s="168"/>
      <c r="AQ661" s="168"/>
      <c r="AR661" s="14"/>
    </row>
    <row r="662" spans="1:44" x14ac:dyDescent="0.35">
      <c r="A662" s="153" t="str">
        <f t="shared" si="46"/>
        <v>Cut4_37</v>
      </c>
      <c r="B662" s="14">
        <v>2020</v>
      </c>
      <c r="C662" s="14">
        <v>37</v>
      </c>
      <c r="D662" s="14" t="s">
        <v>7</v>
      </c>
      <c r="E662" s="14" t="s">
        <v>17</v>
      </c>
      <c r="F662" s="14" t="s">
        <v>14</v>
      </c>
      <c r="G662" s="14" t="s">
        <v>16</v>
      </c>
      <c r="H662" s="14" t="str">
        <f t="shared" si="47"/>
        <v>B1BFW</v>
      </c>
      <c r="I662" s="14" t="str">
        <f t="shared" si="48"/>
        <v>B1_2020</v>
      </c>
      <c r="J662" s="14" t="s">
        <v>15</v>
      </c>
      <c r="K662" s="14" t="s">
        <v>373</v>
      </c>
      <c r="L662" s="18">
        <v>44098</v>
      </c>
      <c r="M662" s="154">
        <v>17.515000000000001</v>
      </c>
      <c r="N662" s="155">
        <v>1774.8533333333332</v>
      </c>
      <c r="O662" s="155">
        <v>1774.8533333333332</v>
      </c>
      <c r="P662" s="14"/>
      <c r="Q662" s="14"/>
      <c r="R662" s="14"/>
      <c r="S662" s="168"/>
      <c r="T662" s="168"/>
      <c r="U662" s="168"/>
      <c r="V662" s="168"/>
      <c r="W662" s="168"/>
      <c r="X662" s="168"/>
      <c r="Y662" s="168"/>
      <c r="Z662" s="168"/>
      <c r="AA662" s="168"/>
      <c r="AB662" s="168"/>
      <c r="AC662" s="168"/>
      <c r="AD662" s="168"/>
      <c r="AE662" s="168"/>
      <c r="AF662" s="168"/>
      <c r="AG662" s="168"/>
      <c r="AH662" s="168"/>
      <c r="AI662" s="168"/>
      <c r="AJ662" s="168"/>
      <c r="AK662" s="168"/>
      <c r="AL662" s="168"/>
      <c r="AM662" s="168"/>
      <c r="AN662" s="168"/>
      <c r="AO662" s="168"/>
      <c r="AP662" s="168"/>
      <c r="AQ662" s="168"/>
      <c r="AR662" s="14"/>
    </row>
    <row r="663" spans="1:44" x14ac:dyDescent="0.35">
      <c r="A663" s="153" t="str">
        <f t="shared" si="46"/>
        <v>Cut4_38</v>
      </c>
      <c r="B663" s="14">
        <v>2020</v>
      </c>
      <c r="C663" s="14">
        <v>38</v>
      </c>
      <c r="D663" s="14" t="s">
        <v>7</v>
      </c>
      <c r="E663" s="14" t="s">
        <v>17</v>
      </c>
      <c r="F663" s="14" t="s">
        <v>8</v>
      </c>
      <c r="G663" s="14" t="s">
        <v>12</v>
      </c>
      <c r="H663" s="14" t="str">
        <f t="shared" si="47"/>
        <v>B3C</v>
      </c>
      <c r="I663" s="14" t="str">
        <f t="shared" si="48"/>
        <v>B3_2020</v>
      </c>
      <c r="J663" s="14" t="s">
        <v>10</v>
      </c>
      <c r="K663" s="14" t="s">
        <v>373</v>
      </c>
      <c r="L663" s="18">
        <v>44098</v>
      </c>
      <c r="M663" s="154">
        <v>19.975000000000001</v>
      </c>
      <c r="N663" s="155">
        <v>1598</v>
      </c>
      <c r="O663" s="155">
        <v>1598</v>
      </c>
      <c r="P663" s="14"/>
      <c r="Q663" s="14"/>
      <c r="R663" s="14"/>
      <c r="S663" s="168"/>
      <c r="T663" s="168"/>
      <c r="U663" s="168"/>
      <c r="V663" s="168"/>
      <c r="W663" s="168"/>
      <c r="X663" s="168"/>
      <c r="Y663" s="168"/>
      <c r="Z663" s="168"/>
      <c r="AA663" s="168"/>
      <c r="AB663" s="168"/>
      <c r="AC663" s="168"/>
      <c r="AD663" s="168"/>
      <c r="AE663" s="168"/>
      <c r="AF663" s="168"/>
      <c r="AG663" s="168"/>
      <c r="AH663" s="168"/>
      <c r="AI663" s="168"/>
      <c r="AJ663" s="168"/>
      <c r="AK663" s="168"/>
      <c r="AL663" s="168"/>
      <c r="AM663" s="168"/>
      <c r="AN663" s="168"/>
      <c r="AO663" s="168"/>
      <c r="AP663" s="168"/>
      <c r="AQ663" s="168"/>
      <c r="AR663" s="14"/>
    </row>
    <row r="664" spans="1:44" x14ac:dyDescent="0.35">
      <c r="A664" s="153" t="str">
        <f t="shared" si="46"/>
        <v>Cut4_39</v>
      </c>
      <c r="B664" s="14">
        <v>2020</v>
      </c>
      <c r="C664" s="14">
        <v>39</v>
      </c>
      <c r="D664" s="14" t="s">
        <v>13</v>
      </c>
      <c r="E664" s="14" t="s">
        <v>17</v>
      </c>
      <c r="F664" s="14" t="s">
        <v>8</v>
      </c>
      <c r="G664" s="14" t="s">
        <v>9</v>
      </c>
      <c r="H664" s="14" t="str">
        <f t="shared" si="47"/>
        <v>B3BPW</v>
      </c>
      <c r="I664" s="14" t="str">
        <f t="shared" si="48"/>
        <v>B3_2020</v>
      </c>
      <c r="J664" s="14" t="s">
        <v>10</v>
      </c>
      <c r="K664" s="14" t="s">
        <v>373</v>
      </c>
      <c r="L664" s="18">
        <v>44098</v>
      </c>
      <c r="M664" s="154">
        <v>16.689999999999998</v>
      </c>
      <c r="N664" s="155">
        <v>2336.5999999999995</v>
      </c>
      <c r="O664" s="155">
        <v>2336.5999999999995</v>
      </c>
      <c r="P664" s="14"/>
      <c r="Q664" s="14"/>
      <c r="R664" s="14"/>
      <c r="S664" s="168"/>
      <c r="T664" s="168"/>
      <c r="U664" s="168"/>
      <c r="V664" s="168"/>
      <c r="W664" s="168"/>
      <c r="X664" s="168"/>
      <c r="Y664" s="168"/>
      <c r="Z664" s="168"/>
      <c r="AA664" s="168"/>
      <c r="AB664" s="168"/>
      <c r="AC664" s="168"/>
      <c r="AD664" s="168"/>
      <c r="AE664" s="168"/>
      <c r="AF664" s="168"/>
      <c r="AG664" s="168"/>
      <c r="AH664" s="168"/>
      <c r="AI664" s="168"/>
      <c r="AJ664" s="168"/>
      <c r="AK664" s="168"/>
      <c r="AL664" s="168"/>
      <c r="AM664" s="168"/>
      <c r="AN664" s="168"/>
      <c r="AO664" s="168"/>
      <c r="AP664" s="168"/>
      <c r="AQ664" s="168"/>
      <c r="AR664" s="14"/>
    </row>
    <row r="665" spans="1:44" x14ac:dyDescent="0.35">
      <c r="A665" s="153" t="str">
        <f t="shared" si="46"/>
        <v>Cut4_40</v>
      </c>
      <c r="B665" s="14">
        <v>2020</v>
      </c>
      <c r="C665" s="14">
        <v>40</v>
      </c>
      <c r="D665" s="14" t="s">
        <v>13</v>
      </c>
      <c r="E665" s="14" t="s">
        <v>17</v>
      </c>
      <c r="F665" s="14" t="s">
        <v>11</v>
      </c>
      <c r="G665" s="14" t="s">
        <v>12</v>
      </c>
      <c r="H665" s="14" t="str">
        <f t="shared" si="47"/>
        <v>B4C</v>
      </c>
      <c r="I665" s="14" t="str">
        <f t="shared" si="48"/>
        <v>B4_2020</v>
      </c>
      <c r="J665" s="14" t="s">
        <v>10</v>
      </c>
      <c r="K665" s="14" t="s">
        <v>373</v>
      </c>
      <c r="L665" s="18">
        <v>44098</v>
      </c>
      <c r="M665" s="154">
        <v>18.509999999999998</v>
      </c>
      <c r="N665" s="155">
        <v>2492.6799999999994</v>
      </c>
      <c r="O665" s="155">
        <v>2492.6799999999994</v>
      </c>
      <c r="P665" s="14"/>
      <c r="Q665" s="14"/>
      <c r="R665" s="14"/>
      <c r="S665" s="168"/>
      <c r="T665" s="168"/>
      <c r="U665" s="168"/>
      <c r="V665" s="168"/>
      <c r="W665" s="168"/>
      <c r="X665" s="168"/>
      <c r="Y665" s="168"/>
      <c r="Z665" s="168"/>
      <c r="AA665" s="168"/>
      <c r="AB665" s="168"/>
      <c r="AC665" s="168"/>
      <c r="AD665" s="168"/>
      <c r="AE665" s="168"/>
      <c r="AF665" s="168"/>
      <c r="AG665" s="168"/>
      <c r="AH665" s="168"/>
      <c r="AI665" s="168"/>
      <c r="AJ665" s="168"/>
      <c r="AK665" s="168"/>
      <c r="AL665" s="168"/>
      <c r="AM665" s="168"/>
      <c r="AN665" s="168"/>
      <c r="AO665" s="168"/>
      <c r="AP665" s="168"/>
      <c r="AQ665" s="168"/>
      <c r="AR665" s="14"/>
    </row>
    <row r="666" spans="1:44" x14ac:dyDescent="0.35">
      <c r="A666" s="153" t="str">
        <f t="shared" si="46"/>
        <v>Cut4_41</v>
      </c>
      <c r="B666" s="14">
        <v>2020</v>
      </c>
      <c r="C666" s="14">
        <v>41</v>
      </c>
      <c r="D666" s="14" t="s">
        <v>12</v>
      </c>
      <c r="E666" s="14" t="s">
        <v>17</v>
      </c>
      <c r="F666" s="14" t="s">
        <v>18</v>
      </c>
      <c r="G666" s="14" t="s">
        <v>16</v>
      </c>
      <c r="H666" s="14" t="str">
        <f t="shared" si="47"/>
        <v>B2BFW</v>
      </c>
      <c r="I666" s="14" t="str">
        <f t="shared" si="48"/>
        <v>B2_2020</v>
      </c>
      <c r="J666" s="14" t="s">
        <v>15</v>
      </c>
      <c r="K666" s="14" t="s">
        <v>373</v>
      </c>
      <c r="L666" s="18">
        <v>44098</v>
      </c>
      <c r="M666" s="154">
        <v>18.594999999999999</v>
      </c>
      <c r="N666" s="155">
        <v>4190.0733333333319</v>
      </c>
      <c r="O666" s="155">
        <v>4190.0733333333319</v>
      </c>
      <c r="P666" s="14"/>
      <c r="Q666" s="14"/>
      <c r="R666" s="14"/>
      <c r="S666" s="168"/>
      <c r="T666" s="168"/>
      <c r="U666" s="168"/>
      <c r="V666" s="168"/>
      <c r="W666" s="168"/>
      <c r="X666" s="168"/>
      <c r="Y666" s="168"/>
      <c r="Z666" s="168"/>
      <c r="AA666" s="168"/>
      <c r="AB666" s="168"/>
      <c r="AC666" s="168"/>
      <c r="AD666" s="168"/>
      <c r="AE666" s="168"/>
      <c r="AF666" s="168"/>
      <c r="AG666" s="168"/>
      <c r="AH666" s="168"/>
      <c r="AI666" s="168"/>
      <c r="AJ666" s="168"/>
      <c r="AK666" s="168"/>
      <c r="AL666" s="168"/>
      <c r="AM666" s="168"/>
      <c r="AN666" s="168"/>
      <c r="AO666" s="168"/>
      <c r="AP666" s="168"/>
      <c r="AQ666" s="168"/>
      <c r="AR666" s="14"/>
    </row>
    <row r="667" spans="1:44" x14ac:dyDescent="0.35">
      <c r="A667" s="153" t="str">
        <f t="shared" si="46"/>
        <v>Cut4_42</v>
      </c>
      <c r="B667" s="14">
        <v>2020</v>
      </c>
      <c r="C667" s="14">
        <v>42</v>
      </c>
      <c r="D667" s="14" t="s">
        <v>12</v>
      </c>
      <c r="E667" s="14" t="s">
        <v>17</v>
      </c>
      <c r="F667" s="14" t="s">
        <v>14</v>
      </c>
      <c r="G667" s="14" t="s">
        <v>9</v>
      </c>
      <c r="H667" s="14" t="str">
        <f t="shared" si="47"/>
        <v>B1BPW</v>
      </c>
      <c r="I667" s="14" t="str">
        <f t="shared" si="48"/>
        <v>B1_2020</v>
      </c>
      <c r="J667" s="14" t="s">
        <v>15</v>
      </c>
      <c r="K667" s="14" t="s">
        <v>373</v>
      </c>
      <c r="L667" s="18">
        <v>44098</v>
      </c>
      <c r="M667" s="154">
        <v>17.725000000000001</v>
      </c>
      <c r="N667" s="155">
        <v>1559.8</v>
      </c>
      <c r="O667" s="155">
        <v>1559.8</v>
      </c>
      <c r="P667" s="14"/>
      <c r="Q667" s="14"/>
      <c r="R667" s="14"/>
      <c r="S667" s="168"/>
      <c r="T667" s="168"/>
      <c r="U667" s="168"/>
      <c r="V667" s="168"/>
      <c r="W667" s="168"/>
      <c r="X667" s="168"/>
      <c r="Y667" s="168"/>
      <c r="Z667" s="168"/>
      <c r="AA667" s="168"/>
      <c r="AB667" s="168"/>
      <c r="AC667" s="168"/>
      <c r="AD667" s="168"/>
      <c r="AE667" s="168"/>
      <c r="AF667" s="168"/>
      <c r="AG667" s="168"/>
      <c r="AH667" s="168"/>
      <c r="AI667" s="168"/>
      <c r="AJ667" s="168"/>
      <c r="AK667" s="168"/>
      <c r="AL667" s="168"/>
      <c r="AM667" s="168"/>
      <c r="AN667" s="168"/>
      <c r="AO667" s="168"/>
      <c r="AP667" s="168"/>
      <c r="AQ667" s="168"/>
      <c r="AR667" s="14"/>
    </row>
    <row r="668" spans="1:44" x14ac:dyDescent="0.35">
      <c r="A668" s="153" t="str">
        <f t="shared" si="46"/>
        <v>Cut4_43</v>
      </c>
      <c r="B668" s="14">
        <v>2020</v>
      </c>
      <c r="C668" s="14">
        <v>43</v>
      </c>
      <c r="D668" s="14" t="s">
        <v>17</v>
      </c>
      <c r="E668" s="14" t="s">
        <v>17</v>
      </c>
      <c r="F668" s="14" t="s">
        <v>18</v>
      </c>
      <c r="G668" s="14" t="s">
        <v>12</v>
      </c>
      <c r="H668" s="14" t="str">
        <f t="shared" si="47"/>
        <v>B2C</v>
      </c>
      <c r="I668" s="14" t="str">
        <f t="shared" si="48"/>
        <v>B2_2020</v>
      </c>
      <c r="J668" s="14" t="s">
        <v>15</v>
      </c>
      <c r="K668" s="14" t="s">
        <v>373</v>
      </c>
      <c r="L668" s="18">
        <v>44098</v>
      </c>
      <c r="M668" s="154">
        <v>19.774999999999999</v>
      </c>
      <c r="N668" s="155">
        <v>3506.7666666666669</v>
      </c>
      <c r="O668" s="155">
        <v>3506.7666666666669</v>
      </c>
      <c r="P668" s="14"/>
      <c r="Q668" s="14"/>
      <c r="R668" s="14"/>
      <c r="S668" s="168"/>
      <c r="T668" s="168"/>
      <c r="U668" s="168"/>
      <c r="V668" s="168"/>
      <c r="W668" s="168"/>
      <c r="X668" s="168"/>
      <c r="Y668" s="168"/>
      <c r="Z668" s="168"/>
      <c r="AA668" s="168"/>
      <c r="AB668" s="168"/>
      <c r="AC668" s="168"/>
      <c r="AD668" s="168"/>
      <c r="AE668" s="168"/>
      <c r="AF668" s="168"/>
      <c r="AG668" s="168"/>
      <c r="AH668" s="168"/>
      <c r="AI668" s="168"/>
      <c r="AJ668" s="168"/>
      <c r="AK668" s="168"/>
      <c r="AL668" s="168"/>
      <c r="AM668" s="168"/>
      <c r="AN668" s="168"/>
      <c r="AO668" s="168"/>
      <c r="AP668" s="168"/>
      <c r="AQ668" s="168"/>
      <c r="AR668" s="14"/>
    </row>
    <row r="669" spans="1:44" x14ac:dyDescent="0.35">
      <c r="A669" s="153" t="str">
        <f t="shared" si="46"/>
        <v>Cut4_44</v>
      </c>
      <c r="B669" s="14">
        <v>2020</v>
      </c>
      <c r="C669" s="14">
        <v>44</v>
      </c>
      <c r="D669" s="14" t="s">
        <v>17</v>
      </c>
      <c r="E669" s="14" t="s">
        <v>17</v>
      </c>
      <c r="F669" s="14" t="s">
        <v>11</v>
      </c>
      <c r="G669" s="14" t="s">
        <v>9</v>
      </c>
      <c r="H669" s="14" t="str">
        <f t="shared" si="47"/>
        <v>B4BPW</v>
      </c>
      <c r="I669" s="14" t="str">
        <f t="shared" si="48"/>
        <v>B4_2020</v>
      </c>
      <c r="J669" s="14" t="s">
        <v>10</v>
      </c>
      <c r="K669" s="14" t="s">
        <v>373</v>
      </c>
      <c r="L669" s="18">
        <v>44098</v>
      </c>
      <c r="M669" s="154">
        <v>15.43</v>
      </c>
      <c r="N669" s="155">
        <v>3415.1733333333336</v>
      </c>
      <c r="O669" s="155">
        <v>3415.1733333333336</v>
      </c>
      <c r="P669" s="14"/>
      <c r="Q669" s="14"/>
      <c r="R669" s="14"/>
      <c r="S669" s="168"/>
      <c r="T669" s="168"/>
      <c r="U669" s="168"/>
      <c r="V669" s="168"/>
      <c r="W669" s="168"/>
      <c r="X669" s="168"/>
      <c r="Y669" s="168"/>
      <c r="Z669" s="168"/>
      <c r="AA669" s="168"/>
      <c r="AB669" s="168"/>
      <c r="AC669" s="168"/>
      <c r="AD669" s="168"/>
      <c r="AE669" s="168"/>
      <c r="AF669" s="168"/>
      <c r="AG669" s="168"/>
      <c r="AH669" s="168"/>
      <c r="AI669" s="168"/>
      <c r="AJ669" s="168"/>
      <c r="AK669" s="168"/>
      <c r="AL669" s="168"/>
      <c r="AM669" s="168"/>
      <c r="AN669" s="168"/>
      <c r="AO669" s="168"/>
      <c r="AP669" s="168"/>
      <c r="AQ669" s="168"/>
      <c r="AR669" s="14"/>
    </row>
    <row r="670" spans="1:44" x14ac:dyDescent="0.35">
      <c r="A670" s="153" t="str">
        <f t="shared" si="46"/>
        <v>Cut4_45</v>
      </c>
      <c r="B670" s="14">
        <v>2020</v>
      </c>
      <c r="C670" s="14">
        <v>45</v>
      </c>
      <c r="D670" s="14" t="s">
        <v>19</v>
      </c>
      <c r="E670" s="14" t="s">
        <v>17</v>
      </c>
      <c r="F670" s="14" t="s">
        <v>14</v>
      </c>
      <c r="G670" s="14" t="s">
        <v>12</v>
      </c>
      <c r="H670" s="14" t="str">
        <f t="shared" si="47"/>
        <v>B1C</v>
      </c>
      <c r="I670" s="14" t="str">
        <f t="shared" si="48"/>
        <v>B1_2020</v>
      </c>
      <c r="J670" s="14" t="s">
        <v>15</v>
      </c>
      <c r="K670" s="14" t="s">
        <v>373</v>
      </c>
      <c r="L670" s="18">
        <v>44098</v>
      </c>
      <c r="M670" s="154">
        <v>20.494999999999997</v>
      </c>
      <c r="N670" s="155">
        <v>1448.313333333333</v>
      </c>
      <c r="O670" s="155">
        <v>1448.313333333333</v>
      </c>
      <c r="P670" s="14"/>
      <c r="Q670" s="14"/>
      <c r="R670" s="14"/>
      <c r="S670" s="168"/>
      <c r="T670" s="168"/>
      <c r="U670" s="168"/>
      <c r="V670" s="168"/>
      <c r="W670" s="168"/>
      <c r="X670" s="168"/>
      <c r="Y670" s="168"/>
      <c r="Z670" s="168"/>
      <c r="AA670" s="168"/>
      <c r="AB670" s="168"/>
      <c r="AC670" s="168"/>
      <c r="AD670" s="168"/>
      <c r="AE670" s="168"/>
      <c r="AF670" s="168"/>
      <c r="AG670" s="168"/>
      <c r="AH670" s="168"/>
      <c r="AI670" s="168"/>
      <c r="AJ670" s="168"/>
      <c r="AK670" s="168"/>
      <c r="AL670" s="168"/>
      <c r="AM670" s="168"/>
      <c r="AN670" s="168"/>
      <c r="AO670" s="168"/>
      <c r="AP670" s="168"/>
      <c r="AQ670" s="168"/>
      <c r="AR670" s="14"/>
    </row>
    <row r="671" spans="1:44" x14ac:dyDescent="0.35">
      <c r="A671" s="153" t="str">
        <f t="shared" si="46"/>
        <v>Cut4_46</v>
      </c>
      <c r="B671" s="14">
        <v>2020</v>
      </c>
      <c r="C671" s="14">
        <v>46</v>
      </c>
      <c r="D671" s="14" t="s">
        <v>19</v>
      </c>
      <c r="E671" s="14" t="s">
        <v>17</v>
      </c>
      <c r="F671" s="14" t="s">
        <v>8</v>
      </c>
      <c r="G671" s="14" t="s">
        <v>16</v>
      </c>
      <c r="H671" s="14" t="str">
        <f t="shared" si="47"/>
        <v>B3BFW</v>
      </c>
      <c r="I671" s="14" t="str">
        <f t="shared" si="48"/>
        <v>B3_2020</v>
      </c>
      <c r="J671" s="14" t="s">
        <v>10</v>
      </c>
      <c r="K671" s="14" t="s">
        <v>373</v>
      </c>
      <c r="L671" s="18">
        <v>44098</v>
      </c>
      <c r="M671" s="154">
        <v>19.024999999999999</v>
      </c>
      <c r="N671" s="155">
        <v>2029.333333333333</v>
      </c>
      <c r="O671" s="155">
        <v>2029.333333333333</v>
      </c>
      <c r="P671" s="14"/>
      <c r="Q671" s="14"/>
      <c r="R671" s="14"/>
      <c r="S671" s="168"/>
      <c r="T671" s="168"/>
      <c r="U671" s="168"/>
      <c r="V671" s="168"/>
      <c r="W671" s="168"/>
      <c r="X671" s="168"/>
      <c r="Y671" s="168"/>
      <c r="Z671" s="168"/>
      <c r="AA671" s="168"/>
      <c r="AB671" s="168"/>
      <c r="AC671" s="168"/>
      <c r="AD671" s="168"/>
      <c r="AE671" s="168"/>
      <c r="AF671" s="168"/>
      <c r="AG671" s="168"/>
      <c r="AH671" s="168"/>
      <c r="AI671" s="168"/>
      <c r="AJ671" s="168"/>
      <c r="AK671" s="168"/>
      <c r="AL671" s="168"/>
      <c r="AM671" s="168"/>
      <c r="AN671" s="168"/>
      <c r="AO671" s="168"/>
      <c r="AP671" s="168"/>
      <c r="AQ671" s="168"/>
      <c r="AR671" s="14"/>
    </row>
    <row r="672" spans="1:44" x14ac:dyDescent="0.35">
      <c r="A672" s="153" t="str">
        <f t="shared" si="46"/>
        <v>Cut4_47</v>
      </c>
      <c r="B672" s="14">
        <v>2020</v>
      </c>
      <c r="C672" s="16">
        <v>47</v>
      </c>
      <c r="D672" s="14" t="s">
        <v>20</v>
      </c>
      <c r="E672" s="16" t="s">
        <v>17</v>
      </c>
      <c r="F672" s="16" t="s">
        <v>18</v>
      </c>
      <c r="G672" s="14" t="s">
        <v>9</v>
      </c>
      <c r="H672" s="14" t="str">
        <f t="shared" si="47"/>
        <v>B2BPW</v>
      </c>
      <c r="I672" s="14" t="str">
        <f t="shared" si="48"/>
        <v>B2_2020</v>
      </c>
      <c r="J672" s="14" t="s">
        <v>15</v>
      </c>
      <c r="K672" s="14" t="s">
        <v>373</v>
      </c>
      <c r="L672" s="18">
        <v>44098</v>
      </c>
      <c r="M672" s="154">
        <v>17.115000000000002</v>
      </c>
      <c r="N672" s="155">
        <v>4107.6000000000004</v>
      </c>
      <c r="O672" s="155">
        <v>4107.6000000000004</v>
      </c>
      <c r="P672" s="14"/>
      <c r="Q672" s="14"/>
      <c r="R672" s="14"/>
      <c r="S672" s="168"/>
      <c r="T672" s="168"/>
      <c r="U672" s="168"/>
      <c r="V672" s="168"/>
      <c r="W672" s="168"/>
      <c r="X672" s="168"/>
      <c r="Y672" s="168"/>
      <c r="Z672" s="168"/>
      <c r="AA672" s="168"/>
      <c r="AB672" s="168"/>
      <c r="AC672" s="168"/>
      <c r="AD672" s="168"/>
      <c r="AE672" s="168"/>
      <c r="AF672" s="168"/>
      <c r="AG672" s="168"/>
      <c r="AH672" s="168"/>
      <c r="AI672" s="168"/>
      <c r="AJ672" s="168"/>
      <c r="AK672" s="168"/>
      <c r="AL672" s="168"/>
      <c r="AM672" s="168"/>
      <c r="AN672" s="168"/>
      <c r="AO672" s="168"/>
      <c r="AP672" s="168"/>
      <c r="AQ672" s="168"/>
      <c r="AR672" s="14"/>
    </row>
    <row r="673" spans="1:44" x14ac:dyDescent="0.35">
      <c r="A673" s="153" t="str">
        <f t="shared" si="46"/>
        <v>Cut4_48</v>
      </c>
      <c r="B673" s="14">
        <v>2020</v>
      </c>
      <c r="C673" s="15">
        <v>48</v>
      </c>
      <c r="D673" s="15" t="s">
        <v>20</v>
      </c>
      <c r="E673" s="15" t="s">
        <v>17</v>
      </c>
      <c r="F673" s="15" t="s">
        <v>11</v>
      </c>
      <c r="G673" s="14" t="s">
        <v>16</v>
      </c>
      <c r="H673" s="14" t="str">
        <f t="shared" si="47"/>
        <v>B4BFW</v>
      </c>
      <c r="I673" s="14" t="str">
        <f t="shared" si="48"/>
        <v>B4_2020</v>
      </c>
      <c r="J673" s="14" t="s">
        <v>10</v>
      </c>
      <c r="K673" s="14" t="s">
        <v>373</v>
      </c>
      <c r="L673" s="18">
        <v>44098</v>
      </c>
      <c r="M673" s="154">
        <v>17.854999999999997</v>
      </c>
      <c r="N673" s="155">
        <v>3142.4799999999991</v>
      </c>
      <c r="O673" s="155">
        <v>3142.4799999999991</v>
      </c>
      <c r="P673" s="14"/>
      <c r="Q673" s="14"/>
      <c r="R673" s="14"/>
      <c r="S673" s="168"/>
      <c r="T673" s="168"/>
      <c r="U673" s="168"/>
      <c r="V673" s="168"/>
      <c r="W673" s="168"/>
      <c r="X673" s="168"/>
      <c r="Y673" s="168"/>
      <c r="Z673" s="168"/>
      <c r="AA673" s="168"/>
      <c r="AB673" s="168"/>
      <c r="AC673" s="168"/>
      <c r="AD673" s="168"/>
      <c r="AE673" s="168"/>
      <c r="AF673" s="168"/>
      <c r="AG673" s="168"/>
      <c r="AH673" s="168"/>
      <c r="AI673" s="168"/>
      <c r="AJ673" s="168"/>
      <c r="AK673" s="168"/>
      <c r="AL673" s="168"/>
      <c r="AM673" s="168"/>
      <c r="AN673" s="168"/>
      <c r="AO673" s="168"/>
      <c r="AP673" s="168"/>
      <c r="AQ673" s="168"/>
      <c r="AR673" s="14"/>
    </row>
    <row r="674" spans="1:44" x14ac:dyDescent="0.35">
      <c r="A674" s="153" t="str">
        <f t="shared" si="46"/>
        <v>CUM_1</v>
      </c>
      <c r="B674" s="14">
        <v>2020</v>
      </c>
      <c r="C674" s="14">
        <v>1</v>
      </c>
      <c r="D674" s="14" t="s">
        <v>7</v>
      </c>
      <c r="E674" s="14" t="s">
        <v>7</v>
      </c>
      <c r="F674" s="14" t="s">
        <v>8</v>
      </c>
      <c r="G674" s="14" t="s">
        <v>9</v>
      </c>
      <c r="H674" s="14" t="str">
        <f t="shared" si="47"/>
        <v>B3BPW</v>
      </c>
      <c r="I674" s="14" t="str">
        <f t="shared" si="48"/>
        <v>B3_2020</v>
      </c>
      <c r="J674" s="14" t="s">
        <v>10</v>
      </c>
      <c r="K674" s="14" t="s">
        <v>375</v>
      </c>
      <c r="L674" s="14"/>
      <c r="M674" s="154"/>
      <c r="N674" s="164">
        <v>12691.832426370944</v>
      </c>
      <c r="O674" s="165"/>
      <c r="P674" s="14"/>
      <c r="Q674" s="14"/>
      <c r="R674" s="14"/>
      <c r="S674" s="168"/>
      <c r="T674" s="168"/>
      <c r="U674" s="168"/>
      <c r="V674" s="168"/>
      <c r="W674" s="168"/>
      <c r="X674" s="168"/>
      <c r="Y674" s="168"/>
      <c r="Z674" s="168"/>
      <c r="AA674" s="168"/>
      <c r="AB674" s="168"/>
      <c r="AC674" s="168"/>
      <c r="AD674" s="168"/>
      <c r="AE674" s="168"/>
      <c r="AF674" s="168"/>
      <c r="AG674" s="168"/>
      <c r="AH674" s="168"/>
      <c r="AI674" s="168"/>
      <c r="AJ674" s="168"/>
      <c r="AK674" s="168"/>
      <c r="AL674" s="168"/>
      <c r="AM674" s="168"/>
      <c r="AN674" s="168"/>
      <c r="AO674" s="168"/>
      <c r="AP674" s="168"/>
      <c r="AQ674" s="168"/>
      <c r="AR674" s="14"/>
    </row>
    <row r="675" spans="1:44" x14ac:dyDescent="0.35">
      <c r="A675" s="153" t="str">
        <f t="shared" si="46"/>
        <v>CUM_2</v>
      </c>
      <c r="B675" s="14">
        <v>2020</v>
      </c>
      <c r="C675" s="14">
        <v>2</v>
      </c>
      <c r="D675" s="14" t="s">
        <v>7</v>
      </c>
      <c r="E675" s="14" t="s">
        <v>7</v>
      </c>
      <c r="F675" s="14" t="s">
        <v>11</v>
      </c>
      <c r="G675" s="14" t="s">
        <v>12</v>
      </c>
      <c r="H675" s="14" t="str">
        <f t="shared" si="47"/>
        <v>B4C</v>
      </c>
      <c r="I675" s="14" t="str">
        <f t="shared" si="48"/>
        <v>B4_2020</v>
      </c>
      <c r="J675" s="14" t="s">
        <v>10</v>
      </c>
      <c r="K675" s="14" t="s">
        <v>375</v>
      </c>
      <c r="L675" s="14"/>
      <c r="M675" s="154"/>
      <c r="N675" s="164">
        <v>14422.175349256384</v>
      </c>
      <c r="O675" s="165"/>
      <c r="P675" s="14"/>
      <c r="Q675" s="14"/>
      <c r="R675" s="14"/>
      <c r="S675" s="168"/>
      <c r="T675" s="168"/>
      <c r="U675" s="168"/>
      <c r="V675" s="168"/>
      <c r="W675" s="168"/>
      <c r="X675" s="168"/>
      <c r="Y675" s="168"/>
      <c r="Z675" s="168"/>
      <c r="AA675" s="168"/>
      <c r="AB675" s="168"/>
      <c r="AC675" s="168"/>
      <c r="AD675" s="168"/>
      <c r="AE675" s="168"/>
      <c r="AF675" s="168"/>
      <c r="AG675" s="168"/>
      <c r="AH675" s="168"/>
      <c r="AI675" s="168"/>
      <c r="AJ675" s="168"/>
      <c r="AK675" s="168"/>
      <c r="AL675" s="168"/>
      <c r="AM675" s="168"/>
      <c r="AN675" s="168"/>
      <c r="AO675" s="168"/>
      <c r="AP675" s="168"/>
      <c r="AQ675" s="168"/>
      <c r="AR675" s="14"/>
    </row>
    <row r="676" spans="1:44" x14ac:dyDescent="0.35">
      <c r="A676" s="153" t="str">
        <f t="shared" si="46"/>
        <v>CUM_3</v>
      </c>
      <c r="B676" s="14">
        <v>2020</v>
      </c>
      <c r="C676" s="14">
        <v>3</v>
      </c>
      <c r="D676" s="14" t="s">
        <v>13</v>
      </c>
      <c r="E676" s="14" t="s">
        <v>7</v>
      </c>
      <c r="F676" s="14" t="s">
        <v>14</v>
      </c>
      <c r="G676" s="14" t="s">
        <v>9</v>
      </c>
      <c r="H676" s="14" t="str">
        <f t="shared" si="47"/>
        <v>B1BPW</v>
      </c>
      <c r="I676" s="14" t="str">
        <f t="shared" si="48"/>
        <v>B1_2020</v>
      </c>
      <c r="J676" s="14" t="s">
        <v>15</v>
      </c>
      <c r="K676" s="14" t="s">
        <v>375</v>
      </c>
      <c r="L676" s="14"/>
      <c r="M676" s="154"/>
      <c r="N676" s="164">
        <v>11522.193492819431</v>
      </c>
      <c r="O676" s="165"/>
      <c r="P676" s="14"/>
      <c r="Q676" s="14"/>
      <c r="R676" s="14"/>
      <c r="S676" s="168"/>
      <c r="T676" s="168"/>
      <c r="U676" s="168"/>
      <c r="V676" s="168"/>
      <c r="W676" s="168"/>
      <c r="X676" s="168"/>
      <c r="Y676" s="168"/>
      <c r="Z676" s="168"/>
      <c r="AA676" s="168"/>
      <c r="AB676" s="168"/>
      <c r="AC676" s="168"/>
      <c r="AD676" s="168"/>
      <c r="AE676" s="168"/>
      <c r="AF676" s="168"/>
      <c r="AG676" s="168"/>
      <c r="AH676" s="168"/>
      <c r="AI676" s="168"/>
      <c r="AJ676" s="168"/>
      <c r="AK676" s="168"/>
      <c r="AL676" s="168"/>
      <c r="AM676" s="168"/>
      <c r="AN676" s="168"/>
      <c r="AO676" s="168"/>
      <c r="AP676" s="168"/>
      <c r="AQ676" s="168"/>
      <c r="AR676" s="14"/>
    </row>
    <row r="677" spans="1:44" x14ac:dyDescent="0.35">
      <c r="A677" s="153" t="str">
        <f t="shared" si="46"/>
        <v>CUM_4</v>
      </c>
      <c r="B677" s="14">
        <v>2020</v>
      </c>
      <c r="C677" s="14">
        <v>4</v>
      </c>
      <c r="D677" s="14" t="s">
        <v>13</v>
      </c>
      <c r="E677" s="14" t="s">
        <v>7</v>
      </c>
      <c r="F677" s="14" t="s">
        <v>14</v>
      </c>
      <c r="G677" s="14" t="s">
        <v>16</v>
      </c>
      <c r="H677" s="14" t="str">
        <f t="shared" si="47"/>
        <v>B1BFW</v>
      </c>
      <c r="I677" s="14" t="str">
        <f t="shared" si="48"/>
        <v>B1_2020</v>
      </c>
      <c r="J677" s="14" t="s">
        <v>15</v>
      </c>
      <c r="K677" s="14" t="s">
        <v>375</v>
      </c>
      <c r="L677" s="14"/>
      <c r="M677" s="154"/>
      <c r="N677" s="164">
        <v>11726.837874396131</v>
      </c>
      <c r="O677" s="165"/>
      <c r="P677" s="14"/>
      <c r="Q677" s="14"/>
      <c r="R677" s="14"/>
      <c r="S677" s="168"/>
      <c r="T677" s="168"/>
      <c r="U677" s="168"/>
      <c r="V677" s="168"/>
      <c r="W677" s="168"/>
      <c r="X677" s="168"/>
      <c r="Y677" s="168"/>
      <c r="Z677" s="168"/>
      <c r="AA677" s="168"/>
      <c r="AB677" s="168"/>
      <c r="AC677" s="168"/>
      <c r="AD677" s="168"/>
      <c r="AE677" s="168"/>
      <c r="AF677" s="168"/>
      <c r="AG677" s="168"/>
      <c r="AH677" s="168"/>
      <c r="AI677" s="168"/>
      <c r="AJ677" s="168"/>
      <c r="AK677" s="168"/>
      <c r="AL677" s="168"/>
      <c r="AM677" s="168"/>
      <c r="AN677" s="168"/>
      <c r="AO677" s="168"/>
      <c r="AP677" s="168"/>
      <c r="AQ677" s="168"/>
      <c r="AR677" s="14"/>
    </row>
    <row r="678" spans="1:44" x14ac:dyDescent="0.35">
      <c r="A678" s="153" t="str">
        <f t="shared" si="46"/>
        <v>CUM_5</v>
      </c>
      <c r="B678" s="14">
        <v>2020</v>
      </c>
      <c r="C678" s="14">
        <v>5</v>
      </c>
      <c r="D678" s="14" t="s">
        <v>12</v>
      </c>
      <c r="E678" s="14" t="s">
        <v>7</v>
      </c>
      <c r="F678" s="14" t="s">
        <v>11</v>
      </c>
      <c r="G678" s="14" t="s">
        <v>9</v>
      </c>
      <c r="H678" s="14" t="str">
        <f t="shared" si="47"/>
        <v>B4BPW</v>
      </c>
      <c r="I678" s="14" t="str">
        <f t="shared" si="48"/>
        <v>B4_2020</v>
      </c>
      <c r="J678" s="14" t="s">
        <v>10</v>
      </c>
      <c r="K678" s="14" t="s">
        <v>375</v>
      </c>
      <c r="L678" s="14"/>
      <c r="M678" s="154"/>
      <c r="N678" s="164">
        <v>16373.736277940561</v>
      </c>
      <c r="O678" s="165"/>
      <c r="P678" s="14"/>
      <c r="Q678" s="14"/>
      <c r="R678" s="14"/>
      <c r="S678" s="168"/>
      <c r="T678" s="168"/>
      <c r="U678" s="168"/>
      <c r="V678" s="168"/>
      <c r="W678" s="168"/>
      <c r="X678" s="168"/>
      <c r="Y678" s="168"/>
      <c r="Z678" s="168"/>
      <c r="AA678" s="168"/>
      <c r="AB678" s="168"/>
      <c r="AC678" s="168"/>
      <c r="AD678" s="168"/>
      <c r="AE678" s="168"/>
      <c r="AF678" s="168"/>
      <c r="AG678" s="168"/>
      <c r="AH678" s="168"/>
      <c r="AI678" s="168"/>
      <c r="AJ678" s="168"/>
      <c r="AK678" s="168"/>
      <c r="AL678" s="168"/>
      <c r="AM678" s="168"/>
      <c r="AN678" s="168"/>
      <c r="AO678" s="168"/>
      <c r="AP678" s="168"/>
      <c r="AQ678" s="168"/>
      <c r="AR678" s="14"/>
    </row>
    <row r="679" spans="1:44" x14ac:dyDescent="0.35">
      <c r="A679" s="153" t="str">
        <f t="shared" si="46"/>
        <v>CUM_6</v>
      </c>
      <c r="B679" s="14">
        <v>2020</v>
      </c>
      <c r="C679" s="14">
        <v>6</v>
      </c>
      <c r="D679" s="14" t="s">
        <v>12</v>
      </c>
      <c r="E679" s="14" t="s">
        <v>7</v>
      </c>
      <c r="F679" s="14" t="s">
        <v>14</v>
      </c>
      <c r="G679" s="14" t="s">
        <v>12</v>
      </c>
      <c r="H679" s="14" t="str">
        <f t="shared" si="47"/>
        <v>B1C</v>
      </c>
      <c r="I679" s="14" t="str">
        <f t="shared" si="48"/>
        <v>B1_2020</v>
      </c>
      <c r="J679" s="14" t="s">
        <v>15</v>
      </c>
      <c r="K679" s="14" t="s">
        <v>375</v>
      </c>
      <c r="L679" s="14"/>
      <c r="M679" s="154"/>
      <c r="N679" s="164">
        <v>9562.3994608424491</v>
      </c>
      <c r="O679" s="165"/>
      <c r="P679" s="14"/>
      <c r="Q679" s="14"/>
      <c r="R679" s="14"/>
      <c r="S679" s="168"/>
      <c r="T679" s="168"/>
      <c r="U679" s="168"/>
      <c r="V679" s="168"/>
      <c r="W679" s="168"/>
      <c r="X679" s="168"/>
      <c r="Y679" s="168"/>
      <c r="Z679" s="168"/>
      <c r="AA679" s="168"/>
      <c r="AB679" s="168"/>
      <c r="AC679" s="168"/>
      <c r="AD679" s="168"/>
      <c r="AE679" s="168"/>
      <c r="AF679" s="168"/>
      <c r="AG679" s="168"/>
      <c r="AH679" s="168"/>
      <c r="AI679" s="168"/>
      <c r="AJ679" s="168"/>
      <c r="AK679" s="168"/>
      <c r="AL679" s="168"/>
      <c r="AM679" s="168"/>
      <c r="AN679" s="168"/>
      <c r="AO679" s="168"/>
      <c r="AP679" s="168"/>
      <c r="AQ679" s="168"/>
      <c r="AR679" s="14"/>
    </row>
    <row r="680" spans="1:44" x14ac:dyDescent="0.35">
      <c r="A680" s="153" t="str">
        <f t="shared" si="46"/>
        <v>CUM_7</v>
      </c>
      <c r="B680" s="14">
        <v>2020</v>
      </c>
      <c r="C680" s="14">
        <v>7</v>
      </c>
      <c r="D680" s="14" t="s">
        <v>17</v>
      </c>
      <c r="E680" s="14" t="s">
        <v>7</v>
      </c>
      <c r="F680" s="14" t="s">
        <v>18</v>
      </c>
      <c r="G680" s="14" t="s">
        <v>12</v>
      </c>
      <c r="H680" s="14" t="str">
        <f t="shared" si="47"/>
        <v>B2C</v>
      </c>
      <c r="I680" s="14" t="str">
        <f t="shared" si="48"/>
        <v>B2_2020</v>
      </c>
      <c r="J680" s="14" t="s">
        <v>15</v>
      </c>
      <c r="K680" s="14" t="s">
        <v>375</v>
      </c>
      <c r="L680" s="14"/>
      <c r="M680" s="154"/>
      <c r="N680" s="164">
        <v>9948.92913785163</v>
      </c>
      <c r="O680" s="165"/>
      <c r="P680" s="14"/>
      <c r="Q680" s="14"/>
      <c r="R680" s="14"/>
      <c r="S680" s="168"/>
      <c r="T680" s="168"/>
      <c r="U680" s="168"/>
      <c r="V680" s="168"/>
      <c r="W680" s="168"/>
      <c r="X680" s="168"/>
      <c r="Y680" s="168"/>
      <c r="Z680" s="168"/>
      <c r="AA680" s="168"/>
      <c r="AB680" s="168"/>
      <c r="AC680" s="168"/>
      <c r="AD680" s="168"/>
      <c r="AE680" s="168"/>
      <c r="AF680" s="168"/>
      <c r="AG680" s="168"/>
      <c r="AH680" s="168"/>
      <c r="AI680" s="168"/>
      <c r="AJ680" s="168"/>
      <c r="AK680" s="168"/>
      <c r="AL680" s="168"/>
      <c r="AM680" s="168"/>
      <c r="AN680" s="168"/>
      <c r="AO680" s="168"/>
      <c r="AP680" s="168"/>
      <c r="AQ680" s="168"/>
      <c r="AR680" s="14"/>
    </row>
    <row r="681" spans="1:44" x14ac:dyDescent="0.35">
      <c r="A681" s="153" t="str">
        <f t="shared" si="46"/>
        <v>CUM_8</v>
      </c>
      <c r="B681" s="14">
        <v>2020</v>
      </c>
      <c r="C681" s="14">
        <v>8</v>
      </c>
      <c r="D681" s="14" t="s">
        <v>17</v>
      </c>
      <c r="E681" s="14" t="s">
        <v>7</v>
      </c>
      <c r="F681" s="14" t="s">
        <v>18</v>
      </c>
      <c r="G681" s="14" t="s">
        <v>9</v>
      </c>
      <c r="H681" s="14" t="str">
        <f t="shared" si="47"/>
        <v>B2BPW</v>
      </c>
      <c r="I681" s="14" t="str">
        <f t="shared" si="48"/>
        <v>B2_2020</v>
      </c>
      <c r="J681" s="14" t="s">
        <v>15</v>
      </c>
      <c r="K681" s="14" t="s">
        <v>375</v>
      </c>
      <c r="L681" s="14"/>
      <c r="M681" s="154"/>
      <c r="N681" s="164">
        <v>12943.938224232692</v>
      </c>
      <c r="O681" s="165"/>
      <c r="P681" s="14"/>
      <c r="Q681" s="14"/>
      <c r="R681" s="14"/>
      <c r="S681" s="168"/>
      <c r="T681" s="168"/>
      <c r="U681" s="168"/>
      <c r="V681" s="168"/>
      <c r="W681" s="168"/>
      <c r="X681" s="168"/>
      <c r="Y681" s="168"/>
      <c r="Z681" s="168"/>
      <c r="AA681" s="168"/>
      <c r="AB681" s="168"/>
      <c r="AC681" s="168"/>
      <c r="AD681" s="168"/>
      <c r="AE681" s="168"/>
      <c r="AF681" s="168"/>
      <c r="AG681" s="168"/>
      <c r="AH681" s="168"/>
      <c r="AI681" s="168"/>
      <c r="AJ681" s="168"/>
      <c r="AK681" s="168"/>
      <c r="AL681" s="168"/>
      <c r="AM681" s="168"/>
      <c r="AN681" s="168"/>
      <c r="AO681" s="168"/>
      <c r="AP681" s="168"/>
      <c r="AQ681" s="168"/>
      <c r="AR681" s="14"/>
    </row>
    <row r="682" spans="1:44" x14ac:dyDescent="0.35">
      <c r="A682" s="153" t="str">
        <f t="shared" si="46"/>
        <v>CUM_9</v>
      </c>
      <c r="B682" s="14">
        <v>2020</v>
      </c>
      <c r="C682" s="14">
        <v>9</v>
      </c>
      <c r="D682" s="14" t="s">
        <v>19</v>
      </c>
      <c r="E682" s="14" t="s">
        <v>7</v>
      </c>
      <c r="F682" s="14" t="s">
        <v>8</v>
      </c>
      <c r="G682" s="14" t="s">
        <v>12</v>
      </c>
      <c r="H682" s="14" t="str">
        <f t="shared" si="47"/>
        <v>B3C</v>
      </c>
      <c r="I682" s="14" t="str">
        <f t="shared" si="48"/>
        <v>B3_2020</v>
      </c>
      <c r="J682" s="14" t="s">
        <v>10</v>
      </c>
      <c r="K682" s="14" t="s">
        <v>375</v>
      </c>
      <c r="L682" s="14"/>
      <c r="M682" s="154"/>
      <c r="N682" s="164">
        <v>11754.229958737527</v>
      </c>
      <c r="O682" s="165"/>
      <c r="P682" s="14"/>
      <c r="Q682" s="14"/>
      <c r="R682" s="14"/>
      <c r="S682" s="168"/>
      <c r="T682" s="168"/>
      <c r="U682" s="168"/>
      <c r="V682" s="168"/>
      <c r="W682" s="168"/>
      <c r="X682" s="168"/>
      <c r="Y682" s="168"/>
      <c r="Z682" s="168"/>
      <c r="AA682" s="168"/>
      <c r="AB682" s="168"/>
      <c r="AC682" s="168"/>
      <c r="AD682" s="168"/>
      <c r="AE682" s="168"/>
      <c r="AF682" s="168"/>
      <c r="AG682" s="168"/>
      <c r="AH682" s="168"/>
      <c r="AI682" s="168"/>
      <c r="AJ682" s="168"/>
      <c r="AK682" s="168"/>
      <c r="AL682" s="168"/>
      <c r="AM682" s="168"/>
      <c r="AN682" s="168"/>
      <c r="AO682" s="168"/>
      <c r="AP682" s="168"/>
      <c r="AQ682" s="168"/>
      <c r="AR682" s="14"/>
    </row>
    <row r="683" spans="1:44" x14ac:dyDescent="0.35">
      <c r="A683" s="153" t="str">
        <f t="shared" si="46"/>
        <v>CUM_10</v>
      </c>
      <c r="B683" s="14">
        <v>2020</v>
      </c>
      <c r="C683" s="14">
        <v>10</v>
      </c>
      <c r="D683" s="14" t="s">
        <v>19</v>
      </c>
      <c r="E683" s="14" t="s">
        <v>7</v>
      </c>
      <c r="F683" s="14" t="s">
        <v>11</v>
      </c>
      <c r="G683" s="14" t="s">
        <v>16</v>
      </c>
      <c r="H683" s="14" t="str">
        <f t="shared" si="47"/>
        <v>B4BFW</v>
      </c>
      <c r="I683" s="14" t="str">
        <f t="shared" si="48"/>
        <v>B4_2020</v>
      </c>
      <c r="J683" s="14" t="s">
        <v>10</v>
      </c>
      <c r="K683" s="14" t="s">
        <v>375</v>
      </c>
      <c r="L683" s="14"/>
      <c r="M683" s="154"/>
      <c r="N683" s="164">
        <v>14605.521622391632</v>
      </c>
      <c r="O683" s="165"/>
      <c r="P683" s="14"/>
      <c r="Q683" s="14"/>
      <c r="R683" s="14"/>
      <c r="S683" s="168"/>
      <c r="T683" s="168"/>
      <c r="U683" s="168"/>
      <c r="V683" s="168"/>
      <c r="W683" s="168"/>
      <c r="X683" s="168"/>
      <c r="Y683" s="168"/>
      <c r="Z683" s="168"/>
      <c r="AA683" s="168"/>
      <c r="AB683" s="168"/>
      <c r="AC683" s="168"/>
      <c r="AD683" s="168"/>
      <c r="AE683" s="168"/>
      <c r="AF683" s="168"/>
      <c r="AG683" s="168"/>
      <c r="AH683" s="168"/>
      <c r="AI683" s="168"/>
      <c r="AJ683" s="168"/>
      <c r="AK683" s="168"/>
      <c r="AL683" s="168"/>
      <c r="AM683" s="168"/>
      <c r="AN683" s="168"/>
      <c r="AO683" s="168"/>
      <c r="AP683" s="168"/>
      <c r="AQ683" s="168"/>
      <c r="AR683" s="14"/>
    </row>
    <row r="684" spans="1:44" x14ac:dyDescent="0.35">
      <c r="A684" s="153" t="str">
        <f t="shared" si="46"/>
        <v>CUM_11</v>
      </c>
      <c r="B684" s="14">
        <v>2020</v>
      </c>
      <c r="C684" s="14">
        <v>11</v>
      </c>
      <c r="D684" s="14" t="s">
        <v>20</v>
      </c>
      <c r="E684" s="14" t="s">
        <v>7</v>
      </c>
      <c r="F684" s="14" t="s">
        <v>8</v>
      </c>
      <c r="G684" s="14" t="s">
        <v>16</v>
      </c>
      <c r="H684" s="14" t="str">
        <f t="shared" si="47"/>
        <v>B3BFW</v>
      </c>
      <c r="I684" s="14" t="str">
        <f t="shared" si="48"/>
        <v>B3_2020</v>
      </c>
      <c r="J684" s="14" t="s">
        <v>10</v>
      </c>
      <c r="K684" s="14" t="s">
        <v>375</v>
      </c>
      <c r="L684" s="14"/>
      <c r="M684" s="154"/>
      <c r="N684" s="164">
        <v>10992.106771702882</v>
      </c>
      <c r="O684" s="165"/>
      <c r="P684" s="14"/>
      <c r="Q684" s="14"/>
      <c r="R684" s="14"/>
      <c r="S684" s="168"/>
      <c r="T684" s="168"/>
      <c r="U684" s="168"/>
      <c r="V684" s="168"/>
      <c r="W684" s="168"/>
      <c r="X684" s="168"/>
      <c r="Y684" s="168"/>
      <c r="Z684" s="168"/>
      <c r="AA684" s="168"/>
      <c r="AB684" s="168"/>
      <c r="AC684" s="168"/>
      <c r="AD684" s="168"/>
      <c r="AE684" s="168"/>
      <c r="AF684" s="168"/>
      <c r="AG684" s="168"/>
      <c r="AH684" s="168"/>
      <c r="AI684" s="168"/>
      <c r="AJ684" s="168"/>
      <c r="AK684" s="168"/>
      <c r="AL684" s="168"/>
      <c r="AM684" s="168"/>
      <c r="AN684" s="168"/>
      <c r="AO684" s="168"/>
      <c r="AP684" s="168"/>
      <c r="AQ684" s="168"/>
      <c r="AR684" s="14"/>
    </row>
    <row r="685" spans="1:44" x14ac:dyDescent="0.35">
      <c r="A685" s="153" t="str">
        <f t="shared" si="46"/>
        <v>CUM_12</v>
      </c>
      <c r="B685" s="14">
        <v>2020</v>
      </c>
      <c r="C685" s="15">
        <v>12</v>
      </c>
      <c r="D685" s="15" t="s">
        <v>20</v>
      </c>
      <c r="E685" s="15" t="s">
        <v>7</v>
      </c>
      <c r="F685" s="15" t="s">
        <v>18</v>
      </c>
      <c r="G685" s="14" t="s">
        <v>16</v>
      </c>
      <c r="H685" s="14" t="str">
        <f t="shared" si="47"/>
        <v>B2BFW</v>
      </c>
      <c r="I685" s="14" t="str">
        <f t="shared" si="48"/>
        <v>B2_2020</v>
      </c>
      <c r="J685" s="14" t="s">
        <v>15</v>
      </c>
      <c r="K685" s="14" t="s">
        <v>375</v>
      </c>
      <c r="L685" s="14"/>
      <c r="M685" s="154"/>
      <c r="N685" s="164">
        <v>11634.262953711699</v>
      </c>
      <c r="O685" s="165"/>
      <c r="P685" s="14"/>
      <c r="Q685" s="14"/>
      <c r="R685" s="14"/>
      <c r="S685" s="168"/>
      <c r="T685" s="168"/>
      <c r="U685" s="168"/>
      <c r="V685" s="168"/>
      <c r="W685" s="168"/>
      <c r="X685" s="168"/>
      <c r="Y685" s="168"/>
      <c r="Z685" s="168"/>
      <c r="AA685" s="168"/>
      <c r="AB685" s="168"/>
      <c r="AC685" s="168"/>
      <c r="AD685" s="168"/>
      <c r="AE685" s="168"/>
      <c r="AF685" s="168"/>
      <c r="AG685" s="168"/>
      <c r="AH685" s="168"/>
      <c r="AI685" s="168"/>
      <c r="AJ685" s="168"/>
      <c r="AK685" s="168"/>
      <c r="AL685" s="168"/>
      <c r="AM685" s="168"/>
      <c r="AN685" s="168"/>
      <c r="AO685" s="168"/>
      <c r="AP685" s="168"/>
      <c r="AQ685" s="168"/>
      <c r="AR685" s="14"/>
    </row>
    <row r="686" spans="1:44" x14ac:dyDescent="0.35">
      <c r="A686" s="153" t="str">
        <f t="shared" si="46"/>
        <v>CUM_13</v>
      </c>
      <c r="B686" s="14">
        <v>2020</v>
      </c>
      <c r="C686" s="14">
        <v>13</v>
      </c>
      <c r="D686" s="14" t="s">
        <v>7</v>
      </c>
      <c r="E686" s="14" t="s">
        <v>13</v>
      </c>
      <c r="F686" s="14" t="s">
        <v>8</v>
      </c>
      <c r="G686" s="14" t="s">
        <v>9</v>
      </c>
      <c r="H686" s="14" t="str">
        <f t="shared" si="47"/>
        <v>B3BPW</v>
      </c>
      <c r="I686" s="14" t="str">
        <f t="shared" si="48"/>
        <v>B3_2020</v>
      </c>
      <c r="J686" s="14" t="s">
        <v>10</v>
      </c>
      <c r="K686" s="14" t="s">
        <v>375</v>
      </c>
      <c r="L686" s="14"/>
      <c r="M686" s="154"/>
      <c r="N686" s="164">
        <v>13021.074632153701</v>
      </c>
      <c r="O686" s="165"/>
      <c r="P686" s="14"/>
      <c r="Q686" s="14"/>
      <c r="R686" s="14"/>
      <c r="S686" s="168"/>
      <c r="T686" s="168"/>
      <c r="U686" s="168"/>
      <c r="V686" s="168"/>
      <c r="W686" s="168"/>
      <c r="X686" s="168"/>
      <c r="Y686" s="168"/>
      <c r="Z686" s="168"/>
      <c r="AA686" s="168"/>
      <c r="AB686" s="168"/>
      <c r="AC686" s="168"/>
      <c r="AD686" s="168"/>
      <c r="AE686" s="168"/>
      <c r="AF686" s="168"/>
      <c r="AG686" s="168"/>
      <c r="AH686" s="168"/>
      <c r="AI686" s="168"/>
      <c r="AJ686" s="168"/>
      <c r="AK686" s="168"/>
      <c r="AL686" s="168"/>
      <c r="AM686" s="168"/>
      <c r="AN686" s="168"/>
      <c r="AO686" s="168"/>
      <c r="AP686" s="168"/>
      <c r="AQ686" s="168"/>
      <c r="AR686" s="14"/>
    </row>
    <row r="687" spans="1:44" x14ac:dyDescent="0.35">
      <c r="A687" s="153" t="str">
        <f t="shared" si="46"/>
        <v>CUM_14</v>
      </c>
      <c r="B687" s="14">
        <v>2020</v>
      </c>
      <c r="C687" s="14">
        <v>14</v>
      </c>
      <c r="D687" s="14" t="s">
        <v>7</v>
      </c>
      <c r="E687" s="14" t="s">
        <v>13</v>
      </c>
      <c r="F687" s="14" t="s">
        <v>18</v>
      </c>
      <c r="G687" s="14" t="s">
        <v>9</v>
      </c>
      <c r="H687" s="14" t="str">
        <f t="shared" si="47"/>
        <v>B2BPW</v>
      </c>
      <c r="I687" s="14" t="str">
        <f t="shared" si="48"/>
        <v>B2_2020</v>
      </c>
      <c r="J687" s="14" t="s">
        <v>15</v>
      </c>
      <c r="K687" s="14" t="s">
        <v>375</v>
      </c>
      <c r="L687" s="14"/>
      <c r="M687" s="154"/>
      <c r="N687" s="164">
        <v>14307.278556611898</v>
      </c>
      <c r="O687" s="165"/>
      <c r="P687" s="14"/>
      <c r="Q687" s="14"/>
      <c r="R687" s="14"/>
      <c r="S687" s="168"/>
      <c r="T687" s="168"/>
      <c r="U687" s="168"/>
      <c r="V687" s="168"/>
      <c r="W687" s="168"/>
      <c r="X687" s="168"/>
      <c r="Y687" s="168"/>
      <c r="Z687" s="168"/>
      <c r="AA687" s="168"/>
      <c r="AB687" s="168"/>
      <c r="AC687" s="168"/>
      <c r="AD687" s="168"/>
      <c r="AE687" s="168"/>
      <c r="AF687" s="168"/>
      <c r="AG687" s="168"/>
      <c r="AH687" s="168"/>
      <c r="AI687" s="168"/>
      <c r="AJ687" s="168"/>
      <c r="AK687" s="168"/>
      <c r="AL687" s="168"/>
      <c r="AM687" s="168"/>
      <c r="AN687" s="168"/>
      <c r="AO687" s="168"/>
      <c r="AP687" s="168"/>
      <c r="AQ687" s="168"/>
      <c r="AR687" s="14"/>
    </row>
    <row r="688" spans="1:44" x14ac:dyDescent="0.35">
      <c r="A688" s="153" t="str">
        <f t="shared" si="46"/>
        <v>CUM_15</v>
      </c>
      <c r="B688" s="14">
        <v>2020</v>
      </c>
      <c r="C688" s="14">
        <v>15</v>
      </c>
      <c r="D688" s="14" t="s">
        <v>13</v>
      </c>
      <c r="E688" s="14" t="s">
        <v>13</v>
      </c>
      <c r="F688" s="14" t="s">
        <v>18</v>
      </c>
      <c r="G688" s="14" t="s">
        <v>16</v>
      </c>
      <c r="H688" s="14" t="str">
        <f t="shared" si="47"/>
        <v>B2BFW</v>
      </c>
      <c r="I688" s="14" t="str">
        <f t="shared" si="48"/>
        <v>B2_2020</v>
      </c>
      <c r="J688" s="14" t="s">
        <v>15</v>
      </c>
      <c r="K688" s="14" t="s">
        <v>375</v>
      </c>
      <c r="L688" s="14"/>
      <c r="M688" s="154"/>
      <c r="N688" s="164">
        <v>12115.45728823866</v>
      </c>
      <c r="O688" s="165"/>
      <c r="P688" s="14"/>
      <c r="Q688" s="14"/>
      <c r="R688" s="14"/>
      <c r="S688" s="168"/>
      <c r="T688" s="168"/>
      <c r="U688" s="168"/>
      <c r="V688" s="168"/>
      <c r="W688" s="168"/>
      <c r="X688" s="168"/>
      <c r="Y688" s="168"/>
      <c r="Z688" s="168"/>
      <c r="AA688" s="168"/>
      <c r="AB688" s="168"/>
      <c r="AC688" s="168"/>
      <c r="AD688" s="168"/>
      <c r="AE688" s="168"/>
      <c r="AF688" s="168"/>
      <c r="AG688" s="168"/>
      <c r="AH688" s="168"/>
      <c r="AI688" s="168"/>
      <c r="AJ688" s="168"/>
      <c r="AK688" s="168"/>
      <c r="AL688" s="168"/>
      <c r="AM688" s="168"/>
      <c r="AN688" s="168"/>
      <c r="AO688" s="168"/>
      <c r="AP688" s="168"/>
      <c r="AQ688" s="168"/>
      <c r="AR688" s="14"/>
    </row>
    <row r="689" spans="1:44" x14ac:dyDescent="0.35">
      <c r="A689" s="153" t="str">
        <f t="shared" ref="A689:A752" si="49">CONCATENATE(K689,"_",C689)</f>
        <v>CUM_16</v>
      </c>
      <c r="B689" s="14">
        <v>2020</v>
      </c>
      <c r="C689" s="14">
        <v>16</v>
      </c>
      <c r="D689" s="14" t="s">
        <v>13</v>
      </c>
      <c r="E689" s="14" t="s">
        <v>13</v>
      </c>
      <c r="F689" s="14" t="s">
        <v>14</v>
      </c>
      <c r="G689" s="14" t="s">
        <v>9</v>
      </c>
      <c r="H689" s="14" t="str">
        <f t="shared" si="47"/>
        <v>B1BPW</v>
      </c>
      <c r="I689" s="14" t="str">
        <f t="shared" si="48"/>
        <v>B1_2020</v>
      </c>
      <c r="J689" s="14" t="s">
        <v>15</v>
      </c>
      <c r="K689" s="14" t="s">
        <v>375</v>
      </c>
      <c r="L689" s="14"/>
      <c r="M689" s="154"/>
      <c r="N689" s="164">
        <v>12749.596420123682</v>
      </c>
      <c r="O689" s="165"/>
      <c r="P689" s="14"/>
      <c r="Q689" s="14"/>
      <c r="R689" s="14"/>
      <c r="S689" s="168"/>
      <c r="T689" s="168"/>
      <c r="U689" s="168"/>
      <c r="V689" s="168"/>
      <c r="W689" s="168"/>
      <c r="X689" s="168"/>
      <c r="Y689" s="168"/>
      <c r="Z689" s="168"/>
      <c r="AA689" s="168"/>
      <c r="AB689" s="168"/>
      <c r="AC689" s="168"/>
      <c r="AD689" s="168"/>
      <c r="AE689" s="168"/>
      <c r="AF689" s="168"/>
      <c r="AG689" s="168"/>
      <c r="AH689" s="168"/>
      <c r="AI689" s="168"/>
      <c r="AJ689" s="168"/>
      <c r="AK689" s="168"/>
      <c r="AL689" s="168"/>
      <c r="AM689" s="168"/>
      <c r="AN689" s="168"/>
      <c r="AO689" s="168"/>
      <c r="AP689" s="168"/>
      <c r="AQ689" s="168"/>
      <c r="AR689" s="14"/>
    </row>
    <row r="690" spans="1:44" x14ac:dyDescent="0.35">
      <c r="A690" s="153" t="str">
        <f t="shared" si="49"/>
        <v>CUM_17</v>
      </c>
      <c r="B690" s="14">
        <v>2020</v>
      </c>
      <c r="C690" s="14">
        <v>17</v>
      </c>
      <c r="D690" s="14" t="s">
        <v>12</v>
      </c>
      <c r="E690" s="14" t="s">
        <v>13</v>
      </c>
      <c r="F690" s="14" t="s">
        <v>14</v>
      </c>
      <c r="G690" s="14" t="s">
        <v>16</v>
      </c>
      <c r="H690" s="14" t="str">
        <f t="shared" ref="H690:H753" si="50">F690&amp;G690</f>
        <v>B1BFW</v>
      </c>
      <c r="I690" s="14" t="str">
        <f t="shared" ref="I690:I753" si="51">CONCATENATE(F690,"_",B690)</f>
        <v>B1_2020</v>
      </c>
      <c r="J690" s="14" t="s">
        <v>15</v>
      </c>
      <c r="K690" s="14" t="s">
        <v>375</v>
      </c>
      <c r="L690" s="14"/>
      <c r="M690" s="154"/>
      <c r="N690" s="164">
        <v>12576.634720625994</v>
      </c>
      <c r="O690" s="165"/>
      <c r="P690" s="14"/>
      <c r="Q690" s="14"/>
      <c r="R690" s="14"/>
      <c r="S690" s="168"/>
      <c r="T690" s="168"/>
      <c r="U690" s="168"/>
      <c r="V690" s="168"/>
      <c r="W690" s="168"/>
      <c r="X690" s="168"/>
      <c r="Y690" s="168"/>
      <c r="Z690" s="168"/>
      <c r="AA690" s="168"/>
      <c r="AB690" s="168"/>
      <c r="AC690" s="168"/>
      <c r="AD690" s="168"/>
      <c r="AE690" s="168"/>
      <c r="AF690" s="168"/>
      <c r="AG690" s="168"/>
      <c r="AH690" s="168"/>
      <c r="AI690" s="168"/>
      <c r="AJ690" s="168"/>
      <c r="AK690" s="168"/>
      <c r="AL690" s="168"/>
      <c r="AM690" s="168"/>
      <c r="AN690" s="168"/>
      <c r="AO690" s="168"/>
      <c r="AP690" s="168"/>
      <c r="AQ690" s="168"/>
      <c r="AR690" s="14"/>
    </row>
    <row r="691" spans="1:44" x14ac:dyDescent="0.35">
      <c r="A691" s="153" t="str">
        <f t="shared" si="49"/>
        <v>CUM_18</v>
      </c>
      <c r="B691" s="14">
        <v>2020</v>
      </c>
      <c r="C691" s="14">
        <v>18</v>
      </c>
      <c r="D691" s="14" t="s">
        <v>12</v>
      </c>
      <c r="E691" s="14" t="s">
        <v>13</v>
      </c>
      <c r="F691" s="14" t="s">
        <v>11</v>
      </c>
      <c r="G691" s="14" t="s">
        <v>16</v>
      </c>
      <c r="H691" s="14" t="str">
        <f t="shared" si="50"/>
        <v>B4BFW</v>
      </c>
      <c r="I691" s="14" t="str">
        <f t="shared" si="51"/>
        <v>B4_2020</v>
      </c>
      <c r="J691" s="14" t="s">
        <v>10</v>
      </c>
      <c r="K691" s="14" t="s">
        <v>375</v>
      </c>
      <c r="L691" s="14"/>
      <c r="M691" s="154"/>
      <c r="N691" s="164">
        <v>14408.788122646818</v>
      </c>
      <c r="O691" s="165"/>
      <c r="P691" s="14"/>
      <c r="Q691" s="14"/>
      <c r="R691" s="14"/>
      <c r="S691" s="168"/>
      <c r="T691" s="168"/>
      <c r="U691" s="168"/>
      <c r="V691" s="168"/>
      <c r="W691" s="168"/>
      <c r="X691" s="168"/>
      <c r="Y691" s="168"/>
      <c r="Z691" s="168"/>
      <c r="AA691" s="168"/>
      <c r="AB691" s="168"/>
      <c r="AC691" s="168"/>
      <c r="AD691" s="168"/>
      <c r="AE691" s="168"/>
      <c r="AF691" s="168"/>
      <c r="AG691" s="168"/>
      <c r="AH691" s="168"/>
      <c r="AI691" s="168"/>
      <c r="AJ691" s="168"/>
      <c r="AK691" s="168"/>
      <c r="AL691" s="168"/>
      <c r="AM691" s="168"/>
      <c r="AN691" s="168"/>
      <c r="AO691" s="168"/>
      <c r="AP691" s="168"/>
      <c r="AQ691" s="168"/>
      <c r="AR691" s="14"/>
    </row>
    <row r="692" spans="1:44" x14ac:dyDescent="0.35">
      <c r="A692" s="153" t="str">
        <f t="shared" si="49"/>
        <v>CUM_19</v>
      </c>
      <c r="B692" s="14">
        <v>2020</v>
      </c>
      <c r="C692" s="14">
        <v>19</v>
      </c>
      <c r="D692" s="14" t="s">
        <v>17</v>
      </c>
      <c r="E692" s="14" t="s">
        <v>13</v>
      </c>
      <c r="F692" s="14" t="s">
        <v>11</v>
      </c>
      <c r="G692" s="14" t="s">
        <v>9</v>
      </c>
      <c r="H692" s="14" t="str">
        <f t="shared" si="50"/>
        <v>B4BPW</v>
      </c>
      <c r="I692" s="14" t="str">
        <f t="shared" si="51"/>
        <v>B4_2020</v>
      </c>
      <c r="J692" s="14" t="s">
        <v>10</v>
      </c>
      <c r="K692" s="14" t="s">
        <v>375</v>
      </c>
      <c r="L692" s="14"/>
      <c r="M692" s="154"/>
      <c r="N692" s="164">
        <v>18310.985804417127</v>
      </c>
      <c r="O692" s="165"/>
      <c r="P692" s="14"/>
      <c r="Q692" s="14"/>
      <c r="R692" s="14"/>
      <c r="S692" s="168"/>
      <c r="T692" s="168"/>
      <c r="U692" s="168"/>
      <c r="V692" s="168"/>
      <c r="W692" s="168"/>
      <c r="X692" s="168"/>
      <c r="Y692" s="168"/>
      <c r="Z692" s="168"/>
      <c r="AA692" s="168"/>
      <c r="AB692" s="168"/>
      <c r="AC692" s="168"/>
      <c r="AD692" s="168"/>
      <c r="AE692" s="168"/>
      <c r="AF692" s="168"/>
      <c r="AG692" s="168"/>
      <c r="AH692" s="168"/>
      <c r="AI692" s="168"/>
      <c r="AJ692" s="168"/>
      <c r="AK692" s="168"/>
      <c r="AL692" s="168"/>
      <c r="AM692" s="168"/>
      <c r="AN692" s="168"/>
      <c r="AO692" s="168"/>
      <c r="AP692" s="168"/>
      <c r="AQ692" s="168"/>
      <c r="AR692" s="14"/>
    </row>
    <row r="693" spans="1:44" x14ac:dyDescent="0.35">
      <c r="A693" s="153" t="str">
        <f t="shared" si="49"/>
        <v>CUM_20</v>
      </c>
      <c r="B693" s="14">
        <v>2020</v>
      </c>
      <c r="C693" s="14">
        <v>20</v>
      </c>
      <c r="D693" s="14" t="s">
        <v>17</v>
      </c>
      <c r="E693" s="14" t="s">
        <v>13</v>
      </c>
      <c r="F693" s="14" t="s">
        <v>8</v>
      </c>
      <c r="G693" s="14" t="s">
        <v>12</v>
      </c>
      <c r="H693" s="14" t="str">
        <f t="shared" si="50"/>
        <v>B3C</v>
      </c>
      <c r="I693" s="14" t="str">
        <f t="shared" si="51"/>
        <v>B3_2020</v>
      </c>
      <c r="J693" s="14" t="s">
        <v>10</v>
      </c>
      <c r="K693" s="14" t="s">
        <v>375</v>
      </c>
      <c r="L693" s="14"/>
      <c r="M693" s="154"/>
      <c r="N693" s="164">
        <v>10453.748076707639</v>
      </c>
      <c r="O693" s="165"/>
      <c r="P693" s="14"/>
      <c r="Q693" s="14"/>
      <c r="R693" s="14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  <c r="AC693" s="168"/>
      <c r="AD693" s="168"/>
      <c r="AE693" s="168"/>
      <c r="AF693" s="168"/>
      <c r="AG693" s="168"/>
      <c r="AH693" s="168"/>
      <c r="AI693" s="168"/>
      <c r="AJ693" s="168"/>
      <c r="AK693" s="168"/>
      <c r="AL693" s="168"/>
      <c r="AM693" s="168"/>
      <c r="AN693" s="168"/>
      <c r="AO693" s="168"/>
      <c r="AP693" s="168"/>
      <c r="AQ693" s="168"/>
      <c r="AR693" s="14"/>
    </row>
    <row r="694" spans="1:44" x14ac:dyDescent="0.35">
      <c r="A694" s="153" t="str">
        <f t="shared" si="49"/>
        <v>CUM_21</v>
      </c>
      <c r="B694" s="14">
        <v>2020</v>
      </c>
      <c r="C694" s="14">
        <v>21</v>
      </c>
      <c r="D694" s="14" t="s">
        <v>19</v>
      </c>
      <c r="E694" s="14" t="s">
        <v>13</v>
      </c>
      <c r="F694" s="14" t="s">
        <v>14</v>
      </c>
      <c r="G694" s="14" t="s">
        <v>12</v>
      </c>
      <c r="H694" s="14" t="str">
        <f t="shared" si="50"/>
        <v>B1C</v>
      </c>
      <c r="I694" s="14" t="str">
        <f t="shared" si="51"/>
        <v>B1_2020</v>
      </c>
      <c r="J694" s="14" t="s">
        <v>15</v>
      </c>
      <c r="K694" s="14" t="s">
        <v>375</v>
      </c>
      <c r="L694" s="14"/>
      <c r="M694" s="154"/>
      <c r="N694" s="164">
        <v>9055.3048229314336</v>
      </c>
      <c r="O694" s="165"/>
      <c r="P694" s="14"/>
      <c r="Q694" s="14"/>
      <c r="R694" s="14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  <c r="AC694" s="168"/>
      <c r="AD694" s="168"/>
      <c r="AE694" s="168"/>
      <c r="AF694" s="168"/>
      <c r="AG694" s="168"/>
      <c r="AH694" s="168"/>
      <c r="AI694" s="168"/>
      <c r="AJ694" s="168"/>
      <c r="AK694" s="168"/>
      <c r="AL694" s="168"/>
      <c r="AM694" s="168"/>
      <c r="AN694" s="168"/>
      <c r="AO694" s="168"/>
      <c r="AP694" s="168"/>
      <c r="AQ694" s="168"/>
      <c r="AR694" s="14"/>
    </row>
    <row r="695" spans="1:44" x14ac:dyDescent="0.35">
      <c r="A695" s="153" t="str">
        <f t="shared" si="49"/>
        <v>CUM_22</v>
      </c>
      <c r="B695" s="14">
        <v>2020</v>
      </c>
      <c r="C695" s="14">
        <v>22</v>
      </c>
      <c r="D695" s="14" t="s">
        <v>19</v>
      </c>
      <c r="E695" s="14" t="s">
        <v>13</v>
      </c>
      <c r="F695" s="14" t="s">
        <v>11</v>
      </c>
      <c r="G695" s="14" t="s">
        <v>12</v>
      </c>
      <c r="H695" s="14" t="str">
        <f t="shared" si="50"/>
        <v>B4C</v>
      </c>
      <c r="I695" s="14" t="str">
        <f t="shared" si="51"/>
        <v>B4_2020</v>
      </c>
      <c r="J695" s="14" t="s">
        <v>10</v>
      </c>
      <c r="K695" s="14" t="s">
        <v>375</v>
      </c>
      <c r="L695" s="14"/>
      <c r="M695" s="154"/>
      <c r="N695" s="164">
        <v>16352.72428411518</v>
      </c>
      <c r="O695" s="165"/>
      <c r="P695" s="14"/>
      <c r="Q695" s="14"/>
      <c r="R695" s="14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  <c r="AC695" s="168"/>
      <c r="AD695" s="168"/>
      <c r="AE695" s="168"/>
      <c r="AF695" s="168"/>
      <c r="AG695" s="168"/>
      <c r="AH695" s="168"/>
      <c r="AI695" s="168"/>
      <c r="AJ695" s="168"/>
      <c r="AK695" s="168"/>
      <c r="AL695" s="168"/>
      <c r="AM695" s="168"/>
      <c r="AN695" s="168"/>
      <c r="AO695" s="168"/>
      <c r="AP695" s="168"/>
      <c r="AQ695" s="168"/>
      <c r="AR695" s="14"/>
    </row>
    <row r="696" spans="1:44" x14ac:dyDescent="0.35">
      <c r="A696" s="153" t="str">
        <f t="shared" si="49"/>
        <v>CUM_23</v>
      </c>
      <c r="B696" s="14">
        <v>2020</v>
      </c>
      <c r="C696" s="14">
        <v>23</v>
      </c>
      <c r="D696" s="14" t="s">
        <v>20</v>
      </c>
      <c r="E696" s="14" t="s">
        <v>13</v>
      </c>
      <c r="F696" s="14" t="s">
        <v>8</v>
      </c>
      <c r="G696" s="14" t="s">
        <v>16</v>
      </c>
      <c r="H696" s="14" t="str">
        <f t="shared" si="50"/>
        <v>B3BFW</v>
      </c>
      <c r="I696" s="14" t="str">
        <f t="shared" si="51"/>
        <v>B3_2020</v>
      </c>
      <c r="J696" s="14" t="s">
        <v>10</v>
      </c>
      <c r="K696" s="14" t="s">
        <v>375</v>
      </c>
      <c r="L696" s="14"/>
      <c r="M696" s="154"/>
      <c r="N696" s="164">
        <v>10862.414288723041</v>
      </c>
      <c r="O696" s="165"/>
      <c r="P696" s="14"/>
      <c r="Q696" s="14"/>
      <c r="R696" s="14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68"/>
      <c r="AD696" s="168"/>
      <c r="AE696" s="168"/>
      <c r="AF696" s="168"/>
      <c r="AG696" s="168"/>
      <c r="AH696" s="168"/>
      <c r="AI696" s="168"/>
      <c r="AJ696" s="168"/>
      <c r="AK696" s="168"/>
      <c r="AL696" s="168"/>
      <c r="AM696" s="168"/>
      <c r="AN696" s="168"/>
      <c r="AO696" s="168"/>
      <c r="AP696" s="168"/>
      <c r="AQ696" s="168"/>
      <c r="AR696" s="14"/>
    </row>
    <row r="697" spans="1:44" x14ac:dyDescent="0.35">
      <c r="A697" s="153" t="str">
        <f t="shared" si="49"/>
        <v>CUM_24</v>
      </c>
      <c r="B697" s="14">
        <v>2020</v>
      </c>
      <c r="C697" s="15">
        <v>24</v>
      </c>
      <c r="D697" s="15" t="s">
        <v>20</v>
      </c>
      <c r="E697" s="15" t="s">
        <v>13</v>
      </c>
      <c r="F697" s="15" t="s">
        <v>18</v>
      </c>
      <c r="G697" s="14" t="s">
        <v>12</v>
      </c>
      <c r="H697" s="14" t="str">
        <f t="shared" si="50"/>
        <v>B2C</v>
      </c>
      <c r="I697" s="14" t="str">
        <f t="shared" si="51"/>
        <v>B2_2020</v>
      </c>
      <c r="J697" s="14" t="s">
        <v>15</v>
      </c>
      <c r="K697" s="14" t="s">
        <v>375</v>
      </c>
      <c r="L697" s="14"/>
      <c r="M697" s="154"/>
      <c r="N697" s="164">
        <v>11870.624786088942</v>
      </c>
      <c r="O697" s="165"/>
      <c r="P697" s="14"/>
      <c r="Q697" s="14"/>
      <c r="R697" s="14"/>
      <c r="S697" s="168"/>
      <c r="T697" s="168"/>
      <c r="U697" s="168"/>
      <c r="V697" s="168"/>
      <c r="W697" s="168"/>
      <c r="X697" s="168"/>
      <c r="Y697" s="168"/>
      <c r="Z697" s="168"/>
      <c r="AA697" s="168"/>
      <c r="AB697" s="168"/>
      <c r="AC697" s="168"/>
      <c r="AD697" s="168"/>
      <c r="AE697" s="168"/>
      <c r="AF697" s="168"/>
      <c r="AG697" s="168"/>
      <c r="AH697" s="168"/>
      <c r="AI697" s="168"/>
      <c r="AJ697" s="168"/>
      <c r="AK697" s="168"/>
      <c r="AL697" s="168"/>
      <c r="AM697" s="168"/>
      <c r="AN697" s="168"/>
      <c r="AO697" s="168"/>
      <c r="AP697" s="168"/>
      <c r="AQ697" s="168"/>
      <c r="AR697" s="14"/>
    </row>
    <row r="698" spans="1:44" x14ac:dyDescent="0.35">
      <c r="A698" s="153" t="str">
        <f t="shared" si="49"/>
        <v>CUM_25</v>
      </c>
      <c r="B698" s="14">
        <v>2020</v>
      </c>
      <c r="C698" s="14">
        <v>25</v>
      </c>
      <c r="D698" s="14" t="s">
        <v>7</v>
      </c>
      <c r="E698" s="14" t="s">
        <v>12</v>
      </c>
      <c r="F698" s="14" t="s">
        <v>11</v>
      </c>
      <c r="G698" s="14" t="s">
        <v>16</v>
      </c>
      <c r="H698" s="14" t="str">
        <f t="shared" si="50"/>
        <v>B4BFW</v>
      </c>
      <c r="I698" s="14" t="str">
        <f t="shared" si="51"/>
        <v>B4_2020</v>
      </c>
      <c r="J698" s="14" t="s">
        <v>10</v>
      </c>
      <c r="K698" s="14" t="s">
        <v>375</v>
      </c>
      <c r="L698" s="14"/>
      <c r="M698" s="154"/>
      <c r="N698" s="164">
        <v>13469.180048823391</v>
      </c>
      <c r="O698" s="165"/>
      <c r="P698" s="14"/>
      <c r="Q698" s="14"/>
      <c r="R698" s="14"/>
      <c r="S698" s="168"/>
      <c r="T698" s="168"/>
      <c r="U698" s="168"/>
      <c r="V698" s="168"/>
      <c r="W698" s="168"/>
      <c r="X698" s="168"/>
      <c r="Y698" s="168"/>
      <c r="Z698" s="168"/>
      <c r="AA698" s="168"/>
      <c r="AB698" s="168"/>
      <c r="AC698" s="168"/>
      <c r="AD698" s="168"/>
      <c r="AE698" s="168"/>
      <c r="AF698" s="168"/>
      <c r="AG698" s="168"/>
      <c r="AH698" s="168"/>
      <c r="AI698" s="168"/>
      <c r="AJ698" s="168"/>
      <c r="AK698" s="168"/>
      <c r="AL698" s="168"/>
      <c r="AM698" s="168"/>
      <c r="AN698" s="168"/>
      <c r="AO698" s="168"/>
      <c r="AP698" s="168"/>
      <c r="AQ698" s="168"/>
      <c r="AR698" s="14"/>
    </row>
    <row r="699" spans="1:44" x14ac:dyDescent="0.35">
      <c r="A699" s="153" t="str">
        <f t="shared" si="49"/>
        <v>CUM_26</v>
      </c>
      <c r="B699" s="14">
        <v>2020</v>
      </c>
      <c r="C699" s="14">
        <v>26</v>
      </c>
      <c r="D699" s="14" t="s">
        <v>7</v>
      </c>
      <c r="E699" s="14" t="s">
        <v>12</v>
      </c>
      <c r="F699" s="14" t="s">
        <v>18</v>
      </c>
      <c r="G699" s="14" t="s">
        <v>9</v>
      </c>
      <c r="H699" s="14" t="str">
        <f t="shared" si="50"/>
        <v>B2BPW</v>
      </c>
      <c r="I699" s="14" t="str">
        <f t="shared" si="51"/>
        <v>B2_2020</v>
      </c>
      <c r="J699" s="14" t="s">
        <v>15</v>
      </c>
      <c r="K699" s="14" t="s">
        <v>375</v>
      </c>
      <c r="L699" s="14"/>
      <c r="M699" s="154"/>
      <c r="N699" s="164">
        <v>14577.383314551993</v>
      </c>
      <c r="O699" s="165"/>
      <c r="P699" s="14"/>
      <c r="Q699" s="14"/>
      <c r="R699" s="14"/>
      <c r="S699" s="168"/>
      <c r="T699" s="168"/>
      <c r="U699" s="168"/>
      <c r="V699" s="168"/>
      <c r="W699" s="168"/>
      <c r="X699" s="168"/>
      <c r="Y699" s="168"/>
      <c r="Z699" s="168"/>
      <c r="AA699" s="168"/>
      <c r="AB699" s="168"/>
      <c r="AC699" s="168"/>
      <c r="AD699" s="168"/>
      <c r="AE699" s="168"/>
      <c r="AF699" s="168"/>
      <c r="AG699" s="168"/>
      <c r="AH699" s="168"/>
      <c r="AI699" s="168"/>
      <c r="AJ699" s="168"/>
      <c r="AK699" s="168"/>
      <c r="AL699" s="168"/>
      <c r="AM699" s="168"/>
      <c r="AN699" s="168"/>
      <c r="AO699" s="168"/>
      <c r="AP699" s="168"/>
      <c r="AQ699" s="168"/>
      <c r="AR699" s="14"/>
    </row>
    <row r="700" spans="1:44" x14ac:dyDescent="0.35">
      <c r="A700" s="153" t="str">
        <f t="shared" si="49"/>
        <v>CUM_27</v>
      </c>
      <c r="B700" s="14">
        <v>2020</v>
      </c>
      <c r="C700" s="14">
        <v>27</v>
      </c>
      <c r="D700" s="14" t="s">
        <v>13</v>
      </c>
      <c r="E700" s="14" t="s">
        <v>12</v>
      </c>
      <c r="F700" s="14" t="s">
        <v>14</v>
      </c>
      <c r="G700" s="14" t="s">
        <v>12</v>
      </c>
      <c r="H700" s="14" t="str">
        <f t="shared" si="50"/>
        <v>B1C</v>
      </c>
      <c r="I700" s="14" t="str">
        <f t="shared" si="51"/>
        <v>B1_2020</v>
      </c>
      <c r="J700" s="14" t="s">
        <v>15</v>
      </c>
      <c r="K700" s="14" t="s">
        <v>375</v>
      </c>
      <c r="L700" s="14"/>
      <c r="M700" s="154"/>
      <c r="N700" s="164">
        <v>7302.9486254026297</v>
      </c>
      <c r="O700" s="165"/>
      <c r="P700" s="14"/>
      <c r="Q700" s="14"/>
      <c r="R700" s="14"/>
      <c r="S700" s="168"/>
      <c r="T700" s="168"/>
      <c r="U700" s="168"/>
      <c r="V700" s="168"/>
      <c r="W700" s="168"/>
      <c r="X700" s="168"/>
      <c r="Y700" s="168"/>
      <c r="Z700" s="168"/>
      <c r="AA700" s="168"/>
      <c r="AB700" s="168"/>
      <c r="AC700" s="168"/>
      <c r="AD700" s="168"/>
      <c r="AE700" s="168"/>
      <c r="AF700" s="168"/>
      <c r="AG700" s="168"/>
      <c r="AH700" s="168"/>
      <c r="AI700" s="168"/>
      <c r="AJ700" s="168"/>
      <c r="AK700" s="168"/>
      <c r="AL700" s="168"/>
      <c r="AM700" s="168"/>
      <c r="AN700" s="168"/>
      <c r="AO700" s="168"/>
      <c r="AP700" s="168"/>
      <c r="AQ700" s="168"/>
      <c r="AR700" s="14"/>
    </row>
    <row r="701" spans="1:44" x14ac:dyDescent="0.35">
      <c r="A701" s="153" t="str">
        <f t="shared" si="49"/>
        <v>CUM_28</v>
      </c>
      <c r="B701" s="14">
        <v>2020</v>
      </c>
      <c r="C701" s="14">
        <v>28</v>
      </c>
      <c r="D701" s="14" t="s">
        <v>13</v>
      </c>
      <c r="E701" s="14" t="s">
        <v>12</v>
      </c>
      <c r="F701" s="14" t="s">
        <v>14</v>
      </c>
      <c r="G701" s="14" t="s">
        <v>9</v>
      </c>
      <c r="H701" s="14" t="str">
        <f t="shared" si="50"/>
        <v>B1BPW</v>
      </c>
      <c r="I701" s="14" t="str">
        <f t="shared" si="51"/>
        <v>B1_2020</v>
      </c>
      <c r="J701" s="14" t="s">
        <v>15</v>
      </c>
      <c r="K701" s="14" t="s">
        <v>375</v>
      </c>
      <c r="L701" s="14"/>
      <c r="M701" s="154"/>
      <c r="N701" s="164">
        <v>11269.819072881797</v>
      </c>
      <c r="O701" s="165"/>
      <c r="P701" s="14"/>
      <c r="Q701" s="14"/>
      <c r="R701" s="14"/>
      <c r="S701" s="168"/>
      <c r="T701" s="168"/>
      <c r="U701" s="168"/>
      <c r="V701" s="168"/>
      <c r="W701" s="168"/>
      <c r="X701" s="168"/>
      <c r="Y701" s="168"/>
      <c r="Z701" s="168"/>
      <c r="AA701" s="168"/>
      <c r="AB701" s="168"/>
      <c r="AC701" s="168"/>
      <c r="AD701" s="168"/>
      <c r="AE701" s="168"/>
      <c r="AF701" s="168"/>
      <c r="AG701" s="168"/>
      <c r="AH701" s="168"/>
      <c r="AI701" s="168"/>
      <c r="AJ701" s="168"/>
      <c r="AK701" s="168"/>
      <c r="AL701" s="168"/>
      <c r="AM701" s="168"/>
      <c r="AN701" s="168"/>
      <c r="AO701" s="168"/>
      <c r="AP701" s="168"/>
      <c r="AQ701" s="168"/>
      <c r="AR701" s="14"/>
    </row>
    <row r="702" spans="1:44" x14ac:dyDescent="0.35">
      <c r="A702" s="153" t="str">
        <f t="shared" si="49"/>
        <v>CUM_29</v>
      </c>
      <c r="B702" s="14">
        <v>2020</v>
      </c>
      <c r="C702" s="14">
        <v>29</v>
      </c>
      <c r="D702" s="14" t="s">
        <v>12</v>
      </c>
      <c r="E702" s="14" t="s">
        <v>12</v>
      </c>
      <c r="F702" s="14" t="s">
        <v>11</v>
      </c>
      <c r="G702" s="14" t="s">
        <v>9</v>
      </c>
      <c r="H702" s="14" t="str">
        <f t="shared" si="50"/>
        <v>B4BPW</v>
      </c>
      <c r="I702" s="14" t="str">
        <f t="shared" si="51"/>
        <v>B4_2020</v>
      </c>
      <c r="J702" s="14" t="s">
        <v>10</v>
      </c>
      <c r="K702" s="14" t="s">
        <v>375</v>
      </c>
      <c r="L702" s="14"/>
      <c r="M702" s="154"/>
      <c r="N702" s="164">
        <v>15768.96566578959</v>
      </c>
      <c r="O702" s="165"/>
      <c r="P702" s="14"/>
      <c r="Q702" s="14"/>
      <c r="R702" s="14"/>
      <c r="S702" s="168"/>
      <c r="T702" s="168"/>
      <c r="U702" s="168"/>
      <c r="V702" s="168"/>
      <c r="W702" s="168"/>
      <c r="X702" s="168"/>
      <c r="Y702" s="168"/>
      <c r="Z702" s="168"/>
      <c r="AA702" s="168"/>
      <c r="AB702" s="168"/>
      <c r="AC702" s="168"/>
      <c r="AD702" s="168"/>
      <c r="AE702" s="168"/>
      <c r="AF702" s="168"/>
      <c r="AG702" s="168"/>
      <c r="AH702" s="168"/>
      <c r="AI702" s="168"/>
      <c r="AJ702" s="168"/>
      <c r="AK702" s="168"/>
      <c r="AL702" s="168"/>
      <c r="AM702" s="168"/>
      <c r="AN702" s="168"/>
      <c r="AO702" s="168"/>
      <c r="AP702" s="168"/>
      <c r="AQ702" s="168"/>
      <c r="AR702" s="14"/>
    </row>
    <row r="703" spans="1:44" x14ac:dyDescent="0.35">
      <c r="A703" s="153" t="str">
        <f t="shared" si="49"/>
        <v>CUM_30</v>
      </c>
      <c r="B703" s="14">
        <v>2020</v>
      </c>
      <c r="C703" s="14">
        <v>30</v>
      </c>
      <c r="D703" s="14" t="s">
        <v>12</v>
      </c>
      <c r="E703" s="14" t="s">
        <v>12</v>
      </c>
      <c r="F703" s="14" t="s">
        <v>8</v>
      </c>
      <c r="G703" s="14" t="s">
        <v>16</v>
      </c>
      <c r="H703" s="14" t="str">
        <f t="shared" si="50"/>
        <v>B3BFW</v>
      </c>
      <c r="I703" s="14" t="str">
        <f t="shared" si="51"/>
        <v>B3_2020</v>
      </c>
      <c r="J703" s="14" t="s">
        <v>10</v>
      </c>
      <c r="K703" s="14" t="s">
        <v>375</v>
      </c>
      <c r="L703" s="14"/>
      <c r="M703" s="154"/>
      <c r="N703" s="164">
        <v>12943.569372008003</v>
      </c>
      <c r="O703" s="165"/>
      <c r="P703" s="14"/>
      <c r="Q703" s="14"/>
      <c r="R703" s="14"/>
      <c r="S703" s="168"/>
      <c r="T703" s="168"/>
      <c r="U703" s="168"/>
      <c r="V703" s="168"/>
      <c r="W703" s="168"/>
      <c r="X703" s="168"/>
      <c r="Y703" s="168"/>
      <c r="Z703" s="168"/>
      <c r="AA703" s="168"/>
      <c r="AB703" s="168"/>
      <c r="AC703" s="168"/>
      <c r="AD703" s="168"/>
      <c r="AE703" s="168"/>
      <c r="AF703" s="168"/>
      <c r="AG703" s="168"/>
      <c r="AH703" s="168"/>
      <c r="AI703" s="168"/>
      <c r="AJ703" s="168"/>
      <c r="AK703" s="168"/>
      <c r="AL703" s="168"/>
      <c r="AM703" s="168"/>
      <c r="AN703" s="168"/>
      <c r="AO703" s="168"/>
      <c r="AP703" s="168"/>
      <c r="AQ703" s="168"/>
      <c r="AR703" s="14"/>
    </row>
    <row r="704" spans="1:44" x14ac:dyDescent="0.35">
      <c r="A704" s="153" t="str">
        <f t="shared" si="49"/>
        <v>CUM_31</v>
      </c>
      <c r="B704" s="14">
        <v>2020</v>
      </c>
      <c r="C704" s="14">
        <v>31</v>
      </c>
      <c r="D704" s="14" t="s">
        <v>17</v>
      </c>
      <c r="E704" s="14" t="s">
        <v>12</v>
      </c>
      <c r="F704" s="14" t="s">
        <v>11</v>
      </c>
      <c r="G704" s="14" t="s">
        <v>12</v>
      </c>
      <c r="H704" s="14" t="str">
        <f t="shared" si="50"/>
        <v>B4C</v>
      </c>
      <c r="I704" s="14" t="str">
        <f t="shared" si="51"/>
        <v>B4_2020</v>
      </c>
      <c r="J704" s="14" t="s">
        <v>10</v>
      </c>
      <c r="K704" s="14" t="s">
        <v>375</v>
      </c>
      <c r="L704" s="14"/>
      <c r="M704" s="154"/>
      <c r="N704" s="164">
        <v>13161.703504236046</v>
      </c>
      <c r="O704" s="165"/>
      <c r="P704" s="14"/>
      <c r="Q704" s="14"/>
      <c r="R704" s="14"/>
      <c r="S704" s="168"/>
      <c r="T704" s="168"/>
      <c r="U704" s="168"/>
      <c r="V704" s="168"/>
      <c r="W704" s="168"/>
      <c r="X704" s="168"/>
      <c r="Y704" s="168"/>
      <c r="Z704" s="168"/>
      <c r="AA704" s="168"/>
      <c r="AB704" s="168"/>
      <c r="AC704" s="168"/>
      <c r="AD704" s="168"/>
      <c r="AE704" s="168"/>
      <c r="AF704" s="168"/>
      <c r="AG704" s="168"/>
      <c r="AH704" s="168"/>
      <c r="AI704" s="168"/>
      <c r="AJ704" s="168"/>
      <c r="AK704" s="168"/>
      <c r="AL704" s="168"/>
      <c r="AM704" s="168"/>
      <c r="AN704" s="168"/>
      <c r="AO704" s="168"/>
      <c r="AP704" s="168"/>
      <c r="AQ704" s="168"/>
      <c r="AR704" s="14"/>
    </row>
    <row r="705" spans="1:44" x14ac:dyDescent="0.35">
      <c r="A705" s="153" t="str">
        <f t="shared" si="49"/>
        <v>CUM_32</v>
      </c>
      <c r="B705" s="14">
        <v>2020</v>
      </c>
      <c r="C705" s="14">
        <v>32</v>
      </c>
      <c r="D705" s="14" t="s">
        <v>17</v>
      </c>
      <c r="E705" s="14" t="s">
        <v>12</v>
      </c>
      <c r="F705" s="14" t="s">
        <v>8</v>
      </c>
      <c r="G705" s="14" t="s">
        <v>12</v>
      </c>
      <c r="H705" s="14" t="str">
        <f t="shared" si="50"/>
        <v>B3C</v>
      </c>
      <c r="I705" s="14" t="str">
        <f t="shared" si="51"/>
        <v>B3_2020</v>
      </c>
      <c r="J705" s="14" t="s">
        <v>10</v>
      </c>
      <c r="K705" s="14" t="s">
        <v>375</v>
      </c>
      <c r="L705" s="14"/>
      <c r="M705" s="154"/>
      <c r="N705" s="164">
        <v>9815.992788405063</v>
      </c>
      <c r="O705" s="165"/>
      <c r="P705" s="14"/>
      <c r="Q705" s="14"/>
      <c r="R705" s="14"/>
      <c r="S705" s="168"/>
      <c r="T705" s="168"/>
      <c r="U705" s="168"/>
      <c r="V705" s="168"/>
      <c r="W705" s="168"/>
      <c r="X705" s="168"/>
      <c r="Y705" s="168"/>
      <c r="Z705" s="168"/>
      <c r="AA705" s="168"/>
      <c r="AB705" s="168"/>
      <c r="AC705" s="168"/>
      <c r="AD705" s="168"/>
      <c r="AE705" s="168"/>
      <c r="AF705" s="168"/>
      <c r="AG705" s="168"/>
      <c r="AH705" s="168"/>
      <c r="AI705" s="168"/>
      <c r="AJ705" s="168"/>
      <c r="AK705" s="168"/>
      <c r="AL705" s="168"/>
      <c r="AM705" s="168"/>
      <c r="AN705" s="168"/>
      <c r="AO705" s="168"/>
      <c r="AP705" s="168"/>
      <c r="AQ705" s="168"/>
      <c r="AR705" s="14"/>
    </row>
    <row r="706" spans="1:44" x14ac:dyDescent="0.35">
      <c r="A706" s="153" t="str">
        <f t="shared" si="49"/>
        <v>CUM_33</v>
      </c>
      <c r="B706" s="14">
        <v>2020</v>
      </c>
      <c r="C706" s="14">
        <v>33</v>
      </c>
      <c r="D706" s="14" t="s">
        <v>19</v>
      </c>
      <c r="E706" s="14" t="s">
        <v>12</v>
      </c>
      <c r="F706" s="14" t="s">
        <v>8</v>
      </c>
      <c r="G706" s="14" t="s">
        <v>9</v>
      </c>
      <c r="H706" s="14" t="str">
        <f t="shared" si="50"/>
        <v>B3BPW</v>
      </c>
      <c r="I706" s="14" t="str">
        <f t="shared" si="51"/>
        <v>B3_2020</v>
      </c>
      <c r="J706" s="14" t="s">
        <v>10</v>
      </c>
      <c r="K706" s="14" t="s">
        <v>375</v>
      </c>
      <c r="L706" s="14"/>
      <c r="M706" s="154"/>
      <c r="N706" s="164">
        <v>13927.98040950277</v>
      </c>
      <c r="O706" s="165"/>
      <c r="P706" s="14"/>
      <c r="Q706" s="14"/>
      <c r="R706" s="14"/>
      <c r="S706" s="168"/>
      <c r="T706" s="168"/>
      <c r="U706" s="168"/>
      <c r="V706" s="168"/>
      <c r="W706" s="168"/>
      <c r="X706" s="168"/>
      <c r="Y706" s="168"/>
      <c r="Z706" s="168"/>
      <c r="AA706" s="168"/>
      <c r="AB706" s="168"/>
      <c r="AC706" s="168"/>
      <c r="AD706" s="168"/>
      <c r="AE706" s="168"/>
      <c r="AF706" s="168"/>
      <c r="AG706" s="168"/>
      <c r="AH706" s="168"/>
      <c r="AI706" s="168"/>
      <c r="AJ706" s="168"/>
      <c r="AK706" s="168"/>
      <c r="AL706" s="168"/>
      <c r="AM706" s="168"/>
      <c r="AN706" s="168"/>
      <c r="AO706" s="168"/>
      <c r="AP706" s="168"/>
      <c r="AQ706" s="168"/>
      <c r="AR706" s="14"/>
    </row>
    <row r="707" spans="1:44" x14ac:dyDescent="0.35">
      <c r="A707" s="153" t="str">
        <f t="shared" si="49"/>
        <v>CUM_34</v>
      </c>
      <c r="B707" s="14">
        <v>2020</v>
      </c>
      <c r="C707" s="14">
        <v>34</v>
      </c>
      <c r="D707" s="14" t="s">
        <v>19</v>
      </c>
      <c r="E707" s="14" t="s">
        <v>12</v>
      </c>
      <c r="F707" s="14" t="s">
        <v>14</v>
      </c>
      <c r="G707" s="14" t="s">
        <v>16</v>
      </c>
      <c r="H707" s="14" t="str">
        <f t="shared" si="50"/>
        <v>B1BFW</v>
      </c>
      <c r="I707" s="14" t="str">
        <f t="shared" si="51"/>
        <v>B1_2020</v>
      </c>
      <c r="J707" s="14" t="s">
        <v>15</v>
      </c>
      <c r="K707" s="14" t="s">
        <v>375</v>
      </c>
      <c r="L707" s="14"/>
      <c r="M707" s="154"/>
      <c r="N707" s="164">
        <v>10176.445095893043</v>
      </c>
      <c r="O707" s="165"/>
      <c r="P707" s="14"/>
      <c r="Q707" s="14"/>
      <c r="R707" s="14"/>
      <c r="S707" s="168"/>
      <c r="T707" s="168"/>
      <c r="U707" s="168"/>
      <c r="V707" s="168"/>
      <c r="W707" s="168"/>
      <c r="X707" s="168"/>
      <c r="Y707" s="168"/>
      <c r="Z707" s="168"/>
      <c r="AA707" s="168"/>
      <c r="AB707" s="168"/>
      <c r="AC707" s="168"/>
      <c r="AD707" s="168"/>
      <c r="AE707" s="168"/>
      <c r="AF707" s="168"/>
      <c r="AG707" s="168"/>
      <c r="AH707" s="168"/>
      <c r="AI707" s="168"/>
      <c r="AJ707" s="168"/>
      <c r="AK707" s="168"/>
      <c r="AL707" s="168"/>
      <c r="AM707" s="168"/>
      <c r="AN707" s="168"/>
      <c r="AO707" s="168"/>
      <c r="AP707" s="168"/>
      <c r="AQ707" s="168"/>
      <c r="AR707" s="14"/>
    </row>
    <row r="708" spans="1:44" x14ac:dyDescent="0.35">
      <c r="A708" s="153" t="str">
        <f t="shared" si="49"/>
        <v>CUM_35</v>
      </c>
      <c r="B708" s="14">
        <v>2020</v>
      </c>
      <c r="C708" s="16">
        <v>35</v>
      </c>
      <c r="D708" s="14" t="s">
        <v>20</v>
      </c>
      <c r="E708" s="16" t="s">
        <v>12</v>
      </c>
      <c r="F708" s="16" t="s">
        <v>18</v>
      </c>
      <c r="G708" s="14" t="s">
        <v>16</v>
      </c>
      <c r="H708" s="14" t="str">
        <f t="shared" si="50"/>
        <v>B2BFW</v>
      </c>
      <c r="I708" s="14" t="str">
        <f t="shared" si="51"/>
        <v>B2_2020</v>
      </c>
      <c r="J708" s="14" t="s">
        <v>15</v>
      </c>
      <c r="K708" s="14" t="s">
        <v>375</v>
      </c>
      <c r="L708" s="14"/>
      <c r="M708" s="154"/>
      <c r="N708" s="164">
        <v>12148.085176826497</v>
      </c>
      <c r="O708" s="165"/>
      <c r="P708" s="14"/>
      <c r="Q708" s="14"/>
      <c r="R708" s="14"/>
      <c r="S708" s="168"/>
      <c r="T708" s="168"/>
      <c r="U708" s="168"/>
      <c r="V708" s="168"/>
      <c r="W708" s="168"/>
      <c r="X708" s="168"/>
      <c r="Y708" s="168"/>
      <c r="Z708" s="168"/>
      <c r="AA708" s="168"/>
      <c r="AB708" s="168"/>
      <c r="AC708" s="168"/>
      <c r="AD708" s="168"/>
      <c r="AE708" s="168"/>
      <c r="AF708" s="168"/>
      <c r="AG708" s="168"/>
      <c r="AH708" s="168"/>
      <c r="AI708" s="168"/>
      <c r="AJ708" s="168"/>
      <c r="AK708" s="168"/>
      <c r="AL708" s="168"/>
      <c r="AM708" s="168"/>
      <c r="AN708" s="168"/>
      <c r="AO708" s="168"/>
      <c r="AP708" s="168"/>
      <c r="AQ708" s="168"/>
      <c r="AR708" s="14"/>
    </row>
    <row r="709" spans="1:44" x14ac:dyDescent="0.35">
      <c r="A709" s="153" t="str">
        <f t="shared" si="49"/>
        <v>CUM_36</v>
      </c>
      <c r="B709" s="14">
        <v>2020</v>
      </c>
      <c r="C709" s="15">
        <v>36</v>
      </c>
      <c r="D709" s="15" t="s">
        <v>20</v>
      </c>
      <c r="E709" s="15" t="s">
        <v>12</v>
      </c>
      <c r="F709" s="15" t="s">
        <v>18</v>
      </c>
      <c r="G709" s="14" t="s">
        <v>12</v>
      </c>
      <c r="H709" s="14" t="str">
        <f t="shared" si="50"/>
        <v>B2C</v>
      </c>
      <c r="I709" s="14" t="str">
        <f t="shared" si="51"/>
        <v>B2_2020</v>
      </c>
      <c r="J709" s="14" t="s">
        <v>15</v>
      </c>
      <c r="K709" s="14" t="s">
        <v>375</v>
      </c>
      <c r="L709" s="14"/>
      <c r="M709" s="154"/>
      <c r="N709" s="164">
        <v>10896.505743572136</v>
      </c>
      <c r="O709" s="165"/>
      <c r="P709" s="14"/>
      <c r="Q709" s="14"/>
      <c r="R709" s="14"/>
      <c r="S709" s="168"/>
      <c r="T709" s="168"/>
      <c r="U709" s="168"/>
      <c r="V709" s="168"/>
      <c r="W709" s="168"/>
      <c r="X709" s="168"/>
      <c r="Y709" s="168"/>
      <c r="Z709" s="168"/>
      <c r="AA709" s="168"/>
      <c r="AB709" s="168"/>
      <c r="AC709" s="168"/>
      <c r="AD709" s="168"/>
      <c r="AE709" s="168"/>
      <c r="AF709" s="168"/>
      <c r="AG709" s="168"/>
      <c r="AH709" s="168"/>
      <c r="AI709" s="168"/>
      <c r="AJ709" s="168"/>
      <c r="AK709" s="168"/>
      <c r="AL709" s="168"/>
      <c r="AM709" s="168"/>
      <c r="AN709" s="168"/>
      <c r="AO709" s="168"/>
      <c r="AP709" s="168"/>
      <c r="AQ709" s="168"/>
      <c r="AR709" s="14"/>
    </row>
    <row r="710" spans="1:44" x14ac:dyDescent="0.35">
      <c r="A710" s="153" t="str">
        <f t="shared" si="49"/>
        <v>CUM_37</v>
      </c>
      <c r="B710" s="14">
        <v>2020</v>
      </c>
      <c r="C710" s="14">
        <v>37</v>
      </c>
      <c r="D710" s="14" t="s">
        <v>7</v>
      </c>
      <c r="E710" s="14" t="s">
        <v>17</v>
      </c>
      <c r="F710" s="14" t="s">
        <v>14</v>
      </c>
      <c r="G710" s="14" t="s">
        <v>16</v>
      </c>
      <c r="H710" s="14" t="str">
        <f t="shared" si="50"/>
        <v>B1BFW</v>
      </c>
      <c r="I710" s="14" t="str">
        <f t="shared" si="51"/>
        <v>B1_2020</v>
      </c>
      <c r="J710" s="14" t="s">
        <v>15</v>
      </c>
      <c r="K710" s="14" t="s">
        <v>375</v>
      </c>
      <c r="L710" s="14"/>
      <c r="M710" s="154"/>
      <c r="N710" s="164">
        <v>11673.62564352072</v>
      </c>
      <c r="O710" s="165"/>
      <c r="P710" s="14"/>
      <c r="Q710" s="14"/>
      <c r="R710" s="14"/>
      <c r="S710" s="168"/>
      <c r="T710" s="168"/>
      <c r="U710" s="168"/>
      <c r="V710" s="168"/>
      <c r="W710" s="168"/>
      <c r="X710" s="168"/>
      <c r="Y710" s="168"/>
      <c r="Z710" s="168"/>
      <c r="AA710" s="168"/>
      <c r="AB710" s="168"/>
      <c r="AC710" s="168"/>
      <c r="AD710" s="168"/>
      <c r="AE710" s="168"/>
      <c r="AF710" s="168"/>
      <c r="AG710" s="168"/>
      <c r="AH710" s="168"/>
      <c r="AI710" s="168"/>
      <c r="AJ710" s="168"/>
      <c r="AK710" s="168"/>
      <c r="AL710" s="168"/>
      <c r="AM710" s="168"/>
      <c r="AN710" s="168"/>
      <c r="AO710" s="168"/>
      <c r="AP710" s="168"/>
      <c r="AQ710" s="168"/>
      <c r="AR710" s="14"/>
    </row>
    <row r="711" spans="1:44" x14ac:dyDescent="0.35">
      <c r="A711" s="153" t="str">
        <f t="shared" si="49"/>
        <v>CUM_38</v>
      </c>
      <c r="B711" s="14">
        <v>2020</v>
      </c>
      <c r="C711" s="14">
        <v>38</v>
      </c>
      <c r="D711" s="14" t="s">
        <v>7</v>
      </c>
      <c r="E711" s="14" t="s">
        <v>17</v>
      </c>
      <c r="F711" s="14" t="s">
        <v>8</v>
      </c>
      <c r="G711" s="14" t="s">
        <v>12</v>
      </c>
      <c r="H711" s="14" t="str">
        <f t="shared" si="50"/>
        <v>B3C</v>
      </c>
      <c r="I711" s="14" t="str">
        <f t="shared" si="51"/>
        <v>B3_2020</v>
      </c>
      <c r="J711" s="14" t="s">
        <v>10</v>
      </c>
      <c r="K711" s="14" t="s">
        <v>375</v>
      </c>
      <c r="L711" s="14"/>
      <c r="M711" s="154"/>
      <c r="N711" s="164">
        <v>9518.6321465711917</v>
      </c>
      <c r="O711" s="165"/>
      <c r="P711" s="14"/>
      <c r="Q711" s="14"/>
      <c r="R711" s="14"/>
      <c r="S711" s="168"/>
      <c r="T711" s="168"/>
      <c r="U711" s="168"/>
      <c r="V711" s="168"/>
      <c r="W711" s="168"/>
      <c r="X711" s="168"/>
      <c r="Y711" s="168"/>
      <c r="Z711" s="168"/>
      <c r="AA711" s="168"/>
      <c r="AB711" s="168"/>
      <c r="AC711" s="168"/>
      <c r="AD711" s="168"/>
      <c r="AE711" s="168"/>
      <c r="AF711" s="168"/>
      <c r="AG711" s="168"/>
      <c r="AH711" s="168"/>
      <c r="AI711" s="168"/>
      <c r="AJ711" s="168"/>
      <c r="AK711" s="168"/>
      <c r="AL711" s="168"/>
      <c r="AM711" s="168"/>
      <c r="AN711" s="168"/>
      <c r="AO711" s="168"/>
      <c r="AP711" s="168"/>
      <c r="AQ711" s="168"/>
      <c r="AR711" s="14"/>
    </row>
    <row r="712" spans="1:44" x14ac:dyDescent="0.35">
      <c r="A712" s="153" t="str">
        <f t="shared" si="49"/>
        <v>CUM_39</v>
      </c>
      <c r="B712" s="14">
        <v>2020</v>
      </c>
      <c r="C712" s="14">
        <v>39</v>
      </c>
      <c r="D712" s="14" t="s">
        <v>13</v>
      </c>
      <c r="E712" s="14" t="s">
        <v>17</v>
      </c>
      <c r="F712" s="14" t="s">
        <v>8</v>
      </c>
      <c r="G712" s="14" t="s">
        <v>9</v>
      </c>
      <c r="H712" s="14" t="str">
        <f t="shared" si="50"/>
        <v>B3BPW</v>
      </c>
      <c r="I712" s="14" t="str">
        <f t="shared" si="51"/>
        <v>B3_2020</v>
      </c>
      <c r="J712" s="14" t="s">
        <v>10</v>
      </c>
      <c r="K712" s="14" t="s">
        <v>375</v>
      </c>
      <c r="L712" s="14"/>
      <c r="M712" s="154"/>
      <c r="N712" s="164">
        <v>11976.545120638886</v>
      </c>
      <c r="O712" s="165"/>
      <c r="P712" s="14"/>
      <c r="Q712" s="14"/>
      <c r="R712" s="14"/>
      <c r="S712" s="168"/>
      <c r="T712" s="168"/>
      <c r="U712" s="168"/>
      <c r="V712" s="168"/>
      <c r="W712" s="168"/>
      <c r="X712" s="168"/>
      <c r="Y712" s="168"/>
      <c r="Z712" s="168"/>
      <c r="AA712" s="168"/>
      <c r="AB712" s="168"/>
      <c r="AC712" s="168"/>
      <c r="AD712" s="168"/>
      <c r="AE712" s="168"/>
      <c r="AF712" s="168"/>
      <c r="AG712" s="168"/>
      <c r="AH712" s="168"/>
      <c r="AI712" s="168"/>
      <c r="AJ712" s="168"/>
      <c r="AK712" s="168"/>
      <c r="AL712" s="168"/>
      <c r="AM712" s="168"/>
      <c r="AN712" s="168"/>
      <c r="AO712" s="168"/>
      <c r="AP712" s="168"/>
      <c r="AQ712" s="168"/>
      <c r="AR712" s="14"/>
    </row>
    <row r="713" spans="1:44" x14ac:dyDescent="0.35">
      <c r="A713" s="153" t="str">
        <f t="shared" si="49"/>
        <v>CUM_40</v>
      </c>
      <c r="B713" s="14">
        <v>2020</v>
      </c>
      <c r="C713" s="14">
        <v>40</v>
      </c>
      <c r="D713" s="14" t="s">
        <v>13</v>
      </c>
      <c r="E713" s="14" t="s">
        <v>17</v>
      </c>
      <c r="F713" s="14" t="s">
        <v>11</v>
      </c>
      <c r="G713" s="14" t="s">
        <v>12</v>
      </c>
      <c r="H713" s="14" t="str">
        <f t="shared" si="50"/>
        <v>B4C</v>
      </c>
      <c r="I713" s="14" t="str">
        <f t="shared" si="51"/>
        <v>B4_2020</v>
      </c>
      <c r="J713" s="14" t="s">
        <v>10</v>
      </c>
      <c r="K713" s="14" t="s">
        <v>375</v>
      </c>
      <c r="L713" s="14"/>
      <c r="M713" s="154"/>
      <c r="N713" s="164">
        <v>12918.440396251382</v>
      </c>
      <c r="O713" s="165"/>
      <c r="P713" s="14"/>
      <c r="Q713" s="14"/>
      <c r="R713" s="14"/>
      <c r="S713" s="168"/>
      <c r="T713" s="168"/>
      <c r="U713" s="168"/>
      <c r="V713" s="168"/>
      <c r="W713" s="168"/>
      <c r="X713" s="168"/>
      <c r="Y713" s="168"/>
      <c r="Z713" s="168"/>
      <c r="AA713" s="168"/>
      <c r="AB713" s="168"/>
      <c r="AC713" s="168"/>
      <c r="AD713" s="168"/>
      <c r="AE713" s="168"/>
      <c r="AF713" s="168"/>
      <c r="AG713" s="168"/>
      <c r="AH713" s="168"/>
      <c r="AI713" s="168"/>
      <c r="AJ713" s="168"/>
      <c r="AK713" s="168"/>
      <c r="AL713" s="168"/>
      <c r="AM713" s="168"/>
      <c r="AN713" s="168"/>
      <c r="AO713" s="168"/>
      <c r="AP713" s="168"/>
      <c r="AQ713" s="168"/>
      <c r="AR713" s="14"/>
    </row>
    <row r="714" spans="1:44" x14ac:dyDescent="0.35">
      <c r="A714" s="153" t="str">
        <f t="shared" si="49"/>
        <v>CUM_41</v>
      </c>
      <c r="B714" s="14">
        <v>2020</v>
      </c>
      <c r="C714" s="14">
        <v>41</v>
      </c>
      <c r="D714" s="14" t="s">
        <v>12</v>
      </c>
      <c r="E714" s="14" t="s">
        <v>17</v>
      </c>
      <c r="F714" s="14" t="s">
        <v>18</v>
      </c>
      <c r="G714" s="14" t="s">
        <v>16</v>
      </c>
      <c r="H714" s="14" t="str">
        <f t="shared" si="50"/>
        <v>B2BFW</v>
      </c>
      <c r="I714" s="14" t="str">
        <f t="shared" si="51"/>
        <v>B2_2020</v>
      </c>
      <c r="J714" s="14" t="s">
        <v>15</v>
      </c>
      <c r="K714" s="14" t="s">
        <v>375</v>
      </c>
      <c r="L714" s="14"/>
      <c r="M714" s="154"/>
      <c r="N714" s="164">
        <v>11554.765957223644</v>
      </c>
      <c r="O714" s="165"/>
      <c r="P714" s="14"/>
      <c r="Q714" s="14"/>
      <c r="R714" s="14"/>
      <c r="S714" s="168"/>
      <c r="T714" s="168"/>
      <c r="U714" s="168"/>
      <c r="V714" s="168"/>
      <c r="W714" s="168"/>
      <c r="X714" s="168"/>
      <c r="Y714" s="168"/>
      <c r="Z714" s="168"/>
      <c r="AA714" s="168"/>
      <c r="AB714" s="168"/>
      <c r="AC714" s="168"/>
      <c r="AD714" s="168"/>
      <c r="AE714" s="168"/>
      <c r="AF714" s="168"/>
      <c r="AG714" s="168"/>
      <c r="AH714" s="168"/>
      <c r="AI714" s="168"/>
      <c r="AJ714" s="168"/>
      <c r="AK714" s="168"/>
      <c r="AL714" s="168"/>
      <c r="AM714" s="168"/>
      <c r="AN714" s="168"/>
      <c r="AO714" s="168"/>
      <c r="AP714" s="168"/>
      <c r="AQ714" s="168"/>
      <c r="AR714" s="14"/>
    </row>
    <row r="715" spans="1:44" x14ac:dyDescent="0.35">
      <c r="A715" s="153" t="str">
        <f t="shared" si="49"/>
        <v>CUM_42</v>
      </c>
      <c r="B715" s="14">
        <v>2020</v>
      </c>
      <c r="C715" s="14">
        <v>42</v>
      </c>
      <c r="D715" s="14" t="s">
        <v>12</v>
      </c>
      <c r="E715" s="14" t="s">
        <v>17</v>
      </c>
      <c r="F715" s="14" t="s">
        <v>14</v>
      </c>
      <c r="G715" s="14" t="s">
        <v>9</v>
      </c>
      <c r="H715" s="14" t="str">
        <f t="shared" si="50"/>
        <v>B1BPW</v>
      </c>
      <c r="I715" s="14" t="str">
        <f t="shared" si="51"/>
        <v>B1_2020</v>
      </c>
      <c r="J715" s="14" t="s">
        <v>15</v>
      </c>
      <c r="K715" s="14" t="s">
        <v>375</v>
      </c>
      <c r="L715" s="14"/>
      <c r="M715" s="154"/>
      <c r="N715" s="164">
        <v>11488.728979740165</v>
      </c>
      <c r="O715" s="165"/>
      <c r="P715" s="14"/>
      <c r="Q715" s="14"/>
      <c r="R715" s="14"/>
      <c r="S715" s="168"/>
      <c r="T715" s="168"/>
      <c r="U715" s="168"/>
      <c r="V715" s="168"/>
      <c r="W715" s="168"/>
      <c r="X715" s="168"/>
      <c r="Y715" s="168"/>
      <c r="Z715" s="168"/>
      <c r="AA715" s="168"/>
      <c r="AB715" s="168"/>
      <c r="AC715" s="168"/>
      <c r="AD715" s="168"/>
      <c r="AE715" s="168"/>
      <c r="AF715" s="168"/>
      <c r="AG715" s="168"/>
      <c r="AH715" s="168"/>
      <c r="AI715" s="168"/>
      <c r="AJ715" s="168"/>
      <c r="AK715" s="168"/>
      <c r="AL715" s="168"/>
      <c r="AM715" s="168"/>
      <c r="AN715" s="168"/>
      <c r="AO715" s="168"/>
      <c r="AP715" s="168"/>
      <c r="AQ715" s="168"/>
      <c r="AR715" s="14"/>
    </row>
    <row r="716" spans="1:44" x14ac:dyDescent="0.35">
      <c r="A716" s="153" t="str">
        <f t="shared" si="49"/>
        <v>CUM_43</v>
      </c>
      <c r="B716" s="14">
        <v>2020</v>
      </c>
      <c r="C716" s="14">
        <v>43</v>
      </c>
      <c r="D716" s="14" t="s">
        <v>17</v>
      </c>
      <c r="E716" s="14" t="s">
        <v>17</v>
      </c>
      <c r="F716" s="14" t="s">
        <v>18</v>
      </c>
      <c r="G716" s="14" t="s">
        <v>12</v>
      </c>
      <c r="H716" s="14" t="str">
        <f t="shared" si="50"/>
        <v>B2C</v>
      </c>
      <c r="I716" s="14" t="str">
        <f t="shared" si="51"/>
        <v>B2_2020</v>
      </c>
      <c r="J716" s="14" t="s">
        <v>15</v>
      </c>
      <c r="K716" s="14" t="s">
        <v>375</v>
      </c>
      <c r="L716" s="14"/>
      <c r="M716" s="154"/>
      <c r="N716" s="164">
        <v>10177.302402191543</v>
      </c>
      <c r="O716" s="165"/>
      <c r="P716" s="14"/>
      <c r="Q716" s="14"/>
      <c r="R716" s="14"/>
      <c r="S716" s="168"/>
      <c r="T716" s="168"/>
      <c r="U716" s="168"/>
      <c r="V716" s="168"/>
      <c r="W716" s="168"/>
      <c r="X716" s="168"/>
      <c r="Y716" s="168"/>
      <c r="Z716" s="168"/>
      <c r="AA716" s="168"/>
      <c r="AB716" s="168"/>
      <c r="AC716" s="168"/>
      <c r="AD716" s="168"/>
      <c r="AE716" s="168"/>
      <c r="AF716" s="168"/>
      <c r="AG716" s="168"/>
      <c r="AH716" s="168"/>
      <c r="AI716" s="168"/>
      <c r="AJ716" s="168"/>
      <c r="AK716" s="168"/>
      <c r="AL716" s="168"/>
      <c r="AM716" s="168"/>
      <c r="AN716" s="168"/>
      <c r="AO716" s="168"/>
      <c r="AP716" s="168"/>
      <c r="AQ716" s="168"/>
      <c r="AR716" s="14"/>
    </row>
    <row r="717" spans="1:44" x14ac:dyDescent="0.35">
      <c r="A717" s="153" t="str">
        <f t="shared" si="49"/>
        <v>CUM_44</v>
      </c>
      <c r="B717" s="14">
        <v>2020</v>
      </c>
      <c r="C717" s="14">
        <v>44</v>
      </c>
      <c r="D717" s="14" t="s">
        <v>17</v>
      </c>
      <c r="E717" s="14" t="s">
        <v>17</v>
      </c>
      <c r="F717" s="14" t="s">
        <v>11</v>
      </c>
      <c r="G717" s="14" t="s">
        <v>9</v>
      </c>
      <c r="H717" s="14" t="str">
        <f t="shared" si="50"/>
        <v>B4BPW</v>
      </c>
      <c r="I717" s="14" t="str">
        <f t="shared" si="51"/>
        <v>B4_2020</v>
      </c>
      <c r="J717" s="14" t="s">
        <v>10</v>
      </c>
      <c r="K717" s="14" t="s">
        <v>375</v>
      </c>
      <c r="L717" s="14"/>
      <c r="M717" s="154"/>
      <c r="N717" s="164">
        <v>16398.350378170395</v>
      </c>
      <c r="O717" s="165"/>
      <c r="P717" s="14"/>
      <c r="Q717" s="14"/>
      <c r="R717" s="14"/>
      <c r="S717" s="168"/>
      <c r="T717" s="168"/>
      <c r="U717" s="168"/>
      <c r="V717" s="168"/>
      <c r="W717" s="168"/>
      <c r="X717" s="168"/>
      <c r="Y717" s="168"/>
      <c r="Z717" s="168"/>
      <c r="AA717" s="168"/>
      <c r="AB717" s="168"/>
      <c r="AC717" s="168"/>
      <c r="AD717" s="168"/>
      <c r="AE717" s="168"/>
      <c r="AF717" s="168"/>
      <c r="AG717" s="168"/>
      <c r="AH717" s="168"/>
      <c r="AI717" s="168"/>
      <c r="AJ717" s="168"/>
      <c r="AK717" s="168"/>
      <c r="AL717" s="168"/>
      <c r="AM717" s="168"/>
      <c r="AN717" s="168"/>
      <c r="AO717" s="168"/>
      <c r="AP717" s="168"/>
      <c r="AQ717" s="168"/>
      <c r="AR717" s="14"/>
    </row>
    <row r="718" spans="1:44" x14ac:dyDescent="0.35">
      <c r="A718" s="153" t="str">
        <f t="shared" si="49"/>
        <v>CUM_45</v>
      </c>
      <c r="B718" s="14">
        <v>2020</v>
      </c>
      <c r="C718" s="14">
        <v>45</v>
      </c>
      <c r="D718" s="14" t="s">
        <v>19</v>
      </c>
      <c r="E718" s="14" t="s">
        <v>17</v>
      </c>
      <c r="F718" s="14" t="s">
        <v>14</v>
      </c>
      <c r="G718" s="14" t="s">
        <v>12</v>
      </c>
      <c r="H718" s="14" t="str">
        <f t="shared" si="50"/>
        <v>B1C</v>
      </c>
      <c r="I718" s="14" t="str">
        <f t="shared" si="51"/>
        <v>B1_2020</v>
      </c>
      <c r="J718" s="14" t="s">
        <v>15</v>
      </c>
      <c r="K718" s="14" t="s">
        <v>375</v>
      </c>
      <c r="L718" s="14"/>
      <c r="M718" s="154"/>
      <c r="N718" s="164">
        <v>7579.1820991051773</v>
      </c>
      <c r="O718" s="165"/>
      <c r="P718" s="14"/>
      <c r="Q718" s="14"/>
      <c r="R718" s="14"/>
      <c r="S718" s="168"/>
      <c r="T718" s="168"/>
      <c r="U718" s="168"/>
      <c r="V718" s="168"/>
      <c r="W718" s="168"/>
      <c r="X718" s="168"/>
      <c r="Y718" s="168"/>
      <c r="Z718" s="168"/>
      <c r="AA718" s="168"/>
      <c r="AB718" s="168"/>
      <c r="AC718" s="168"/>
      <c r="AD718" s="168"/>
      <c r="AE718" s="168"/>
      <c r="AF718" s="168"/>
      <c r="AG718" s="168"/>
      <c r="AH718" s="168"/>
      <c r="AI718" s="168"/>
      <c r="AJ718" s="168"/>
      <c r="AK718" s="168"/>
      <c r="AL718" s="168"/>
      <c r="AM718" s="168"/>
      <c r="AN718" s="168"/>
      <c r="AO718" s="168"/>
      <c r="AP718" s="168"/>
      <c r="AQ718" s="168"/>
      <c r="AR718" s="14"/>
    </row>
    <row r="719" spans="1:44" x14ac:dyDescent="0.35">
      <c r="A719" s="153" t="str">
        <f t="shared" si="49"/>
        <v>CUM_46</v>
      </c>
      <c r="B719" s="14">
        <v>2020</v>
      </c>
      <c r="C719" s="14">
        <v>46</v>
      </c>
      <c r="D719" s="14" t="s">
        <v>19</v>
      </c>
      <c r="E719" s="14" t="s">
        <v>17</v>
      </c>
      <c r="F719" s="14" t="s">
        <v>8</v>
      </c>
      <c r="G719" s="14" t="s">
        <v>16</v>
      </c>
      <c r="H719" s="14" t="str">
        <f t="shared" si="50"/>
        <v>B3BFW</v>
      </c>
      <c r="I719" s="14" t="str">
        <f t="shared" si="51"/>
        <v>B3_2020</v>
      </c>
      <c r="J719" s="14" t="s">
        <v>10</v>
      </c>
      <c r="K719" s="14" t="s">
        <v>375</v>
      </c>
      <c r="L719" s="14"/>
      <c r="M719" s="154"/>
      <c r="N719" s="164">
        <v>10450.201354965207</v>
      </c>
      <c r="O719" s="165"/>
      <c r="P719" s="14"/>
      <c r="Q719" s="14"/>
      <c r="R719" s="14"/>
      <c r="S719" s="168"/>
      <c r="T719" s="168"/>
      <c r="U719" s="168"/>
      <c r="V719" s="168"/>
      <c r="W719" s="168"/>
      <c r="X719" s="168"/>
      <c r="Y719" s="168"/>
      <c r="Z719" s="168"/>
      <c r="AA719" s="168"/>
      <c r="AB719" s="168"/>
      <c r="AC719" s="168"/>
      <c r="AD719" s="168"/>
      <c r="AE719" s="168"/>
      <c r="AF719" s="168"/>
      <c r="AG719" s="168"/>
      <c r="AH719" s="168"/>
      <c r="AI719" s="168"/>
      <c r="AJ719" s="168"/>
      <c r="AK719" s="168"/>
      <c r="AL719" s="168"/>
      <c r="AM719" s="168"/>
      <c r="AN719" s="168"/>
      <c r="AO719" s="168"/>
      <c r="AP719" s="168"/>
      <c r="AQ719" s="168"/>
      <c r="AR719" s="14"/>
    </row>
    <row r="720" spans="1:44" x14ac:dyDescent="0.35">
      <c r="A720" s="153" t="str">
        <f t="shared" si="49"/>
        <v>CUM_47</v>
      </c>
      <c r="B720" s="14">
        <v>2020</v>
      </c>
      <c r="C720" s="16">
        <v>47</v>
      </c>
      <c r="D720" s="14" t="s">
        <v>20</v>
      </c>
      <c r="E720" s="16" t="s">
        <v>17</v>
      </c>
      <c r="F720" s="16" t="s">
        <v>18</v>
      </c>
      <c r="G720" s="14" t="s">
        <v>9</v>
      </c>
      <c r="H720" s="14" t="str">
        <f t="shared" si="50"/>
        <v>B2BPW</v>
      </c>
      <c r="I720" s="14" t="str">
        <f t="shared" si="51"/>
        <v>B2_2020</v>
      </c>
      <c r="J720" s="14" t="s">
        <v>15</v>
      </c>
      <c r="K720" s="14" t="s">
        <v>375</v>
      </c>
      <c r="L720" s="14"/>
      <c r="M720" s="154"/>
      <c r="N720" s="164">
        <v>12533.352798370315</v>
      </c>
      <c r="O720" s="165"/>
      <c r="P720" s="14"/>
      <c r="Q720" s="14"/>
      <c r="R720" s="14"/>
      <c r="S720" s="168"/>
      <c r="T720" s="168"/>
      <c r="U720" s="168"/>
      <c r="V720" s="168"/>
      <c r="W720" s="168"/>
      <c r="X720" s="168"/>
      <c r="Y720" s="168"/>
      <c r="Z720" s="168"/>
      <c r="AA720" s="168"/>
      <c r="AB720" s="168"/>
      <c r="AC720" s="168"/>
      <c r="AD720" s="168"/>
      <c r="AE720" s="168"/>
      <c r="AF720" s="168"/>
      <c r="AG720" s="168"/>
      <c r="AH720" s="168"/>
      <c r="AI720" s="168"/>
      <c r="AJ720" s="168"/>
      <c r="AK720" s="168"/>
      <c r="AL720" s="168"/>
      <c r="AM720" s="168"/>
      <c r="AN720" s="168"/>
      <c r="AO720" s="168"/>
      <c r="AP720" s="168"/>
      <c r="AQ720" s="168"/>
      <c r="AR720" s="14"/>
    </row>
    <row r="721" spans="1:44" x14ac:dyDescent="0.35">
      <c r="A721" s="153" t="str">
        <f t="shared" si="49"/>
        <v>CUM_48</v>
      </c>
      <c r="B721" s="14">
        <v>2020</v>
      </c>
      <c r="C721" s="15">
        <v>48</v>
      </c>
      <c r="D721" s="15" t="s">
        <v>20</v>
      </c>
      <c r="E721" s="15" t="s">
        <v>17</v>
      </c>
      <c r="F721" s="15" t="s">
        <v>11</v>
      </c>
      <c r="G721" s="14" t="s">
        <v>16</v>
      </c>
      <c r="H721" s="14" t="str">
        <f t="shared" si="50"/>
        <v>B4BFW</v>
      </c>
      <c r="I721" s="14" t="str">
        <f t="shared" si="51"/>
        <v>B4_2020</v>
      </c>
      <c r="J721" s="14" t="s">
        <v>10</v>
      </c>
      <c r="K721" s="14" t="s">
        <v>375</v>
      </c>
      <c r="L721" s="14"/>
      <c r="M721" s="154"/>
      <c r="N721" s="164">
        <v>13751.531570883597</v>
      </c>
      <c r="O721" s="165"/>
      <c r="P721" s="14"/>
      <c r="Q721" s="14"/>
      <c r="R721" s="14"/>
      <c r="S721" s="168"/>
      <c r="T721" s="168"/>
      <c r="U721" s="168"/>
      <c r="V721" s="168"/>
      <c r="W721" s="168"/>
      <c r="X721" s="168"/>
      <c r="Y721" s="168"/>
      <c r="Z721" s="168"/>
      <c r="AA721" s="168"/>
      <c r="AB721" s="168"/>
      <c r="AC721" s="168"/>
      <c r="AD721" s="168"/>
      <c r="AE721" s="168"/>
      <c r="AF721" s="168"/>
      <c r="AG721" s="168"/>
      <c r="AH721" s="168"/>
      <c r="AI721" s="168"/>
      <c r="AJ721" s="168"/>
      <c r="AK721" s="168"/>
      <c r="AL721" s="168"/>
      <c r="AM721" s="168"/>
      <c r="AN721" s="168"/>
      <c r="AO721" s="168"/>
      <c r="AP721" s="168"/>
      <c r="AQ721" s="168"/>
      <c r="AR721" s="14"/>
    </row>
    <row r="722" spans="1:44" x14ac:dyDescent="0.35">
      <c r="A722" s="153" t="str">
        <f t="shared" si="49"/>
        <v>Cut1_1</v>
      </c>
      <c r="B722" s="14">
        <v>2021</v>
      </c>
      <c r="C722" s="14">
        <v>1</v>
      </c>
      <c r="D722" s="14" t="s">
        <v>7</v>
      </c>
      <c r="E722" s="14" t="s">
        <v>7</v>
      </c>
      <c r="F722" s="14" t="s">
        <v>8</v>
      </c>
      <c r="G722" s="14" t="s">
        <v>9</v>
      </c>
      <c r="H722" s="14" t="str">
        <f t="shared" si="50"/>
        <v>B3BPW</v>
      </c>
      <c r="I722" s="14" t="str">
        <f t="shared" si="51"/>
        <v>B3_2021</v>
      </c>
      <c r="J722" s="14" t="s">
        <v>10</v>
      </c>
      <c r="K722" s="14" t="s">
        <v>369</v>
      </c>
      <c r="L722" s="18">
        <v>44347</v>
      </c>
      <c r="M722" s="154">
        <v>17.02</v>
      </c>
      <c r="N722" s="155">
        <v>5854.88</v>
      </c>
      <c r="O722" s="155">
        <f>N722</f>
        <v>5854.88</v>
      </c>
      <c r="P722" s="14"/>
      <c r="Q722" s="14"/>
      <c r="R722" s="14"/>
      <c r="S722" s="168"/>
      <c r="T722" s="168"/>
      <c r="U722" s="168"/>
      <c r="V722" s="168"/>
      <c r="W722" s="168"/>
      <c r="X722" s="168"/>
      <c r="Y722" s="168"/>
      <c r="Z722" s="168"/>
      <c r="AA722" s="168"/>
      <c r="AB722" s="168"/>
      <c r="AC722" s="168"/>
      <c r="AD722" s="168"/>
      <c r="AE722" s="168"/>
      <c r="AF722" s="168"/>
      <c r="AG722" s="168"/>
      <c r="AH722" s="168"/>
      <c r="AI722" s="168"/>
      <c r="AJ722" s="168"/>
      <c r="AK722" s="168"/>
      <c r="AL722" s="168"/>
      <c r="AM722" s="168"/>
      <c r="AN722" s="168"/>
      <c r="AO722" s="168"/>
      <c r="AP722" s="168"/>
      <c r="AQ722" s="168"/>
      <c r="AR722" s="14"/>
    </row>
    <row r="723" spans="1:44" x14ac:dyDescent="0.35">
      <c r="A723" s="153" t="str">
        <f t="shared" si="49"/>
        <v>Cut1_2</v>
      </c>
      <c r="B723" s="14">
        <v>2021</v>
      </c>
      <c r="C723" s="14">
        <v>2</v>
      </c>
      <c r="D723" s="14" t="s">
        <v>7</v>
      </c>
      <c r="E723" s="14" t="s">
        <v>7</v>
      </c>
      <c r="F723" s="14" t="s">
        <v>11</v>
      </c>
      <c r="G723" s="14" t="s">
        <v>12</v>
      </c>
      <c r="H723" s="14" t="str">
        <f t="shared" si="50"/>
        <v>B4C</v>
      </c>
      <c r="I723" s="14" t="str">
        <f t="shared" si="51"/>
        <v>B4_2021</v>
      </c>
      <c r="J723" s="14" t="s">
        <v>10</v>
      </c>
      <c r="K723" s="14" t="s">
        <v>369</v>
      </c>
      <c r="L723" s="18">
        <v>44347</v>
      </c>
      <c r="M723" s="154">
        <v>16.39</v>
      </c>
      <c r="N723" s="155">
        <v>7604.96</v>
      </c>
      <c r="O723" s="155">
        <f t="shared" ref="O723:O769" si="52">N723</f>
        <v>7604.96</v>
      </c>
      <c r="P723" s="14"/>
      <c r="Q723" s="14"/>
      <c r="R723" s="14"/>
      <c r="S723" s="168"/>
      <c r="T723" s="168"/>
      <c r="U723" s="168"/>
      <c r="V723" s="168"/>
      <c r="W723" s="168"/>
      <c r="X723" s="168"/>
      <c r="Y723" s="168"/>
      <c r="Z723" s="168"/>
      <c r="AA723" s="168"/>
      <c r="AB723" s="168"/>
      <c r="AC723" s="168"/>
      <c r="AD723" s="168"/>
      <c r="AE723" s="168"/>
      <c r="AF723" s="168"/>
      <c r="AG723" s="168"/>
      <c r="AH723" s="168"/>
      <c r="AI723" s="168"/>
      <c r="AJ723" s="168"/>
      <c r="AK723" s="168"/>
      <c r="AL723" s="168"/>
      <c r="AM723" s="168"/>
      <c r="AN723" s="168"/>
      <c r="AO723" s="168"/>
      <c r="AP723" s="168"/>
      <c r="AQ723" s="168"/>
      <c r="AR723" s="14"/>
    </row>
    <row r="724" spans="1:44" x14ac:dyDescent="0.35">
      <c r="A724" s="153" t="str">
        <f t="shared" si="49"/>
        <v>Cut1_3</v>
      </c>
      <c r="B724" s="14">
        <v>2021</v>
      </c>
      <c r="C724" s="14">
        <v>3</v>
      </c>
      <c r="D724" s="14" t="s">
        <v>13</v>
      </c>
      <c r="E724" s="14" t="s">
        <v>7</v>
      </c>
      <c r="F724" s="14" t="s">
        <v>14</v>
      </c>
      <c r="G724" s="14" t="s">
        <v>9</v>
      </c>
      <c r="H724" s="14" t="str">
        <f t="shared" si="50"/>
        <v>B1BPW</v>
      </c>
      <c r="I724" s="14" t="str">
        <f t="shared" si="51"/>
        <v>B1_2021</v>
      </c>
      <c r="J724" s="14" t="s">
        <v>15</v>
      </c>
      <c r="K724" s="14" t="s">
        <v>369</v>
      </c>
      <c r="L724" s="18">
        <v>44361</v>
      </c>
      <c r="M724" s="154">
        <v>27.164999999999999</v>
      </c>
      <c r="N724" s="155">
        <v>8729.02</v>
      </c>
      <c r="O724" s="155">
        <f t="shared" si="52"/>
        <v>8729.02</v>
      </c>
      <c r="P724" s="14"/>
      <c r="Q724" s="14"/>
      <c r="R724" s="14"/>
      <c r="S724" s="168"/>
      <c r="T724" s="168"/>
      <c r="U724" s="168"/>
      <c r="V724" s="168"/>
      <c r="W724" s="168"/>
      <c r="X724" s="168"/>
      <c r="Y724" s="168"/>
      <c r="Z724" s="168"/>
      <c r="AA724" s="168"/>
      <c r="AB724" s="168"/>
      <c r="AC724" s="168"/>
      <c r="AD724" s="168"/>
      <c r="AE724" s="168"/>
      <c r="AF724" s="168"/>
      <c r="AG724" s="168"/>
      <c r="AH724" s="168"/>
      <c r="AI724" s="168"/>
      <c r="AJ724" s="168"/>
      <c r="AK724" s="168"/>
      <c r="AL724" s="168"/>
      <c r="AM724" s="168"/>
      <c r="AN724" s="168"/>
      <c r="AO724" s="168"/>
      <c r="AP724" s="168"/>
      <c r="AQ724" s="168"/>
      <c r="AR724" s="14"/>
    </row>
    <row r="725" spans="1:44" x14ac:dyDescent="0.35">
      <c r="A725" s="153" t="str">
        <f t="shared" si="49"/>
        <v>Cut1_4</v>
      </c>
      <c r="B725" s="14">
        <v>2021</v>
      </c>
      <c r="C725" s="14">
        <v>4</v>
      </c>
      <c r="D725" s="14" t="s">
        <v>13</v>
      </c>
      <c r="E725" s="14" t="s">
        <v>7</v>
      </c>
      <c r="F725" s="14" t="s">
        <v>14</v>
      </c>
      <c r="G725" s="14" t="s">
        <v>16</v>
      </c>
      <c r="H725" s="14" t="str">
        <f t="shared" si="50"/>
        <v>B1BFW</v>
      </c>
      <c r="I725" s="14" t="str">
        <f t="shared" si="51"/>
        <v>B1_2021</v>
      </c>
      <c r="J725" s="14" t="s">
        <v>15</v>
      </c>
      <c r="K725" s="14" t="s">
        <v>369</v>
      </c>
      <c r="L725" s="18">
        <v>44361</v>
      </c>
      <c r="M725" s="154">
        <v>24.22</v>
      </c>
      <c r="N725" s="155">
        <v>7653.52</v>
      </c>
      <c r="O725" s="155">
        <f t="shared" si="52"/>
        <v>7653.52</v>
      </c>
      <c r="P725" s="14"/>
      <c r="Q725" s="14"/>
      <c r="R725" s="14"/>
      <c r="S725" s="168"/>
      <c r="T725" s="168"/>
      <c r="U725" s="168"/>
      <c r="V725" s="168"/>
      <c r="W725" s="168"/>
      <c r="X725" s="168"/>
      <c r="Y725" s="168"/>
      <c r="Z725" s="168"/>
      <c r="AA725" s="168"/>
      <c r="AB725" s="168"/>
      <c r="AC725" s="168"/>
      <c r="AD725" s="168"/>
      <c r="AE725" s="168"/>
      <c r="AF725" s="168"/>
      <c r="AG725" s="168"/>
      <c r="AH725" s="168"/>
      <c r="AI725" s="168"/>
      <c r="AJ725" s="168"/>
      <c r="AK725" s="168"/>
      <c r="AL725" s="168"/>
      <c r="AM725" s="168"/>
      <c r="AN725" s="168"/>
      <c r="AO725" s="168"/>
      <c r="AP725" s="168"/>
      <c r="AQ725" s="168"/>
      <c r="AR725" s="14"/>
    </row>
    <row r="726" spans="1:44" x14ac:dyDescent="0.35">
      <c r="A726" s="153" t="str">
        <f t="shared" si="49"/>
        <v>Cut1_5</v>
      </c>
      <c r="B726" s="14">
        <v>2021</v>
      </c>
      <c r="C726" s="14">
        <v>5</v>
      </c>
      <c r="D726" s="14" t="s">
        <v>12</v>
      </c>
      <c r="E726" s="14" t="s">
        <v>7</v>
      </c>
      <c r="F726" s="14" t="s">
        <v>11</v>
      </c>
      <c r="G726" s="14" t="s">
        <v>9</v>
      </c>
      <c r="H726" s="14" t="str">
        <f t="shared" si="50"/>
        <v>B4BPW</v>
      </c>
      <c r="I726" s="14" t="str">
        <f t="shared" si="51"/>
        <v>B4_2021</v>
      </c>
      <c r="J726" s="14" t="s">
        <v>10</v>
      </c>
      <c r="K726" s="14" t="s">
        <v>369</v>
      </c>
      <c r="L726" s="18">
        <v>44347</v>
      </c>
      <c r="M726" s="154">
        <v>16.615000000000002</v>
      </c>
      <c r="N726" s="155">
        <v>7554.2866666666687</v>
      </c>
      <c r="O726" s="155">
        <f t="shared" si="52"/>
        <v>7554.2866666666687</v>
      </c>
      <c r="P726" s="14"/>
      <c r="Q726" s="14"/>
      <c r="R726" s="14"/>
      <c r="S726" s="168"/>
      <c r="T726" s="168"/>
      <c r="U726" s="168"/>
      <c r="V726" s="168"/>
      <c r="W726" s="168"/>
      <c r="X726" s="168"/>
      <c r="Y726" s="168"/>
      <c r="Z726" s="168"/>
      <c r="AA726" s="168"/>
      <c r="AB726" s="168"/>
      <c r="AC726" s="168"/>
      <c r="AD726" s="168"/>
      <c r="AE726" s="168"/>
      <c r="AF726" s="168"/>
      <c r="AG726" s="168"/>
      <c r="AH726" s="168"/>
      <c r="AI726" s="168"/>
      <c r="AJ726" s="168"/>
      <c r="AK726" s="168"/>
      <c r="AL726" s="168"/>
      <c r="AM726" s="168"/>
      <c r="AN726" s="168"/>
      <c r="AO726" s="168"/>
      <c r="AP726" s="168"/>
      <c r="AQ726" s="168"/>
      <c r="AR726" s="14"/>
    </row>
    <row r="727" spans="1:44" x14ac:dyDescent="0.35">
      <c r="A727" s="153" t="str">
        <f t="shared" si="49"/>
        <v>Cut1_6</v>
      </c>
      <c r="B727" s="14">
        <v>2021</v>
      </c>
      <c r="C727" s="14">
        <v>6</v>
      </c>
      <c r="D727" s="14" t="s">
        <v>12</v>
      </c>
      <c r="E727" s="14" t="s">
        <v>7</v>
      </c>
      <c r="F727" s="14" t="s">
        <v>14</v>
      </c>
      <c r="G727" s="14" t="s">
        <v>12</v>
      </c>
      <c r="H727" s="14" t="str">
        <f t="shared" si="50"/>
        <v>B1C</v>
      </c>
      <c r="I727" s="14" t="str">
        <f t="shared" si="51"/>
        <v>B1_2021</v>
      </c>
      <c r="J727" s="14" t="s">
        <v>15</v>
      </c>
      <c r="K727" s="14" t="s">
        <v>369</v>
      </c>
      <c r="L727" s="18">
        <v>44361</v>
      </c>
      <c r="M727" s="154">
        <v>26.295000000000002</v>
      </c>
      <c r="N727" s="155">
        <v>7608.02</v>
      </c>
      <c r="O727" s="155">
        <f t="shared" si="52"/>
        <v>7608.02</v>
      </c>
      <c r="P727" s="14"/>
      <c r="Q727" s="14"/>
      <c r="R727" s="14"/>
      <c r="S727" s="168"/>
      <c r="T727" s="168"/>
      <c r="U727" s="168"/>
      <c r="V727" s="168"/>
      <c r="W727" s="168"/>
      <c r="X727" s="168"/>
      <c r="Y727" s="168"/>
      <c r="Z727" s="168"/>
      <c r="AA727" s="168"/>
      <c r="AB727" s="168"/>
      <c r="AC727" s="168"/>
      <c r="AD727" s="168"/>
      <c r="AE727" s="168"/>
      <c r="AF727" s="168"/>
      <c r="AG727" s="168"/>
      <c r="AH727" s="168"/>
      <c r="AI727" s="168"/>
      <c r="AJ727" s="168"/>
      <c r="AK727" s="168"/>
      <c r="AL727" s="168"/>
      <c r="AM727" s="168"/>
      <c r="AN727" s="168"/>
      <c r="AO727" s="168"/>
      <c r="AP727" s="168"/>
      <c r="AQ727" s="168"/>
      <c r="AR727" s="14"/>
    </row>
    <row r="728" spans="1:44" x14ac:dyDescent="0.35">
      <c r="A728" s="153" t="str">
        <f t="shared" si="49"/>
        <v>Cut1_7</v>
      </c>
      <c r="B728" s="14">
        <v>2021</v>
      </c>
      <c r="C728" s="14">
        <v>7</v>
      </c>
      <c r="D728" s="14" t="s">
        <v>17</v>
      </c>
      <c r="E728" s="14" t="s">
        <v>7</v>
      </c>
      <c r="F728" s="14" t="s">
        <v>18</v>
      </c>
      <c r="G728" s="14" t="s">
        <v>12</v>
      </c>
      <c r="H728" s="14" t="str">
        <f t="shared" si="50"/>
        <v>B2C</v>
      </c>
      <c r="I728" s="14" t="str">
        <f t="shared" si="51"/>
        <v>B2_2021</v>
      </c>
      <c r="J728" s="14" t="s">
        <v>15</v>
      </c>
      <c r="K728" s="14" t="s">
        <v>369</v>
      </c>
      <c r="L728" s="18">
        <v>44361</v>
      </c>
      <c r="M728" s="154">
        <v>31.285000000000004</v>
      </c>
      <c r="N728" s="155">
        <v>7383.26</v>
      </c>
      <c r="O728" s="155">
        <f t="shared" si="52"/>
        <v>7383.26</v>
      </c>
      <c r="P728" s="14"/>
      <c r="Q728" s="14"/>
      <c r="R728" s="14"/>
      <c r="S728" s="168"/>
      <c r="T728" s="168"/>
      <c r="U728" s="168"/>
      <c r="V728" s="168"/>
      <c r="W728" s="168"/>
      <c r="X728" s="168"/>
      <c r="Y728" s="168"/>
      <c r="Z728" s="168"/>
      <c r="AA728" s="168"/>
      <c r="AB728" s="168"/>
      <c r="AC728" s="168"/>
      <c r="AD728" s="168"/>
      <c r="AE728" s="168"/>
      <c r="AF728" s="168"/>
      <c r="AG728" s="168"/>
      <c r="AH728" s="168"/>
      <c r="AI728" s="168"/>
      <c r="AJ728" s="168"/>
      <c r="AK728" s="168"/>
      <c r="AL728" s="168"/>
      <c r="AM728" s="168"/>
      <c r="AN728" s="168"/>
      <c r="AO728" s="168"/>
      <c r="AP728" s="168"/>
      <c r="AQ728" s="168"/>
      <c r="AR728" s="14"/>
    </row>
    <row r="729" spans="1:44" x14ac:dyDescent="0.35">
      <c r="A729" s="153" t="str">
        <f t="shared" si="49"/>
        <v>Cut1_8</v>
      </c>
      <c r="B729" s="14">
        <v>2021</v>
      </c>
      <c r="C729" s="14">
        <v>8</v>
      </c>
      <c r="D729" s="14" t="s">
        <v>17</v>
      </c>
      <c r="E729" s="14" t="s">
        <v>7</v>
      </c>
      <c r="F729" s="14" t="s">
        <v>18</v>
      </c>
      <c r="G729" s="14" t="s">
        <v>9</v>
      </c>
      <c r="H729" s="14" t="str">
        <f t="shared" si="50"/>
        <v>B2BPW</v>
      </c>
      <c r="I729" s="14" t="str">
        <f t="shared" si="51"/>
        <v>B2_2021</v>
      </c>
      <c r="J729" s="14" t="s">
        <v>15</v>
      </c>
      <c r="K729" s="14" t="s">
        <v>369</v>
      </c>
      <c r="L729" s="18">
        <v>44361</v>
      </c>
      <c r="M729" s="154">
        <v>31.929999999999996</v>
      </c>
      <c r="N729" s="155">
        <v>9068.119999999999</v>
      </c>
      <c r="O729" s="155">
        <f t="shared" si="52"/>
        <v>9068.119999999999</v>
      </c>
      <c r="P729" s="14"/>
      <c r="Q729" s="14"/>
      <c r="R729" s="14"/>
      <c r="S729" s="168"/>
      <c r="T729" s="168"/>
      <c r="U729" s="168"/>
      <c r="V729" s="168"/>
      <c r="W729" s="168"/>
      <c r="X729" s="168"/>
      <c r="Y729" s="168"/>
      <c r="Z729" s="168"/>
      <c r="AA729" s="168"/>
      <c r="AB729" s="168"/>
      <c r="AC729" s="168"/>
      <c r="AD729" s="168"/>
      <c r="AE729" s="168"/>
      <c r="AF729" s="168"/>
      <c r="AG729" s="168"/>
      <c r="AH729" s="168"/>
      <c r="AI729" s="168"/>
      <c r="AJ729" s="168"/>
      <c r="AK729" s="168"/>
      <c r="AL729" s="168"/>
      <c r="AM729" s="168"/>
      <c r="AN729" s="168"/>
      <c r="AO729" s="168"/>
      <c r="AP729" s="168"/>
      <c r="AQ729" s="168"/>
      <c r="AR729" s="14"/>
    </row>
    <row r="730" spans="1:44" x14ac:dyDescent="0.35">
      <c r="A730" s="153" t="str">
        <f t="shared" si="49"/>
        <v>Cut1_9</v>
      </c>
      <c r="B730" s="14">
        <v>2021</v>
      </c>
      <c r="C730" s="14">
        <v>9</v>
      </c>
      <c r="D730" s="14" t="s">
        <v>19</v>
      </c>
      <c r="E730" s="14" t="s">
        <v>7</v>
      </c>
      <c r="F730" s="14" t="s">
        <v>8</v>
      </c>
      <c r="G730" s="14" t="s">
        <v>12</v>
      </c>
      <c r="H730" s="14" t="str">
        <f t="shared" si="50"/>
        <v>B3C</v>
      </c>
      <c r="I730" s="14" t="str">
        <f t="shared" si="51"/>
        <v>B3_2021</v>
      </c>
      <c r="J730" s="14" t="s">
        <v>10</v>
      </c>
      <c r="K730" s="14" t="s">
        <v>369</v>
      </c>
      <c r="L730" s="18">
        <v>44347</v>
      </c>
      <c r="M730" s="154">
        <v>20.990000000000002</v>
      </c>
      <c r="N730" s="155">
        <v>4981.626666666667</v>
      </c>
      <c r="O730" s="155">
        <f t="shared" si="52"/>
        <v>4981.626666666667</v>
      </c>
      <c r="P730" s="14"/>
      <c r="Q730" s="14"/>
      <c r="R730" s="14"/>
      <c r="S730" s="168"/>
      <c r="T730" s="168"/>
      <c r="U730" s="168"/>
      <c r="V730" s="168"/>
      <c r="W730" s="168"/>
      <c r="X730" s="168"/>
      <c r="Y730" s="168"/>
      <c r="Z730" s="168"/>
      <c r="AA730" s="168"/>
      <c r="AB730" s="168"/>
      <c r="AC730" s="168"/>
      <c r="AD730" s="168"/>
      <c r="AE730" s="168"/>
      <c r="AF730" s="168"/>
      <c r="AG730" s="168"/>
      <c r="AH730" s="168"/>
      <c r="AI730" s="168"/>
      <c r="AJ730" s="168"/>
      <c r="AK730" s="168"/>
      <c r="AL730" s="168"/>
      <c r="AM730" s="168"/>
      <c r="AN730" s="168"/>
      <c r="AO730" s="168"/>
      <c r="AP730" s="168"/>
      <c r="AQ730" s="168"/>
      <c r="AR730" s="14"/>
    </row>
    <row r="731" spans="1:44" x14ac:dyDescent="0.35">
      <c r="A731" s="153" t="str">
        <f t="shared" si="49"/>
        <v>Cut1_10</v>
      </c>
      <c r="B731" s="14">
        <v>2021</v>
      </c>
      <c r="C731" s="14">
        <v>10</v>
      </c>
      <c r="D731" s="14" t="s">
        <v>19</v>
      </c>
      <c r="E731" s="14" t="s">
        <v>7</v>
      </c>
      <c r="F731" s="14" t="s">
        <v>11</v>
      </c>
      <c r="G731" s="14" t="s">
        <v>16</v>
      </c>
      <c r="H731" s="14" t="str">
        <f t="shared" si="50"/>
        <v>B4BFW</v>
      </c>
      <c r="I731" s="14" t="str">
        <f t="shared" si="51"/>
        <v>B4_2021</v>
      </c>
      <c r="J731" s="14" t="s">
        <v>10</v>
      </c>
      <c r="K731" s="14" t="s">
        <v>369</v>
      </c>
      <c r="L731" s="18">
        <v>44347</v>
      </c>
      <c r="M731" s="154">
        <v>17.060000000000002</v>
      </c>
      <c r="N731" s="155">
        <v>5322.72</v>
      </c>
      <c r="O731" s="155">
        <f t="shared" si="52"/>
        <v>5322.72</v>
      </c>
      <c r="P731" s="14"/>
      <c r="Q731" s="14"/>
      <c r="R731" s="14"/>
      <c r="S731" s="168"/>
      <c r="T731" s="168"/>
      <c r="U731" s="168"/>
      <c r="V731" s="168"/>
      <c r="W731" s="168"/>
      <c r="X731" s="168"/>
      <c r="Y731" s="168"/>
      <c r="Z731" s="168"/>
      <c r="AA731" s="168"/>
      <c r="AB731" s="168"/>
      <c r="AC731" s="168"/>
      <c r="AD731" s="168"/>
      <c r="AE731" s="168"/>
      <c r="AF731" s="168"/>
      <c r="AG731" s="168"/>
      <c r="AH731" s="168"/>
      <c r="AI731" s="168"/>
      <c r="AJ731" s="168"/>
      <c r="AK731" s="168"/>
      <c r="AL731" s="168"/>
      <c r="AM731" s="168"/>
      <c r="AN731" s="168"/>
      <c r="AO731" s="168"/>
      <c r="AP731" s="168"/>
      <c r="AQ731" s="168"/>
      <c r="AR731" s="14"/>
    </row>
    <row r="732" spans="1:44" x14ac:dyDescent="0.35">
      <c r="A732" s="153" t="str">
        <f t="shared" si="49"/>
        <v>Cut1_11</v>
      </c>
      <c r="B732" s="14">
        <v>2021</v>
      </c>
      <c r="C732" s="14">
        <v>11</v>
      </c>
      <c r="D732" s="14" t="s">
        <v>20</v>
      </c>
      <c r="E732" s="14" t="s">
        <v>7</v>
      </c>
      <c r="F732" s="14" t="s">
        <v>8</v>
      </c>
      <c r="G732" s="14" t="s">
        <v>16</v>
      </c>
      <c r="H732" s="14" t="str">
        <f t="shared" si="50"/>
        <v>B3BFW</v>
      </c>
      <c r="I732" s="14" t="str">
        <f t="shared" si="51"/>
        <v>B3_2021</v>
      </c>
      <c r="J732" s="14" t="s">
        <v>10</v>
      </c>
      <c r="K732" s="14" t="s">
        <v>369</v>
      </c>
      <c r="L732" s="18">
        <v>44347</v>
      </c>
      <c r="M732" s="154">
        <v>21.844999999999999</v>
      </c>
      <c r="N732" s="155">
        <v>4980.6600000000008</v>
      </c>
      <c r="O732" s="155">
        <f t="shared" si="52"/>
        <v>4980.6600000000008</v>
      </c>
      <c r="P732" s="14"/>
      <c r="Q732" s="14"/>
      <c r="R732" s="14"/>
      <c r="S732" s="168"/>
      <c r="T732" s="168"/>
      <c r="U732" s="168"/>
      <c r="V732" s="168"/>
      <c r="W732" s="168"/>
      <c r="X732" s="168"/>
      <c r="Y732" s="168"/>
      <c r="Z732" s="168"/>
      <c r="AA732" s="168"/>
      <c r="AB732" s="168"/>
      <c r="AC732" s="168"/>
      <c r="AD732" s="168"/>
      <c r="AE732" s="168"/>
      <c r="AF732" s="168"/>
      <c r="AG732" s="168"/>
      <c r="AH732" s="168"/>
      <c r="AI732" s="168"/>
      <c r="AJ732" s="168"/>
      <c r="AK732" s="168"/>
      <c r="AL732" s="168"/>
      <c r="AM732" s="168"/>
      <c r="AN732" s="168"/>
      <c r="AO732" s="168"/>
      <c r="AP732" s="168"/>
      <c r="AQ732" s="168"/>
      <c r="AR732" s="14"/>
    </row>
    <row r="733" spans="1:44" x14ac:dyDescent="0.35">
      <c r="A733" s="153" t="str">
        <f t="shared" si="49"/>
        <v>Cut1_12</v>
      </c>
      <c r="B733" s="14">
        <v>2021</v>
      </c>
      <c r="C733" s="15">
        <v>12</v>
      </c>
      <c r="D733" s="15" t="s">
        <v>20</v>
      </c>
      <c r="E733" s="15" t="s">
        <v>7</v>
      </c>
      <c r="F733" s="15" t="s">
        <v>18</v>
      </c>
      <c r="G733" s="14" t="s">
        <v>16</v>
      </c>
      <c r="H733" s="14" t="str">
        <f t="shared" si="50"/>
        <v>B2BFW</v>
      </c>
      <c r="I733" s="14" t="str">
        <f t="shared" si="51"/>
        <v>B2_2021</v>
      </c>
      <c r="J733" s="14" t="s">
        <v>15</v>
      </c>
      <c r="K733" s="14" t="s">
        <v>369</v>
      </c>
      <c r="L733" s="18">
        <v>44361</v>
      </c>
      <c r="M733" s="154">
        <v>31.945</v>
      </c>
      <c r="N733" s="155">
        <v>5835.2866666666669</v>
      </c>
      <c r="O733" s="155">
        <f t="shared" si="52"/>
        <v>5835.2866666666669</v>
      </c>
      <c r="P733" s="14"/>
      <c r="Q733" s="14"/>
      <c r="R733" s="14"/>
      <c r="S733" s="168"/>
      <c r="T733" s="168"/>
      <c r="U733" s="168"/>
      <c r="V733" s="168"/>
      <c r="W733" s="168"/>
      <c r="X733" s="168"/>
      <c r="Y733" s="168"/>
      <c r="Z733" s="168"/>
      <c r="AA733" s="168"/>
      <c r="AB733" s="168"/>
      <c r="AC733" s="168"/>
      <c r="AD733" s="168"/>
      <c r="AE733" s="168"/>
      <c r="AF733" s="168"/>
      <c r="AG733" s="168"/>
      <c r="AH733" s="168"/>
      <c r="AI733" s="168"/>
      <c r="AJ733" s="168"/>
      <c r="AK733" s="168"/>
      <c r="AL733" s="168"/>
      <c r="AM733" s="168"/>
      <c r="AN733" s="168"/>
      <c r="AO733" s="168"/>
      <c r="AP733" s="168"/>
      <c r="AQ733" s="168"/>
      <c r="AR733" s="14"/>
    </row>
    <row r="734" spans="1:44" x14ac:dyDescent="0.35">
      <c r="A734" s="153" t="str">
        <f t="shared" si="49"/>
        <v>Cut1_13</v>
      </c>
      <c r="B734" s="14">
        <v>2021</v>
      </c>
      <c r="C734" s="14">
        <v>13</v>
      </c>
      <c r="D734" s="14" t="s">
        <v>7</v>
      </c>
      <c r="E734" s="14" t="s">
        <v>13</v>
      </c>
      <c r="F734" s="14" t="s">
        <v>8</v>
      </c>
      <c r="G734" s="14" t="s">
        <v>9</v>
      </c>
      <c r="H734" s="14" t="str">
        <f t="shared" si="50"/>
        <v>B3BPW</v>
      </c>
      <c r="I734" s="14" t="str">
        <f t="shared" si="51"/>
        <v>B3_2021</v>
      </c>
      <c r="J734" s="14" t="s">
        <v>10</v>
      </c>
      <c r="K734" s="14" t="s">
        <v>369</v>
      </c>
      <c r="L734" s="18">
        <v>44347</v>
      </c>
      <c r="M734" s="154">
        <v>17.365000000000002</v>
      </c>
      <c r="N734" s="155">
        <v>5116.8866666666681</v>
      </c>
      <c r="O734" s="155">
        <f t="shared" si="52"/>
        <v>5116.8866666666681</v>
      </c>
      <c r="P734" s="14"/>
      <c r="Q734" s="14"/>
      <c r="R734" s="14"/>
      <c r="S734" s="168"/>
      <c r="T734" s="168"/>
      <c r="U734" s="168"/>
      <c r="V734" s="168"/>
      <c r="W734" s="168"/>
      <c r="X734" s="168"/>
      <c r="Y734" s="168"/>
      <c r="Z734" s="168"/>
      <c r="AA734" s="168"/>
      <c r="AB734" s="168"/>
      <c r="AC734" s="168"/>
      <c r="AD734" s="168"/>
      <c r="AE734" s="168"/>
      <c r="AF734" s="168"/>
      <c r="AG734" s="168"/>
      <c r="AH734" s="168"/>
      <c r="AI734" s="168"/>
      <c r="AJ734" s="168"/>
      <c r="AK734" s="168"/>
      <c r="AL734" s="168"/>
      <c r="AM734" s="168"/>
      <c r="AN734" s="168"/>
      <c r="AO734" s="168"/>
      <c r="AP734" s="168"/>
      <c r="AQ734" s="168"/>
      <c r="AR734" s="14"/>
    </row>
    <row r="735" spans="1:44" x14ac:dyDescent="0.35">
      <c r="A735" s="153" t="str">
        <f t="shared" si="49"/>
        <v>Cut1_14</v>
      </c>
      <c r="B735" s="14">
        <v>2021</v>
      </c>
      <c r="C735" s="14">
        <v>14</v>
      </c>
      <c r="D735" s="14" t="s">
        <v>7</v>
      </c>
      <c r="E735" s="14" t="s">
        <v>13</v>
      </c>
      <c r="F735" s="14" t="s">
        <v>18</v>
      </c>
      <c r="G735" s="14" t="s">
        <v>9</v>
      </c>
      <c r="H735" s="14" t="str">
        <f t="shared" si="50"/>
        <v>B2BPW</v>
      </c>
      <c r="I735" s="14" t="str">
        <f t="shared" si="51"/>
        <v>B2_2021</v>
      </c>
      <c r="J735" s="14" t="s">
        <v>15</v>
      </c>
      <c r="K735" s="14" t="s">
        <v>369</v>
      </c>
      <c r="L735" s="18">
        <v>44361</v>
      </c>
      <c r="M735" s="154">
        <v>30.805</v>
      </c>
      <c r="N735" s="155">
        <v>8296.8133333333335</v>
      </c>
      <c r="O735" s="155">
        <f t="shared" si="52"/>
        <v>8296.8133333333335</v>
      </c>
      <c r="P735" s="14"/>
      <c r="Q735" s="14"/>
      <c r="R735" s="14"/>
      <c r="S735" s="168"/>
      <c r="T735" s="168"/>
      <c r="U735" s="168"/>
      <c r="V735" s="168"/>
      <c r="W735" s="168"/>
      <c r="X735" s="168"/>
      <c r="Y735" s="168"/>
      <c r="Z735" s="168"/>
      <c r="AA735" s="168"/>
      <c r="AB735" s="168"/>
      <c r="AC735" s="168"/>
      <c r="AD735" s="168"/>
      <c r="AE735" s="168"/>
      <c r="AF735" s="168"/>
      <c r="AG735" s="168"/>
      <c r="AH735" s="168"/>
      <c r="AI735" s="168"/>
      <c r="AJ735" s="168"/>
      <c r="AK735" s="168"/>
      <c r="AL735" s="168"/>
      <c r="AM735" s="168"/>
      <c r="AN735" s="168"/>
      <c r="AO735" s="168"/>
      <c r="AP735" s="168"/>
      <c r="AQ735" s="168"/>
      <c r="AR735" s="14"/>
    </row>
    <row r="736" spans="1:44" x14ac:dyDescent="0.35">
      <c r="A736" s="153" t="str">
        <f t="shared" si="49"/>
        <v>Cut1_15</v>
      </c>
      <c r="B736" s="14">
        <v>2021</v>
      </c>
      <c r="C736" s="14">
        <v>15</v>
      </c>
      <c r="D736" s="14" t="s">
        <v>13</v>
      </c>
      <c r="E736" s="14" t="s">
        <v>13</v>
      </c>
      <c r="F736" s="14" t="s">
        <v>18</v>
      </c>
      <c r="G736" s="14" t="s">
        <v>16</v>
      </c>
      <c r="H736" s="14" t="str">
        <f t="shared" si="50"/>
        <v>B2BFW</v>
      </c>
      <c r="I736" s="14" t="str">
        <f t="shared" si="51"/>
        <v>B2_2021</v>
      </c>
      <c r="J736" s="14" t="s">
        <v>15</v>
      </c>
      <c r="K736" s="14" t="s">
        <v>369</v>
      </c>
      <c r="L736" s="18">
        <v>44361</v>
      </c>
      <c r="M736" s="154">
        <v>27.22</v>
      </c>
      <c r="N736" s="155">
        <v>6605.3866666666663</v>
      </c>
      <c r="O736" s="155">
        <f t="shared" si="52"/>
        <v>6605.3866666666663</v>
      </c>
      <c r="P736" s="14"/>
      <c r="Q736" s="14"/>
      <c r="R736" s="14"/>
      <c r="S736" s="168"/>
      <c r="T736" s="168"/>
      <c r="U736" s="168"/>
      <c r="V736" s="168"/>
      <c r="W736" s="168"/>
      <c r="X736" s="168"/>
      <c r="Y736" s="168"/>
      <c r="Z736" s="168"/>
      <c r="AA736" s="168"/>
      <c r="AB736" s="168"/>
      <c r="AC736" s="168"/>
      <c r="AD736" s="168"/>
      <c r="AE736" s="168"/>
      <c r="AF736" s="168"/>
      <c r="AG736" s="168"/>
      <c r="AH736" s="168"/>
      <c r="AI736" s="168"/>
      <c r="AJ736" s="168"/>
      <c r="AK736" s="168"/>
      <c r="AL736" s="168"/>
      <c r="AM736" s="168"/>
      <c r="AN736" s="168"/>
      <c r="AO736" s="168"/>
      <c r="AP736" s="168"/>
      <c r="AQ736" s="168"/>
      <c r="AR736" s="14"/>
    </row>
    <row r="737" spans="1:44" x14ac:dyDescent="0.35">
      <c r="A737" s="153" t="str">
        <f t="shared" si="49"/>
        <v>Cut1_16</v>
      </c>
      <c r="B737" s="14">
        <v>2021</v>
      </c>
      <c r="C737" s="14">
        <v>16</v>
      </c>
      <c r="D737" s="14" t="s">
        <v>13</v>
      </c>
      <c r="E737" s="14" t="s">
        <v>13</v>
      </c>
      <c r="F737" s="14" t="s">
        <v>14</v>
      </c>
      <c r="G737" s="14" t="s">
        <v>9</v>
      </c>
      <c r="H737" s="14" t="str">
        <f t="shared" si="50"/>
        <v>B1BPW</v>
      </c>
      <c r="I737" s="14" t="str">
        <f t="shared" si="51"/>
        <v>B1_2021</v>
      </c>
      <c r="J737" s="14" t="s">
        <v>15</v>
      </c>
      <c r="K737" s="14" t="s">
        <v>369</v>
      </c>
      <c r="L737" s="18">
        <v>44361</v>
      </c>
      <c r="M737" s="154">
        <v>23.380898940723366</v>
      </c>
      <c r="N737" s="155">
        <v>6671.3498310863997</v>
      </c>
      <c r="O737" s="155">
        <f t="shared" si="52"/>
        <v>6671.3498310863997</v>
      </c>
      <c r="P737" s="14"/>
      <c r="Q737" s="14"/>
      <c r="R737" s="14"/>
      <c r="S737" s="168"/>
      <c r="T737" s="168"/>
      <c r="U737" s="168"/>
      <c r="V737" s="168"/>
      <c r="W737" s="168"/>
      <c r="X737" s="168"/>
      <c r="Y737" s="168"/>
      <c r="Z737" s="168"/>
      <c r="AA737" s="168"/>
      <c r="AB737" s="168"/>
      <c r="AC737" s="168"/>
      <c r="AD737" s="168"/>
      <c r="AE737" s="168"/>
      <c r="AF737" s="168"/>
      <c r="AG737" s="168"/>
      <c r="AH737" s="168"/>
      <c r="AI737" s="168"/>
      <c r="AJ737" s="168"/>
      <c r="AK737" s="168"/>
      <c r="AL737" s="168"/>
      <c r="AM737" s="168"/>
      <c r="AN737" s="168"/>
      <c r="AO737" s="168"/>
      <c r="AP737" s="168"/>
      <c r="AQ737" s="168"/>
      <c r="AR737" s="14"/>
    </row>
    <row r="738" spans="1:44" x14ac:dyDescent="0.35">
      <c r="A738" s="153" t="str">
        <f t="shared" si="49"/>
        <v>Cut1_17</v>
      </c>
      <c r="B738" s="14">
        <v>2021</v>
      </c>
      <c r="C738" s="14">
        <v>17</v>
      </c>
      <c r="D738" s="14" t="s">
        <v>12</v>
      </c>
      <c r="E738" s="14" t="s">
        <v>13</v>
      </c>
      <c r="F738" s="14" t="s">
        <v>14</v>
      </c>
      <c r="G738" s="14" t="s">
        <v>16</v>
      </c>
      <c r="H738" s="14" t="str">
        <f t="shared" si="50"/>
        <v>B1BFW</v>
      </c>
      <c r="I738" s="14" t="str">
        <f t="shared" si="51"/>
        <v>B1_2021</v>
      </c>
      <c r="J738" s="14" t="s">
        <v>15</v>
      </c>
      <c r="K738" s="14" t="s">
        <v>369</v>
      </c>
      <c r="L738" s="18">
        <v>44361</v>
      </c>
      <c r="M738" s="154">
        <v>23.594999999999999</v>
      </c>
      <c r="N738" s="155">
        <v>6197.619999999999</v>
      </c>
      <c r="O738" s="155">
        <f t="shared" si="52"/>
        <v>6197.619999999999</v>
      </c>
      <c r="P738" s="14"/>
      <c r="Q738" s="14"/>
      <c r="R738" s="14"/>
      <c r="S738" s="168"/>
      <c r="T738" s="168"/>
      <c r="U738" s="168"/>
      <c r="V738" s="168"/>
      <c r="W738" s="168"/>
      <c r="X738" s="168"/>
      <c r="Y738" s="168"/>
      <c r="Z738" s="168"/>
      <c r="AA738" s="168"/>
      <c r="AB738" s="168"/>
      <c r="AC738" s="168"/>
      <c r="AD738" s="168"/>
      <c r="AE738" s="168"/>
      <c r="AF738" s="168"/>
      <c r="AG738" s="168"/>
      <c r="AH738" s="168"/>
      <c r="AI738" s="168"/>
      <c r="AJ738" s="168"/>
      <c r="AK738" s="168"/>
      <c r="AL738" s="168"/>
      <c r="AM738" s="168"/>
      <c r="AN738" s="168"/>
      <c r="AO738" s="168"/>
      <c r="AP738" s="168"/>
      <c r="AQ738" s="168"/>
      <c r="AR738" s="14"/>
    </row>
    <row r="739" spans="1:44" x14ac:dyDescent="0.35">
      <c r="A739" s="153" t="str">
        <f t="shared" si="49"/>
        <v>Cut1_18</v>
      </c>
      <c r="B739" s="14">
        <v>2021</v>
      </c>
      <c r="C739" s="14">
        <v>18</v>
      </c>
      <c r="D739" s="14" t="s">
        <v>12</v>
      </c>
      <c r="E739" s="14" t="s">
        <v>13</v>
      </c>
      <c r="F739" s="14" t="s">
        <v>11</v>
      </c>
      <c r="G739" s="14" t="s">
        <v>16</v>
      </c>
      <c r="H739" s="14" t="str">
        <f t="shared" si="50"/>
        <v>B4BFW</v>
      </c>
      <c r="I739" s="14" t="str">
        <f t="shared" si="51"/>
        <v>B4_2021</v>
      </c>
      <c r="J739" s="14" t="s">
        <v>10</v>
      </c>
      <c r="K739" s="14" t="s">
        <v>369</v>
      </c>
      <c r="L739" s="18">
        <v>44347</v>
      </c>
      <c r="M739" s="154">
        <v>14.494999999999997</v>
      </c>
      <c r="N739" s="155">
        <v>6261.8399999999983</v>
      </c>
      <c r="O739" s="155">
        <f t="shared" si="52"/>
        <v>6261.8399999999983</v>
      </c>
      <c r="P739" s="14"/>
      <c r="Q739" s="14"/>
      <c r="R739" s="14"/>
      <c r="S739" s="168"/>
      <c r="T739" s="168"/>
      <c r="U739" s="168"/>
      <c r="V739" s="168"/>
      <c r="W739" s="168"/>
      <c r="X739" s="168"/>
      <c r="Y739" s="168"/>
      <c r="Z739" s="168"/>
      <c r="AA739" s="168"/>
      <c r="AB739" s="168"/>
      <c r="AC739" s="168"/>
      <c r="AD739" s="168"/>
      <c r="AE739" s="168"/>
      <c r="AF739" s="168"/>
      <c r="AG739" s="168"/>
      <c r="AH739" s="168"/>
      <c r="AI739" s="168"/>
      <c r="AJ739" s="168"/>
      <c r="AK739" s="168"/>
      <c r="AL739" s="168"/>
      <c r="AM739" s="168"/>
      <c r="AN739" s="168"/>
      <c r="AO739" s="168"/>
      <c r="AP739" s="168"/>
      <c r="AQ739" s="168"/>
      <c r="AR739" s="14"/>
    </row>
    <row r="740" spans="1:44" x14ac:dyDescent="0.35">
      <c r="A740" s="153" t="str">
        <f t="shared" si="49"/>
        <v>Cut1_19</v>
      </c>
      <c r="B740" s="14">
        <v>2021</v>
      </c>
      <c r="C740" s="14">
        <v>19</v>
      </c>
      <c r="D740" s="14" t="s">
        <v>17</v>
      </c>
      <c r="E740" s="14" t="s">
        <v>13</v>
      </c>
      <c r="F740" s="14" t="s">
        <v>11</v>
      </c>
      <c r="G740" s="14" t="s">
        <v>9</v>
      </c>
      <c r="H740" s="14" t="str">
        <f t="shared" si="50"/>
        <v>B4BPW</v>
      </c>
      <c r="I740" s="14" t="str">
        <f t="shared" si="51"/>
        <v>B4_2021</v>
      </c>
      <c r="J740" s="14" t="s">
        <v>10</v>
      </c>
      <c r="K740" s="14" t="s">
        <v>369</v>
      </c>
      <c r="L740" s="18">
        <v>44347</v>
      </c>
      <c r="M740" s="154">
        <v>15.06</v>
      </c>
      <c r="N740" s="155">
        <v>7007.920000000001</v>
      </c>
      <c r="O740" s="155">
        <f t="shared" si="52"/>
        <v>7007.920000000001</v>
      </c>
      <c r="P740" s="14"/>
      <c r="Q740" s="14"/>
      <c r="R740" s="14"/>
      <c r="S740" s="168"/>
      <c r="T740" s="168"/>
      <c r="U740" s="168"/>
      <c r="V740" s="168"/>
      <c r="W740" s="168"/>
      <c r="X740" s="168"/>
      <c r="Y740" s="168"/>
      <c r="Z740" s="168"/>
      <c r="AA740" s="168"/>
      <c r="AB740" s="168"/>
      <c r="AC740" s="168"/>
      <c r="AD740" s="168"/>
      <c r="AE740" s="168"/>
      <c r="AF740" s="168"/>
      <c r="AG740" s="168"/>
      <c r="AH740" s="168"/>
      <c r="AI740" s="168"/>
      <c r="AJ740" s="168"/>
      <c r="AK740" s="168"/>
      <c r="AL740" s="168"/>
      <c r="AM740" s="168"/>
      <c r="AN740" s="168"/>
      <c r="AO740" s="168"/>
      <c r="AP740" s="168"/>
      <c r="AQ740" s="168"/>
      <c r="AR740" s="14"/>
    </row>
    <row r="741" spans="1:44" x14ac:dyDescent="0.35">
      <c r="A741" s="153" t="str">
        <f t="shared" si="49"/>
        <v>Cut1_20</v>
      </c>
      <c r="B741" s="14">
        <v>2021</v>
      </c>
      <c r="C741" s="14">
        <v>20</v>
      </c>
      <c r="D741" s="14" t="s">
        <v>17</v>
      </c>
      <c r="E741" s="14" t="s">
        <v>13</v>
      </c>
      <c r="F741" s="14" t="s">
        <v>8</v>
      </c>
      <c r="G741" s="14" t="s">
        <v>12</v>
      </c>
      <c r="H741" s="14" t="str">
        <f t="shared" si="50"/>
        <v>B3C</v>
      </c>
      <c r="I741" s="14" t="str">
        <f t="shared" si="51"/>
        <v>B3_2021</v>
      </c>
      <c r="J741" s="14" t="s">
        <v>10</v>
      </c>
      <c r="K741" s="14" t="s">
        <v>369</v>
      </c>
      <c r="L741" s="18">
        <v>44347</v>
      </c>
      <c r="M741" s="154">
        <v>20.435000000000002</v>
      </c>
      <c r="N741" s="155">
        <v>5939.7733333333335</v>
      </c>
      <c r="O741" s="155">
        <f t="shared" si="52"/>
        <v>5939.7733333333335</v>
      </c>
      <c r="P741" s="14"/>
      <c r="Q741" s="14"/>
      <c r="R741" s="14"/>
      <c r="S741" s="168"/>
      <c r="T741" s="168"/>
      <c r="U741" s="168"/>
      <c r="V741" s="168"/>
      <c r="W741" s="168"/>
      <c r="X741" s="168"/>
      <c r="Y741" s="168"/>
      <c r="Z741" s="168"/>
      <c r="AA741" s="168"/>
      <c r="AB741" s="168"/>
      <c r="AC741" s="168"/>
      <c r="AD741" s="168"/>
      <c r="AE741" s="168"/>
      <c r="AF741" s="168"/>
      <c r="AG741" s="168"/>
      <c r="AH741" s="168"/>
      <c r="AI741" s="168"/>
      <c r="AJ741" s="168"/>
      <c r="AK741" s="168"/>
      <c r="AL741" s="168"/>
      <c r="AM741" s="168"/>
      <c r="AN741" s="168"/>
      <c r="AO741" s="168"/>
      <c r="AP741" s="168"/>
      <c r="AQ741" s="168"/>
      <c r="AR741" s="14"/>
    </row>
    <row r="742" spans="1:44" x14ac:dyDescent="0.35">
      <c r="A742" s="153" t="str">
        <f t="shared" si="49"/>
        <v>Cut1_21</v>
      </c>
      <c r="B742" s="14">
        <v>2021</v>
      </c>
      <c r="C742" s="14">
        <v>21</v>
      </c>
      <c r="D742" s="14" t="s">
        <v>19</v>
      </c>
      <c r="E742" s="14" t="s">
        <v>13</v>
      </c>
      <c r="F742" s="14" t="s">
        <v>14</v>
      </c>
      <c r="G742" s="14" t="s">
        <v>12</v>
      </c>
      <c r="H742" s="14" t="str">
        <f t="shared" si="50"/>
        <v>B1C</v>
      </c>
      <c r="I742" s="14" t="str">
        <f t="shared" si="51"/>
        <v>B1_2021</v>
      </c>
      <c r="J742" s="14" t="s">
        <v>15</v>
      </c>
      <c r="K742" s="14" t="s">
        <v>369</v>
      </c>
      <c r="L742" s="173">
        <v>44361</v>
      </c>
      <c r="M742" s="174">
        <v>25.65</v>
      </c>
      <c r="N742" s="175">
        <v>5472</v>
      </c>
      <c r="O742" s="175">
        <f t="shared" si="52"/>
        <v>5472</v>
      </c>
      <c r="P742" s="14"/>
      <c r="Q742" s="14">
        <v>1</v>
      </c>
      <c r="R742" s="14" t="s">
        <v>376</v>
      </c>
      <c r="S742" s="168"/>
      <c r="T742" s="168"/>
      <c r="U742" s="168"/>
      <c r="V742" s="168"/>
      <c r="W742" s="168"/>
      <c r="X742" s="168"/>
      <c r="Y742" s="168"/>
      <c r="Z742" s="168"/>
      <c r="AA742" s="168"/>
      <c r="AB742" s="168"/>
      <c r="AC742" s="168"/>
      <c r="AD742" s="168"/>
      <c r="AE742" s="168"/>
      <c r="AF742" s="168"/>
      <c r="AG742" s="168"/>
      <c r="AH742" s="168"/>
      <c r="AI742" s="168"/>
      <c r="AJ742" s="168"/>
      <c r="AK742" s="168"/>
      <c r="AL742" s="168"/>
      <c r="AM742" s="168"/>
      <c r="AN742" s="168"/>
      <c r="AO742" s="168"/>
      <c r="AP742" s="168"/>
      <c r="AQ742" s="168"/>
      <c r="AR742" s="14"/>
    </row>
    <row r="743" spans="1:44" x14ac:dyDescent="0.35">
      <c r="A743" s="153" t="str">
        <f t="shared" si="49"/>
        <v>Cut1_22</v>
      </c>
      <c r="B743" s="14">
        <v>2021</v>
      </c>
      <c r="C743" s="14">
        <v>22</v>
      </c>
      <c r="D743" s="14" t="s">
        <v>19</v>
      </c>
      <c r="E743" s="14" t="s">
        <v>13</v>
      </c>
      <c r="F743" s="14" t="s">
        <v>11</v>
      </c>
      <c r="G743" s="14" t="s">
        <v>12</v>
      </c>
      <c r="H743" s="14" t="str">
        <f t="shared" si="50"/>
        <v>B4C</v>
      </c>
      <c r="I743" s="14" t="str">
        <f t="shared" si="51"/>
        <v>B4_2021</v>
      </c>
      <c r="J743" s="14" t="s">
        <v>10</v>
      </c>
      <c r="K743" s="14" t="s">
        <v>369</v>
      </c>
      <c r="L743" s="18">
        <v>44347</v>
      </c>
      <c r="M743" s="154">
        <v>18.615000000000002</v>
      </c>
      <c r="N743" s="155">
        <v>6254.64</v>
      </c>
      <c r="O743" s="155">
        <f t="shared" si="52"/>
        <v>6254.64</v>
      </c>
      <c r="P743" s="14"/>
      <c r="Q743" s="14"/>
      <c r="R743" s="14"/>
      <c r="S743" s="168"/>
      <c r="T743" s="168"/>
      <c r="U743" s="168"/>
      <c r="V743" s="168"/>
      <c r="W743" s="168"/>
      <c r="X743" s="168"/>
      <c r="Y743" s="168"/>
      <c r="Z743" s="168"/>
      <c r="AA743" s="168"/>
      <c r="AB743" s="168"/>
      <c r="AC743" s="168"/>
      <c r="AD743" s="168"/>
      <c r="AE743" s="168"/>
      <c r="AF743" s="168"/>
      <c r="AG743" s="168"/>
      <c r="AH743" s="168"/>
      <c r="AI743" s="168"/>
      <c r="AJ743" s="168"/>
      <c r="AK743" s="168"/>
      <c r="AL743" s="168"/>
      <c r="AM743" s="168"/>
      <c r="AN743" s="168"/>
      <c r="AO743" s="168"/>
      <c r="AP743" s="168"/>
      <c r="AQ743" s="168"/>
      <c r="AR743" s="14"/>
    </row>
    <row r="744" spans="1:44" x14ac:dyDescent="0.35">
      <c r="A744" s="153" t="str">
        <f t="shared" si="49"/>
        <v>Cut1_23</v>
      </c>
      <c r="B744" s="14">
        <v>2021</v>
      </c>
      <c r="C744" s="14">
        <v>23</v>
      </c>
      <c r="D744" s="14" t="s">
        <v>20</v>
      </c>
      <c r="E744" s="14" t="s">
        <v>13</v>
      </c>
      <c r="F744" s="14" t="s">
        <v>8</v>
      </c>
      <c r="G744" s="14" t="s">
        <v>16</v>
      </c>
      <c r="H744" s="14" t="str">
        <f t="shared" si="50"/>
        <v>B3BFW</v>
      </c>
      <c r="I744" s="14" t="str">
        <f t="shared" si="51"/>
        <v>B3_2021</v>
      </c>
      <c r="J744" s="14" t="s">
        <v>10</v>
      </c>
      <c r="K744" s="14" t="s">
        <v>369</v>
      </c>
      <c r="L744" s="18">
        <v>44347</v>
      </c>
      <c r="M744" s="154">
        <v>22.085000000000001</v>
      </c>
      <c r="N744" s="155">
        <v>4063.6400000000003</v>
      </c>
      <c r="O744" s="155">
        <f t="shared" si="52"/>
        <v>4063.6400000000003</v>
      </c>
      <c r="P744" s="14"/>
      <c r="Q744" s="14"/>
      <c r="R744" s="14"/>
      <c r="S744" s="168"/>
      <c r="T744" s="168"/>
      <c r="U744" s="168"/>
      <c r="V744" s="168"/>
      <c r="W744" s="168"/>
      <c r="X744" s="168"/>
      <c r="Y744" s="168"/>
      <c r="Z744" s="168"/>
      <c r="AA744" s="168"/>
      <c r="AB744" s="168"/>
      <c r="AC744" s="168"/>
      <c r="AD744" s="168"/>
      <c r="AE744" s="168"/>
      <c r="AF744" s="168"/>
      <c r="AG744" s="168"/>
      <c r="AH744" s="168"/>
      <c r="AI744" s="168"/>
      <c r="AJ744" s="168"/>
      <c r="AK744" s="168"/>
      <c r="AL744" s="168"/>
      <c r="AM744" s="168"/>
      <c r="AN744" s="168"/>
      <c r="AO744" s="168"/>
      <c r="AP744" s="168"/>
      <c r="AQ744" s="168"/>
      <c r="AR744" s="14"/>
    </row>
    <row r="745" spans="1:44" x14ac:dyDescent="0.35">
      <c r="A745" s="153" t="str">
        <f t="shared" si="49"/>
        <v>Cut1_24</v>
      </c>
      <c r="B745" s="14">
        <v>2021</v>
      </c>
      <c r="C745" s="15">
        <v>24</v>
      </c>
      <c r="D745" s="15" t="s">
        <v>20</v>
      </c>
      <c r="E745" s="15" t="s">
        <v>13</v>
      </c>
      <c r="F745" s="15" t="s">
        <v>18</v>
      </c>
      <c r="G745" s="14" t="s">
        <v>12</v>
      </c>
      <c r="H745" s="14" t="str">
        <f t="shared" si="50"/>
        <v>B2C</v>
      </c>
      <c r="I745" s="14" t="str">
        <f t="shared" si="51"/>
        <v>B2_2021</v>
      </c>
      <c r="J745" s="14" t="s">
        <v>15</v>
      </c>
      <c r="K745" s="14" t="s">
        <v>369</v>
      </c>
      <c r="L745" s="18">
        <v>44361</v>
      </c>
      <c r="M745" s="154">
        <v>29.869999999999997</v>
      </c>
      <c r="N745" s="155">
        <v>5774.8666666666659</v>
      </c>
      <c r="O745" s="155">
        <f t="shared" si="52"/>
        <v>5774.8666666666659</v>
      </c>
      <c r="P745" s="14"/>
      <c r="Q745" s="14"/>
      <c r="R745" s="14"/>
      <c r="S745" s="168"/>
      <c r="T745" s="168"/>
      <c r="U745" s="168"/>
      <c r="V745" s="168"/>
      <c r="W745" s="168"/>
      <c r="X745" s="168"/>
      <c r="Y745" s="168"/>
      <c r="Z745" s="168"/>
      <c r="AA745" s="168"/>
      <c r="AB745" s="168"/>
      <c r="AC745" s="168"/>
      <c r="AD745" s="168"/>
      <c r="AE745" s="168"/>
      <c r="AF745" s="168"/>
      <c r="AG745" s="168"/>
      <c r="AH745" s="168"/>
      <c r="AI745" s="168"/>
      <c r="AJ745" s="168"/>
      <c r="AK745" s="168"/>
      <c r="AL745" s="168"/>
      <c r="AM745" s="168"/>
      <c r="AN745" s="168"/>
      <c r="AO745" s="168"/>
      <c r="AP745" s="168"/>
      <c r="AQ745" s="168"/>
      <c r="AR745" s="14"/>
    </row>
    <row r="746" spans="1:44" x14ac:dyDescent="0.35">
      <c r="A746" s="153" t="str">
        <f t="shared" si="49"/>
        <v>Cut1_25</v>
      </c>
      <c r="B746" s="14">
        <v>2021</v>
      </c>
      <c r="C746" s="14">
        <v>25</v>
      </c>
      <c r="D746" s="14" t="s">
        <v>7</v>
      </c>
      <c r="E746" s="14" t="s">
        <v>12</v>
      </c>
      <c r="F746" s="14" t="s">
        <v>11</v>
      </c>
      <c r="G746" s="14" t="s">
        <v>16</v>
      </c>
      <c r="H746" s="14" t="str">
        <f t="shared" si="50"/>
        <v>B4BFW</v>
      </c>
      <c r="I746" s="14" t="str">
        <f t="shared" si="51"/>
        <v>B4_2021</v>
      </c>
      <c r="J746" s="14" t="s">
        <v>10</v>
      </c>
      <c r="K746" s="14" t="s">
        <v>369</v>
      </c>
      <c r="L746" s="18">
        <v>44347</v>
      </c>
      <c r="M746" s="154">
        <v>16.314999999999998</v>
      </c>
      <c r="N746" s="155">
        <v>6243.206666666666</v>
      </c>
      <c r="O746" s="155">
        <f t="shared" si="52"/>
        <v>6243.206666666666</v>
      </c>
      <c r="P746" s="14"/>
      <c r="Q746" s="14"/>
      <c r="R746" s="14"/>
      <c r="S746" s="168"/>
      <c r="T746" s="168"/>
      <c r="U746" s="168"/>
      <c r="V746" s="168"/>
      <c r="W746" s="168"/>
      <c r="X746" s="168"/>
      <c r="Y746" s="168"/>
      <c r="Z746" s="168"/>
      <c r="AA746" s="168"/>
      <c r="AB746" s="168"/>
      <c r="AC746" s="168"/>
      <c r="AD746" s="168"/>
      <c r="AE746" s="168"/>
      <c r="AF746" s="168"/>
      <c r="AG746" s="168"/>
      <c r="AH746" s="168"/>
      <c r="AI746" s="168"/>
      <c r="AJ746" s="168"/>
      <c r="AK746" s="168"/>
      <c r="AL746" s="168"/>
      <c r="AM746" s="168"/>
      <c r="AN746" s="168"/>
      <c r="AO746" s="168"/>
      <c r="AP746" s="168"/>
      <c r="AQ746" s="168"/>
      <c r="AR746" s="14"/>
    </row>
    <row r="747" spans="1:44" x14ac:dyDescent="0.35">
      <c r="A747" s="153" t="str">
        <f t="shared" si="49"/>
        <v>Cut1_26</v>
      </c>
      <c r="B747" s="14">
        <v>2021</v>
      </c>
      <c r="C747" s="14">
        <v>26</v>
      </c>
      <c r="D747" s="14" t="s">
        <v>7</v>
      </c>
      <c r="E747" s="14" t="s">
        <v>12</v>
      </c>
      <c r="F747" s="14" t="s">
        <v>18</v>
      </c>
      <c r="G747" s="14" t="s">
        <v>9</v>
      </c>
      <c r="H747" s="14" t="str">
        <f t="shared" si="50"/>
        <v>B2BPW</v>
      </c>
      <c r="I747" s="14" t="str">
        <f t="shared" si="51"/>
        <v>B2_2021</v>
      </c>
      <c r="J747" s="14" t="s">
        <v>15</v>
      </c>
      <c r="K747" s="14" t="s">
        <v>369</v>
      </c>
      <c r="L747" s="18">
        <v>44361</v>
      </c>
      <c r="M747" s="154">
        <v>26.405000000000001</v>
      </c>
      <c r="N747" s="155">
        <v>7534.2266666666665</v>
      </c>
      <c r="O747" s="155">
        <f t="shared" si="52"/>
        <v>7534.2266666666665</v>
      </c>
      <c r="P747" s="14"/>
      <c r="Q747" s="14"/>
      <c r="R747" s="14"/>
      <c r="S747" s="168"/>
      <c r="T747" s="168"/>
      <c r="U747" s="168"/>
      <c r="V747" s="168"/>
      <c r="W747" s="168"/>
      <c r="X747" s="168"/>
      <c r="Y747" s="168"/>
      <c r="Z747" s="168"/>
      <c r="AA747" s="168"/>
      <c r="AB747" s="168"/>
      <c r="AC747" s="168"/>
      <c r="AD747" s="168"/>
      <c r="AE747" s="168"/>
      <c r="AF747" s="168"/>
      <c r="AG747" s="168"/>
      <c r="AH747" s="168"/>
      <c r="AI747" s="168"/>
      <c r="AJ747" s="168"/>
      <c r="AK747" s="168"/>
      <c r="AL747" s="168"/>
      <c r="AM747" s="168"/>
      <c r="AN747" s="168"/>
      <c r="AO747" s="168"/>
      <c r="AP747" s="168"/>
      <c r="AQ747" s="168"/>
      <c r="AR747" s="14"/>
    </row>
    <row r="748" spans="1:44" x14ac:dyDescent="0.35">
      <c r="A748" s="153" t="str">
        <f t="shared" si="49"/>
        <v>Cut1_27</v>
      </c>
      <c r="B748" s="14">
        <v>2021</v>
      </c>
      <c r="C748" s="14">
        <v>27</v>
      </c>
      <c r="D748" s="14" t="s">
        <v>13</v>
      </c>
      <c r="E748" s="14" t="s">
        <v>12</v>
      </c>
      <c r="F748" s="14" t="s">
        <v>14</v>
      </c>
      <c r="G748" s="14" t="s">
        <v>12</v>
      </c>
      <c r="H748" s="14" t="str">
        <f t="shared" si="50"/>
        <v>B1C</v>
      </c>
      <c r="I748" s="14" t="str">
        <f t="shared" si="51"/>
        <v>B1_2021</v>
      </c>
      <c r="J748" s="14" t="s">
        <v>15</v>
      </c>
      <c r="K748" s="14" t="s">
        <v>369</v>
      </c>
      <c r="L748" s="18">
        <v>44361</v>
      </c>
      <c r="M748" s="154">
        <v>24.384999999999998</v>
      </c>
      <c r="N748" s="155">
        <v>4844.4866666666667</v>
      </c>
      <c r="O748" s="155">
        <f t="shared" si="52"/>
        <v>4844.4866666666667</v>
      </c>
      <c r="P748" s="14"/>
      <c r="Q748" s="14"/>
      <c r="R748" s="14"/>
      <c r="S748" s="168"/>
      <c r="T748" s="168"/>
      <c r="U748" s="168"/>
      <c r="V748" s="168"/>
      <c r="W748" s="168"/>
      <c r="X748" s="168"/>
      <c r="Y748" s="168"/>
      <c r="Z748" s="168"/>
      <c r="AA748" s="168"/>
      <c r="AB748" s="168"/>
      <c r="AC748" s="168"/>
      <c r="AD748" s="168"/>
      <c r="AE748" s="168"/>
      <c r="AF748" s="168"/>
      <c r="AG748" s="168"/>
      <c r="AH748" s="168"/>
      <c r="AI748" s="168"/>
      <c r="AJ748" s="168"/>
      <c r="AK748" s="168"/>
      <c r="AL748" s="168"/>
      <c r="AM748" s="168"/>
      <c r="AN748" s="168"/>
      <c r="AO748" s="168"/>
      <c r="AP748" s="168"/>
      <c r="AQ748" s="168"/>
      <c r="AR748" s="14"/>
    </row>
    <row r="749" spans="1:44" x14ac:dyDescent="0.35">
      <c r="A749" s="153" t="str">
        <f t="shared" si="49"/>
        <v>Cut1_28</v>
      </c>
      <c r="B749" s="14">
        <v>2021</v>
      </c>
      <c r="C749" s="14">
        <v>28</v>
      </c>
      <c r="D749" s="14" t="s">
        <v>13</v>
      </c>
      <c r="E749" s="14" t="s">
        <v>12</v>
      </c>
      <c r="F749" s="14" t="s">
        <v>14</v>
      </c>
      <c r="G749" s="14" t="s">
        <v>9</v>
      </c>
      <c r="H749" s="14" t="str">
        <f t="shared" si="50"/>
        <v>B1BPW</v>
      </c>
      <c r="I749" s="14" t="str">
        <f t="shared" si="51"/>
        <v>B1_2021</v>
      </c>
      <c r="J749" s="14" t="s">
        <v>15</v>
      </c>
      <c r="K749" s="14" t="s">
        <v>369</v>
      </c>
      <c r="L749" s="18">
        <v>44361</v>
      </c>
      <c r="M749" s="154">
        <v>24.004999999999999</v>
      </c>
      <c r="N749" s="155">
        <v>6881.4333333333325</v>
      </c>
      <c r="O749" s="155">
        <f t="shared" si="52"/>
        <v>6881.4333333333325</v>
      </c>
      <c r="P749" s="14"/>
      <c r="Q749" s="14"/>
      <c r="R749" s="14"/>
      <c r="S749" s="168"/>
      <c r="T749" s="168"/>
      <c r="U749" s="168"/>
      <c r="V749" s="168"/>
      <c r="W749" s="168"/>
      <c r="X749" s="168"/>
      <c r="Y749" s="168"/>
      <c r="Z749" s="168"/>
      <c r="AA749" s="168"/>
      <c r="AB749" s="168"/>
      <c r="AC749" s="168"/>
      <c r="AD749" s="168"/>
      <c r="AE749" s="168"/>
      <c r="AF749" s="168"/>
      <c r="AG749" s="168"/>
      <c r="AH749" s="168"/>
      <c r="AI749" s="168"/>
      <c r="AJ749" s="168"/>
      <c r="AK749" s="168"/>
      <c r="AL749" s="168"/>
      <c r="AM749" s="168"/>
      <c r="AN749" s="168"/>
      <c r="AO749" s="168"/>
      <c r="AP749" s="168"/>
      <c r="AQ749" s="168"/>
      <c r="AR749" s="14"/>
    </row>
    <row r="750" spans="1:44" x14ac:dyDescent="0.35">
      <c r="A750" s="153" t="str">
        <f t="shared" si="49"/>
        <v>Cut1_29</v>
      </c>
      <c r="B750" s="14">
        <v>2021</v>
      </c>
      <c r="C750" s="14">
        <v>29</v>
      </c>
      <c r="D750" s="14" t="s">
        <v>12</v>
      </c>
      <c r="E750" s="14" t="s">
        <v>12</v>
      </c>
      <c r="F750" s="14" t="s">
        <v>11</v>
      </c>
      <c r="G750" s="14" t="s">
        <v>9</v>
      </c>
      <c r="H750" s="14" t="str">
        <f t="shared" si="50"/>
        <v>B4BPW</v>
      </c>
      <c r="I750" s="14" t="str">
        <f t="shared" si="51"/>
        <v>B4_2021</v>
      </c>
      <c r="J750" s="14" t="s">
        <v>10</v>
      </c>
      <c r="K750" s="14" t="s">
        <v>369</v>
      </c>
      <c r="L750" s="18">
        <v>44347</v>
      </c>
      <c r="M750" s="154">
        <v>18.364999999999998</v>
      </c>
      <c r="N750" s="155">
        <v>7076.6466666666656</v>
      </c>
      <c r="O750" s="155">
        <f t="shared" si="52"/>
        <v>7076.6466666666656</v>
      </c>
      <c r="P750" s="14"/>
      <c r="Q750" s="14"/>
      <c r="R750" s="14"/>
      <c r="S750" s="168"/>
      <c r="T750" s="168"/>
      <c r="U750" s="168"/>
      <c r="V750" s="168"/>
      <c r="W750" s="168"/>
      <c r="X750" s="168"/>
      <c r="Y750" s="168"/>
      <c r="Z750" s="168"/>
      <c r="AA750" s="168"/>
      <c r="AB750" s="168"/>
      <c r="AC750" s="168"/>
      <c r="AD750" s="168"/>
      <c r="AE750" s="168"/>
      <c r="AF750" s="168"/>
      <c r="AG750" s="168"/>
      <c r="AH750" s="168"/>
      <c r="AI750" s="168"/>
      <c r="AJ750" s="168"/>
      <c r="AK750" s="168"/>
      <c r="AL750" s="168"/>
      <c r="AM750" s="168"/>
      <c r="AN750" s="168"/>
      <c r="AO750" s="168"/>
      <c r="AP750" s="168"/>
      <c r="AQ750" s="168"/>
      <c r="AR750" s="14"/>
    </row>
    <row r="751" spans="1:44" x14ac:dyDescent="0.35">
      <c r="A751" s="153" t="str">
        <f t="shared" si="49"/>
        <v>Cut1_30</v>
      </c>
      <c r="B751" s="14">
        <v>2021</v>
      </c>
      <c r="C751" s="14">
        <v>30</v>
      </c>
      <c r="D751" s="14" t="s">
        <v>12</v>
      </c>
      <c r="E751" s="14" t="s">
        <v>12</v>
      </c>
      <c r="F751" s="14" t="s">
        <v>8</v>
      </c>
      <c r="G751" s="14" t="s">
        <v>16</v>
      </c>
      <c r="H751" s="14" t="str">
        <f t="shared" si="50"/>
        <v>B3BFW</v>
      </c>
      <c r="I751" s="14" t="str">
        <f t="shared" si="51"/>
        <v>B3_2021</v>
      </c>
      <c r="J751" s="14" t="s">
        <v>10</v>
      </c>
      <c r="K751" s="14" t="s">
        <v>369</v>
      </c>
      <c r="L751" s="18">
        <v>44347</v>
      </c>
      <c r="M751" s="154">
        <v>22.560000000000002</v>
      </c>
      <c r="N751" s="155">
        <v>6196.4800000000014</v>
      </c>
      <c r="O751" s="155">
        <f t="shared" si="52"/>
        <v>6196.4800000000014</v>
      </c>
      <c r="P751" s="14"/>
      <c r="Q751" s="14"/>
      <c r="R751" s="14"/>
      <c r="S751" s="168"/>
      <c r="T751" s="168"/>
      <c r="U751" s="168"/>
      <c r="V751" s="168"/>
      <c r="W751" s="168"/>
      <c r="X751" s="168"/>
      <c r="Y751" s="168"/>
      <c r="Z751" s="168"/>
      <c r="AA751" s="168"/>
      <c r="AB751" s="168"/>
      <c r="AC751" s="168"/>
      <c r="AD751" s="168"/>
      <c r="AE751" s="168"/>
      <c r="AF751" s="168"/>
      <c r="AG751" s="168"/>
      <c r="AH751" s="168"/>
      <c r="AI751" s="168"/>
      <c r="AJ751" s="168"/>
      <c r="AK751" s="168"/>
      <c r="AL751" s="168"/>
      <c r="AM751" s="168"/>
      <c r="AN751" s="168"/>
      <c r="AO751" s="168"/>
      <c r="AP751" s="168"/>
      <c r="AQ751" s="168"/>
      <c r="AR751" s="14"/>
    </row>
    <row r="752" spans="1:44" x14ac:dyDescent="0.35">
      <c r="A752" s="153" t="str">
        <f t="shared" si="49"/>
        <v>Cut1_31</v>
      </c>
      <c r="B752" s="14">
        <v>2021</v>
      </c>
      <c r="C752" s="14">
        <v>31</v>
      </c>
      <c r="D752" s="14" t="s">
        <v>17</v>
      </c>
      <c r="E752" s="14" t="s">
        <v>12</v>
      </c>
      <c r="F752" s="14" t="s">
        <v>11</v>
      </c>
      <c r="G752" s="14" t="s">
        <v>12</v>
      </c>
      <c r="H752" s="14" t="str">
        <f t="shared" si="50"/>
        <v>B4C</v>
      </c>
      <c r="I752" s="14" t="str">
        <f t="shared" si="51"/>
        <v>B4_2021</v>
      </c>
      <c r="J752" s="14" t="s">
        <v>10</v>
      </c>
      <c r="K752" s="14" t="s">
        <v>369</v>
      </c>
      <c r="L752" s="18">
        <v>44347</v>
      </c>
      <c r="M752" s="154">
        <v>20.475000000000001</v>
      </c>
      <c r="N752" s="155">
        <v>7725.9000000000024</v>
      </c>
      <c r="O752" s="155">
        <f t="shared" si="52"/>
        <v>7725.9000000000024</v>
      </c>
      <c r="P752" s="14"/>
      <c r="Q752" s="14"/>
      <c r="R752" s="14"/>
      <c r="S752" s="168"/>
      <c r="T752" s="168"/>
      <c r="U752" s="168"/>
      <c r="V752" s="168"/>
      <c r="W752" s="168"/>
      <c r="X752" s="168"/>
      <c r="Y752" s="168"/>
      <c r="Z752" s="168"/>
      <c r="AA752" s="168"/>
      <c r="AB752" s="168"/>
      <c r="AC752" s="168"/>
      <c r="AD752" s="168"/>
      <c r="AE752" s="168"/>
      <c r="AF752" s="168"/>
      <c r="AG752" s="168"/>
      <c r="AH752" s="168"/>
      <c r="AI752" s="168"/>
      <c r="AJ752" s="168"/>
      <c r="AK752" s="168"/>
      <c r="AL752" s="168"/>
      <c r="AM752" s="168"/>
      <c r="AN752" s="168"/>
      <c r="AO752" s="168"/>
      <c r="AP752" s="168"/>
      <c r="AQ752" s="168"/>
      <c r="AR752" s="14"/>
    </row>
    <row r="753" spans="1:44" x14ac:dyDescent="0.35">
      <c r="A753" s="153" t="str">
        <f t="shared" ref="A753:A816" si="53">CONCATENATE(K753,"_",C753)</f>
        <v>Cut1_32</v>
      </c>
      <c r="B753" s="14">
        <v>2021</v>
      </c>
      <c r="C753" s="14">
        <v>32</v>
      </c>
      <c r="D753" s="14" t="s">
        <v>17</v>
      </c>
      <c r="E753" s="14" t="s">
        <v>12</v>
      </c>
      <c r="F753" s="14" t="s">
        <v>8</v>
      </c>
      <c r="G753" s="14" t="s">
        <v>12</v>
      </c>
      <c r="H753" s="14" t="str">
        <f t="shared" si="50"/>
        <v>B3C</v>
      </c>
      <c r="I753" s="14" t="str">
        <f t="shared" si="51"/>
        <v>B3_2021</v>
      </c>
      <c r="J753" s="14" t="s">
        <v>10</v>
      </c>
      <c r="K753" s="14" t="s">
        <v>369</v>
      </c>
      <c r="L753" s="18">
        <v>44347</v>
      </c>
      <c r="M753" s="154">
        <v>20.659999999999997</v>
      </c>
      <c r="N753" s="155">
        <v>4269.7333333333327</v>
      </c>
      <c r="O753" s="155">
        <f t="shared" si="52"/>
        <v>4269.7333333333327</v>
      </c>
      <c r="P753" s="14"/>
      <c r="Q753" s="14"/>
      <c r="R753" s="14"/>
      <c r="S753" s="168"/>
      <c r="T753" s="168"/>
      <c r="U753" s="168"/>
      <c r="V753" s="168"/>
      <c r="W753" s="168"/>
      <c r="X753" s="168"/>
      <c r="Y753" s="168"/>
      <c r="Z753" s="168"/>
      <c r="AA753" s="168"/>
      <c r="AB753" s="168"/>
      <c r="AC753" s="168"/>
      <c r="AD753" s="168"/>
      <c r="AE753" s="168"/>
      <c r="AF753" s="168"/>
      <c r="AG753" s="168"/>
      <c r="AH753" s="168"/>
      <c r="AI753" s="168"/>
      <c r="AJ753" s="168"/>
      <c r="AK753" s="168"/>
      <c r="AL753" s="168"/>
      <c r="AM753" s="168"/>
      <c r="AN753" s="168"/>
      <c r="AO753" s="168"/>
      <c r="AP753" s="168"/>
      <c r="AQ753" s="168"/>
      <c r="AR753" s="14"/>
    </row>
    <row r="754" spans="1:44" x14ac:dyDescent="0.35">
      <c r="A754" s="153" t="str">
        <f t="shared" si="53"/>
        <v>Cut1_33</v>
      </c>
      <c r="B754" s="14">
        <v>2021</v>
      </c>
      <c r="C754" s="14">
        <v>33</v>
      </c>
      <c r="D754" s="14" t="s">
        <v>19</v>
      </c>
      <c r="E754" s="14" t="s">
        <v>12</v>
      </c>
      <c r="F754" s="14" t="s">
        <v>8</v>
      </c>
      <c r="G754" s="14" t="s">
        <v>9</v>
      </c>
      <c r="H754" s="14" t="str">
        <f t="shared" ref="H754:H817" si="54">F754&amp;G754</f>
        <v>B3BPW</v>
      </c>
      <c r="I754" s="14" t="str">
        <f t="shared" ref="I754:I817" si="55">CONCATENATE(F754,"_",B754)</f>
        <v>B3_2021</v>
      </c>
      <c r="J754" s="14" t="s">
        <v>10</v>
      </c>
      <c r="K754" s="14" t="s">
        <v>369</v>
      </c>
      <c r="L754" s="18">
        <v>44347</v>
      </c>
      <c r="M754" s="154">
        <v>22.549999999999997</v>
      </c>
      <c r="N754" s="155">
        <v>7486.5999999999976</v>
      </c>
      <c r="O754" s="155">
        <f t="shared" si="52"/>
        <v>7486.5999999999976</v>
      </c>
      <c r="P754" s="14"/>
      <c r="Q754" s="14"/>
      <c r="R754" s="14"/>
      <c r="S754" s="168"/>
      <c r="T754" s="168"/>
      <c r="U754" s="168"/>
      <c r="V754" s="168"/>
      <c r="W754" s="168"/>
      <c r="X754" s="168"/>
      <c r="Y754" s="168"/>
      <c r="Z754" s="168"/>
      <c r="AA754" s="168"/>
      <c r="AB754" s="168"/>
      <c r="AC754" s="168"/>
      <c r="AD754" s="168"/>
      <c r="AE754" s="168"/>
      <c r="AF754" s="168"/>
      <c r="AG754" s="168"/>
      <c r="AH754" s="168"/>
      <c r="AI754" s="168"/>
      <c r="AJ754" s="168"/>
      <c r="AK754" s="168"/>
      <c r="AL754" s="168"/>
      <c r="AM754" s="168"/>
      <c r="AN754" s="168"/>
      <c r="AO754" s="168"/>
      <c r="AP754" s="168"/>
      <c r="AQ754" s="168"/>
      <c r="AR754" s="14"/>
    </row>
    <row r="755" spans="1:44" x14ac:dyDescent="0.35">
      <c r="A755" s="153" t="str">
        <f t="shared" si="53"/>
        <v>Cut1_34</v>
      </c>
      <c r="B755" s="14">
        <v>2021</v>
      </c>
      <c r="C755" s="14">
        <v>34</v>
      </c>
      <c r="D755" s="14" t="s">
        <v>19</v>
      </c>
      <c r="E755" s="14" t="s">
        <v>12</v>
      </c>
      <c r="F755" s="14" t="s">
        <v>14</v>
      </c>
      <c r="G755" s="14" t="s">
        <v>16</v>
      </c>
      <c r="H755" s="14" t="str">
        <f t="shared" si="54"/>
        <v>B1BFW</v>
      </c>
      <c r="I755" s="14" t="str">
        <f t="shared" si="55"/>
        <v>B1_2021</v>
      </c>
      <c r="J755" s="14" t="s">
        <v>15</v>
      </c>
      <c r="K755" s="14" t="s">
        <v>369</v>
      </c>
      <c r="L755" s="18">
        <v>44361</v>
      </c>
      <c r="M755" s="154">
        <v>29.979999999999997</v>
      </c>
      <c r="N755" s="155">
        <v>6635.5733333333337</v>
      </c>
      <c r="O755" s="155">
        <f t="shared" si="52"/>
        <v>6635.5733333333337</v>
      </c>
      <c r="P755" s="14"/>
      <c r="Q755" s="14"/>
      <c r="R755" s="14"/>
      <c r="S755" s="168"/>
      <c r="T755" s="168"/>
      <c r="U755" s="168"/>
      <c r="V755" s="168"/>
      <c r="W755" s="168"/>
      <c r="X755" s="168"/>
      <c r="Y755" s="168"/>
      <c r="Z755" s="168"/>
      <c r="AA755" s="168"/>
      <c r="AB755" s="168"/>
      <c r="AC755" s="168"/>
      <c r="AD755" s="168"/>
      <c r="AE755" s="168"/>
      <c r="AF755" s="168"/>
      <c r="AG755" s="168"/>
      <c r="AH755" s="168"/>
      <c r="AI755" s="168"/>
      <c r="AJ755" s="168"/>
      <c r="AK755" s="168"/>
      <c r="AL755" s="168"/>
      <c r="AM755" s="168"/>
      <c r="AN755" s="168"/>
      <c r="AO755" s="168"/>
      <c r="AP755" s="168"/>
      <c r="AQ755" s="168"/>
      <c r="AR755" s="14"/>
    </row>
    <row r="756" spans="1:44" x14ac:dyDescent="0.35">
      <c r="A756" s="153" t="str">
        <f t="shared" si="53"/>
        <v>Cut1_35</v>
      </c>
      <c r="B756" s="14">
        <v>2021</v>
      </c>
      <c r="C756" s="16">
        <v>35</v>
      </c>
      <c r="D756" s="14" t="s">
        <v>20</v>
      </c>
      <c r="E756" s="16" t="s">
        <v>12</v>
      </c>
      <c r="F756" s="16" t="s">
        <v>18</v>
      </c>
      <c r="G756" s="14" t="s">
        <v>16</v>
      </c>
      <c r="H756" s="14" t="str">
        <f t="shared" si="54"/>
        <v>B2BFW</v>
      </c>
      <c r="I756" s="14" t="str">
        <f t="shared" si="55"/>
        <v>B2_2021</v>
      </c>
      <c r="J756" s="14" t="s">
        <v>15</v>
      </c>
      <c r="K756" s="14" t="s">
        <v>369</v>
      </c>
      <c r="L756" s="18">
        <v>44361</v>
      </c>
      <c r="M756" s="154">
        <v>28.395</v>
      </c>
      <c r="N756" s="155">
        <v>6852.6600000000008</v>
      </c>
      <c r="O756" s="155">
        <f t="shared" si="52"/>
        <v>6852.6600000000008</v>
      </c>
      <c r="P756" s="14"/>
      <c r="Q756" s="14"/>
      <c r="R756" s="14"/>
      <c r="S756" s="168"/>
      <c r="T756" s="168"/>
      <c r="U756" s="168"/>
      <c r="V756" s="168"/>
      <c r="W756" s="168"/>
      <c r="X756" s="168"/>
      <c r="Y756" s="168"/>
      <c r="Z756" s="168"/>
      <c r="AA756" s="168"/>
      <c r="AB756" s="168"/>
      <c r="AC756" s="168"/>
      <c r="AD756" s="168"/>
      <c r="AE756" s="168"/>
      <c r="AF756" s="168"/>
      <c r="AG756" s="168"/>
      <c r="AH756" s="168"/>
      <c r="AI756" s="168"/>
      <c r="AJ756" s="168"/>
      <c r="AK756" s="168"/>
      <c r="AL756" s="168"/>
      <c r="AM756" s="168"/>
      <c r="AN756" s="168"/>
      <c r="AO756" s="168"/>
      <c r="AP756" s="168"/>
      <c r="AQ756" s="168"/>
      <c r="AR756" s="14"/>
    </row>
    <row r="757" spans="1:44" x14ac:dyDescent="0.35">
      <c r="A757" s="153" t="str">
        <f t="shared" si="53"/>
        <v>Cut1_36</v>
      </c>
      <c r="B757" s="14">
        <v>2021</v>
      </c>
      <c r="C757" s="15">
        <v>36</v>
      </c>
      <c r="D757" s="15" t="s">
        <v>20</v>
      </c>
      <c r="E757" s="15" t="s">
        <v>12</v>
      </c>
      <c r="F757" s="15" t="s">
        <v>18</v>
      </c>
      <c r="G757" s="14" t="s">
        <v>12</v>
      </c>
      <c r="H757" s="14" t="str">
        <f t="shared" si="54"/>
        <v>B2C</v>
      </c>
      <c r="I757" s="14" t="str">
        <f t="shared" si="55"/>
        <v>B2_2021</v>
      </c>
      <c r="J757" s="14" t="s">
        <v>15</v>
      </c>
      <c r="K757" s="14" t="s">
        <v>369</v>
      </c>
      <c r="L757" s="18">
        <v>44361</v>
      </c>
      <c r="M757" s="154">
        <v>29.78</v>
      </c>
      <c r="N757" s="155">
        <v>5598.64</v>
      </c>
      <c r="O757" s="155">
        <f t="shared" si="52"/>
        <v>5598.64</v>
      </c>
      <c r="P757" s="14"/>
      <c r="Q757" s="14"/>
      <c r="R757" s="14"/>
      <c r="S757" s="168"/>
      <c r="T757" s="168"/>
      <c r="U757" s="168"/>
      <c r="V757" s="168"/>
      <c r="W757" s="168"/>
      <c r="X757" s="168"/>
      <c r="Y757" s="168"/>
      <c r="Z757" s="168"/>
      <c r="AA757" s="168"/>
      <c r="AB757" s="168"/>
      <c r="AC757" s="168"/>
      <c r="AD757" s="168"/>
      <c r="AE757" s="168"/>
      <c r="AF757" s="168"/>
      <c r="AG757" s="168"/>
      <c r="AH757" s="168"/>
      <c r="AI757" s="168"/>
      <c r="AJ757" s="168"/>
      <c r="AK757" s="168"/>
      <c r="AL757" s="168"/>
      <c r="AM757" s="168"/>
      <c r="AN757" s="168"/>
      <c r="AO757" s="168"/>
      <c r="AP757" s="168"/>
      <c r="AQ757" s="168"/>
      <c r="AR757" s="14"/>
    </row>
    <row r="758" spans="1:44" x14ac:dyDescent="0.35">
      <c r="A758" s="153" t="str">
        <f t="shared" si="53"/>
        <v>Cut1_37</v>
      </c>
      <c r="B758" s="14">
        <v>2021</v>
      </c>
      <c r="C758" s="14">
        <v>37</v>
      </c>
      <c r="D758" s="14" t="s">
        <v>7</v>
      </c>
      <c r="E758" s="14" t="s">
        <v>17</v>
      </c>
      <c r="F758" s="14" t="s">
        <v>14</v>
      </c>
      <c r="G758" s="14" t="s">
        <v>16</v>
      </c>
      <c r="H758" s="14" t="str">
        <f t="shared" si="54"/>
        <v>B1BFW</v>
      </c>
      <c r="I758" s="14" t="str">
        <f t="shared" si="55"/>
        <v>B1_2021</v>
      </c>
      <c r="J758" s="14" t="s">
        <v>15</v>
      </c>
      <c r="K758" s="14" t="s">
        <v>369</v>
      </c>
      <c r="L758" s="18">
        <v>44361</v>
      </c>
      <c r="M758" s="154">
        <v>25.060000000000002</v>
      </c>
      <c r="N758" s="155">
        <v>8453.5733333333337</v>
      </c>
      <c r="O758" s="155">
        <f t="shared" si="52"/>
        <v>8453.5733333333337</v>
      </c>
      <c r="P758" s="14"/>
      <c r="Q758" s="14"/>
      <c r="R758" s="14"/>
      <c r="S758" s="168"/>
      <c r="T758" s="168"/>
      <c r="U758" s="168"/>
      <c r="V758" s="168"/>
      <c r="W758" s="168"/>
      <c r="X758" s="168"/>
      <c r="Y758" s="168"/>
      <c r="Z758" s="168"/>
      <c r="AA758" s="168"/>
      <c r="AB758" s="168"/>
      <c r="AC758" s="168"/>
      <c r="AD758" s="168"/>
      <c r="AE758" s="168"/>
      <c r="AF758" s="168"/>
      <c r="AG758" s="168"/>
      <c r="AH758" s="168"/>
      <c r="AI758" s="168"/>
      <c r="AJ758" s="168"/>
      <c r="AK758" s="168"/>
      <c r="AL758" s="168"/>
      <c r="AM758" s="168"/>
      <c r="AN758" s="168"/>
      <c r="AO758" s="168"/>
      <c r="AP758" s="168"/>
      <c r="AQ758" s="168"/>
      <c r="AR758" s="14"/>
    </row>
    <row r="759" spans="1:44" x14ac:dyDescent="0.35">
      <c r="A759" s="153" t="str">
        <f t="shared" si="53"/>
        <v>Cut1_38</v>
      </c>
      <c r="B759" s="14">
        <v>2021</v>
      </c>
      <c r="C759" s="14">
        <v>38</v>
      </c>
      <c r="D759" s="14" t="s">
        <v>7</v>
      </c>
      <c r="E759" s="14" t="s">
        <v>17</v>
      </c>
      <c r="F759" s="14" t="s">
        <v>8</v>
      </c>
      <c r="G759" s="14" t="s">
        <v>12</v>
      </c>
      <c r="H759" s="14" t="str">
        <f t="shared" si="54"/>
        <v>B3C</v>
      </c>
      <c r="I759" s="14" t="str">
        <f t="shared" si="55"/>
        <v>B3_2021</v>
      </c>
      <c r="J759" s="14" t="s">
        <v>10</v>
      </c>
      <c r="K759" s="14" t="s">
        <v>369</v>
      </c>
      <c r="L759" s="18">
        <v>44347</v>
      </c>
      <c r="M759" s="154">
        <v>25.125</v>
      </c>
      <c r="N759" s="155">
        <v>5795.5</v>
      </c>
      <c r="O759" s="155">
        <f t="shared" si="52"/>
        <v>5795.5</v>
      </c>
      <c r="P759" s="14"/>
      <c r="Q759" s="14"/>
      <c r="R759" s="14"/>
      <c r="S759" s="168"/>
      <c r="T759" s="168"/>
      <c r="U759" s="168"/>
      <c r="V759" s="168"/>
      <c r="W759" s="168"/>
      <c r="X759" s="168"/>
      <c r="Y759" s="168"/>
      <c r="Z759" s="168"/>
      <c r="AA759" s="168"/>
      <c r="AB759" s="168"/>
      <c r="AC759" s="168"/>
      <c r="AD759" s="168"/>
      <c r="AE759" s="168"/>
      <c r="AF759" s="168"/>
      <c r="AG759" s="168"/>
      <c r="AH759" s="168"/>
      <c r="AI759" s="168"/>
      <c r="AJ759" s="168"/>
      <c r="AK759" s="168"/>
      <c r="AL759" s="168"/>
      <c r="AM759" s="168"/>
      <c r="AN759" s="168"/>
      <c r="AO759" s="168"/>
      <c r="AP759" s="168"/>
      <c r="AQ759" s="168"/>
      <c r="AR759" s="14"/>
    </row>
    <row r="760" spans="1:44" x14ac:dyDescent="0.35">
      <c r="A760" s="153" t="str">
        <f t="shared" si="53"/>
        <v>Cut1_39</v>
      </c>
      <c r="B760" s="14">
        <v>2021</v>
      </c>
      <c r="C760" s="14">
        <v>39</v>
      </c>
      <c r="D760" s="14" t="s">
        <v>13</v>
      </c>
      <c r="E760" s="14" t="s">
        <v>17</v>
      </c>
      <c r="F760" s="14" t="s">
        <v>8</v>
      </c>
      <c r="G760" s="14" t="s">
        <v>9</v>
      </c>
      <c r="H760" s="14" t="str">
        <f t="shared" si="54"/>
        <v>B3BPW</v>
      </c>
      <c r="I760" s="14" t="str">
        <f t="shared" si="55"/>
        <v>B3_2021</v>
      </c>
      <c r="J760" s="14" t="s">
        <v>10</v>
      </c>
      <c r="K760" s="14" t="s">
        <v>369</v>
      </c>
      <c r="L760" s="18">
        <v>44347</v>
      </c>
      <c r="M760" s="154">
        <v>22.504999999999999</v>
      </c>
      <c r="N760" s="155">
        <v>6241.3866666666672</v>
      </c>
      <c r="O760" s="155">
        <f t="shared" si="52"/>
        <v>6241.3866666666672</v>
      </c>
      <c r="P760" s="14"/>
      <c r="Q760" s="14"/>
      <c r="R760" s="14"/>
      <c r="S760" s="168"/>
      <c r="T760" s="168"/>
      <c r="U760" s="168"/>
      <c r="V760" s="168"/>
      <c r="W760" s="168"/>
      <c r="X760" s="168"/>
      <c r="Y760" s="168"/>
      <c r="Z760" s="168"/>
      <c r="AA760" s="168"/>
      <c r="AB760" s="168"/>
      <c r="AC760" s="168"/>
      <c r="AD760" s="168"/>
      <c r="AE760" s="168"/>
      <c r="AF760" s="168"/>
      <c r="AG760" s="168"/>
      <c r="AH760" s="168"/>
      <c r="AI760" s="168"/>
      <c r="AJ760" s="168"/>
      <c r="AK760" s="168"/>
      <c r="AL760" s="168"/>
      <c r="AM760" s="168"/>
      <c r="AN760" s="168"/>
      <c r="AO760" s="168"/>
      <c r="AP760" s="168"/>
      <c r="AQ760" s="168"/>
      <c r="AR760" s="14"/>
    </row>
    <row r="761" spans="1:44" x14ac:dyDescent="0.35">
      <c r="A761" s="153" t="str">
        <f t="shared" si="53"/>
        <v>Cut1_40</v>
      </c>
      <c r="B761" s="14">
        <v>2021</v>
      </c>
      <c r="C761" s="14">
        <v>40</v>
      </c>
      <c r="D761" s="14" t="s">
        <v>13</v>
      </c>
      <c r="E761" s="14" t="s">
        <v>17</v>
      </c>
      <c r="F761" s="14" t="s">
        <v>11</v>
      </c>
      <c r="G761" s="14" t="s">
        <v>12</v>
      </c>
      <c r="H761" s="14" t="str">
        <f t="shared" si="54"/>
        <v>B4C</v>
      </c>
      <c r="I761" s="14" t="str">
        <f t="shared" si="55"/>
        <v>B4_2021</v>
      </c>
      <c r="J761" s="14" t="s">
        <v>10</v>
      </c>
      <c r="K761" s="14" t="s">
        <v>369</v>
      </c>
      <c r="L761" s="18">
        <v>44347</v>
      </c>
      <c r="M761" s="154">
        <v>19.64</v>
      </c>
      <c r="N761" s="155">
        <v>7672.6933333333327</v>
      </c>
      <c r="O761" s="155">
        <f t="shared" si="52"/>
        <v>7672.6933333333327</v>
      </c>
      <c r="P761" s="14"/>
      <c r="Q761" s="14"/>
      <c r="R761" s="14"/>
      <c r="S761" s="168"/>
      <c r="T761" s="168"/>
      <c r="U761" s="168"/>
      <c r="V761" s="168"/>
      <c r="W761" s="168"/>
      <c r="X761" s="168"/>
      <c r="Y761" s="168"/>
      <c r="Z761" s="168"/>
      <c r="AA761" s="168"/>
      <c r="AB761" s="168"/>
      <c r="AC761" s="168"/>
      <c r="AD761" s="168"/>
      <c r="AE761" s="168"/>
      <c r="AF761" s="168"/>
      <c r="AG761" s="168"/>
      <c r="AH761" s="168"/>
      <c r="AI761" s="168"/>
      <c r="AJ761" s="168"/>
      <c r="AK761" s="168"/>
      <c r="AL761" s="168"/>
      <c r="AM761" s="168"/>
      <c r="AN761" s="168"/>
      <c r="AO761" s="168"/>
      <c r="AP761" s="168"/>
      <c r="AQ761" s="168"/>
      <c r="AR761" s="14"/>
    </row>
    <row r="762" spans="1:44" x14ac:dyDescent="0.35">
      <c r="A762" s="153" t="str">
        <f t="shared" si="53"/>
        <v>Cut1_41</v>
      </c>
      <c r="B762" s="14">
        <v>2021</v>
      </c>
      <c r="C762" s="14">
        <v>41</v>
      </c>
      <c r="D762" s="14" t="s">
        <v>12</v>
      </c>
      <c r="E762" s="14" t="s">
        <v>17</v>
      </c>
      <c r="F762" s="14" t="s">
        <v>18</v>
      </c>
      <c r="G762" s="14" t="s">
        <v>16</v>
      </c>
      <c r="H762" s="14" t="str">
        <f t="shared" si="54"/>
        <v>B2BFW</v>
      </c>
      <c r="I762" s="14" t="str">
        <f t="shared" si="55"/>
        <v>B2_2021</v>
      </c>
      <c r="J762" s="14" t="s">
        <v>15</v>
      </c>
      <c r="K762" s="14" t="s">
        <v>369</v>
      </c>
      <c r="L762" s="18">
        <v>44361</v>
      </c>
      <c r="M762" s="154">
        <v>27.1</v>
      </c>
      <c r="N762" s="155">
        <v>7551.8666666666668</v>
      </c>
      <c r="O762" s="155">
        <f t="shared" si="52"/>
        <v>7551.8666666666668</v>
      </c>
      <c r="P762" s="14"/>
      <c r="Q762" s="14"/>
      <c r="R762" s="14"/>
      <c r="S762" s="168"/>
      <c r="T762" s="168"/>
      <c r="U762" s="168"/>
      <c r="V762" s="168"/>
      <c r="W762" s="168"/>
      <c r="X762" s="168"/>
      <c r="Y762" s="168"/>
      <c r="Z762" s="168"/>
      <c r="AA762" s="168"/>
      <c r="AB762" s="168"/>
      <c r="AC762" s="168"/>
      <c r="AD762" s="168"/>
      <c r="AE762" s="168"/>
      <c r="AF762" s="168"/>
      <c r="AG762" s="168"/>
      <c r="AH762" s="168"/>
      <c r="AI762" s="168"/>
      <c r="AJ762" s="168"/>
      <c r="AK762" s="168"/>
      <c r="AL762" s="168"/>
      <c r="AM762" s="168"/>
      <c r="AN762" s="168"/>
      <c r="AO762" s="168"/>
      <c r="AP762" s="168"/>
      <c r="AQ762" s="168"/>
      <c r="AR762" s="14"/>
    </row>
    <row r="763" spans="1:44" x14ac:dyDescent="0.35">
      <c r="A763" s="153" t="str">
        <f t="shared" si="53"/>
        <v>Cut1_42</v>
      </c>
      <c r="B763" s="14">
        <v>2021</v>
      </c>
      <c r="C763" s="14">
        <v>42</v>
      </c>
      <c r="D763" s="14" t="s">
        <v>12</v>
      </c>
      <c r="E763" s="14" t="s">
        <v>17</v>
      </c>
      <c r="F763" s="14" t="s">
        <v>14</v>
      </c>
      <c r="G763" s="14" t="s">
        <v>9</v>
      </c>
      <c r="H763" s="14" t="str">
        <f t="shared" si="54"/>
        <v>B1BPW</v>
      </c>
      <c r="I763" s="14" t="str">
        <f t="shared" si="55"/>
        <v>B1_2021</v>
      </c>
      <c r="J763" s="14" t="s">
        <v>15</v>
      </c>
      <c r="K763" s="14" t="s">
        <v>369</v>
      </c>
      <c r="L763" s="18">
        <v>44361</v>
      </c>
      <c r="M763" s="154">
        <v>24.009999999999998</v>
      </c>
      <c r="N763" s="155">
        <v>7395.08</v>
      </c>
      <c r="O763" s="155">
        <f t="shared" si="52"/>
        <v>7395.08</v>
      </c>
      <c r="P763" s="14"/>
      <c r="Q763" s="14"/>
      <c r="R763" s="14"/>
      <c r="S763" s="168"/>
      <c r="T763" s="168"/>
      <c r="U763" s="168"/>
      <c r="V763" s="168"/>
      <c r="W763" s="168"/>
      <c r="X763" s="168"/>
      <c r="Y763" s="168"/>
      <c r="Z763" s="168"/>
      <c r="AA763" s="168"/>
      <c r="AB763" s="168"/>
      <c r="AC763" s="168"/>
      <c r="AD763" s="168"/>
      <c r="AE763" s="168"/>
      <c r="AF763" s="168"/>
      <c r="AG763" s="168"/>
      <c r="AH763" s="168"/>
      <c r="AI763" s="168"/>
      <c r="AJ763" s="168"/>
      <c r="AK763" s="168"/>
      <c r="AL763" s="168"/>
      <c r="AM763" s="168"/>
      <c r="AN763" s="168"/>
      <c r="AO763" s="168"/>
      <c r="AP763" s="168"/>
      <c r="AQ763" s="168"/>
      <c r="AR763" s="14"/>
    </row>
    <row r="764" spans="1:44" x14ac:dyDescent="0.35">
      <c r="A764" s="153" t="str">
        <f t="shared" si="53"/>
        <v>Cut1_43</v>
      </c>
      <c r="B764" s="14">
        <v>2021</v>
      </c>
      <c r="C764" s="14">
        <v>43</v>
      </c>
      <c r="D764" s="14" t="s">
        <v>17</v>
      </c>
      <c r="E764" s="14" t="s">
        <v>17</v>
      </c>
      <c r="F764" s="14" t="s">
        <v>18</v>
      </c>
      <c r="G764" s="14" t="s">
        <v>12</v>
      </c>
      <c r="H764" s="14" t="str">
        <f t="shared" si="54"/>
        <v>B2C</v>
      </c>
      <c r="I764" s="14" t="str">
        <f t="shared" si="55"/>
        <v>B2_2021</v>
      </c>
      <c r="J764" s="14" t="s">
        <v>15</v>
      </c>
      <c r="K764" s="14" t="s">
        <v>369</v>
      </c>
      <c r="L764" s="18">
        <v>44361</v>
      </c>
      <c r="M764" s="154">
        <v>25</v>
      </c>
      <c r="N764" s="155">
        <v>6133.3333333333321</v>
      </c>
      <c r="O764" s="155">
        <f t="shared" si="52"/>
        <v>6133.3333333333321</v>
      </c>
      <c r="P764" s="14"/>
      <c r="Q764" s="14"/>
      <c r="R764" s="14"/>
      <c r="S764" s="168"/>
      <c r="T764" s="168"/>
      <c r="U764" s="168"/>
      <c r="V764" s="168"/>
      <c r="W764" s="168"/>
      <c r="X764" s="168"/>
      <c r="Y764" s="168"/>
      <c r="Z764" s="168"/>
      <c r="AA764" s="168"/>
      <c r="AB764" s="168"/>
      <c r="AC764" s="168"/>
      <c r="AD764" s="168"/>
      <c r="AE764" s="168"/>
      <c r="AF764" s="168"/>
      <c r="AG764" s="168"/>
      <c r="AH764" s="168"/>
      <c r="AI764" s="168"/>
      <c r="AJ764" s="168"/>
      <c r="AK764" s="168"/>
      <c r="AL764" s="168"/>
      <c r="AM764" s="168"/>
      <c r="AN764" s="168"/>
      <c r="AO764" s="168"/>
      <c r="AP764" s="168"/>
      <c r="AQ764" s="168"/>
      <c r="AR764" s="14"/>
    </row>
    <row r="765" spans="1:44" x14ac:dyDescent="0.35">
      <c r="A765" s="153" t="str">
        <f t="shared" si="53"/>
        <v>Cut1_44</v>
      </c>
      <c r="B765" s="14">
        <v>2021</v>
      </c>
      <c r="C765" s="14">
        <v>44</v>
      </c>
      <c r="D765" s="14" t="s">
        <v>17</v>
      </c>
      <c r="E765" s="14" t="s">
        <v>17</v>
      </c>
      <c r="F765" s="14" t="s">
        <v>11</v>
      </c>
      <c r="G765" s="14" t="s">
        <v>9</v>
      </c>
      <c r="H765" s="14" t="str">
        <f t="shared" si="54"/>
        <v>B4BPW</v>
      </c>
      <c r="I765" s="14" t="str">
        <f t="shared" si="55"/>
        <v>B4_2021</v>
      </c>
      <c r="J765" s="14" t="s">
        <v>10</v>
      </c>
      <c r="K765" s="14" t="s">
        <v>369</v>
      </c>
      <c r="L765" s="18">
        <v>44347</v>
      </c>
      <c r="M765" s="154">
        <v>18.875</v>
      </c>
      <c r="N765" s="155">
        <v>8103.6666666666679</v>
      </c>
      <c r="O765" s="155">
        <f t="shared" si="52"/>
        <v>8103.6666666666679</v>
      </c>
      <c r="P765" s="14"/>
      <c r="Q765" s="14"/>
      <c r="R765" s="14"/>
      <c r="S765" s="168"/>
      <c r="T765" s="168"/>
      <c r="U765" s="168"/>
      <c r="V765" s="168"/>
      <c r="W765" s="168"/>
      <c r="X765" s="168"/>
      <c r="Y765" s="168"/>
      <c r="Z765" s="168"/>
      <c r="AA765" s="168"/>
      <c r="AB765" s="168"/>
      <c r="AC765" s="168"/>
      <c r="AD765" s="168"/>
      <c r="AE765" s="168"/>
      <c r="AF765" s="168"/>
      <c r="AG765" s="168"/>
      <c r="AH765" s="168"/>
      <c r="AI765" s="168"/>
      <c r="AJ765" s="168"/>
      <c r="AK765" s="168"/>
      <c r="AL765" s="168"/>
      <c r="AM765" s="168"/>
      <c r="AN765" s="168"/>
      <c r="AO765" s="168"/>
      <c r="AP765" s="168"/>
      <c r="AQ765" s="168"/>
      <c r="AR765" s="14"/>
    </row>
    <row r="766" spans="1:44" x14ac:dyDescent="0.35">
      <c r="A766" s="153" t="str">
        <f t="shared" si="53"/>
        <v>Cut1_45</v>
      </c>
      <c r="B766" s="14">
        <v>2021</v>
      </c>
      <c r="C766" s="14">
        <v>45</v>
      </c>
      <c r="D766" s="14" t="s">
        <v>19</v>
      </c>
      <c r="E766" s="14" t="s">
        <v>17</v>
      </c>
      <c r="F766" s="14" t="s">
        <v>14</v>
      </c>
      <c r="G766" s="14" t="s">
        <v>12</v>
      </c>
      <c r="H766" s="14" t="str">
        <f t="shared" si="54"/>
        <v>B1C</v>
      </c>
      <c r="I766" s="14" t="str">
        <f t="shared" si="55"/>
        <v>B1_2021</v>
      </c>
      <c r="J766" s="14" t="s">
        <v>15</v>
      </c>
      <c r="K766" s="14" t="s">
        <v>369</v>
      </c>
      <c r="L766" s="18">
        <v>44361</v>
      </c>
      <c r="M766" s="154">
        <v>26.71</v>
      </c>
      <c r="N766" s="155">
        <v>5626.9066666666668</v>
      </c>
      <c r="O766" s="155">
        <f t="shared" si="52"/>
        <v>5626.9066666666668</v>
      </c>
      <c r="P766" s="14"/>
      <c r="Q766" s="14"/>
      <c r="R766" s="14"/>
      <c r="S766" s="168"/>
      <c r="T766" s="168"/>
      <c r="U766" s="168"/>
      <c r="V766" s="168"/>
      <c r="W766" s="168"/>
      <c r="X766" s="168"/>
      <c r="Y766" s="168"/>
      <c r="Z766" s="168"/>
      <c r="AA766" s="168"/>
      <c r="AB766" s="168"/>
      <c r="AC766" s="168"/>
      <c r="AD766" s="168"/>
      <c r="AE766" s="168"/>
      <c r="AF766" s="168"/>
      <c r="AG766" s="168"/>
      <c r="AH766" s="168"/>
      <c r="AI766" s="168"/>
      <c r="AJ766" s="168"/>
      <c r="AK766" s="168"/>
      <c r="AL766" s="168"/>
      <c r="AM766" s="168"/>
      <c r="AN766" s="168"/>
      <c r="AO766" s="168"/>
      <c r="AP766" s="168"/>
      <c r="AQ766" s="168"/>
      <c r="AR766" s="14"/>
    </row>
    <row r="767" spans="1:44" x14ac:dyDescent="0.35">
      <c r="A767" s="153" t="str">
        <f t="shared" si="53"/>
        <v>Cut1_46</v>
      </c>
      <c r="B767" s="14">
        <v>2021</v>
      </c>
      <c r="C767" s="14">
        <v>46</v>
      </c>
      <c r="D767" s="14" t="s">
        <v>19</v>
      </c>
      <c r="E767" s="14" t="s">
        <v>17</v>
      </c>
      <c r="F767" s="14" t="s">
        <v>8</v>
      </c>
      <c r="G767" s="14" t="s">
        <v>16</v>
      </c>
      <c r="H767" s="14" t="str">
        <f t="shared" si="54"/>
        <v>B3BFW</v>
      </c>
      <c r="I767" s="14" t="str">
        <f t="shared" si="55"/>
        <v>B3_2021</v>
      </c>
      <c r="J767" s="14" t="s">
        <v>10</v>
      </c>
      <c r="K767" s="14" t="s">
        <v>369</v>
      </c>
      <c r="L767" s="18">
        <v>44347</v>
      </c>
      <c r="M767" s="154">
        <v>25.815000000000001</v>
      </c>
      <c r="N767" s="155">
        <v>5094.1600000000008</v>
      </c>
      <c r="O767" s="155">
        <f t="shared" si="52"/>
        <v>5094.1600000000008</v>
      </c>
      <c r="P767" s="14"/>
      <c r="Q767" s="14"/>
      <c r="R767" s="14"/>
      <c r="S767" s="168"/>
      <c r="T767" s="168"/>
      <c r="U767" s="168"/>
      <c r="V767" s="168"/>
      <c r="W767" s="168"/>
      <c r="X767" s="168"/>
      <c r="Y767" s="168"/>
      <c r="Z767" s="168"/>
      <c r="AA767" s="168"/>
      <c r="AB767" s="168"/>
      <c r="AC767" s="168"/>
      <c r="AD767" s="168"/>
      <c r="AE767" s="168"/>
      <c r="AF767" s="168"/>
      <c r="AG767" s="168"/>
      <c r="AH767" s="168"/>
      <c r="AI767" s="168"/>
      <c r="AJ767" s="168"/>
      <c r="AK767" s="168"/>
      <c r="AL767" s="168"/>
      <c r="AM767" s="168"/>
      <c r="AN767" s="168"/>
      <c r="AO767" s="168"/>
      <c r="AP767" s="168"/>
      <c r="AQ767" s="168"/>
      <c r="AR767" s="14"/>
    </row>
    <row r="768" spans="1:44" x14ac:dyDescent="0.35">
      <c r="A768" s="153" t="str">
        <f t="shared" si="53"/>
        <v>Cut1_47</v>
      </c>
      <c r="B768" s="14">
        <v>2021</v>
      </c>
      <c r="C768" s="16">
        <v>47</v>
      </c>
      <c r="D768" s="14" t="s">
        <v>20</v>
      </c>
      <c r="E768" s="16" t="s">
        <v>17</v>
      </c>
      <c r="F768" s="16" t="s">
        <v>18</v>
      </c>
      <c r="G768" s="14" t="s">
        <v>9</v>
      </c>
      <c r="H768" s="14" t="str">
        <f t="shared" si="54"/>
        <v>B2BPW</v>
      </c>
      <c r="I768" s="14" t="str">
        <f t="shared" si="55"/>
        <v>B2_2021</v>
      </c>
      <c r="J768" s="14" t="s">
        <v>15</v>
      </c>
      <c r="K768" s="14" t="s">
        <v>369</v>
      </c>
      <c r="L768" s="18">
        <v>44361</v>
      </c>
      <c r="M768" s="154">
        <v>28.380000000000003</v>
      </c>
      <c r="N768" s="155">
        <v>7492.3200000000015</v>
      </c>
      <c r="O768" s="155">
        <f t="shared" si="52"/>
        <v>7492.3200000000015</v>
      </c>
      <c r="P768" s="14"/>
      <c r="Q768" s="14"/>
      <c r="R768" s="14"/>
      <c r="S768" s="168"/>
      <c r="T768" s="168"/>
      <c r="U768" s="168"/>
      <c r="V768" s="168"/>
      <c r="W768" s="168"/>
      <c r="X768" s="168"/>
      <c r="Y768" s="168"/>
      <c r="Z768" s="168"/>
      <c r="AA768" s="168"/>
      <c r="AB768" s="168"/>
      <c r="AC768" s="168"/>
      <c r="AD768" s="168"/>
      <c r="AE768" s="168"/>
      <c r="AF768" s="168"/>
      <c r="AG768" s="168"/>
      <c r="AH768" s="168"/>
      <c r="AI768" s="168"/>
      <c r="AJ768" s="168"/>
      <c r="AK768" s="168"/>
      <c r="AL768" s="168"/>
      <c r="AM768" s="168"/>
      <c r="AN768" s="168"/>
      <c r="AO768" s="168"/>
      <c r="AP768" s="168"/>
      <c r="AQ768" s="168"/>
      <c r="AR768" s="14"/>
    </row>
    <row r="769" spans="1:44" x14ac:dyDescent="0.35">
      <c r="A769" s="153" t="str">
        <f t="shared" si="53"/>
        <v>Cut1_48</v>
      </c>
      <c r="B769" s="14">
        <v>2021</v>
      </c>
      <c r="C769" s="15">
        <v>48</v>
      </c>
      <c r="D769" s="15" t="s">
        <v>20</v>
      </c>
      <c r="E769" s="15" t="s">
        <v>17</v>
      </c>
      <c r="F769" s="15" t="s">
        <v>11</v>
      </c>
      <c r="G769" s="14" t="s">
        <v>16</v>
      </c>
      <c r="H769" s="14" t="str">
        <f t="shared" si="54"/>
        <v>B4BFW</v>
      </c>
      <c r="I769" s="14" t="str">
        <f t="shared" si="55"/>
        <v>B4_2021</v>
      </c>
      <c r="J769" s="14" t="s">
        <v>10</v>
      </c>
      <c r="K769" s="14" t="s">
        <v>369</v>
      </c>
      <c r="L769" s="18">
        <v>44347</v>
      </c>
      <c r="M769" s="154">
        <v>22.454999999999998</v>
      </c>
      <c r="N769" s="155">
        <v>6616.74</v>
      </c>
      <c r="O769" s="155">
        <f t="shared" si="52"/>
        <v>6616.74</v>
      </c>
      <c r="P769" s="14"/>
      <c r="Q769" s="14"/>
      <c r="R769" s="14"/>
      <c r="S769" s="168"/>
      <c r="T769" s="168"/>
      <c r="U769" s="168"/>
      <c r="V769" s="168"/>
      <c r="W769" s="168"/>
      <c r="X769" s="168"/>
      <c r="Y769" s="168"/>
      <c r="Z769" s="168"/>
      <c r="AA769" s="168"/>
      <c r="AB769" s="168"/>
      <c r="AC769" s="168"/>
      <c r="AD769" s="168"/>
      <c r="AE769" s="168"/>
      <c r="AF769" s="168"/>
      <c r="AG769" s="168"/>
      <c r="AH769" s="168"/>
      <c r="AI769" s="168"/>
      <c r="AJ769" s="168"/>
      <c r="AK769" s="168"/>
      <c r="AL769" s="168"/>
      <c r="AM769" s="168"/>
      <c r="AN769" s="168"/>
      <c r="AO769" s="168"/>
      <c r="AP769" s="168"/>
      <c r="AQ769" s="168"/>
      <c r="AR769" s="14"/>
    </row>
    <row r="770" spans="1:44" x14ac:dyDescent="0.35">
      <c r="A770" s="153" t="str">
        <f t="shared" si="53"/>
        <v>Cut2_1</v>
      </c>
      <c r="B770" s="14">
        <v>2021</v>
      </c>
      <c r="C770" s="14">
        <v>1</v>
      </c>
      <c r="D770" s="14" t="s">
        <v>7</v>
      </c>
      <c r="E770" s="14" t="s">
        <v>7</v>
      </c>
      <c r="F770" s="14" t="s">
        <v>8</v>
      </c>
      <c r="G770" s="14" t="s">
        <v>9</v>
      </c>
      <c r="H770" s="14" t="str">
        <f t="shared" si="54"/>
        <v>B3BPW</v>
      </c>
      <c r="I770" s="14" t="str">
        <f t="shared" si="55"/>
        <v>B3_2021</v>
      </c>
      <c r="J770" s="14" t="s">
        <v>10</v>
      </c>
      <c r="K770" s="14" t="s">
        <v>371</v>
      </c>
      <c r="L770" s="18">
        <v>44384</v>
      </c>
      <c r="M770" s="154">
        <v>12.8</v>
      </c>
      <c r="N770" s="155">
        <v>2952.5333333333338</v>
      </c>
      <c r="O770" s="155">
        <v>2952.5333333333338</v>
      </c>
      <c r="P770" s="14"/>
      <c r="Q770" s="14"/>
      <c r="R770" s="14"/>
      <c r="S770" s="168"/>
      <c r="T770" s="168"/>
      <c r="U770" s="168"/>
      <c r="V770" s="168"/>
      <c r="W770" s="168"/>
      <c r="X770" s="168"/>
      <c r="Y770" s="168"/>
      <c r="Z770" s="168"/>
      <c r="AA770" s="168"/>
      <c r="AB770" s="168"/>
      <c r="AC770" s="168"/>
      <c r="AD770" s="168"/>
      <c r="AE770" s="168"/>
      <c r="AF770" s="168"/>
      <c r="AG770" s="168"/>
      <c r="AH770" s="168"/>
      <c r="AI770" s="168"/>
      <c r="AJ770" s="168"/>
      <c r="AK770" s="168"/>
      <c r="AL770" s="168"/>
      <c r="AM770" s="168"/>
      <c r="AN770" s="168"/>
      <c r="AO770" s="168"/>
      <c r="AP770" s="168"/>
      <c r="AQ770" s="168"/>
      <c r="AR770" s="14"/>
    </row>
    <row r="771" spans="1:44" x14ac:dyDescent="0.35">
      <c r="A771" s="153" t="str">
        <f t="shared" si="53"/>
        <v>Cut2_2</v>
      </c>
      <c r="B771" s="14">
        <v>2021</v>
      </c>
      <c r="C771" s="14">
        <v>2</v>
      </c>
      <c r="D771" s="14" t="s">
        <v>7</v>
      </c>
      <c r="E771" s="14" t="s">
        <v>7</v>
      </c>
      <c r="F771" s="14" t="s">
        <v>11</v>
      </c>
      <c r="G771" s="14" t="s">
        <v>12</v>
      </c>
      <c r="H771" s="14" t="str">
        <f t="shared" si="54"/>
        <v>B4C</v>
      </c>
      <c r="I771" s="14" t="str">
        <f t="shared" si="55"/>
        <v>B4_2021</v>
      </c>
      <c r="J771" s="14" t="s">
        <v>10</v>
      </c>
      <c r="K771" s="14" t="s">
        <v>371</v>
      </c>
      <c r="L771" s="18">
        <v>44384</v>
      </c>
      <c r="M771" s="154">
        <v>15.094999999999999</v>
      </c>
      <c r="N771" s="155">
        <v>3119.6333333333328</v>
      </c>
      <c r="O771" s="155">
        <v>3119.6333333333328</v>
      </c>
      <c r="P771" s="14"/>
      <c r="Q771" s="14"/>
      <c r="R771" s="14"/>
      <c r="S771" s="168"/>
      <c r="T771" s="168"/>
      <c r="U771" s="168"/>
      <c r="V771" s="168"/>
      <c r="W771" s="168"/>
      <c r="X771" s="168"/>
      <c r="Y771" s="168"/>
      <c r="Z771" s="168"/>
      <c r="AA771" s="168"/>
      <c r="AB771" s="168"/>
      <c r="AC771" s="168"/>
      <c r="AD771" s="168"/>
      <c r="AE771" s="168"/>
      <c r="AF771" s="168"/>
      <c r="AG771" s="168"/>
      <c r="AH771" s="168"/>
      <c r="AI771" s="168"/>
      <c r="AJ771" s="168"/>
      <c r="AK771" s="168"/>
      <c r="AL771" s="168"/>
      <c r="AM771" s="168"/>
      <c r="AN771" s="168"/>
      <c r="AO771" s="168"/>
      <c r="AP771" s="168"/>
      <c r="AQ771" s="168"/>
      <c r="AR771" s="14"/>
    </row>
    <row r="772" spans="1:44" x14ac:dyDescent="0.35">
      <c r="A772" s="153" t="str">
        <f t="shared" si="53"/>
        <v>Cut2_3</v>
      </c>
      <c r="B772" s="14">
        <v>2021</v>
      </c>
      <c r="C772" s="14">
        <v>3</v>
      </c>
      <c r="D772" s="14" t="s">
        <v>13</v>
      </c>
      <c r="E772" s="14" t="s">
        <v>7</v>
      </c>
      <c r="F772" s="14" t="s">
        <v>14</v>
      </c>
      <c r="G772" s="14" t="s">
        <v>9</v>
      </c>
      <c r="H772" s="14" t="str">
        <f t="shared" si="54"/>
        <v>B1BPW</v>
      </c>
      <c r="I772" s="14" t="str">
        <f t="shared" si="55"/>
        <v>B1_2021</v>
      </c>
      <c r="J772" s="14" t="s">
        <v>15</v>
      </c>
      <c r="K772" s="14" t="s">
        <v>371</v>
      </c>
      <c r="L772" s="18"/>
      <c r="M772" s="154"/>
      <c r="N772" s="155"/>
      <c r="O772" s="155">
        <v>0</v>
      </c>
      <c r="P772" s="14"/>
      <c r="Q772" s="14"/>
      <c r="R772" s="14"/>
      <c r="S772" s="168"/>
      <c r="T772" s="168"/>
      <c r="U772" s="168"/>
      <c r="V772" s="168"/>
      <c r="W772" s="168"/>
      <c r="X772" s="168"/>
      <c r="Y772" s="168"/>
      <c r="Z772" s="168"/>
      <c r="AA772" s="168"/>
      <c r="AB772" s="168"/>
      <c r="AC772" s="168"/>
      <c r="AD772" s="168"/>
      <c r="AE772" s="168"/>
      <c r="AF772" s="168"/>
      <c r="AG772" s="168"/>
      <c r="AH772" s="168"/>
      <c r="AI772" s="168"/>
      <c r="AJ772" s="168"/>
      <c r="AK772" s="168"/>
      <c r="AL772" s="168"/>
      <c r="AM772" s="168"/>
      <c r="AN772" s="168"/>
      <c r="AO772" s="168"/>
      <c r="AP772" s="168"/>
      <c r="AQ772" s="168"/>
      <c r="AR772" s="14"/>
    </row>
    <row r="773" spans="1:44" x14ac:dyDescent="0.35">
      <c r="A773" s="153" t="str">
        <f t="shared" si="53"/>
        <v>Cut2_4</v>
      </c>
      <c r="B773" s="14">
        <v>2021</v>
      </c>
      <c r="C773" s="14">
        <v>4</v>
      </c>
      <c r="D773" s="14" t="s">
        <v>13</v>
      </c>
      <c r="E773" s="14" t="s">
        <v>7</v>
      </c>
      <c r="F773" s="14" t="s">
        <v>14</v>
      </c>
      <c r="G773" s="14" t="s">
        <v>16</v>
      </c>
      <c r="H773" s="14" t="str">
        <f t="shared" si="54"/>
        <v>B1BFW</v>
      </c>
      <c r="I773" s="14" t="str">
        <f t="shared" si="55"/>
        <v>B1_2021</v>
      </c>
      <c r="J773" s="14" t="s">
        <v>15</v>
      </c>
      <c r="K773" s="14" t="s">
        <v>371</v>
      </c>
      <c r="L773" s="18"/>
      <c r="M773" s="154"/>
      <c r="N773" s="155"/>
      <c r="O773" s="155">
        <v>0</v>
      </c>
      <c r="P773" s="14"/>
      <c r="Q773" s="14"/>
      <c r="R773" s="14"/>
      <c r="S773" s="168"/>
      <c r="T773" s="168"/>
      <c r="U773" s="168"/>
      <c r="V773" s="168"/>
      <c r="W773" s="168"/>
      <c r="X773" s="168"/>
      <c r="Y773" s="168"/>
      <c r="Z773" s="168"/>
      <c r="AA773" s="168"/>
      <c r="AB773" s="168"/>
      <c r="AC773" s="168"/>
      <c r="AD773" s="168"/>
      <c r="AE773" s="168"/>
      <c r="AF773" s="168"/>
      <c r="AG773" s="168"/>
      <c r="AH773" s="168"/>
      <c r="AI773" s="168"/>
      <c r="AJ773" s="168"/>
      <c r="AK773" s="168"/>
      <c r="AL773" s="168"/>
      <c r="AM773" s="168"/>
      <c r="AN773" s="168"/>
      <c r="AO773" s="168"/>
      <c r="AP773" s="168"/>
      <c r="AQ773" s="168"/>
      <c r="AR773" s="14"/>
    </row>
    <row r="774" spans="1:44" x14ac:dyDescent="0.35">
      <c r="A774" s="153" t="str">
        <f t="shared" si="53"/>
        <v>Cut2_5</v>
      </c>
      <c r="B774" s="14">
        <v>2021</v>
      </c>
      <c r="C774" s="14">
        <v>5</v>
      </c>
      <c r="D774" s="14" t="s">
        <v>12</v>
      </c>
      <c r="E774" s="14" t="s">
        <v>7</v>
      </c>
      <c r="F774" s="14" t="s">
        <v>11</v>
      </c>
      <c r="G774" s="14" t="s">
        <v>9</v>
      </c>
      <c r="H774" s="14" t="str">
        <f t="shared" si="54"/>
        <v>B4BPW</v>
      </c>
      <c r="I774" s="14" t="str">
        <f t="shared" si="55"/>
        <v>B4_2021</v>
      </c>
      <c r="J774" s="14" t="s">
        <v>10</v>
      </c>
      <c r="K774" s="14" t="s">
        <v>371</v>
      </c>
      <c r="L774" s="18">
        <v>44384</v>
      </c>
      <c r="M774" s="154">
        <v>13.765000000000001</v>
      </c>
      <c r="N774" s="155">
        <v>2863.1200000000003</v>
      </c>
      <c r="O774" s="155">
        <v>2863.1200000000003</v>
      </c>
      <c r="P774" s="14"/>
      <c r="Q774" s="14"/>
      <c r="R774" s="14"/>
      <c r="S774" s="168"/>
      <c r="T774" s="168"/>
      <c r="U774" s="168"/>
      <c r="V774" s="168"/>
      <c r="W774" s="168"/>
      <c r="X774" s="168"/>
      <c r="Y774" s="168"/>
      <c r="Z774" s="168"/>
      <c r="AA774" s="168"/>
      <c r="AB774" s="168"/>
      <c r="AC774" s="168"/>
      <c r="AD774" s="168"/>
      <c r="AE774" s="168"/>
      <c r="AF774" s="168"/>
      <c r="AG774" s="168"/>
      <c r="AH774" s="168"/>
      <c r="AI774" s="168"/>
      <c r="AJ774" s="168"/>
      <c r="AK774" s="168"/>
      <c r="AL774" s="168"/>
      <c r="AM774" s="168"/>
      <c r="AN774" s="168"/>
      <c r="AO774" s="168"/>
      <c r="AP774" s="168"/>
      <c r="AQ774" s="168"/>
      <c r="AR774" s="14"/>
    </row>
    <row r="775" spans="1:44" x14ac:dyDescent="0.35">
      <c r="A775" s="153" t="str">
        <f t="shared" si="53"/>
        <v>Cut2_6</v>
      </c>
      <c r="B775" s="14">
        <v>2021</v>
      </c>
      <c r="C775" s="14">
        <v>6</v>
      </c>
      <c r="D775" s="14" t="s">
        <v>12</v>
      </c>
      <c r="E775" s="14" t="s">
        <v>7</v>
      </c>
      <c r="F775" s="14" t="s">
        <v>14</v>
      </c>
      <c r="G775" s="14" t="s">
        <v>12</v>
      </c>
      <c r="H775" s="14" t="str">
        <f t="shared" si="54"/>
        <v>B1C</v>
      </c>
      <c r="I775" s="14" t="str">
        <f t="shared" si="55"/>
        <v>B1_2021</v>
      </c>
      <c r="J775" s="14" t="s">
        <v>15</v>
      </c>
      <c r="K775" s="14" t="s">
        <v>371</v>
      </c>
      <c r="L775" s="18"/>
      <c r="M775" s="154"/>
      <c r="N775" s="155"/>
      <c r="O775" s="155">
        <v>0</v>
      </c>
      <c r="P775" s="14"/>
      <c r="Q775" s="14"/>
      <c r="R775" s="14"/>
      <c r="S775" s="168"/>
      <c r="T775" s="168"/>
      <c r="U775" s="168"/>
      <c r="V775" s="168"/>
      <c r="W775" s="168"/>
      <c r="X775" s="168"/>
      <c r="Y775" s="168"/>
      <c r="Z775" s="168"/>
      <c r="AA775" s="168"/>
      <c r="AB775" s="168"/>
      <c r="AC775" s="168"/>
      <c r="AD775" s="168"/>
      <c r="AE775" s="168"/>
      <c r="AF775" s="168"/>
      <c r="AG775" s="168"/>
      <c r="AH775" s="168"/>
      <c r="AI775" s="168"/>
      <c r="AJ775" s="168"/>
      <c r="AK775" s="168"/>
      <c r="AL775" s="168"/>
      <c r="AM775" s="168"/>
      <c r="AN775" s="168"/>
      <c r="AO775" s="168"/>
      <c r="AP775" s="168"/>
      <c r="AQ775" s="168"/>
      <c r="AR775" s="14"/>
    </row>
    <row r="776" spans="1:44" x14ac:dyDescent="0.35">
      <c r="A776" s="153" t="str">
        <f t="shared" si="53"/>
        <v>Cut2_7</v>
      </c>
      <c r="B776" s="14">
        <v>2021</v>
      </c>
      <c r="C776" s="14">
        <v>7</v>
      </c>
      <c r="D776" s="14" t="s">
        <v>17</v>
      </c>
      <c r="E776" s="14" t="s">
        <v>7</v>
      </c>
      <c r="F776" s="14" t="s">
        <v>18</v>
      </c>
      <c r="G776" s="14" t="s">
        <v>12</v>
      </c>
      <c r="H776" s="14" t="str">
        <f t="shared" si="54"/>
        <v>B2C</v>
      </c>
      <c r="I776" s="14" t="str">
        <f t="shared" si="55"/>
        <v>B2_2021</v>
      </c>
      <c r="J776" s="14" t="s">
        <v>15</v>
      </c>
      <c r="K776" s="14" t="s">
        <v>371</v>
      </c>
      <c r="L776" s="18">
        <v>44400</v>
      </c>
      <c r="M776" s="154">
        <v>23.36</v>
      </c>
      <c r="N776" s="155">
        <v>1339.3066666666666</v>
      </c>
      <c r="O776" s="155">
        <v>1339.3066666666666</v>
      </c>
      <c r="P776" s="14"/>
      <c r="Q776" s="14"/>
      <c r="R776" s="14"/>
      <c r="S776" s="168"/>
      <c r="T776" s="168"/>
      <c r="U776" s="168"/>
      <c r="V776" s="168"/>
      <c r="W776" s="168"/>
      <c r="X776" s="168"/>
      <c r="Y776" s="168"/>
      <c r="Z776" s="168"/>
      <c r="AA776" s="168"/>
      <c r="AB776" s="168"/>
      <c r="AC776" s="168"/>
      <c r="AD776" s="168"/>
      <c r="AE776" s="168"/>
      <c r="AF776" s="168"/>
      <c r="AG776" s="168"/>
      <c r="AH776" s="168"/>
      <c r="AI776" s="168"/>
      <c r="AJ776" s="168"/>
      <c r="AK776" s="168"/>
      <c r="AL776" s="168"/>
      <c r="AM776" s="168"/>
      <c r="AN776" s="168"/>
      <c r="AO776" s="168"/>
      <c r="AP776" s="168"/>
      <c r="AQ776" s="168"/>
      <c r="AR776" s="14"/>
    </row>
    <row r="777" spans="1:44" x14ac:dyDescent="0.35">
      <c r="A777" s="153" t="str">
        <f t="shared" si="53"/>
        <v>Cut2_8</v>
      </c>
      <c r="B777" s="14">
        <v>2021</v>
      </c>
      <c r="C777" s="14">
        <v>8</v>
      </c>
      <c r="D777" s="14" t="s">
        <v>17</v>
      </c>
      <c r="E777" s="14" t="s">
        <v>7</v>
      </c>
      <c r="F777" s="14" t="s">
        <v>18</v>
      </c>
      <c r="G777" s="14" t="s">
        <v>9</v>
      </c>
      <c r="H777" s="14" t="str">
        <f t="shared" si="54"/>
        <v>B2BPW</v>
      </c>
      <c r="I777" s="14" t="str">
        <f t="shared" si="55"/>
        <v>B2_2021</v>
      </c>
      <c r="J777" s="14" t="s">
        <v>15</v>
      </c>
      <c r="K777" s="14" t="s">
        <v>371</v>
      </c>
      <c r="L777" s="18">
        <v>44400</v>
      </c>
      <c r="M777" s="154">
        <v>18.425000000000001</v>
      </c>
      <c r="N777" s="155">
        <v>2653.2</v>
      </c>
      <c r="O777" s="155">
        <v>2653.2</v>
      </c>
      <c r="P777" s="14"/>
      <c r="Q777" s="14"/>
      <c r="R777" s="14"/>
      <c r="S777" s="168"/>
      <c r="T777" s="168"/>
      <c r="U777" s="168"/>
      <c r="V777" s="168"/>
      <c r="W777" s="168"/>
      <c r="X777" s="168"/>
      <c r="Y777" s="168"/>
      <c r="Z777" s="168"/>
      <c r="AA777" s="168"/>
      <c r="AB777" s="168"/>
      <c r="AC777" s="168"/>
      <c r="AD777" s="168"/>
      <c r="AE777" s="168"/>
      <c r="AF777" s="168"/>
      <c r="AG777" s="168"/>
      <c r="AH777" s="168"/>
      <c r="AI777" s="168"/>
      <c r="AJ777" s="168"/>
      <c r="AK777" s="168"/>
      <c r="AL777" s="168"/>
      <c r="AM777" s="168"/>
      <c r="AN777" s="168"/>
      <c r="AO777" s="168"/>
      <c r="AP777" s="168"/>
      <c r="AQ777" s="168"/>
      <c r="AR777" s="14"/>
    </row>
    <row r="778" spans="1:44" x14ac:dyDescent="0.35">
      <c r="A778" s="153" t="str">
        <f t="shared" si="53"/>
        <v>Cut2_9</v>
      </c>
      <c r="B778" s="14">
        <v>2021</v>
      </c>
      <c r="C778" s="14">
        <v>9</v>
      </c>
      <c r="D778" s="14" t="s">
        <v>19</v>
      </c>
      <c r="E778" s="14" t="s">
        <v>7</v>
      </c>
      <c r="F778" s="14" t="s">
        <v>8</v>
      </c>
      <c r="G778" s="14" t="s">
        <v>12</v>
      </c>
      <c r="H778" s="14" t="str">
        <f t="shared" si="54"/>
        <v>B3C</v>
      </c>
      <c r="I778" s="14" t="str">
        <f t="shared" si="55"/>
        <v>B3_2021</v>
      </c>
      <c r="J778" s="14" t="s">
        <v>10</v>
      </c>
      <c r="K778" s="14" t="s">
        <v>371</v>
      </c>
      <c r="L778" s="18">
        <v>44384</v>
      </c>
      <c r="M778" s="154">
        <v>16.439999999999998</v>
      </c>
      <c r="N778" s="155">
        <v>3660.6399999999994</v>
      </c>
      <c r="O778" s="155">
        <v>3660.6399999999994</v>
      </c>
      <c r="P778" s="14"/>
      <c r="Q778" s="14"/>
      <c r="R778" s="14"/>
      <c r="S778" s="168"/>
      <c r="T778" s="168"/>
      <c r="U778" s="168"/>
      <c r="V778" s="168"/>
      <c r="W778" s="168"/>
      <c r="X778" s="168"/>
      <c r="Y778" s="168"/>
      <c r="Z778" s="168"/>
      <c r="AA778" s="168"/>
      <c r="AB778" s="168"/>
      <c r="AC778" s="168"/>
      <c r="AD778" s="168"/>
      <c r="AE778" s="168"/>
      <c r="AF778" s="168"/>
      <c r="AG778" s="168"/>
      <c r="AH778" s="168"/>
      <c r="AI778" s="168"/>
      <c r="AJ778" s="168"/>
      <c r="AK778" s="168"/>
      <c r="AL778" s="168"/>
      <c r="AM778" s="168"/>
      <c r="AN778" s="168"/>
      <c r="AO778" s="168"/>
      <c r="AP778" s="168"/>
      <c r="AQ778" s="168"/>
      <c r="AR778" s="14"/>
    </row>
    <row r="779" spans="1:44" x14ac:dyDescent="0.35">
      <c r="A779" s="153" t="str">
        <f t="shared" si="53"/>
        <v>Cut2_10</v>
      </c>
      <c r="B779" s="14">
        <v>2021</v>
      </c>
      <c r="C779" s="14">
        <v>10</v>
      </c>
      <c r="D779" s="14" t="s">
        <v>19</v>
      </c>
      <c r="E779" s="14" t="s">
        <v>7</v>
      </c>
      <c r="F779" s="14" t="s">
        <v>11</v>
      </c>
      <c r="G779" s="14" t="s">
        <v>16</v>
      </c>
      <c r="H779" s="14" t="str">
        <f t="shared" si="54"/>
        <v>B4BFW</v>
      </c>
      <c r="I779" s="14" t="str">
        <f t="shared" si="55"/>
        <v>B4_2021</v>
      </c>
      <c r="J779" s="14" t="s">
        <v>10</v>
      </c>
      <c r="K779" s="14" t="s">
        <v>371</v>
      </c>
      <c r="L779" s="18">
        <v>44384</v>
      </c>
      <c r="M779" s="154">
        <v>17.490000000000002</v>
      </c>
      <c r="N779" s="155">
        <v>3544.6400000000003</v>
      </c>
      <c r="O779" s="155">
        <v>3544.6400000000003</v>
      </c>
      <c r="P779" s="14"/>
      <c r="Q779" s="14"/>
      <c r="R779" s="14"/>
      <c r="S779" s="168"/>
      <c r="T779" s="168"/>
      <c r="U779" s="168"/>
      <c r="V779" s="168"/>
      <c r="W779" s="168"/>
      <c r="X779" s="168"/>
      <c r="Y779" s="168"/>
      <c r="Z779" s="168"/>
      <c r="AA779" s="168"/>
      <c r="AB779" s="168"/>
      <c r="AC779" s="168"/>
      <c r="AD779" s="168"/>
      <c r="AE779" s="168"/>
      <c r="AF779" s="168"/>
      <c r="AG779" s="168"/>
      <c r="AH779" s="168"/>
      <c r="AI779" s="168"/>
      <c r="AJ779" s="168"/>
      <c r="AK779" s="168"/>
      <c r="AL779" s="168"/>
      <c r="AM779" s="168"/>
      <c r="AN779" s="168"/>
      <c r="AO779" s="168"/>
      <c r="AP779" s="168"/>
      <c r="AQ779" s="168"/>
      <c r="AR779" s="14"/>
    </row>
    <row r="780" spans="1:44" x14ac:dyDescent="0.35">
      <c r="A780" s="153" t="str">
        <f t="shared" si="53"/>
        <v>Cut2_11</v>
      </c>
      <c r="B780" s="14">
        <v>2021</v>
      </c>
      <c r="C780" s="14">
        <v>11</v>
      </c>
      <c r="D780" s="14" t="s">
        <v>20</v>
      </c>
      <c r="E780" s="14" t="s">
        <v>7</v>
      </c>
      <c r="F780" s="14" t="s">
        <v>8</v>
      </c>
      <c r="G780" s="14" t="s">
        <v>16</v>
      </c>
      <c r="H780" s="14" t="str">
        <f t="shared" si="54"/>
        <v>B3BFW</v>
      </c>
      <c r="I780" s="14" t="str">
        <f t="shared" si="55"/>
        <v>B3_2021</v>
      </c>
      <c r="J780" s="14" t="s">
        <v>10</v>
      </c>
      <c r="K780" s="14" t="s">
        <v>371</v>
      </c>
      <c r="L780" s="18">
        <v>44384</v>
      </c>
      <c r="M780" s="154">
        <v>18.815000000000001</v>
      </c>
      <c r="N780" s="155">
        <v>3311.44</v>
      </c>
      <c r="O780" s="155">
        <v>3311.44</v>
      </c>
      <c r="P780" s="14"/>
      <c r="Q780" s="14"/>
      <c r="R780" s="14"/>
      <c r="S780" s="168"/>
      <c r="T780" s="168"/>
      <c r="U780" s="168"/>
      <c r="V780" s="168"/>
      <c r="W780" s="168"/>
      <c r="X780" s="168"/>
      <c r="Y780" s="168"/>
      <c r="Z780" s="168"/>
      <c r="AA780" s="168"/>
      <c r="AB780" s="168"/>
      <c r="AC780" s="168"/>
      <c r="AD780" s="168"/>
      <c r="AE780" s="168"/>
      <c r="AF780" s="168"/>
      <c r="AG780" s="168"/>
      <c r="AH780" s="168"/>
      <c r="AI780" s="168"/>
      <c r="AJ780" s="168"/>
      <c r="AK780" s="168"/>
      <c r="AL780" s="168"/>
      <c r="AM780" s="168"/>
      <c r="AN780" s="168"/>
      <c r="AO780" s="168"/>
      <c r="AP780" s="168"/>
      <c r="AQ780" s="168"/>
      <c r="AR780" s="14"/>
    </row>
    <row r="781" spans="1:44" x14ac:dyDescent="0.35">
      <c r="A781" s="153" t="str">
        <f t="shared" si="53"/>
        <v>Cut2_12</v>
      </c>
      <c r="B781" s="14">
        <v>2021</v>
      </c>
      <c r="C781" s="15">
        <v>12</v>
      </c>
      <c r="D781" s="15" t="s">
        <v>20</v>
      </c>
      <c r="E781" s="15" t="s">
        <v>7</v>
      </c>
      <c r="F781" s="15" t="s">
        <v>18</v>
      </c>
      <c r="G781" s="14" t="s">
        <v>16</v>
      </c>
      <c r="H781" s="14" t="str">
        <f t="shared" si="54"/>
        <v>B2BFW</v>
      </c>
      <c r="I781" s="14" t="str">
        <f t="shared" si="55"/>
        <v>B2_2021</v>
      </c>
      <c r="J781" s="14" t="s">
        <v>15</v>
      </c>
      <c r="K781" s="14" t="s">
        <v>371</v>
      </c>
      <c r="L781" s="18">
        <v>44400</v>
      </c>
      <c r="M781" s="154">
        <v>23.14</v>
      </c>
      <c r="N781" s="155">
        <v>1141.5733333333335</v>
      </c>
      <c r="O781" s="155">
        <v>1141.5733333333335</v>
      </c>
      <c r="P781" s="14"/>
      <c r="Q781" s="14"/>
      <c r="R781" s="14"/>
      <c r="S781" s="168"/>
      <c r="T781" s="168"/>
      <c r="U781" s="168"/>
      <c r="V781" s="168"/>
      <c r="W781" s="168"/>
      <c r="X781" s="168"/>
      <c r="Y781" s="168"/>
      <c r="Z781" s="168"/>
      <c r="AA781" s="168"/>
      <c r="AB781" s="168"/>
      <c r="AC781" s="168"/>
      <c r="AD781" s="168"/>
      <c r="AE781" s="168"/>
      <c r="AF781" s="168"/>
      <c r="AG781" s="168"/>
      <c r="AH781" s="168"/>
      <c r="AI781" s="168"/>
      <c r="AJ781" s="168"/>
      <c r="AK781" s="168"/>
      <c r="AL781" s="168"/>
      <c r="AM781" s="168"/>
      <c r="AN781" s="168"/>
      <c r="AO781" s="168"/>
      <c r="AP781" s="168"/>
      <c r="AQ781" s="168"/>
      <c r="AR781" s="14"/>
    </row>
    <row r="782" spans="1:44" x14ac:dyDescent="0.35">
      <c r="A782" s="153" t="str">
        <f t="shared" si="53"/>
        <v>Cut2_13</v>
      </c>
      <c r="B782" s="14">
        <v>2021</v>
      </c>
      <c r="C782" s="14">
        <v>13</v>
      </c>
      <c r="D782" s="14" t="s">
        <v>7</v>
      </c>
      <c r="E782" s="14" t="s">
        <v>13</v>
      </c>
      <c r="F782" s="14" t="s">
        <v>8</v>
      </c>
      <c r="G782" s="14" t="s">
        <v>9</v>
      </c>
      <c r="H782" s="14" t="str">
        <f t="shared" si="54"/>
        <v>B3BPW</v>
      </c>
      <c r="I782" s="14" t="str">
        <f t="shared" si="55"/>
        <v>B3_2021</v>
      </c>
      <c r="J782" s="14" t="s">
        <v>10</v>
      </c>
      <c r="K782" s="14" t="s">
        <v>371</v>
      </c>
      <c r="L782" s="18">
        <v>44384</v>
      </c>
      <c r="M782" s="154">
        <v>14.29</v>
      </c>
      <c r="N782" s="155">
        <v>2877.0533333333328</v>
      </c>
      <c r="O782" s="155">
        <v>2877.0533333333328</v>
      </c>
      <c r="P782" s="14"/>
      <c r="Q782" s="14"/>
      <c r="R782" s="14"/>
      <c r="S782" s="168"/>
      <c r="T782" s="168"/>
      <c r="U782" s="168"/>
      <c r="V782" s="168"/>
      <c r="W782" s="168"/>
      <c r="X782" s="168"/>
      <c r="Y782" s="168"/>
      <c r="Z782" s="168"/>
      <c r="AA782" s="168"/>
      <c r="AB782" s="168"/>
      <c r="AC782" s="168"/>
      <c r="AD782" s="168"/>
      <c r="AE782" s="168"/>
      <c r="AF782" s="168"/>
      <c r="AG782" s="168"/>
      <c r="AH782" s="168"/>
      <c r="AI782" s="168"/>
      <c r="AJ782" s="168"/>
      <c r="AK782" s="168"/>
      <c r="AL782" s="168"/>
      <c r="AM782" s="168"/>
      <c r="AN782" s="168"/>
      <c r="AO782" s="168"/>
      <c r="AP782" s="168"/>
      <c r="AQ782" s="168"/>
      <c r="AR782" s="14"/>
    </row>
    <row r="783" spans="1:44" x14ac:dyDescent="0.35">
      <c r="A783" s="153" t="str">
        <f t="shared" si="53"/>
        <v>Cut2_14</v>
      </c>
      <c r="B783" s="14">
        <v>2021</v>
      </c>
      <c r="C783" s="14">
        <v>14</v>
      </c>
      <c r="D783" s="14" t="s">
        <v>7</v>
      </c>
      <c r="E783" s="14" t="s">
        <v>13</v>
      </c>
      <c r="F783" s="14" t="s">
        <v>18</v>
      </c>
      <c r="G783" s="14" t="s">
        <v>9</v>
      </c>
      <c r="H783" s="14" t="str">
        <f t="shared" si="54"/>
        <v>B2BPW</v>
      </c>
      <c r="I783" s="14" t="str">
        <f t="shared" si="55"/>
        <v>B2_2021</v>
      </c>
      <c r="J783" s="14" t="s">
        <v>15</v>
      </c>
      <c r="K783" s="14" t="s">
        <v>371</v>
      </c>
      <c r="L783" s="18">
        <v>44400</v>
      </c>
      <c r="M783" s="154">
        <v>18.479999999999997</v>
      </c>
      <c r="N783" s="155">
        <v>2414.7199999999998</v>
      </c>
      <c r="O783" s="155">
        <v>2414.7199999999998</v>
      </c>
      <c r="P783" s="14"/>
      <c r="Q783" s="14"/>
      <c r="R783" s="14"/>
      <c r="S783" s="168"/>
      <c r="T783" s="168"/>
      <c r="U783" s="168"/>
      <c r="V783" s="168"/>
      <c r="W783" s="168"/>
      <c r="X783" s="168"/>
      <c r="Y783" s="168"/>
      <c r="Z783" s="168"/>
      <c r="AA783" s="168"/>
      <c r="AB783" s="168"/>
      <c r="AC783" s="168"/>
      <c r="AD783" s="168"/>
      <c r="AE783" s="168"/>
      <c r="AF783" s="168"/>
      <c r="AG783" s="168"/>
      <c r="AH783" s="168"/>
      <c r="AI783" s="168"/>
      <c r="AJ783" s="168"/>
      <c r="AK783" s="168"/>
      <c r="AL783" s="168"/>
      <c r="AM783" s="168"/>
      <c r="AN783" s="168"/>
      <c r="AO783" s="168"/>
      <c r="AP783" s="168"/>
      <c r="AQ783" s="168"/>
      <c r="AR783" s="14"/>
    </row>
    <row r="784" spans="1:44" x14ac:dyDescent="0.35">
      <c r="A784" s="153" t="str">
        <f t="shared" si="53"/>
        <v>Cut2_15</v>
      </c>
      <c r="B784" s="14">
        <v>2021</v>
      </c>
      <c r="C784" s="14">
        <v>15</v>
      </c>
      <c r="D784" s="14" t="s">
        <v>13</v>
      </c>
      <c r="E784" s="14" t="s">
        <v>13</v>
      </c>
      <c r="F784" s="14" t="s">
        <v>18</v>
      </c>
      <c r="G784" s="14" t="s">
        <v>16</v>
      </c>
      <c r="H784" s="14" t="str">
        <f t="shared" si="54"/>
        <v>B2BFW</v>
      </c>
      <c r="I784" s="14" t="str">
        <f t="shared" si="55"/>
        <v>B2_2021</v>
      </c>
      <c r="J784" s="14" t="s">
        <v>15</v>
      </c>
      <c r="K784" s="14" t="s">
        <v>371</v>
      </c>
      <c r="L784" s="18">
        <v>44400</v>
      </c>
      <c r="M784" s="154">
        <v>19.12</v>
      </c>
      <c r="N784" s="155">
        <v>1810.0266666666669</v>
      </c>
      <c r="O784" s="155">
        <v>1810.0266666666669</v>
      </c>
      <c r="P784" s="14"/>
      <c r="Q784" s="14"/>
      <c r="R784" s="14"/>
      <c r="S784" s="168"/>
      <c r="T784" s="168"/>
      <c r="U784" s="168"/>
      <c r="V784" s="168"/>
      <c r="W784" s="168"/>
      <c r="X784" s="168"/>
      <c r="Y784" s="168"/>
      <c r="Z784" s="168"/>
      <c r="AA784" s="168"/>
      <c r="AB784" s="168"/>
      <c r="AC784" s="168"/>
      <c r="AD784" s="168"/>
      <c r="AE784" s="168"/>
      <c r="AF784" s="168"/>
      <c r="AG784" s="168"/>
      <c r="AH784" s="168"/>
      <c r="AI784" s="168"/>
      <c r="AJ784" s="168"/>
      <c r="AK784" s="168"/>
      <c r="AL784" s="168"/>
      <c r="AM784" s="168"/>
      <c r="AN784" s="168"/>
      <c r="AO784" s="168"/>
      <c r="AP784" s="168"/>
      <c r="AQ784" s="168"/>
      <c r="AR784" s="14"/>
    </row>
    <row r="785" spans="1:44" x14ac:dyDescent="0.35">
      <c r="A785" s="153" t="str">
        <f t="shared" si="53"/>
        <v>Cut2_16</v>
      </c>
      <c r="B785" s="14">
        <v>2021</v>
      </c>
      <c r="C785" s="14">
        <v>16</v>
      </c>
      <c r="D785" s="14" t="s">
        <v>13</v>
      </c>
      <c r="E785" s="14" t="s">
        <v>13</v>
      </c>
      <c r="F785" s="14" t="s">
        <v>14</v>
      </c>
      <c r="G785" s="14" t="s">
        <v>9</v>
      </c>
      <c r="H785" s="14" t="str">
        <f t="shared" si="54"/>
        <v>B1BPW</v>
      </c>
      <c r="I785" s="14" t="str">
        <f t="shared" si="55"/>
        <v>B1_2021</v>
      </c>
      <c r="J785" s="14" t="s">
        <v>15</v>
      </c>
      <c r="K785" s="14" t="s">
        <v>371</v>
      </c>
      <c r="L785" s="18"/>
      <c r="M785" s="154"/>
      <c r="N785" s="155"/>
      <c r="O785" s="155">
        <v>0</v>
      </c>
      <c r="P785" s="14"/>
      <c r="Q785" s="14"/>
      <c r="R785" s="14"/>
      <c r="S785" s="168"/>
      <c r="T785" s="168"/>
      <c r="U785" s="168"/>
      <c r="V785" s="168"/>
      <c r="W785" s="168"/>
      <c r="X785" s="168"/>
      <c r="Y785" s="168"/>
      <c r="Z785" s="168"/>
      <c r="AA785" s="168"/>
      <c r="AB785" s="168"/>
      <c r="AC785" s="168"/>
      <c r="AD785" s="168"/>
      <c r="AE785" s="168"/>
      <c r="AF785" s="168"/>
      <c r="AG785" s="168"/>
      <c r="AH785" s="168"/>
      <c r="AI785" s="168"/>
      <c r="AJ785" s="168"/>
      <c r="AK785" s="168"/>
      <c r="AL785" s="168"/>
      <c r="AM785" s="168"/>
      <c r="AN785" s="168"/>
      <c r="AO785" s="168"/>
      <c r="AP785" s="168"/>
      <c r="AQ785" s="168"/>
      <c r="AR785" s="14"/>
    </row>
    <row r="786" spans="1:44" x14ac:dyDescent="0.35">
      <c r="A786" s="153" t="str">
        <f t="shared" si="53"/>
        <v>Cut2_17</v>
      </c>
      <c r="B786" s="14">
        <v>2021</v>
      </c>
      <c r="C786" s="14">
        <v>17</v>
      </c>
      <c r="D786" s="14" t="s">
        <v>12</v>
      </c>
      <c r="E786" s="14" t="s">
        <v>13</v>
      </c>
      <c r="F786" s="14" t="s">
        <v>14</v>
      </c>
      <c r="G786" s="14" t="s">
        <v>16</v>
      </c>
      <c r="H786" s="14" t="str">
        <f t="shared" si="54"/>
        <v>B1BFW</v>
      </c>
      <c r="I786" s="14" t="str">
        <f t="shared" si="55"/>
        <v>B1_2021</v>
      </c>
      <c r="J786" s="14" t="s">
        <v>15</v>
      </c>
      <c r="K786" s="14" t="s">
        <v>371</v>
      </c>
      <c r="L786" s="18"/>
      <c r="M786" s="154"/>
      <c r="N786" s="155"/>
      <c r="O786" s="155">
        <v>0</v>
      </c>
      <c r="P786" s="14"/>
      <c r="Q786" s="14"/>
      <c r="R786" s="14"/>
      <c r="S786" s="168"/>
      <c r="T786" s="168"/>
      <c r="U786" s="168"/>
      <c r="V786" s="168"/>
      <c r="W786" s="168"/>
      <c r="X786" s="168"/>
      <c r="Y786" s="168"/>
      <c r="Z786" s="168"/>
      <c r="AA786" s="168"/>
      <c r="AB786" s="168"/>
      <c r="AC786" s="168"/>
      <c r="AD786" s="168"/>
      <c r="AE786" s="168"/>
      <c r="AF786" s="168"/>
      <c r="AG786" s="168"/>
      <c r="AH786" s="168"/>
      <c r="AI786" s="168"/>
      <c r="AJ786" s="168"/>
      <c r="AK786" s="168"/>
      <c r="AL786" s="168"/>
      <c r="AM786" s="168"/>
      <c r="AN786" s="168"/>
      <c r="AO786" s="168"/>
      <c r="AP786" s="168"/>
      <c r="AQ786" s="168"/>
      <c r="AR786" s="14"/>
    </row>
    <row r="787" spans="1:44" x14ac:dyDescent="0.35">
      <c r="A787" s="153" t="str">
        <f t="shared" si="53"/>
        <v>Cut2_18</v>
      </c>
      <c r="B787" s="14">
        <v>2021</v>
      </c>
      <c r="C787" s="14">
        <v>18</v>
      </c>
      <c r="D787" s="14" t="s">
        <v>12</v>
      </c>
      <c r="E787" s="14" t="s">
        <v>13</v>
      </c>
      <c r="F787" s="14" t="s">
        <v>11</v>
      </c>
      <c r="G787" s="14" t="s">
        <v>16</v>
      </c>
      <c r="H787" s="14" t="str">
        <f t="shared" si="54"/>
        <v>B4BFW</v>
      </c>
      <c r="I787" s="14" t="str">
        <f t="shared" si="55"/>
        <v>B4_2021</v>
      </c>
      <c r="J787" s="14" t="s">
        <v>10</v>
      </c>
      <c r="K787" s="14" t="s">
        <v>371</v>
      </c>
      <c r="L787" s="18">
        <v>44384</v>
      </c>
      <c r="M787" s="154">
        <v>17.189999999999998</v>
      </c>
      <c r="N787" s="155">
        <v>3392.1599999999994</v>
      </c>
      <c r="O787" s="155">
        <v>3392.1599999999994</v>
      </c>
      <c r="P787" s="14"/>
      <c r="Q787" s="14"/>
      <c r="R787" s="14"/>
      <c r="S787" s="168"/>
      <c r="T787" s="168"/>
      <c r="U787" s="168"/>
      <c r="V787" s="168"/>
      <c r="W787" s="168"/>
      <c r="X787" s="168"/>
      <c r="Y787" s="168"/>
      <c r="Z787" s="168"/>
      <c r="AA787" s="168"/>
      <c r="AB787" s="168"/>
      <c r="AC787" s="168"/>
      <c r="AD787" s="168"/>
      <c r="AE787" s="168"/>
      <c r="AF787" s="168"/>
      <c r="AG787" s="168"/>
      <c r="AH787" s="168"/>
      <c r="AI787" s="168"/>
      <c r="AJ787" s="168"/>
      <c r="AK787" s="168"/>
      <c r="AL787" s="168"/>
      <c r="AM787" s="168"/>
      <c r="AN787" s="168"/>
      <c r="AO787" s="168"/>
      <c r="AP787" s="168"/>
      <c r="AQ787" s="168"/>
      <c r="AR787" s="14"/>
    </row>
    <row r="788" spans="1:44" x14ac:dyDescent="0.35">
      <c r="A788" s="153" t="str">
        <f t="shared" si="53"/>
        <v>Cut2_19</v>
      </c>
      <c r="B788" s="14">
        <v>2021</v>
      </c>
      <c r="C788" s="14">
        <v>19</v>
      </c>
      <c r="D788" s="14" t="s">
        <v>17</v>
      </c>
      <c r="E788" s="14" t="s">
        <v>13</v>
      </c>
      <c r="F788" s="14" t="s">
        <v>11</v>
      </c>
      <c r="G788" s="14" t="s">
        <v>9</v>
      </c>
      <c r="H788" s="14" t="str">
        <f t="shared" si="54"/>
        <v>B4BPW</v>
      </c>
      <c r="I788" s="14" t="str">
        <f t="shared" si="55"/>
        <v>B4_2021</v>
      </c>
      <c r="J788" s="14" t="s">
        <v>10</v>
      </c>
      <c r="K788" s="14" t="s">
        <v>371</v>
      </c>
      <c r="L788" s="18">
        <v>44384</v>
      </c>
      <c r="M788" s="154">
        <v>17.05</v>
      </c>
      <c r="N788" s="155">
        <v>4023.8000000000006</v>
      </c>
      <c r="O788" s="155">
        <v>4023.8000000000006</v>
      </c>
      <c r="P788" s="14"/>
      <c r="Q788" s="14"/>
      <c r="R788" s="14"/>
      <c r="S788" s="168"/>
      <c r="T788" s="168"/>
      <c r="U788" s="168"/>
      <c r="V788" s="168"/>
      <c r="W788" s="168"/>
      <c r="X788" s="168"/>
      <c r="Y788" s="168"/>
      <c r="Z788" s="168"/>
      <c r="AA788" s="168"/>
      <c r="AB788" s="168"/>
      <c r="AC788" s="168"/>
      <c r="AD788" s="168"/>
      <c r="AE788" s="168"/>
      <c r="AF788" s="168"/>
      <c r="AG788" s="168"/>
      <c r="AH788" s="168"/>
      <c r="AI788" s="168"/>
      <c r="AJ788" s="168"/>
      <c r="AK788" s="168"/>
      <c r="AL788" s="168"/>
      <c r="AM788" s="168"/>
      <c r="AN788" s="168"/>
      <c r="AO788" s="168"/>
      <c r="AP788" s="168"/>
      <c r="AQ788" s="168"/>
      <c r="AR788" s="14"/>
    </row>
    <row r="789" spans="1:44" x14ac:dyDescent="0.35">
      <c r="A789" s="153" t="str">
        <f t="shared" si="53"/>
        <v>Cut2_20</v>
      </c>
      <c r="B789" s="14">
        <v>2021</v>
      </c>
      <c r="C789" s="14">
        <v>20</v>
      </c>
      <c r="D789" s="14" t="s">
        <v>17</v>
      </c>
      <c r="E789" s="14" t="s">
        <v>13</v>
      </c>
      <c r="F789" s="14" t="s">
        <v>8</v>
      </c>
      <c r="G789" s="14" t="s">
        <v>12</v>
      </c>
      <c r="H789" s="14" t="str">
        <f t="shared" si="54"/>
        <v>B3C</v>
      </c>
      <c r="I789" s="14" t="str">
        <f t="shared" si="55"/>
        <v>B3_2021</v>
      </c>
      <c r="J789" s="14" t="s">
        <v>10</v>
      </c>
      <c r="K789" s="14" t="s">
        <v>371</v>
      </c>
      <c r="L789" s="18">
        <v>44384</v>
      </c>
      <c r="M789" s="154">
        <v>20.009999999999998</v>
      </c>
      <c r="N789" s="155">
        <v>3708.5199999999991</v>
      </c>
      <c r="O789" s="155">
        <v>3708.5199999999991</v>
      </c>
      <c r="P789" s="14"/>
      <c r="Q789" s="14"/>
      <c r="R789" s="14"/>
      <c r="S789" s="168"/>
      <c r="T789" s="168"/>
      <c r="U789" s="168"/>
      <c r="V789" s="168"/>
      <c r="W789" s="168"/>
      <c r="X789" s="168"/>
      <c r="Y789" s="168"/>
      <c r="Z789" s="168"/>
      <c r="AA789" s="168"/>
      <c r="AB789" s="168"/>
      <c r="AC789" s="168"/>
      <c r="AD789" s="168"/>
      <c r="AE789" s="168"/>
      <c r="AF789" s="168"/>
      <c r="AG789" s="168"/>
      <c r="AH789" s="168"/>
      <c r="AI789" s="168"/>
      <c r="AJ789" s="168"/>
      <c r="AK789" s="168"/>
      <c r="AL789" s="168"/>
      <c r="AM789" s="168"/>
      <c r="AN789" s="168"/>
      <c r="AO789" s="168"/>
      <c r="AP789" s="168"/>
      <c r="AQ789" s="168"/>
      <c r="AR789" s="14"/>
    </row>
    <row r="790" spans="1:44" x14ac:dyDescent="0.35">
      <c r="A790" s="153" t="str">
        <f t="shared" si="53"/>
        <v>Cut2_21</v>
      </c>
      <c r="B790" s="14">
        <v>2021</v>
      </c>
      <c r="C790" s="14">
        <v>21</v>
      </c>
      <c r="D790" s="14" t="s">
        <v>19</v>
      </c>
      <c r="E790" s="14" t="s">
        <v>13</v>
      </c>
      <c r="F790" s="14" t="s">
        <v>14</v>
      </c>
      <c r="G790" s="14" t="s">
        <v>12</v>
      </c>
      <c r="H790" s="14" t="str">
        <f t="shared" si="54"/>
        <v>B1C</v>
      </c>
      <c r="I790" s="14" t="str">
        <f t="shared" si="55"/>
        <v>B1_2021</v>
      </c>
      <c r="J790" s="14" t="s">
        <v>15</v>
      </c>
      <c r="K790" s="14" t="s">
        <v>371</v>
      </c>
      <c r="L790" s="18"/>
      <c r="M790" s="154"/>
      <c r="N790" s="155"/>
      <c r="O790" s="155">
        <v>0</v>
      </c>
      <c r="P790" s="14"/>
      <c r="Q790" s="14"/>
      <c r="R790" s="14"/>
      <c r="S790" s="168"/>
      <c r="T790" s="168"/>
      <c r="U790" s="168"/>
      <c r="V790" s="168"/>
      <c r="W790" s="168"/>
      <c r="X790" s="168"/>
      <c r="Y790" s="168"/>
      <c r="Z790" s="168"/>
      <c r="AA790" s="168"/>
      <c r="AB790" s="168"/>
      <c r="AC790" s="168"/>
      <c r="AD790" s="168"/>
      <c r="AE790" s="168"/>
      <c r="AF790" s="168"/>
      <c r="AG790" s="168"/>
      <c r="AH790" s="168"/>
      <c r="AI790" s="168"/>
      <c r="AJ790" s="168"/>
      <c r="AK790" s="168"/>
      <c r="AL790" s="168"/>
      <c r="AM790" s="168"/>
      <c r="AN790" s="168"/>
      <c r="AO790" s="168"/>
      <c r="AP790" s="168"/>
      <c r="AQ790" s="168"/>
      <c r="AR790" s="14"/>
    </row>
    <row r="791" spans="1:44" x14ac:dyDescent="0.35">
      <c r="A791" s="153" t="str">
        <f t="shared" si="53"/>
        <v>Cut2_22</v>
      </c>
      <c r="B791" s="14">
        <v>2021</v>
      </c>
      <c r="C791" s="14">
        <v>22</v>
      </c>
      <c r="D791" s="14" t="s">
        <v>19</v>
      </c>
      <c r="E791" s="14" t="s">
        <v>13</v>
      </c>
      <c r="F791" s="14" t="s">
        <v>11</v>
      </c>
      <c r="G791" s="14" t="s">
        <v>12</v>
      </c>
      <c r="H791" s="14" t="str">
        <f t="shared" si="54"/>
        <v>B4C</v>
      </c>
      <c r="I791" s="14" t="str">
        <f t="shared" si="55"/>
        <v>B4_2021</v>
      </c>
      <c r="J791" s="14" t="s">
        <v>10</v>
      </c>
      <c r="K791" s="14" t="s">
        <v>371</v>
      </c>
      <c r="L791" s="18">
        <v>44384</v>
      </c>
      <c r="M791" s="154">
        <v>21.164999999999999</v>
      </c>
      <c r="N791" s="155">
        <v>3555.72</v>
      </c>
      <c r="O791" s="155">
        <v>3555.72</v>
      </c>
      <c r="P791" s="14"/>
      <c r="Q791" s="14"/>
      <c r="R791" s="14"/>
      <c r="S791" s="168"/>
      <c r="T791" s="168"/>
      <c r="U791" s="168"/>
      <c r="V791" s="168"/>
      <c r="W791" s="168"/>
      <c r="X791" s="168"/>
      <c r="Y791" s="168"/>
      <c r="Z791" s="168"/>
      <c r="AA791" s="168"/>
      <c r="AB791" s="168"/>
      <c r="AC791" s="168"/>
      <c r="AD791" s="168"/>
      <c r="AE791" s="168"/>
      <c r="AF791" s="168"/>
      <c r="AG791" s="168"/>
      <c r="AH791" s="168"/>
      <c r="AI791" s="168"/>
      <c r="AJ791" s="168"/>
      <c r="AK791" s="168"/>
      <c r="AL791" s="168"/>
      <c r="AM791" s="168"/>
      <c r="AN791" s="168"/>
      <c r="AO791" s="168"/>
      <c r="AP791" s="168"/>
      <c r="AQ791" s="168"/>
      <c r="AR791" s="14"/>
    </row>
    <row r="792" spans="1:44" x14ac:dyDescent="0.35">
      <c r="A792" s="153" t="str">
        <f t="shared" si="53"/>
        <v>Cut2_23</v>
      </c>
      <c r="B792" s="14">
        <v>2021</v>
      </c>
      <c r="C792" s="14">
        <v>23</v>
      </c>
      <c r="D792" s="14" t="s">
        <v>20</v>
      </c>
      <c r="E792" s="14" t="s">
        <v>13</v>
      </c>
      <c r="F792" s="14" t="s">
        <v>8</v>
      </c>
      <c r="G792" s="14" t="s">
        <v>16</v>
      </c>
      <c r="H792" s="14" t="str">
        <f t="shared" si="54"/>
        <v>B3BFW</v>
      </c>
      <c r="I792" s="14" t="str">
        <f t="shared" si="55"/>
        <v>B3_2021</v>
      </c>
      <c r="J792" s="14" t="s">
        <v>10</v>
      </c>
      <c r="K792" s="14" t="s">
        <v>371</v>
      </c>
      <c r="L792" s="18">
        <v>44384</v>
      </c>
      <c r="M792" s="154">
        <v>20.495000000000001</v>
      </c>
      <c r="N792" s="155">
        <v>3661.7733333333335</v>
      </c>
      <c r="O792" s="155">
        <v>3661.7733333333335</v>
      </c>
      <c r="P792" s="14"/>
      <c r="Q792" s="14"/>
      <c r="R792" s="14"/>
      <c r="S792" s="168"/>
      <c r="T792" s="168"/>
      <c r="U792" s="168"/>
      <c r="V792" s="168"/>
      <c r="W792" s="168"/>
      <c r="X792" s="168"/>
      <c r="Y792" s="168"/>
      <c r="Z792" s="168"/>
      <c r="AA792" s="168"/>
      <c r="AB792" s="168"/>
      <c r="AC792" s="168"/>
      <c r="AD792" s="168"/>
      <c r="AE792" s="168"/>
      <c r="AF792" s="168"/>
      <c r="AG792" s="168"/>
      <c r="AH792" s="168"/>
      <c r="AI792" s="168"/>
      <c r="AJ792" s="168"/>
      <c r="AK792" s="168"/>
      <c r="AL792" s="168"/>
      <c r="AM792" s="168"/>
      <c r="AN792" s="168"/>
      <c r="AO792" s="168"/>
      <c r="AP792" s="168"/>
      <c r="AQ792" s="168"/>
      <c r="AR792" s="14"/>
    </row>
    <row r="793" spans="1:44" x14ac:dyDescent="0.35">
      <c r="A793" s="153" t="str">
        <f t="shared" si="53"/>
        <v>Cut2_24</v>
      </c>
      <c r="B793" s="14">
        <v>2021</v>
      </c>
      <c r="C793" s="15">
        <v>24</v>
      </c>
      <c r="D793" s="15" t="s">
        <v>20</v>
      </c>
      <c r="E793" s="15" t="s">
        <v>13</v>
      </c>
      <c r="F793" s="15" t="s">
        <v>18</v>
      </c>
      <c r="G793" s="14" t="s">
        <v>12</v>
      </c>
      <c r="H793" s="14" t="str">
        <f t="shared" si="54"/>
        <v>B2C</v>
      </c>
      <c r="I793" s="14" t="str">
        <f t="shared" si="55"/>
        <v>B2_2021</v>
      </c>
      <c r="J793" s="14" t="s">
        <v>15</v>
      </c>
      <c r="K793" s="14" t="s">
        <v>371</v>
      </c>
      <c r="L793" s="18">
        <v>44400</v>
      </c>
      <c r="M793" s="154">
        <v>27.515000000000001</v>
      </c>
      <c r="N793" s="155">
        <v>1173.9733333333331</v>
      </c>
      <c r="O793" s="155">
        <v>1173.9733333333331</v>
      </c>
      <c r="P793" s="14"/>
      <c r="Q793" s="14"/>
      <c r="R793" s="14"/>
      <c r="S793" s="168"/>
      <c r="T793" s="168"/>
      <c r="U793" s="168"/>
      <c r="V793" s="168"/>
      <c r="W793" s="168"/>
      <c r="X793" s="168"/>
      <c r="Y793" s="168"/>
      <c r="Z793" s="168"/>
      <c r="AA793" s="168"/>
      <c r="AB793" s="168"/>
      <c r="AC793" s="168"/>
      <c r="AD793" s="168"/>
      <c r="AE793" s="168"/>
      <c r="AF793" s="168"/>
      <c r="AG793" s="168"/>
      <c r="AH793" s="168"/>
      <c r="AI793" s="168"/>
      <c r="AJ793" s="168"/>
      <c r="AK793" s="168"/>
      <c r="AL793" s="168"/>
      <c r="AM793" s="168"/>
      <c r="AN793" s="168"/>
      <c r="AO793" s="168"/>
      <c r="AP793" s="168"/>
      <c r="AQ793" s="168"/>
      <c r="AR793" s="14"/>
    </row>
    <row r="794" spans="1:44" x14ac:dyDescent="0.35">
      <c r="A794" s="153" t="str">
        <f t="shared" si="53"/>
        <v>Cut2_25</v>
      </c>
      <c r="B794" s="14">
        <v>2021</v>
      </c>
      <c r="C794" s="14">
        <v>25</v>
      </c>
      <c r="D794" s="14" t="s">
        <v>7</v>
      </c>
      <c r="E794" s="14" t="s">
        <v>12</v>
      </c>
      <c r="F794" s="14" t="s">
        <v>11</v>
      </c>
      <c r="G794" s="14" t="s">
        <v>16</v>
      </c>
      <c r="H794" s="14" t="str">
        <f t="shared" si="54"/>
        <v>B4BFW</v>
      </c>
      <c r="I794" s="14" t="str">
        <f t="shared" si="55"/>
        <v>B4_2021</v>
      </c>
      <c r="J794" s="14" t="s">
        <v>10</v>
      </c>
      <c r="K794" s="14" t="s">
        <v>371</v>
      </c>
      <c r="L794" s="18">
        <v>44384</v>
      </c>
      <c r="M794" s="154">
        <v>19.62</v>
      </c>
      <c r="N794" s="155">
        <v>3060.7200000000003</v>
      </c>
      <c r="O794" s="155">
        <v>3060.7200000000003</v>
      </c>
      <c r="P794" s="14"/>
      <c r="Q794" s="14"/>
      <c r="R794" s="14"/>
      <c r="S794" s="168"/>
      <c r="T794" s="168"/>
      <c r="U794" s="168"/>
      <c r="V794" s="168"/>
      <c r="W794" s="168"/>
      <c r="X794" s="168"/>
      <c r="Y794" s="168"/>
      <c r="Z794" s="168"/>
      <c r="AA794" s="168"/>
      <c r="AB794" s="168"/>
      <c r="AC794" s="168"/>
      <c r="AD794" s="168"/>
      <c r="AE794" s="168"/>
      <c r="AF794" s="168"/>
      <c r="AG794" s="168"/>
      <c r="AH794" s="168"/>
      <c r="AI794" s="168"/>
      <c r="AJ794" s="168"/>
      <c r="AK794" s="168"/>
      <c r="AL794" s="168"/>
      <c r="AM794" s="168"/>
      <c r="AN794" s="168"/>
      <c r="AO794" s="168"/>
      <c r="AP794" s="168"/>
      <c r="AQ794" s="168"/>
      <c r="AR794" s="14"/>
    </row>
    <row r="795" spans="1:44" x14ac:dyDescent="0.35">
      <c r="A795" s="153" t="str">
        <f t="shared" si="53"/>
        <v>Cut2_26</v>
      </c>
      <c r="B795" s="14">
        <v>2021</v>
      </c>
      <c r="C795" s="14">
        <v>26</v>
      </c>
      <c r="D795" s="14" t="s">
        <v>7</v>
      </c>
      <c r="E795" s="14" t="s">
        <v>12</v>
      </c>
      <c r="F795" s="14" t="s">
        <v>18</v>
      </c>
      <c r="G795" s="14" t="s">
        <v>9</v>
      </c>
      <c r="H795" s="14" t="str">
        <f t="shared" si="54"/>
        <v>B2BPW</v>
      </c>
      <c r="I795" s="14" t="str">
        <f t="shared" si="55"/>
        <v>B2_2021</v>
      </c>
      <c r="J795" s="14" t="s">
        <v>15</v>
      </c>
      <c r="K795" s="14" t="s">
        <v>371</v>
      </c>
      <c r="L795" s="18">
        <v>44400</v>
      </c>
      <c r="M795" s="154">
        <v>20.005000000000003</v>
      </c>
      <c r="N795" s="155">
        <v>2907.3933333333339</v>
      </c>
      <c r="O795" s="155">
        <v>2907.3933333333339</v>
      </c>
      <c r="P795" s="14"/>
      <c r="Q795" s="14"/>
      <c r="R795" s="14"/>
      <c r="S795" s="168"/>
      <c r="T795" s="168"/>
      <c r="U795" s="168"/>
      <c r="V795" s="168"/>
      <c r="W795" s="168"/>
      <c r="X795" s="168"/>
      <c r="Y795" s="168"/>
      <c r="Z795" s="168"/>
      <c r="AA795" s="168"/>
      <c r="AB795" s="168"/>
      <c r="AC795" s="168"/>
      <c r="AD795" s="168"/>
      <c r="AE795" s="168"/>
      <c r="AF795" s="168"/>
      <c r="AG795" s="168"/>
      <c r="AH795" s="168"/>
      <c r="AI795" s="168"/>
      <c r="AJ795" s="168"/>
      <c r="AK795" s="168"/>
      <c r="AL795" s="168"/>
      <c r="AM795" s="168"/>
      <c r="AN795" s="168"/>
      <c r="AO795" s="168"/>
      <c r="AP795" s="168"/>
      <c r="AQ795" s="168"/>
      <c r="AR795" s="14"/>
    </row>
    <row r="796" spans="1:44" x14ac:dyDescent="0.35">
      <c r="A796" s="153" t="str">
        <f t="shared" si="53"/>
        <v>Cut2_27</v>
      </c>
      <c r="B796" s="14">
        <v>2021</v>
      </c>
      <c r="C796" s="14">
        <v>27</v>
      </c>
      <c r="D796" s="14" t="s">
        <v>13</v>
      </c>
      <c r="E796" s="14" t="s">
        <v>12</v>
      </c>
      <c r="F796" s="14" t="s">
        <v>14</v>
      </c>
      <c r="G796" s="14" t="s">
        <v>12</v>
      </c>
      <c r="H796" s="14" t="str">
        <f t="shared" si="54"/>
        <v>B1C</v>
      </c>
      <c r="I796" s="14" t="str">
        <f t="shared" si="55"/>
        <v>B1_2021</v>
      </c>
      <c r="J796" s="14" t="s">
        <v>15</v>
      </c>
      <c r="K796" s="14" t="s">
        <v>371</v>
      </c>
      <c r="L796" s="18"/>
      <c r="M796" s="154"/>
      <c r="N796" s="155"/>
      <c r="O796" s="155">
        <v>0</v>
      </c>
      <c r="P796" s="14"/>
      <c r="Q796" s="14"/>
      <c r="R796" s="14"/>
      <c r="S796" s="168"/>
      <c r="T796" s="168"/>
      <c r="U796" s="168"/>
      <c r="V796" s="168"/>
      <c r="W796" s="168"/>
      <c r="X796" s="168"/>
      <c r="Y796" s="168"/>
      <c r="Z796" s="168"/>
      <c r="AA796" s="168"/>
      <c r="AB796" s="168"/>
      <c r="AC796" s="168"/>
      <c r="AD796" s="168"/>
      <c r="AE796" s="168"/>
      <c r="AF796" s="168"/>
      <c r="AG796" s="168"/>
      <c r="AH796" s="168"/>
      <c r="AI796" s="168"/>
      <c r="AJ796" s="168"/>
      <c r="AK796" s="168"/>
      <c r="AL796" s="168"/>
      <c r="AM796" s="168"/>
      <c r="AN796" s="168"/>
      <c r="AO796" s="168"/>
      <c r="AP796" s="168"/>
      <c r="AQ796" s="168"/>
      <c r="AR796" s="14"/>
    </row>
    <row r="797" spans="1:44" x14ac:dyDescent="0.35">
      <c r="A797" s="153" t="str">
        <f t="shared" si="53"/>
        <v>Cut2_28</v>
      </c>
      <c r="B797" s="14">
        <v>2021</v>
      </c>
      <c r="C797" s="14">
        <v>28</v>
      </c>
      <c r="D797" s="14" t="s">
        <v>13</v>
      </c>
      <c r="E797" s="14" t="s">
        <v>12</v>
      </c>
      <c r="F797" s="14" t="s">
        <v>14</v>
      </c>
      <c r="G797" s="14" t="s">
        <v>9</v>
      </c>
      <c r="H797" s="14" t="str">
        <f t="shared" si="54"/>
        <v>B1BPW</v>
      </c>
      <c r="I797" s="14" t="str">
        <f t="shared" si="55"/>
        <v>B1_2021</v>
      </c>
      <c r="J797" s="14" t="s">
        <v>15</v>
      </c>
      <c r="K797" s="14" t="s">
        <v>371</v>
      </c>
      <c r="L797" s="18"/>
      <c r="M797" s="154"/>
      <c r="N797" s="155"/>
      <c r="O797" s="155">
        <v>0</v>
      </c>
      <c r="P797" s="14"/>
      <c r="Q797" s="14"/>
      <c r="R797" s="14"/>
      <c r="S797" s="168"/>
      <c r="T797" s="168"/>
      <c r="U797" s="168"/>
      <c r="V797" s="168"/>
      <c r="W797" s="168"/>
      <c r="X797" s="168"/>
      <c r="Y797" s="168"/>
      <c r="Z797" s="168"/>
      <c r="AA797" s="168"/>
      <c r="AB797" s="168"/>
      <c r="AC797" s="168"/>
      <c r="AD797" s="168"/>
      <c r="AE797" s="168"/>
      <c r="AF797" s="168"/>
      <c r="AG797" s="168"/>
      <c r="AH797" s="168"/>
      <c r="AI797" s="168"/>
      <c r="AJ797" s="168"/>
      <c r="AK797" s="168"/>
      <c r="AL797" s="168"/>
      <c r="AM797" s="168"/>
      <c r="AN797" s="168"/>
      <c r="AO797" s="168"/>
      <c r="AP797" s="168"/>
      <c r="AQ797" s="168"/>
      <c r="AR797" s="14"/>
    </row>
    <row r="798" spans="1:44" x14ac:dyDescent="0.35">
      <c r="A798" s="153" t="str">
        <f t="shared" si="53"/>
        <v>Cut2_29</v>
      </c>
      <c r="B798" s="14">
        <v>2021</v>
      </c>
      <c r="C798" s="14">
        <v>29</v>
      </c>
      <c r="D798" s="14" t="s">
        <v>12</v>
      </c>
      <c r="E798" s="14" t="s">
        <v>12</v>
      </c>
      <c r="F798" s="14" t="s">
        <v>11</v>
      </c>
      <c r="G798" s="14" t="s">
        <v>9</v>
      </c>
      <c r="H798" s="14" t="str">
        <f t="shared" si="54"/>
        <v>B4BPW</v>
      </c>
      <c r="I798" s="14" t="str">
        <f t="shared" si="55"/>
        <v>B4_2021</v>
      </c>
      <c r="J798" s="14" t="s">
        <v>10</v>
      </c>
      <c r="K798" s="14" t="s">
        <v>371</v>
      </c>
      <c r="L798" s="18">
        <v>44384</v>
      </c>
      <c r="M798" s="154">
        <v>18.439999999999998</v>
      </c>
      <c r="N798" s="155">
        <v>3687.9999999999995</v>
      </c>
      <c r="O798" s="155">
        <v>3687.9999999999995</v>
      </c>
      <c r="P798" s="14"/>
      <c r="Q798" s="14"/>
      <c r="R798" s="14"/>
      <c r="S798" s="168"/>
      <c r="T798" s="168"/>
      <c r="U798" s="168"/>
      <c r="V798" s="168"/>
      <c r="W798" s="168"/>
      <c r="X798" s="168"/>
      <c r="Y798" s="168"/>
      <c r="Z798" s="168"/>
      <c r="AA798" s="168"/>
      <c r="AB798" s="168"/>
      <c r="AC798" s="168"/>
      <c r="AD798" s="168"/>
      <c r="AE798" s="168"/>
      <c r="AF798" s="168"/>
      <c r="AG798" s="168"/>
      <c r="AH798" s="168"/>
      <c r="AI798" s="168"/>
      <c r="AJ798" s="168"/>
      <c r="AK798" s="168"/>
      <c r="AL798" s="168"/>
      <c r="AM798" s="168"/>
      <c r="AN798" s="168"/>
      <c r="AO798" s="168"/>
      <c r="AP798" s="168"/>
      <c r="AQ798" s="168"/>
      <c r="AR798" s="14"/>
    </row>
    <row r="799" spans="1:44" x14ac:dyDescent="0.35">
      <c r="A799" s="153" t="str">
        <f t="shared" si="53"/>
        <v>Cut2_30</v>
      </c>
      <c r="B799" s="14">
        <v>2021</v>
      </c>
      <c r="C799" s="14">
        <v>30</v>
      </c>
      <c r="D799" s="14" t="s">
        <v>12</v>
      </c>
      <c r="E799" s="14" t="s">
        <v>12</v>
      </c>
      <c r="F799" s="14" t="s">
        <v>8</v>
      </c>
      <c r="G799" s="14" t="s">
        <v>16</v>
      </c>
      <c r="H799" s="14" t="str">
        <f t="shared" si="54"/>
        <v>B3BFW</v>
      </c>
      <c r="I799" s="14" t="str">
        <f t="shared" si="55"/>
        <v>B3_2021</v>
      </c>
      <c r="J799" s="14" t="s">
        <v>10</v>
      </c>
      <c r="K799" s="14" t="s">
        <v>371</v>
      </c>
      <c r="L799" s="18">
        <v>44384</v>
      </c>
      <c r="M799" s="154">
        <v>17.734999999999999</v>
      </c>
      <c r="N799" s="155">
        <v>4563.8066666666673</v>
      </c>
      <c r="O799" s="155">
        <v>4563.8066666666673</v>
      </c>
      <c r="P799" s="14"/>
      <c r="Q799" s="14"/>
      <c r="R799" s="14"/>
      <c r="S799" s="168"/>
      <c r="T799" s="168"/>
      <c r="U799" s="168"/>
      <c r="V799" s="168"/>
      <c r="W799" s="168"/>
      <c r="X799" s="168"/>
      <c r="Y799" s="168"/>
      <c r="Z799" s="168"/>
      <c r="AA799" s="168"/>
      <c r="AB799" s="168"/>
      <c r="AC799" s="168"/>
      <c r="AD799" s="168"/>
      <c r="AE799" s="168"/>
      <c r="AF799" s="168"/>
      <c r="AG799" s="168"/>
      <c r="AH799" s="168"/>
      <c r="AI799" s="168"/>
      <c r="AJ799" s="168"/>
      <c r="AK799" s="168"/>
      <c r="AL799" s="168"/>
      <c r="AM799" s="168"/>
      <c r="AN799" s="168"/>
      <c r="AO799" s="168"/>
      <c r="AP799" s="168"/>
      <c r="AQ799" s="168"/>
      <c r="AR799" s="14"/>
    </row>
    <row r="800" spans="1:44" x14ac:dyDescent="0.35">
      <c r="A800" s="153" t="str">
        <f t="shared" si="53"/>
        <v>Cut2_31</v>
      </c>
      <c r="B800" s="14">
        <v>2021</v>
      </c>
      <c r="C800" s="14">
        <v>31</v>
      </c>
      <c r="D800" s="14" t="s">
        <v>17</v>
      </c>
      <c r="E800" s="14" t="s">
        <v>12</v>
      </c>
      <c r="F800" s="14" t="s">
        <v>11</v>
      </c>
      <c r="G800" s="14" t="s">
        <v>12</v>
      </c>
      <c r="H800" s="14" t="str">
        <f t="shared" si="54"/>
        <v>B4C</v>
      </c>
      <c r="I800" s="14" t="str">
        <f t="shared" si="55"/>
        <v>B4_2021</v>
      </c>
      <c r="J800" s="14" t="s">
        <v>10</v>
      </c>
      <c r="K800" s="14" t="s">
        <v>371</v>
      </c>
      <c r="L800" s="18">
        <v>44384</v>
      </c>
      <c r="M800" s="154">
        <v>18.725000000000001</v>
      </c>
      <c r="N800" s="155">
        <v>3745</v>
      </c>
      <c r="O800" s="155">
        <v>3745</v>
      </c>
      <c r="P800" s="14"/>
      <c r="Q800" s="14"/>
      <c r="R800" s="14"/>
      <c r="S800" s="168"/>
      <c r="T800" s="168"/>
      <c r="U800" s="168"/>
      <c r="V800" s="168"/>
      <c r="W800" s="168"/>
      <c r="X800" s="168"/>
      <c r="Y800" s="168"/>
      <c r="Z800" s="168"/>
      <c r="AA800" s="168"/>
      <c r="AB800" s="168"/>
      <c r="AC800" s="168"/>
      <c r="AD800" s="168"/>
      <c r="AE800" s="168"/>
      <c r="AF800" s="168"/>
      <c r="AG800" s="168"/>
      <c r="AH800" s="168"/>
      <c r="AI800" s="168"/>
      <c r="AJ800" s="168"/>
      <c r="AK800" s="168"/>
      <c r="AL800" s="168"/>
      <c r="AM800" s="168"/>
      <c r="AN800" s="168"/>
      <c r="AO800" s="168"/>
      <c r="AP800" s="168"/>
      <c r="AQ800" s="168"/>
      <c r="AR800" s="14"/>
    </row>
    <row r="801" spans="1:44" x14ac:dyDescent="0.35">
      <c r="A801" s="153" t="str">
        <f t="shared" si="53"/>
        <v>Cut2_32</v>
      </c>
      <c r="B801" s="14">
        <v>2021</v>
      </c>
      <c r="C801" s="14">
        <v>32</v>
      </c>
      <c r="D801" s="14" t="s">
        <v>17</v>
      </c>
      <c r="E801" s="14" t="s">
        <v>12</v>
      </c>
      <c r="F801" s="14" t="s">
        <v>8</v>
      </c>
      <c r="G801" s="14" t="s">
        <v>12</v>
      </c>
      <c r="H801" s="14" t="str">
        <f t="shared" si="54"/>
        <v>B3C</v>
      </c>
      <c r="I801" s="14" t="str">
        <f t="shared" si="55"/>
        <v>B3_2021</v>
      </c>
      <c r="J801" s="14" t="s">
        <v>10</v>
      </c>
      <c r="K801" s="14" t="s">
        <v>371</v>
      </c>
      <c r="L801" s="18">
        <v>44384</v>
      </c>
      <c r="M801" s="154">
        <v>21.1</v>
      </c>
      <c r="N801" s="155">
        <v>3882.4</v>
      </c>
      <c r="O801" s="155">
        <v>3882.4</v>
      </c>
      <c r="P801" s="14"/>
      <c r="Q801" s="14"/>
      <c r="R801" s="14"/>
      <c r="S801" s="168"/>
      <c r="T801" s="168"/>
      <c r="U801" s="168"/>
      <c r="V801" s="168"/>
      <c r="W801" s="168"/>
      <c r="X801" s="168"/>
      <c r="Y801" s="168"/>
      <c r="Z801" s="168"/>
      <c r="AA801" s="168"/>
      <c r="AB801" s="168"/>
      <c r="AC801" s="168"/>
      <c r="AD801" s="168"/>
      <c r="AE801" s="168"/>
      <c r="AF801" s="168"/>
      <c r="AG801" s="168"/>
      <c r="AH801" s="168"/>
      <c r="AI801" s="168"/>
      <c r="AJ801" s="168"/>
      <c r="AK801" s="168"/>
      <c r="AL801" s="168"/>
      <c r="AM801" s="168"/>
      <c r="AN801" s="168"/>
      <c r="AO801" s="168"/>
      <c r="AP801" s="168"/>
      <c r="AQ801" s="168"/>
      <c r="AR801" s="14"/>
    </row>
    <row r="802" spans="1:44" x14ac:dyDescent="0.35">
      <c r="A802" s="153" t="str">
        <f t="shared" si="53"/>
        <v>Cut2_33</v>
      </c>
      <c r="B802" s="14">
        <v>2021</v>
      </c>
      <c r="C802" s="14">
        <v>33</v>
      </c>
      <c r="D802" s="14" t="s">
        <v>19</v>
      </c>
      <c r="E802" s="14" t="s">
        <v>12</v>
      </c>
      <c r="F802" s="14" t="s">
        <v>8</v>
      </c>
      <c r="G802" s="14" t="s">
        <v>9</v>
      </c>
      <c r="H802" s="14" t="str">
        <f t="shared" si="54"/>
        <v>B3BPW</v>
      </c>
      <c r="I802" s="14" t="str">
        <f t="shared" si="55"/>
        <v>B3_2021</v>
      </c>
      <c r="J802" s="14" t="s">
        <v>10</v>
      </c>
      <c r="K802" s="14" t="s">
        <v>371</v>
      </c>
      <c r="L802" s="18">
        <v>44384</v>
      </c>
      <c r="M802" s="154">
        <v>18.439999999999998</v>
      </c>
      <c r="N802" s="155">
        <v>4376.4266666666663</v>
      </c>
      <c r="O802" s="155">
        <v>4376.4266666666663</v>
      </c>
      <c r="P802" s="14"/>
      <c r="Q802" s="14"/>
      <c r="R802" s="14"/>
      <c r="S802" s="168"/>
      <c r="T802" s="168"/>
      <c r="U802" s="168"/>
      <c r="V802" s="168"/>
      <c r="W802" s="168"/>
      <c r="X802" s="168"/>
      <c r="Y802" s="168"/>
      <c r="Z802" s="168"/>
      <c r="AA802" s="168"/>
      <c r="AB802" s="168"/>
      <c r="AC802" s="168"/>
      <c r="AD802" s="168"/>
      <c r="AE802" s="168"/>
      <c r="AF802" s="168"/>
      <c r="AG802" s="168"/>
      <c r="AH802" s="168"/>
      <c r="AI802" s="168"/>
      <c r="AJ802" s="168"/>
      <c r="AK802" s="168"/>
      <c r="AL802" s="168"/>
      <c r="AM802" s="168"/>
      <c r="AN802" s="168"/>
      <c r="AO802" s="168"/>
      <c r="AP802" s="168"/>
      <c r="AQ802" s="168"/>
      <c r="AR802" s="14"/>
    </row>
    <row r="803" spans="1:44" x14ac:dyDescent="0.35">
      <c r="A803" s="153" t="str">
        <f t="shared" si="53"/>
        <v>Cut2_34</v>
      </c>
      <c r="B803" s="14">
        <v>2021</v>
      </c>
      <c r="C803" s="14">
        <v>34</v>
      </c>
      <c r="D803" s="14" t="s">
        <v>19</v>
      </c>
      <c r="E803" s="14" t="s">
        <v>12</v>
      </c>
      <c r="F803" s="14" t="s">
        <v>14</v>
      </c>
      <c r="G803" s="14" t="s">
        <v>16</v>
      </c>
      <c r="H803" s="14" t="str">
        <f t="shared" si="54"/>
        <v>B1BFW</v>
      </c>
      <c r="I803" s="14" t="str">
        <f t="shared" si="55"/>
        <v>B1_2021</v>
      </c>
      <c r="J803" s="14" t="s">
        <v>15</v>
      </c>
      <c r="K803" s="14" t="s">
        <v>371</v>
      </c>
      <c r="L803" s="18"/>
      <c r="M803" s="154"/>
      <c r="N803" s="155"/>
      <c r="O803" s="155">
        <v>0</v>
      </c>
      <c r="P803" s="14"/>
      <c r="Q803" s="14"/>
      <c r="R803" s="14"/>
      <c r="S803" s="168"/>
      <c r="T803" s="168"/>
      <c r="U803" s="168"/>
      <c r="V803" s="168"/>
      <c r="W803" s="168"/>
      <c r="X803" s="168"/>
      <c r="Y803" s="168"/>
      <c r="Z803" s="168"/>
      <c r="AA803" s="168"/>
      <c r="AB803" s="168"/>
      <c r="AC803" s="168"/>
      <c r="AD803" s="168"/>
      <c r="AE803" s="168"/>
      <c r="AF803" s="168"/>
      <c r="AG803" s="168"/>
      <c r="AH803" s="168"/>
      <c r="AI803" s="168"/>
      <c r="AJ803" s="168"/>
      <c r="AK803" s="168"/>
      <c r="AL803" s="168"/>
      <c r="AM803" s="168"/>
      <c r="AN803" s="168"/>
      <c r="AO803" s="168"/>
      <c r="AP803" s="168"/>
      <c r="AQ803" s="168"/>
      <c r="AR803" s="14"/>
    </row>
    <row r="804" spans="1:44" x14ac:dyDescent="0.35">
      <c r="A804" s="153" t="str">
        <f t="shared" si="53"/>
        <v>Cut2_35</v>
      </c>
      <c r="B804" s="14">
        <v>2021</v>
      </c>
      <c r="C804" s="16">
        <v>35</v>
      </c>
      <c r="D804" s="14" t="s">
        <v>20</v>
      </c>
      <c r="E804" s="16" t="s">
        <v>12</v>
      </c>
      <c r="F804" s="16" t="s">
        <v>18</v>
      </c>
      <c r="G804" s="14" t="s">
        <v>16</v>
      </c>
      <c r="H804" s="14" t="str">
        <f t="shared" si="54"/>
        <v>B2BFW</v>
      </c>
      <c r="I804" s="14" t="str">
        <f t="shared" si="55"/>
        <v>B2_2021</v>
      </c>
      <c r="J804" s="14" t="s">
        <v>15</v>
      </c>
      <c r="K804" s="14" t="s">
        <v>371</v>
      </c>
      <c r="L804" s="18">
        <v>44400</v>
      </c>
      <c r="M804" s="154">
        <v>26.274999999999999</v>
      </c>
      <c r="N804" s="155">
        <v>1296.2333333333333</v>
      </c>
      <c r="O804" s="155">
        <v>1296.2333333333333</v>
      </c>
      <c r="P804" s="14"/>
      <c r="Q804" s="14"/>
      <c r="R804" s="14"/>
      <c r="S804" s="168"/>
      <c r="T804" s="168"/>
      <c r="U804" s="168"/>
      <c r="V804" s="168"/>
      <c r="W804" s="168"/>
      <c r="X804" s="168"/>
      <c r="Y804" s="168"/>
      <c r="Z804" s="168"/>
      <c r="AA804" s="168"/>
      <c r="AB804" s="168"/>
      <c r="AC804" s="168"/>
      <c r="AD804" s="168"/>
      <c r="AE804" s="168"/>
      <c r="AF804" s="168"/>
      <c r="AG804" s="168"/>
      <c r="AH804" s="168"/>
      <c r="AI804" s="168"/>
      <c r="AJ804" s="168"/>
      <c r="AK804" s="168"/>
      <c r="AL804" s="168"/>
      <c r="AM804" s="168"/>
      <c r="AN804" s="168"/>
      <c r="AO804" s="168"/>
      <c r="AP804" s="168"/>
      <c r="AQ804" s="168"/>
      <c r="AR804" s="14"/>
    </row>
    <row r="805" spans="1:44" x14ac:dyDescent="0.35">
      <c r="A805" s="153" t="str">
        <f t="shared" si="53"/>
        <v>Cut2_36</v>
      </c>
      <c r="B805" s="14">
        <v>2021</v>
      </c>
      <c r="C805" s="15">
        <v>36</v>
      </c>
      <c r="D805" s="15" t="s">
        <v>20</v>
      </c>
      <c r="E805" s="15" t="s">
        <v>12</v>
      </c>
      <c r="F805" s="15" t="s">
        <v>18</v>
      </c>
      <c r="G805" s="14" t="s">
        <v>12</v>
      </c>
      <c r="H805" s="14" t="str">
        <f t="shared" si="54"/>
        <v>B2C</v>
      </c>
      <c r="I805" s="14" t="str">
        <f t="shared" si="55"/>
        <v>B2_2021</v>
      </c>
      <c r="J805" s="14" t="s">
        <v>15</v>
      </c>
      <c r="K805" s="14" t="s">
        <v>371</v>
      </c>
      <c r="L805" s="18">
        <v>44400</v>
      </c>
      <c r="M805" s="154">
        <v>28.115000000000002</v>
      </c>
      <c r="N805" s="155">
        <v>974.65333333333342</v>
      </c>
      <c r="O805" s="155">
        <v>974.65333333333342</v>
      </c>
      <c r="P805" s="14"/>
      <c r="Q805" s="14"/>
      <c r="R805" s="14"/>
      <c r="S805" s="168"/>
      <c r="T805" s="168"/>
      <c r="U805" s="168"/>
      <c r="V805" s="168"/>
      <c r="W805" s="168"/>
      <c r="X805" s="168"/>
      <c r="Y805" s="168"/>
      <c r="Z805" s="168"/>
      <c r="AA805" s="168"/>
      <c r="AB805" s="168"/>
      <c r="AC805" s="168"/>
      <c r="AD805" s="168"/>
      <c r="AE805" s="168"/>
      <c r="AF805" s="168"/>
      <c r="AG805" s="168"/>
      <c r="AH805" s="168"/>
      <c r="AI805" s="168"/>
      <c r="AJ805" s="168"/>
      <c r="AK805" s="168"/>
      <c r="AL805" s="168"/>
      <c r="AM805" s="168"/>
      <c r="AN805" s="168"/>
      <c r="AO805" s="168"/>
      <c r="AP805" s="168"/>
      <c r="AQ805" s="168"/>
      <c r="AR805" s="14"/>
    </row>
    <row r="806" spans="1:44" x14ac:dyDescent="0.35">
      <c r="A806" s="153" t="str">
        <f t="shared" si="53"/>
        <v>Cut2_37</v>
      </c>
      <c r="B806" s="14">
        <v>2021</v>
      </c>
      <c r="C806" s="14">
        <v>37</v>
      </c>
      <c r="D806" s="14" t="s">
        <v>7</v>
      </c>
      <c r="E806" s="14" t="s">
        <v>17</v>
      </c>
      <c r="F806" s="14" t="s">
        <v>14</v>
      </c>
      <c r="G806" s="14" t="s">
        <v>16</v>
      </c>
      <c r="H806" s="14" t="str">
        <f t="shared" si="54"/>
        <v>B1BFW</v>
      </c>
      <c r="I806" s="14" t="str">
        <f t="shared" si="55"/>
        <v>B1_2021</v>
      </c>
      <c r="J806" s="14" t="s">
        <v>15</v>
      </c>
      <c r="K806" s="14" t="s">
        <v>371</v>
      </c>
      <c r="L806" s="18"/>
      <c r="M806" s="154"/>
      <c r="N806" s="155"/>
      <c r="O806" s="155">
        <v>0</v>
      </c>
      <c r="P806" s="14"/>
      <c r="Q806" s="14"/>
      <c r="R806" s="14"/>
      <c r="S806" s="168"/>
      <c r="T806" s="168"/>
      <c r="U806" s="168"/>
      <c r="V806" s="168"/>
      <c r="W806" s="168"/>
      <c r="X806" s="168"/>
      <c r="Y806" s="168"/>
      <c r="Z806" s="168"/>
      <c r="AA806" s="168"/>
      <c r="AB806" s="168"/>
      <c r="AC806" s="168"/>
      <c r="AD806" s="168"/>
      <c r="AE806" s="168"/>
      <c r="AF806" s="168"/>
      <c r="AG806" s="168"/>
      <c r="AH806" s="168"/>
      <c r="AI806" s="168"/>
      <c r="AJ806" s="168"/>
      <c r="AK806" s="168"/>
      <c r="AL806" s="168"/>
      <c r="AM806" s="168"/>
      <c r="AN806" s="168"/>
      <c r="AO806" s="168"/>
      <c r="AP806" s="168"/>
      <c r="AQ806" s="168"/>
      <c r="AR806" s="14"/>
    </row>
    <row r="807" spans="1:44" x14ac:dyDescent="0.35">
      <c r="A807" s="153" t="str">
        <f t="shared" si="53"/>
        <v>Cut2_38</v>
      </c>
      <c r="B807" s="14">
        <v>2021</v>
      </c>
      <c r="C807" s="14">
        <v>38</v>
      </c>
      <c r="D807" s="14" t="s">
        <v>7</v>
      </c>
      <c r="E807" s="14" t="s">
        <v>17</v>
      </c>
      <c r="F807" s="14" t="s">
        <v>8</v>
      </c>
      <c r="G807" s="14" t="s">
        <v>12</v>
      </c>
      <c r="H807" s="14" t="str">
        <f t="shared" si="54"/>
        <v>B3C</v>
      </c>
      <c r="I807" s="14" t="str">
        <f t="shared" si="55"/>
        <v>B3_2021</v>
      </c>
      <c r="J807" s="14" t="s">
        <v>10</v>
      </c>
      <c r="K807" s="14" t="s">
        <v>371</v>
      </c>
      <c r="L807" s="18">
        <v>44384</v>
      </c>
      <c r="M807" s="154">
        <v>20.574999999999999</v>
      </c>
      <c r="N807" s="155">
        <v>3319.4333333333334</v>
      </c>
      <c r="O807" s="155">
        <v>3319.4333333333334</v>
      </c>
      <c r="P807" s="14"/>
      <c r="Q807" s="14"/>
      <c r="R807" s="14"/>
      <c r="S807" s="168"/>
      <c r="T807" s="168"/>
      <c r="U807" s="168"/>
      <c r="V807" s="168"/>
      <c r="W807" s="168"/>
      <c r="X807" s="168"/>
      <c r="Y807" s="168"/>
      <c r="Z807" s="168"/>
      <c r="AA807" s="168"/>
      <c r="AB807" s="168"/>
      <c r="AC807" s="168"/>
      <c r="AD807" s="168"/>
      <c r="AE807" s="168"/>
      <c r="AF807" s="168"/>
      <c r="AG807" s="168"/>
      <c r="AH807" s="168"/>
      <c r="AI807" s="168"/>
      <c r="AJ807" s="168"/>
      <c r="AK807" s="168"/>
      <c r="AL807" s="168"/>
      <c r="AM807" s="168"/>
      <c r="AN807" s="168"/>
      <c r="AO807" s="168"/>
      <c r="AP807" s="168"/>
      <c r="AQ807" s="168"/>
      <c r="AR807" s="14"/>
    </row>
    <row r="808" spans="1:44" x14ac:dyDescent="0.35">
      <c r="A808" s="153" t="str">
        <f t="shared" si="53"/>
        <v>Cut2_39</v>
      </c>
      <c r="B808" s="14">
        <v>2021</v>
      </c>
      <c r="C808" s="14">
        <v>39</v>
      </c>
      <c r="D808" s="14" t="s">
        <v>13</v>
      </c>
      <c r="E808" s="14" t="s">
        <v>17</v>
      </c>
      <c r="F808" s="14" t="s">
        <v>8</v>
      </c>
      <c r="G808" s="14" t="s">
        <v>9</v>
      </c>
      <c r="H808" s="14" t="str">
        <f t="shared" si="54"/>
        <v>B3BPW</v>
      </c>
      <c r="I808" s="14" t="str">
        <f t="shared" si="55"/>
        <v>B3_2021</v>
      </c>
      <c r="J808" s="14" t="s">
        <v>10</v>
      </c>
      <c r="K808" s="14" t="s">
        <v>371</v>
      </c>
      <c r="L808" s="18">
        <v>44384</v>
      </c>
      <c r="M808" s="154">
        <v>16.475000000000001</v>
      </c>
      <c r="N808" s="155">
        <v>3338.9333333333334</v>
      </c>
      <c r="O808" s="155">
        <v>3338.9333333333334</v>
      </c>
      <c r="P808" s="14"/>
      <c r="Q808" s="14"/>
      <c r="R808" s="14"/>
      <c r="S808" s="168"/>
      <c r="T808" s="168"/>
      <c r="U808" s="168"/>
      <c r="V808" s="168"/>
      <c r="W808" s="168"/>
      <c r="X808" s="168"/>
      <c r="Y808" s="168"/>
      <c r="Z808" s="168"/>
      <c r="AA808" s="168"/>
      <c r="AB808" s="168"/>
      <c r="AC808" s="168"/>
      <c r="AD808" s="168"/>
      <c r="AE808" s="168"/>
      <c r="AF808" s="168"/>
      <c r="AG808" s="168"/>
      <c r="AH808" s="168"/>
      <c r="AI808" s="168"/>
      <c r="AJ808" s="168"/>
      <c r="AK808" s="168"/>
      <c r="AL808" s="168"/>
      <c r="AM808" s="168"/>
      <c r="AN808" s="168"/>
      <c r="AO808" s="168"/>
      <c r="AP808" s="168"/>
      <c r="AQ808" s="168"/>
      <c r="AR808" s="14"/>
    </row>
    <row r="809" spans="1:44" x14ac:dyDescent="0.35">
      <c r="A809" s="153" t="str">
        <f t="shared" si="53"/>
        <v>Cut2_40</v>
      </c>
      <c r="B809" s="14">
        <v>2021</v>
      </c>
      <c r="C809" s="14">
        <v>40</v>
      </c>
      <c r="D809" s="14" t="s">
        <v>13</v>
      </c>
      <c r="E809" s="14" t="s">
        <v>17</v>
      </c>
      <c r="F809" s="14" t="s">
        <v>11</v>
      </c>
      <c r="G809" s="14" t="s">
        <v>12</v>
      </c>
      <c r="H809" s="14" t="str">
        <f t="shared" si="54"/>
        <v>B4C</v>
      </c>
      <c r="I809" s="14" t="str">
        <f t="shared" si="55"/>
        <v>B4_2021</v>
      </c>
      <c r="J809" s="14" t="s">
        <v>10</v>
      </c>
      <c r="K809" s="14" t="s">
        <v>371</v>
      </c>
      <c r="L809" s="18">
        <v>44384</v>
      </c>
      <c r="M809" s="154">
        <v>16.380000000000003</v>
      </c>
      <c r="N809" s="155">
        <v>2467.9200000000005</v>
      </c>
      <c r="O809" s="155">
        <v>2467.9200000000005</v>
      </c>
      <c r="P809" s="14"/>
      <c r="Q809" s="14"/>
      <c r="R809" s="14"/>
      <c r="S809" s="168"/>
      <c r="T809" s="168"/>
      <c r="U809" s="168"/>
      <c r="V809" s="168"/>
      <c r="W809" s="168"/>
      <c r="X809" s="168"/>
      <c r="Y809" s="168"/>
      <c r="Z809" s="168"/>
      <c r="AA809" s="168"/>
      <c r="AB809" s="168"/>
      <c r="AC809" s="168"/>
      <c r="AD809" s="168"/>
      <c r="AE809" s="168"/>
      <c r="AF809" s="168"/>
      <c r="AG809" s="168"/>
      <c r="AH809" s="168"/>
      <c r="AI809" s="168"/>
      <c r="AJ809" s="168"/>
      <c r="AK809" s="168"/>
      <c r="AL809" s="168"/>
      <c r="AM809" s="168"/>
      <c r="AN809" s="168"/>
      <c r="AO809" s="168"/>
      <c r="AP809" s="168"/>
      <c r="AQ809" s="168"/>
      <c r="AR809" s="14"/>
    </row>
    <row r="810" spans="1:44" x14ac:dyDescent="0.35">
      <c r="A810" s="153" t="str">
        <f t="shared" si="53"/>
        <v>Cut2_41</v>
      </c>
      <c r="B810" s="14">
        <v>2021</v>
      </c>
      <c r="C810" s="14">
        <v>41</v>
      </c>
      <c r="D810" s="14" t="s">
        <v>12</v>
      </c>
      <c r="E810" s="14" t="s">
        <v>17</v>
      </c>
      <c r="F810" s="14" t="s">
        <v>18</v>
      </c>
      <c r="G810" s="14" t="s">
        <v>16</v>
      </c>
      <c r="H810" s="14" t="str">
        <f t="shared" si="54"/>
        <v>B2BFW</v>
      </c>
      <c r="I810" s="14" t="str">
        <f t="shared" si="55"/>
        <v>B2_2021</v>
      </c>
      <c r="J810" s="14" t="s">
        <v>15</v>
      </c>
      <c r="K810" s="14" t="s">
        <v>371</v>
      </c>
      <c r="L810" s="18">
        <v>44400</v>
      </c>
      <c r="M810" s="154">
        <v>22.130000000000003</v>
      </c>
      <c r="N810" s="155">
        <v>2183.4933333333338</v>
      </c>
      <c r="O810" s="155">
        <v>2183.4933333333338</v>
      </c>
      <c r="P810" s="14"/>
      <c r="Q810" s="14"/>
      <c r="R810" s="14"/>
      <c r="S810" s="168"/>
      <c r="T810" s="168"/>
      <c r="U810" s="168"/>
      <c r="V810" s="168"/>
      <c r="W810" s="168"/>
      <c r="X810" s="168"/>
      <c r="Y810" s="168"/>
      <c r="Z810" s="168"/>
      <c r="AA810" s="168"/>
      <c r="AB810" s="168"/>
      <c r="AC810" s="168"/>
      <c r="AD810" s="168"/>
      <c r="AE810" s="168"/>
      <c r="AF810" s="168"/>
      <c r="AG810" s="168"/>
      <c r="AH810" s="168"/>
      <c r="AI810" s="168"/>
      <c r="AJ810" s="168"/>
      <c r="AK810" s="168"/>
      <c r="AL810" s="168"/>
      <c r="AM810" s="168"/>
      <c r="AN810" s="168"/>
      <c r="AO810" s="168"/>
      <c r="AP810" s="168"/>
      <c r="AQ810" s="168"/>
      <c r="AR810" s="14"/>
    </row>
    <row r="811" spans="1:44" x14ac:dyDescent="0.35">
      <c r="A811" s="153" t="str">
        <f t="shared" si="53"/>
        <v>Cut2_42</v>
      </c>
      <c r="B811" s="14">
        <v>2021</v>
      </c>
      <c r="C811" s="14">
        <v>42</v>
      </c>
      <c r="D811" s="14" t="s">
        <v>12</v>
      </c>
      <c r="E811" s="14" t="s">
        <v>17</v>
      </c>
      <c r="F811" s="14" t="s">
        <v>14</v>
      </c>
      <c r="G811" s="14" t="s">
        <v>9</v>
      </c>
      <c r="H811" s="14" t="str">
        <f t="shared" si="54"/>
        <v>B1BPW</v>
      </c>
      <c r="I811" s="14" t="str">
        <f t="shared" si="55"/>
        <v>B1_2021</v>
      </c>
      <c r="J811" s="14" t="s">
        <v>15</v>
      </c>
      <c r="K811" s="14" t="s">
        <v>371</v>
      </c>
      <c r="L811" s="18"/>
      <c r="M811" s="154"/>
      <c r="N811" s="155"/>
      <c r="O811" s="155">
        <v>0</v>
      </c>
      <c r="P811" s="14"/>
      <c r="Q811" s="14"/>
      <c r="R811" s="14"/>
      <c r="S811" s="168"/>
      <c r="T811" s="168"/>
      <c r="U811" s="168"/>
      <c r="V811" s="168"/>
      <c r="W811" s="168"/>
      <c r="X811" s="168"/>
      <c r="Y811" s="168"/>
      <c r="Z811" s="168"/>
      <c r="AA811" s="168"/>
      <c r="AB811" s="168"/>
      <c r="AC811" s="168"/>
      <c r="AD811" s="168"/>
      <c r="AE811" s="168"/>
      <c r="AF811" s="168"/>
      <c r="AG811" s="168"/>
      <c r="AH811" s="168"/>
      <c r="AI811" s="168"/>
      <c r="AJ811" s="168"/>
      <c r="AK811" s="168"/>
      <c r="AL811" s="168"/>
      <c r="AM811" s="168"/>
      <c r="AN811" s="168"/>
      <c r="AO811" s="168"/>
      <c r="AP811" s="168"/>
      <c r="AQ811" s="168"/>
      <c r="AR811" s="14"/>
    </row>
    <row r="812" spans="1:44" x14ac:dyDescent="0.35">
      <c r="A812" s="153" t="str">
        <f t="shared" si="53"/>
        <v>Cut2_43</v>
      </c>
      <c r="B812" s="14">
        <v>2021</v>
      </c>
      <c r="C812" s="14">
        <v>43</v>
      </c>
      <c r="D812" s="14" t="s">
        <v>17</v>
      </c>
      <c r="E812" s="14" t="s">
        <v>17</v>
      </c>
      <c r="F812" s="14" t="s">
        <v>18</v>
      </c>
      <c r="G812" s="14" t="s">
        <v>12</v>
      </c>
      <c r="H812" s="14" t="str">
        <f t="shared" si="54"/>
        <v>B2C</v>
      </c>
      <c r="I812" s="14" t="str">
        <f t="shared" si="55"/>
        <v>B2_2021</v>
      </c>
      <c r="J812" s="14" t="s">
        <v>15</v>
      </c>
      <c r="K812" s="14" t="s">
        <v>371</v>
      </c>
      <c r="L812" s="18">
        <v>44400</v>
      </c>
      <c r="M812" s="154">
        <v>22.11</v>
      </c>
      <c r="N812" s="155">
        <v>1798.2799999999997</v>
      </c>
      <c r="O812" s="155">
        <v>1798.2799999999997</v>
      </c>
      <c r="P812" s="14"/>
      <c r="Q812" s="14"/>
      <c r="R812" s="14"/>
      <c r="S812" s="168"/>
      <c r="T812" s="168"/>
      <c r="U812" s="168"/>
      <c r="V812" s="168"/>
      <c r="W812" s="168"/>
      <c r="X812" s="168"/>
      <c r="Y812" s="168"/>
      <c r="Z812" s="168"/>
      <c r="AA812" s="168"/>
      <c r="AB812" s="168"/>
      <c r="AC812" s="168"/>
      <c r="AD812" s="168"/>
      <c r="AE812" s="168"/>
      <c r="AF812" s="168"/>
      <c r="AG812" s="168"/>
      <c r="AH812" s="168"/>
      <c r="AI812" s="168"/>
      <c r="AJ812" s="168"/>
      <c r="AK812" s="168"/>
      <c r="AL812" s="168"/>
      <c r="AM812" s="168"/>
      <c r="AN812" s="168"/>
      <c r="AO812" s="168"/>
      <c r="AP812" s="168"/>
      <c r="AQ812" s="168"/>
      <c r="AR812" s="14"/>
    </row>
    <row r="813" spans="1:44" x14ac:dyDescent="0.35">
      <c r="A813" s="153" t="str">
        <f t="shared" si="53"/>
        <v>Cut2_44</v>
      </c>
      <c r="B813" s="14">
        <v>2021</v>
      </c>
      <c r="C813" s="14">
        <v>44</v>
      </c>
      <c r="D813" s="14" t="s">
        <v>17</v>
      </c>
      <c r="E813" s="14" t="s">
        <v>17</v>
      </c>
      <c r="F813" s="14" t="s">
        <v>11</v>
      </c>
      <c r="G813" s="14" t="s">
        <v>9</v>
      </c>
      <c r="H813" s="14" t="str">
        <f t="shared" si="54"/>
        <v>B4BPW</v>
      </c>
      <c r="I813" s="14" t="str">
        <f t="shared" si="55"/>
        <v>B4_2021</v>
      </c>
      <c r="J813" s="14" t="s">
        <v>10</v>
      </c>
      <c r="K813" s="14" t="s">
        <v>371</v>
      </c>
      <c r="L813" s="18">
        <v>44384</v>
      </c>
      <c r="M813" s="154">
        <v>14.25</v>
      </c>
      <c r="N813" s="155">
        <v>3116</v>
      </c>
      <c r="O813" s="155">
        <v>3116</v>
      </c>
      <c r="P813" s="14"/>
      <c r="Q813" s="14"/>
      <c r="R813" s="14"/>
      <c r="S813" s="168"/>
      <c r="T813" s="168"/>
      <c r="U813" s="168"/>
      <c r="V813" s="168"/>
      <c r="W813" s="168"/>
      <c r="X813" s="168"/>
      <c r="Y813" s="168"/>
      <c r="Z813" s="168"/>
      <c r="AA813" s="168"/>
      <c r="AB813" s="168"/>
      <c r="AC813" s="168"/>
      <c r="AD813" s="168"/>
      <c r="AE813" s="168"/>
      <c r="AF813" s="168"/>
      <c r="AG813" s="168"/>
      <c r="AH813" s="168"/>
      <c r="AI813" s="168"/>
      <c r="AJ813" s="168"/>
      <c r="AK813" s="168"/>
      <c r="AL813" s="168"/>
      <c r="AM813" s="168"/>
      <c r="AN813" s="168"/>
      <c r="AO813" s="168"/>
      <c r="AP813" s="168"/>
      <c r="AQ813" s="168"/>
      <c r="AR813" s="14"/>
    </row>
    <row r="814" spans="1:44" x14ac:dyDescent="0.35">
      <c r="A814" s="153" t="str">
        <f t="shared" si="53"/>
        <v>Cut2_45</v>
      </c>
      <c r="B814" s="14">
        <v>2021</v>
      </c>
      <c r="C814" s="14">
        <v>45</v>
      </c>
      <c r="D814" s="14" t="s">
        <v>19</v>
      </c>
      <c r="E814" s="14" t="s">
        <v>17</v>
      </c>
      <c r="F814" s="14" t="s">
        <v>14</v>
      </c>
      <c r="G814" s="14" t="s">
        <v>12</v>
      </c>
      <c r="H814" s="14" t="str">
        <f t="shared" si="54"/>
        <v>B1C</v>
      </c>
      <c r="I814" s="14" t="str">
        <f t="shared" si="55"/>
        <v>B1_2021</v>
      </c>
      <c r="J814" s="14" t="s">
        <v>15</v>
      </c>
      <c r="K814" s="14" t="s">
        <v>371</v>
      </c>
      <c r="L814" s="18"/>
      <c r="M814" s="154"/>
      <c r="N814" s="155"/>
      <c r="O814" s="155">
        <v>0</v>
      </c>
      <c r="P814" s="14"/>
      <c r="Q814" s="14"/>
      <c r="R814" s="14"/>
      <c r="S814" s="168"/>
      <c r="T814" s="168"/>
      <c r="U814" s="168"/>
      <c r="V814" s="168"/>
      <c r="W814" s="168"/>
      <c r="X814" s="168"/>
      <c r="Y814" s="168"/>
      <c r="Z814" s="168"/>
      <c r="AA814" s="168"/>
      <c r="AB814" s="168"/>
      <c r="AC814" s="168"/>
      <c r="AD814" s="168"/>
      <c r="AE814" s="168"/>
      <c r="AF814" s="168"/>
      <c r="AG814" s="168"/>
      <c r="AH814" s="168"/>
      <c r="AI814" s="168"/>
      <c r="AJ814" s="168"/>
      <c r="AK814" s="168"/>
      <c r="AL814" s="168"/>
      <c r="AM814" s="168"/>
      <c r="AN814" s="168"/>
      <c r="AO814" s="168"/>
      <c r="AP814" s="168"/>
      <c r="AQ814" s="168"/>
      <c r="AR814" s="14"/>
    </row>
    <row r="815" spans="1:44" x14ac:dyDescent="0.35">
      <c r="A815" s="153" t="str">
        <f t="shared" si="53"/>
        <v>Cut2_46</v>
      </c>
      <c r="B815" s="14">
        <v>2021</v>
      </c>
      <c r="C815" s="14">
        <v>46</v>
      </c>
      <c r="D815" s="14" t="s">
        <v>19</v>
      </c>
      <c r="E815" s="14" t="s">
        <v>17</v>
      </c>
      <c r="F815" s="14" t="s">
        <v>8</v>
      </c>
      <c r="G815" s="14" t="s">
        <v>16</v>
      </c>
      <c r="H815" s="14" t="str">
        <f t="shared" si="54"/>
        <v>B3BFW</v>
      </c>
      <c r="I815" s="14" t="str">
        <f t="shared" si="55"/>
        <v>B3_2021</v>
      </c>
      <c r="J815" s="14" t="s">
        <v>10</v>
      </c>
      <c r="K815" s="14" t="s">
        <v>371</v>
      </c>
      <c r="L815" s="18">
        <v>44384</v>
      </c>
      <c r="M815" s="154">
        <v>18.310000000000002</v>
      </c>
      <c r="N815" s="155">
        <v>3198.146666666667</v>
      </c>
      <c r="O815" s="155">
        <v>3198.146666666667</v>
      </c>
      <c r="P815" s="14"/>
      <c r="Q815" s="14"/>
      <c r="R815" s="14"/>
      <c r="S815" s="168"/>
      <c r="T815" s="168"/>
      <c r="U815" s="168"/>
      <c r="V815" s="168"/>
      <c r="W815" s="168"/>
      <c r="X815" s="168"/>
      <c r="Y815" s="168"/>
      <c r="Z815" s="168"/>
      <c r="AA815" s="168"/>
      <c r="AB815" s="168"/>
      <c r="AC815" s="168"/>
      <c r="AD815" s="168"/>
      <c r="AE815" s="168"/>
      <c r="AF815" s="168"/>
      <c r="AG815" s="168"/>
      <c r="AH815" s="168"/>
      <c r="AI815" s="168"/>
      <c r="AJ815" s="168"/>
      <c r="AK815" s="168"/>
      <c r="AL815" s="168"/>
      <c r="AM815" s="168"/>
      <c r="AN815" s="168"/>
      <c r="AO815" s="168"/>
      <c r="AP815" s="168"/>
      <c r="AQ815" s="168"/>
      <c r="AR815" s="14"/>
    </row>
    <row r="816" spans="1:44" x14ac:dyDescent="0.35">
      <c r="A816" s="153" t="str">
        <f t="shared" si="53"/>
        <v>Cut2_47</v>
      </c>
      <c r="B816" s="14">
        <v>2021</v>
      </c>
      <c r="C816" s="16">
        <v>47</v>
      </c>
      <c r="D816" s="14" t="s">
        <v>20</v>
      </c>
      <c r="E816" s="16" t="s">
        <v>17</v>
      </c>
      <c r="F816" s="16" t="s">
        <v>18</v>
      </c>
      <c r="G816" s="14" t="s">
        <v>9</v>
      </c>
      <c r="H816" s="14" t="str">
        <f t="shared" si="54"/>
        <v>B2BPW</v>
      </c>
      <c r="I816" s="14" t="str">
        <f t="shared" si="55"/>
        <v>B2_2021</v>
      </c>
      <c r="J816" s="14" t="s">
        <v>15</v>
      </c>
      <c r="K816" s="14" t="s">
        <v>371</v>
      </c>
      <c r="L816" s="18">
        <v>44400</v>
      </c>
      <c r="M816" s="154">
        <v>24.93</v>
      </c>
      <c r="N816" s="155">
        <v>1695.24</v>
      </c>
      <c r="O816" s="155">
        <v>1695.24</v>
      </c>
      <c r="P816" s="14"/>
      <c r="Q816" s="14"/>
      <c r="R816" s="14"/>
      <c r="S816" s="168"/>
      <c r="T816" s="168"/>
      <c r="U816" s="168"/>
      <c r="V816" s="168"/>
      <c r="W816" s="168"/>
      <c r="X816" s="168"/>
      <c r="Y816" s="168"/>
      <c r="Z816" s="168"/>
      <c r="AA816" s="168"/>
      <c r="AB816" s="168"/>
      <c r="AC816" s="168"/>
      <c r="AD816" s="168"/>
      <c r="AE816" s="168"/>
      <c r="AF816" s="168"/>
      <c r="AG816" s="168"/>
      <c r="AH816" s="168"/>
      <c r="AI816" s="168"/>
      <c r="AJ816" s="168"/>
      <c r="AK816" s="168"/>
      <c r="AL816" s="168"/>
      <c r="AM816" s="168"/>
      <c r="AN816" s="168"/>
      <c r="AO816" s="168"/>
      <c r="AP816" s="168"/>
      <c r="AQ816" s="168"/>
      <c r="AR816" s="14"/>
    </row>
    <row r="817" spans="1:44" x14ac:dyDescent="0.35">
      <c r="A817" s="153" t="str">
        <f t="shared" ref="A817:A880" si="56">CONCATENATE(K817,"_",C817)</f>
        <v>Cut2_48</v>
      </c>
      <c r="B817" s="14">
        <v>2021</v>
      </c>
      <c r="C817" s="15">
        <v>48</v>
      </c>
      <c r="D817" s="15" t="s">
        <v>20</v>
      </c>
      <c r="E817" s="15" t="s">
        <v>17</v>
      </c>
      <c r="F817" s="15" t="s">
        <v>11</v>
      </c>
      <c r="G817" s="14" t="s">
        <v>16</v>
      </c>
      <c r="H817" s="14" t="str">
        <f t="shared" si="54"/>
        <v>B4BFW</v>
      </c>
      <c r="I817" s="14" t="str">
        <f t="shared" si="55"/>
        <v>B4_2021</v>
      </c>
      <c r="J817" s="14" t="s">
        <v>10</v>
      </c>
      <c r="K817" s="14" t="s">
        <v>371</v>
      </c>
      <c r="L817" s="18">
        <v>44384</v>
      </c>
      <c r="M817" s="154">
        <v>18.93</v>
      </c>
      <c r="N817" s="155">
        <v>2902.6</v>
      </c>
      <c r="O817" s="155">
        <v>2902.6</v>
      </c>
      <c r="P817" s="14"/>
      <c r="Q817" s="14"/>
      <c r="R817" s="14"/>
      <c r="S817" s="168"/>
      <c r="T817" s="168"/>
      <c r="U817" s="168"/>
      <c r="V817" s="168"/>
      <c r="W817" s="168"/>
      <c r="X817" s="168"/>
      <c r="Y817" s="168"/>
      <c r="Z817" s="168"/>
      <c r="AA817" s="168"/>
      <c r="AB817" s="168"/>
      <c r="AC817" s="168"/>
      <c r="AD817" s="168"/>
      <c r="AE817" s="168"/>
      <c r="AF817" s="168"/>
      <c r="AG817" s="168"/>
      <c r="AH817" s="168"/>
      <c r="AI817" s="168"/>
      <c r="AJ817" s="168"/>
      <c r="AK817" s="168"/>
      <c r="AL817" s="168"/>
      <c r="AM817" s="168"/>
      <c r="AN817" s="168"/>
      <c r="AO817" s="168"/>
      <c r="AP817" s="168"/>
      <c r="AQ817" s="168"/>
      <c r="AR817" s="14"/>
    </row>
    <row r="818" spans="1:44" x14ac:dyDescent="0.35">
      <c r="A818" s="153" t="str">
        <f t="shared" si="56"/>
        <v>Cut3_1</v>
      </c>
      <c r="B818" s="14">
        <v>2021</v>
      </c>
      <c r="C818" s="14">
        <v>1</v>
      </c>
      <c r="D818" s="14" t="s">
        <v>7</v>
      </c>
      <c r="E818" s="14" t="s">
        <v>7</v>
      </c>
      <c r="F818" s="14" t="s">
        <v>8</v>
      </c>
      <c r="G818" s="14" t="s">
        <v>9</v>
      </c>
      <c r="H818" s="14" t="str">
        <f t="shared" ref="H818:H881" si="57">F818&amp;G818</f>
        <v>B3BPW</v>
      </c>
      <c r="I818" s="14" t="str">
        <f t="shared" ref="I818:I881" si="58">CONCATENATE(F818,"_",B818)</f>
        <v>B3_2021</v>
      </c>
      <c r="J818" s="14" t="s">
        <v>10</v>
      </c>
      <c r="K818" s="14" t="s">
        <v>372</v>
      </c>
      <c r="L818" s="18">
        <v>44432</v>
      </c>
      <c r="M818" s="154">
        <v>16.57</v>
      </c>
      <c r="N818" s="155">
        <v>4219.8266666666668</v>
      </c>
      <c r="O818" s="155">
        <v>4219.8266666666668</v>
      </c>
      <c r="P818" s="14"/>
      <c r="Q818" s="14"/>
      <c r="R818" s="14"/>
      <c r="S818" s="168"/>
      <c r="T818" s="168"/>
      <c r="U818" s="168"/>
      <c r="V818" s="168"/>
      <c r="W818" s="168"/>
      <c r="X818" s="168"/>
      <c r="Y818" s="168"/>
      <c r="Z818" s="168"/>
      <c r="AA818" s="168"/>
      <c r="AB818" s="168"/>
      <c r="AC818" s="168"/>
      <c r="AD818" s="168"/>
      <c r="AE818" s="168"/>
      <c r="AF818" s="168"/>
      <c r="AG818" s="168"/>
      <c r="AH818" s="168"/>
      <c r="AI818" s="168"/>
      <c r="AJ818" s="168"/>
      <c r="AK818" s="168"/>
      <c r="AL818" s="168"/>
      <c r="AM818" s="168"/>
      <c r="AN818" s="168"/>
      <c r="AO818" s="168"/>
      <c r="AP818" s="168"/>
      <c r="AQ818" s="168"/>
      <c r="AR818" s="14"/>
    </row>
    <row r="819" spans="1:44" x14ac:dyDescent="0.35">
      <c r="A819" s="153" t="str">
        <f t="shared" si="56"/>
        <v>Cut3_2</v>
      </c>
      <c r="B819" s="14">
        <v>2021</v>
      </c>
      <c r="C819" s="14">
        <v>2</v>
      </c>
      <c r="D819" s="14" t="s">
        <v>7</v>
      </c>
      <c r="E819" s="14" t="s">
        <v>7</v>
      </c>
      <c r="F819" s="14" t="s">
        <v>11</v>
      </c>
      <c r="G819" s="14" t="s">
        <v>12</v>
      </c>
      <c r="H819" s="14" t="str">
        <f t="shared" si="57"/>
        <v>B4C</v>
      </c>
      <c r="I819" s="14" t="str">
        <f t="shared" si="58"/>
        <v>B4_2021</v>
      </c>
      <c r="J819" s="14" t="s">
        <v>10</v>
      </c>
      <c r="K819" s="14" t="s">
        <v>372</v>
      </c>
      <c r="L819" s="18">
        <v>44432</v>
      </c>
      <c r="M819" s="154">
        <v>15.475</v>
      </c>
      <c r="N819" s="155">
        <v>3095</v>
      </c>
      <c r="O819" s="155">
        <v>3095</v>
      </c>
      <c r="P819" s="14"/>
      <c r="Q819" s="14"/>
      <c r="R819" s="14"/>
      <c r="S819" s="168"/>
      <c r="T819" s="168"/>
      <c r="U819" s="168"/>
      <c r="V819" s="168"/>
      <c r="W819" s="168"/>
      <c r="X819" s="168"/>
      <c r="Y819" s="168"/>
      <c r="Z819" s="168"/>
      <c r="AA819" s="168"/>
      <c r="AB819" s="168"/>
      <c r="AC819" s="168"/>
      <c r="AD819" s="168"/>
      <c r="AE819" s="168"/>
      <c r="AF819" s="168"/>
      <c r="AG819" s="168"/>
      <c r="AH819" s="168"/>
      <c r="AI819" s="168"/>
      <c r="AJ819" s="168"/>
      <c r="AK819" s="168"/>
      <c r="AL819" s="168"/>
      <c r="AM819" s="168"/>
      <c r="AN819" s="168"/>
      <c r="AO819" s="168"/>
      <c r="AP819" s="168"/>
      <c r="AQ819" s="168"/>
      <c r="AR819" s="14"/>
    </row>
    <row r="820" spans="1:44" x14ac:dyDescent="0.35">
      <c r="A820" s="153" t="str">
        <f t="shared" si="56"/>
        <v>Cut3_3</v>
      </c>
      <c r="B820" s="14">
        <v>2021</v>
      </c>
      <c r="C820" s="14">
        <v>3</v>
      </c>
      <c r="D820" s="14" t="s">
        <v>13</v>
      </c>
      <c r="E820" s="14" t="s">
        <v>7</v>
      </c>
      <c r="F820" s="14" t="s">
        <v>14</v>
      </c>
      <c r="G820" s="14" t="s">
        <v>9</v>
      </c>
      <c r="H820" s="14" t="str">
        <f t="shared" si="57"/>
        <v>B1BPW</v>
      </c>
      <c r="I820" s="14" t="str">
        <f t="shared" si="58"/>
        <v>B1_2021</v>
      </c>
      <c r="J820" s="14" t="s">
        <v>15</v>
      </c>
      <c r="K820" s="14" t="s">
        <v>372</v>
      </c>
      <c r="L820" s="18">
        <v>44432</v>
      </c>
      <c r="M820" s="154">
        <v>15.774999999999999</v>
      </c>
      <c r="N820" s="155">
        <v>4059.4333333333334</v>
      </c>
      <c r="O820" s="155">
        <v>4059.4333333333334</v>
      </c>
      <c r="P820" s="14"/>
      <c r="Q820" s="14"/>
      <c r="R820" s="14"/>
      <c r="S820" s="168"/>
      <c r="T820" s="168"/>
      <c r="U820" s="168"/>
      <c r="V820" s="168"/>
      <c r="W820" s="168"/>
      <c r="X820" s="168"/>
      <c r="Y820" s="168"/>
      <c r="Z820" s="168"/>
      <c r="AA820" s="168"/>
      <c r="AB820" s="168"/>
      <c r="AC820" s="168"/>
      <c r="AD820" s="168"/>
      <c r="AE820" s="168"/>
      <c r="AF820" s="168"/>
      <c r="AG820" s="168"/>
      <c r="AH820" s="168"/>
      <c r="AI820" s="168"/>
      <c r="AJ820" s="168"/>
      <c r="AK820" s="168"/>
      <c r="AL820" s="168"/>
      <c r="AM820" s="168"/>
      <c r="AN820" s="168"/>
      <c r="AO820" s="168"/>
      <c r="AP820" s="168"/>
      <c r="AQ820" s="168"/>
      <c r="AR820" s="14"/>
    </row>
    <row r="821" spans="1:44" x14ac:dyDescent="0.35">
      <c r="A821" s="153" t="str">
        <f t="shared" si="56"/>
        <v>Cut3_4</v>
      </c>
      <c r="B821" s="14">
        <v>2021</v>
      </c>
      <c r="C821" s="14">
        <v>4</v>
      </c>
      <c r="D821" s="14" t="s">
        <v>13</v>
      </c>
      <c r="E821" s="14" t="s">
        <v>7</v>
      </c>
      <c r="F821" s="14" t="s">
        <v>14</v>
      </c>
      <c r="G821" s="14" t="s">
        <v>16</v>
      </c>
      <c r="H821" s="14" t="str">
        <f t="shared" si="57"/>
        <v>B1BFW</v>
      </c>
      <c r="I821" s="14" t="str">
        <f t="shared" si="58"/>
        <v>B1_2021</v>
      </c>
      <c r="J821" s="14" t="s">
        <v>15</v>
      </c>
      <c r="K821" s="14" t="s">
        <v>372</v>
      </c>
      <c r="L821" s="18">
        <v>44432</v>
      </c>
      <c r="M821" s="154">
        <v>17.04</v>
      </c>
      <c r="N821" s="155">
        <v>4089.5999999999995</v>
      </c>
      <c r="O821" s="155">
        <v>4089.5999999999995</v>
      </c>
      <c r="P821" s="14"/>
      <c r="Q821" s="14"/>
      <c r="R821" s="14"/>
      <c r="S821" s="168"/>
      <c r="T821" s="168"/>
      <c r="U821" s="168"/>
      <c r="V821" s="168"/>
      <c r="W821" s="168"/>
      <c r="X821" s="168"/>
      <c r="Y821" s="168"/>
      <c r="Z821" s="168"/>
      <c r="AA821" s="168"/>
      <c r="AB821" s="168"/>
      <c r="AC821" s="168"/>
      <c r="AD821" s="168"/>
      <c r="AE821" s="168"/>
      <c r="AF821" s="168"/>
      <c r="AG821" s="168"/>
      <c r="AH821" s="168"/>
      <c r="AI821" s="168"/>
      <c r="AJ821" s="168"/>
      <c r="AK821" s="168"/>
      <c r="AL821" s="168"/>
      <c r="AM821" s="168"/>
      <c r="AN821" s="168"/>
      <c r="AO821" s="168"/>
      <c r="AP821" s="168"/>
      <c r="AQ821" s="168"/>
      <c r="AR821" s="14"/>
    </row>
    <row r="822" spans="1:44" x14ac:dyDescent="0.35">
      <c r="A822" s="153" t="str">
        <f t="shared" si="56"/>
        <v>Cut3_5</v>
      </c>
      <c r="B822" s="14">
        <v>2021</v>
      </c>
      <c r="C822" s="14">
        <v>5</v>
      </c>
      <c r="D822" s="14" t="s">
        <v>12</v>
      </c>
      <c r="E822" s="14" t="s">
        <v>7</v>
      </c>
      <c r="F822" s="14" t="s">
        <v>11</v>
      </c>
      <c r="G822" s="14" t="s">
        <v>9</v>
      </c>
      <c r="H822" s="14" t="str">
        <f t="shared" si="57"/>
        <v>B4BPW</v>
      </c>
      <c r="I822" s="14" t="str">
        <f t="shared" si="58"/>
        <v>B4_2021</v>
      </c>
      <c r="J822" s="14" t="s">
        <v>10</v>
      </c>
      <c r="K822" s="14" t="s">
        <v>372</v>
      </c>
      <c r="L822" s="18">
        <v>44432</v>
      </c>
      <c r="M822" s="154">
        <v>14.864999999999998</v>
      </c>
      <c r="N822" s="155">
        <v>3270.2999999999997</v>
      </c>
      <c r="O822" s="155">
        <v>3270.2999999999997</v>
      </c>
      <c r="P822" s="14"/>
      <c r="Q822" s="14"/>
      <c r="R822" s="14"/>
      <c r="S822" s="168"/>
      <c r="T822" s="168"/>
      <c r="U822" s="168"/>
      <c r="V822" s="168"/>
      <c r="W822" s="168"/>
      <c r="X822" s="168"/>
      <c r="Y822" s="168"/>
      <c r="Z822" s="168"/>
      <c r="AA822" s="168"/>
      <c r="AB822" s="168"/>
      <c r="AC822" s="168"/>
      <c r="AD822" s="168"/>
      <c r="AE822" s="168"/>
      <c r="AF822" s="168"/>
      <c r="AG822" s="168"/>
      <c r="AH822" s="168"/>
      <c r="AI822" s="168"/>
      <c r="AJ822" s="168"/>
      <c r="AK822" s="168"/>
      <c r="AL822" s="168"/>
      <c r="AM822" s="168"/>
      <c r="AN822" s="168"/>
      <c r="AO822" s="168"/>
      <c r="AP822" s="168"/>
      <c r="AQ822" s="168"/>
      <c r="AR822" s="14"/>
    </row>
    <row r="823" spans="1:44" x14ac:dyDescent="0.35">
      <c r="A823" s="153" t="str">
        <f t="shared" si="56"/>
        <v>Cut3_6</v>
      </c>
      <c r="B823" s="14">
        <v>2021</v>
      </c>
      <c r="C823" s="14">
        <v>6</v>
      </c>
      <c r="D823" s="14" t="s">
        <v>12</v>
      </c>
      <c r="E823" s="14" t="s">
        <v>7</v>
      </c>
      <c r="F823" s="14" t="s">
        <v>14</v>
      </c>
      <c r="G823" s="14" t="s">
        <v>12</v>
      </c>
      <c r="H823" s="14" t="str">
        <f t="shared" si="57"/>
        <v>B1C</v>
      </c>
      <c r="I823" s="14" t="str">
        <f t="shared" si="58"/>
        <v>B1_2021</v>
      </c>
      <c r="J823" s="14" t="s">
        <v>15</v>
      </c>
      <c r="K823" s="14" t="s">
        <v>372</v>
      </c>
      <c r="L823" s="18">
        <v>44432</v>
      </c>
      <c r="M823" s="154">
        <v>18.329999999999998</v>
      </c>
      <c r="N823" s="155">
        <v>3274.9599999999996</v>
      </c>
      <c r="O823" s="155">
        <v>3274.9599999999996</v>
      </c>
      <c r="P823" s="14"/>
      <c r="Q823" s="14"/>
      <c r="R823" s="14"/>
      <c r="S823" s="168"/>
      <c r="T823" s="168"/>
      <c r="U823" s="168"/>
      <c r="V823" s="168"/>
      <c r="W823" s="168"/>
      <c r="X823" s="168"/>
      <c r="Y823" s="168"/>
      <c r="Z823" s="168"/>
      <c r="AA823" s="168"/>
      <c r="AB823" s="168"/>
      <c r="AC823" s="168"/>
      <c r="AD823" s="168"/>
      <c r="AE823" s="168"/>
      <c r="AF823" s="168"/>
      <c r="AG823" s="168"/>
      <c r="AH823" s="168"/>
      <c r="AI823" s="168"/>
      <c r="AJ823" s="168"/>
      <c r="AK823" s="168"/>
      <c r="AL823" s="168"/>
      <c r="AM823" s="168"/>
      <c r="AN823" s="168"/>
      <c r="AO823" s="168"/>
      <c r="AP823" s="168"/>
      <c r="AQ823" s="168"/>
      <c r="AR823" s="14"/>
    </row>
    <row r="824" spans="1:44" x14ac:dyDescent="0.35">
      <c r="A824" s="153" t="str">
        <f t="shared" si="56"/>
        <v>Cut3_7</v>
      </c>
      <c r="B824" s="14">
        <v>2021</v>
      </c>
      <c r="C824" s="14">
        <v>7</v>
      </c>
      <c r="D824" s="14" t="s">
        <v>17</v>
      </c>
      <c r="E824" s="14" t="s">
        <v>7</v>
      </c>
      <c r="F824" s="14" t="s">
        <v>18</v>
      </c>
      <c r="G824" s="14" t="s">
        <v>12</v>
      </c>
      <c r="H824" s="14" t="str">
        <f t="shared" si="57"/>
        <v>B2C</v>
      </c>
      <c r="I824" s="14" t="str">
        <f t="shared" si="58"/>
        <v>B2_2021</v>
      </c>
      <c r="J824" s="14" t="s">
        <v>15</v>
      </c>
      <c r="K824" s="14" t="s">
        <v>372</v>
      </c>
      <c r="L824" s="18">
        <v>44432</v>
      </c>
      <c r="M824" s="154">
        <v>15.094999999999999</v>
      </c>
      <c r="N824" s="155">
        <v>1328.36</v>
      </c>
      <c r="O824" s="155">
        <v>1328.36</v>
      </c>
      <c r="P824" s="14"/>
      <c r="Q824" s="14"/>
      <c r="R824" s="14"/>
      <c r="S824" s="168"/>
      <c r="T824" s="168"/>
      <c r="U824" s="168"/>
      <c r="V824" s="168"/>
      <c r="W824" s="168"/>
      <c r="X824" s="168"/>
      <c r="Y824" s="168"/>
      <c r="Z824" s="168"/>
      <c r="AA824" s="168"/>
      <c r="AB824" s="168"/>
      <c r="AC824" s="168"/>
      <c r="AD824" s="168"/>
      <c r="AE824" s="168"/>
      <c r="AF824" s="168"/>
      <c r="AG824" s="168"/>
      <c r="AH824" s="168"/>
      <c r="AI824" s="168"/>
      <c r="AJ824" s="168"/>
      <c r="AK824" s="168"/>
      <c r="AL824" s="168"/>
      <c r="AM824" s="168"/>
      <c r="AN824" s="168"/>
      <c r="AO824" s="168"/>
      <c r="AP824" s="168"/>
      <c r="AQ824" s="168"/>
      <c r="AR824" s="14"/>
    </row>
    <row r="825" spans="1:44" x14ac:dyDescent="0.35">
      <c r="A825" s="153" t="str">
        <f t="shared" si="56"/>
        <v>Cut3_8</v>
      </c>
      <c r="B825" s="14">
        <v>2021</v>
      </c>
      <c r="C825" s="14">
        <v>8</v>
      </c>
      <c r="D825" s="14" t="s">
        <v>17</v>
      </c>
      <c r="E825" s="14" t="s">
        <v>7</v>
      </c>
      <c r="F825" s="14" t="s">
        <v>18</v>
      </c>
      <c r="G825" s="14" t="s">
        <v>9</v>
      </c>
      <c r="H825" s="14" t="str">
        <f t="shared" si="57"/>
        <v>B2BPW</v>
      </c>
      <c r="I825" s="14" t="str">
        <f t="shared" si="58"/>
        <v>B2_2021</v>
      </c>
      <c r="J825" s="14" t="s">
        <v>15</v>
      </c>
      <c r="K825" s="14" t="s">
        <v>372</v>
      </c>
      <c r="L825" s="18">
        <v>44432</v>
      </c>
      <c r="M825" s="154">
        <v>11.92</v>
      </c>
      <c r="N825" s="155">
        <v>2240.96</v>
      </c>
      <c r="O825" s="155">
        <v>2240.96</v>
      </c>
      <c r="P825" s="14"/>
      <c r="Q825" s="14"/>
      <c r="R825" s="14"/>
      <c r="S825" s="168"/>
      <c r="T825" s="168"/>
      <c r="U825" s="168"/>
      <c r="V825" s="168"/>
      <c r="W825" s="168"/>
      <c r="X825" s="168"/>
      <c r="Y825" s="168"/>
      <c r="Z825" s="168"/>
      <c r="AA825" s="168"/>
      <c r="AB825" s="168"/>
      <c r="AC825" s="168"/>
      <c r="AD825" s="168"/>
      <c r="AE825" s="168"/>
      <c r="AF825" s="168"/>
      <c r="AG825" s="168"/>
      <c r="AH825" s="168"/>
      <c r="AI825" s="168"/>
      <c r="AJ825" s="168"/>
      <c r="AK825" s="168"/>
      <c r="AL825" s="168"/>
      <c r="AM825" s="168"/>
      <c r="AN825" s="168"/>
      <c r="AO825" s="168"/>
      <c r="AP825" s="168"/>
      <c r="AQ825" s="168"/>
      <c r="AR825" s="14"/>
    </row>
    <row r="826" spans="1:44" x14ac:dyDescent="0.35">
      <c r="A826" s="153" t="str">
        <f t="shared" si="56"/>
        <v>Cut3_9</v>
      </c>
      <c r="B826" s="14">
        <v>2021</v>
      </c>
      <c r="C826" s="14">
        <v>9</v>
      </c>
      <c r="D826" s="14" t="s">
        <v>19</v>
      </c>
      <c r="E826" s="14" t="s">
        <v>7</v>
      </c>
      <c r="F826" s="14" t="s">
        <v>8</v>
      </c>
      <c r="G826" s="14" t="s">
        <v>12</v>
      </c>
      <c r="H826" s="14" t="str">
        <f t="shared" si="57"/>
        <v>B3C</v>
      </c>
      <c r="I826" s="14" t="str">
        <f t="shared" si="58"/>
        <v>B3_2021</v>
      </c>
      <c r="J826" s="14" t="s">
        <v>10</v>
      </c>
      <c r="K826" s="14" t="s">
        <v>372</v>
      </c>
      <c r="L826" s="18">
        <v>44432</v>
      </c>
      <c r="M826" s="154">
        <v>18.215</v>
      </c>
      <c r="N826" s="155">
        <v>2404.3799999999997</v>
      </c>
      <c r="O826" s="155">
        <v>2404.3799999999997</v>
      </c>
      <c r="P826" s="14"/>
      <c r="Q826" s="14"/>
      <c r="R826" s="14"/>
      <c r="S826" s="168"/>
      <c r="T826" s="168"/>
      <c r="U826" s="168"/>
      <c r="V826" s="168"/>
      <c r="W826" s="168"/>
      <c r="X826" s="168"/>
      <c r="Y826" s="168"/>
      <c r="Z826" s="168"/>
      <c r="AA826" s="168"/>
      <c r="AB826" s="168"/>
      <c r="AC826" s="168"/>
      <c r="AD826" s="168"/>
      <c r="AE826" s="168"/>
      <c r="AF826" s="168"/>
      <c r="AG826" s="168"/>
      <c r="AH826" s="168"/>
      <c r="AI826" s="168"/>
      <c r="AJ826" s="168"/>
      <c r="AK826" s="168"/>
      <c r="AL826" s="168"/>
      <c r="AM826" s="168"/>
      <c r="AN826" s="168"/>
      <c r="AO826" s="168"/>
      <c r="AP826" s="168"/>
      <c r="AQ826" s="168"/>
      <c r="AR826" s="14"/>
    </row>
    <row r="827" spans="1:44" x14ac:dyDescent="0.35">
      <c r="A827" s="153" t="str">
        <f t="shared" si="56"/>
        <v>Cut3_10</v>
      </c>
      <c r="B827" s="14">
        <v>2021</v>
      </c>
      <c r="C827" s="14">
        <v>10</v>
      </c>
      <c r="D827" s="14" t="s">
        <v>19</v>
      </c>
      <c r="E827" s="14" t="s">
        <v>7</v>
      </c>
      <c r="F827" s="14" t="s">
        <v>11</v>
      </c>
      <c r="G827" s="14" t="s">
        <v>16</v>
      </c>
      <c r="H827" s="14" t="str">
        <f t="shared" si="57"/>
        <v>B4BFW</v>
      </c>
      <c r="I827" s="14" t="str">
        <f t="shared" si="58"/>
        <v>B4_2021</v>
      </c>
      <c r="J827" s="14" t="s">
        <v>10</v>
      </c>
      <c r="K827" s="14" t="s">
        <v>372</v>
      </c>
      <c r="L827" s="173">
        <v>44432</v>
      </c>
      <c r="M827" s="174">
        <v>23.12</v>
      </c>
      <c r="N827" s="175">
        <v>2312</v>
      </c>
      <c r="O827" s="175">
        <v>2312</v>
      </c>
      <c r="P827" s="14"/>
      <c r="Q827" s="14">
        <v>1</v>
      </c>
      <c r="R827" s="14" t="s">
        <v>377</v>
      </c>
      <c r="S827" s="168"/>
      <c r="T827" s="168"/>
      <c r="U827" s="168"/>
      <c r="V827" s="168"/>
      <c r="W827" s="168"/>
      <c r="X827" s="168"/>
      <c r="Y827" s="168"/>
      <c r="Z827" s="168"/>
      <c r="AA827" s="168"/>
      <c r="AB827" s="168"/>
      <c r="AC827" s="168"/>
      <c r="AD827" s="168"/>
      <c r="AE827" s="168"/>
      <c r="AF827" s="168"/>
      <c r="AG827" s="168"/>
      <c r="AH827" s="168"/>
      <c r="AI827" s="168"/>
      <c r="AJ827" s="168"/>
      <c r="AK827" s="168"/>
      <c r="AL827" s="168"/>
      <c r="AM827" s="168"/>
      <c r="AN827" s="168"/>
      <c r="AO827" s="168"/>
      <c r="AP827" s="168"/>
      <c r="AQ827" s="168"/>
      <c r="AR827" s="14"/>
    </row>
    <row r="828" spans="1:44" x14ac:dyDescent="0.35">
      <c r="A828" s="153" t="str">
        <f t="shared" si="56"/>
        <v>Cut3_11</v>
      </c>
      <c r="B828" s="14">
        <v>2021</v>
      </c>
      <c r="C828" s="14">
        <v>11</v>
      </c>
      <c r="D828" s="14" t="s">
        <v>20</v>
      </c>
      <c r="E828" s="14" t="s">
        <v>7</v>
      </c>
      <c r="F828" s="14" t="s">
        <v>8</v>
      </c>
      <c r="G828" s="14" t="s">
        <v>16</v>
      </c>
      <c r="H828" s="14" t="str">
        <f t="shared" si="57"/>
        <v>B3BFW</v>
      </c>
      <c r="I828" s="14" t="str">
        <f t="shared" si="58"/>
        <v>B3_2021</v>
      </c>
      <c r="J828" s="14" t="s">
        <v>10</v>
      </c>
      <c r="K828" s="14" t="s">
        <v>372</v>
      </c>
      <c r="L828" s="18">
        <v>44432</v>
      </c>
      <c r="M828" s="154">
        <v>24.16</v>
      </c>
      <c r="N828" s="155">
        <v>2609.2799999999997</v>
      </c>
      <c r="O828" s="155">
        <v>2609.2799999999997</v>
      </c>
      <c r="P828" s="14"/>
      <c r="Q828" s="14"/>
      <c r="R828" s="14"/>
      <c r="S828" s="168"/>
      <c r="T828" s="168"/>
      <c r="U828" s="168"/>
      <c r="V828" s="168"/>
      <c r="W828" s="168"/>
      <c r="X828" s="168"/>
      <c r="Y828" s="168"/>
      <c r="Z828" s="168"/>
      <c r="AA828" s="168"/>
      <c r="AB828" s="168"/>
      <c r="AC828" s="168"/>
      <c r="AD828" s="168"/>
      <c r="AE828" s="168"/>
      <c r="AF828" s="168"/>
      <c r="AG828" s="168"/>
      <c r="AH828" s="168"/>
      <c r="AI828" s="168"/>
      <c r="AJ828" s="168"/>
      <c r="AK828" s="168"/>
      <c r="AL828" s="168"/>
      <c r="AM828" s="168"/>
      <c r="AN828" s="168"/>
      <c r="AO828" s="168"/>
      <c r="AP828" s="168"/>
      <c r="AQ828" s="168"/>
      <c r="AR828" s="14"/>
    </row>
    <row r="829" spans="1:44" x14ac:dyDescent="0.35">
      <c r="A829" s="153" t="str">
        <f t="shared" si="56"/>
        <v>Cut3_12</v>
      </c>
      <c r="B829" s="14">
        <v>2021</v>
      </c>
      <c r="C829" s="15">
        <v>12</v>
      </c>
      <c r="D829" s="15" t="s">
        <v>20</v>
      </c>
      <c r="E829" s="15" t="s">
        <v>7</v>
      </c>
      <c r="F829" s="15" t="s">
        <v>18</v>
      </c>
      <c r="G829" s="14" t="s">
        <v>16</v>
      </c>
      <c r="H829" s="14" t="str">
        <f t="shared" si="57"/>
        <v>B2BFW</v>
      </c>
      <c r="I829" s="14" t="str">
        <f t="shared" si="58"/>
        <v>B2_2021</v>
      </c>
      <c r="J829" s="14" t="s">
        <v>15</v>
      </c>
      <c r="K829" s="14" t="s">
        <v>372</v>
      </c>
      <c r="L829" s="173">
        <v>44432</v>
      </c>
      <c r="M829" s="174">
        <v>25</v>
      </c>
      <c r="N829" s="175">
        <v>833.33333333333337</v>
      </c>
      <c r="O829" s="175">
        <v>833.33333333333337</v>
      </c>
      <c r="P829" s="14"/>
      <c r="Q829" s="14">
        <v>1</v>
      </c>
      <c r="R829" s="14" t="s">
        <v>377</v>
      </c>
      <c r="S829" s="168"/>
      <c r="T829" s="168"/>
      <c r="U829" s="168"/>
      <c r="V829" s="168"/>
      <c r="W829" s="168"/>
      <c r="X829" s="168"/>
      <c r="Y829" s="168"/>
      <c r="Z829" s="168"/>
      <c r="AA829" s="168"/>
      <c r="AB829" s="168"/>
      <c r="AC829" s="168"/>
      <c r="AD829" s="168"/>
      <c r="AE829" s="168"/>
      <c r="AF829" s="168"/>
      <c r="AG829" s="168"/>
      <c r="AH829" s="168"/>
      <c r="AI829" s="168"/>
      <c r="AJ829" s="168"/>
      <c r="AK829" s="168"/>
      <c r="AL829" s="168"/>
      <c r="AM829" s="168"/>
      <c r="AN829" s="168"/>
      <c r="AO829" s="168"/>
      <c r="AP829" s="168"/>
      <c r="AQ829" s="168"/>
      <c r="AR829" s="14"/>
    </row>
    <row r="830" spans="1:44" x14ac:dyDescent="0.35">
      <c r="A830" s="153" t="str">
        <f t="shared" si="56"/>
        <v>Cut3_13</v>
      </c>
      <c r="B830" s="14">
        <v>2021</v>
      </c>
      <c r="C830" s="14">
        <v>13</v>
      </c>
      <c r="D830" s="14" t="s">
        <v>7</v>
      </c>
      <c r="E830" s="14" t="s">
        <v>13</v>
      </c>
      <c r="F830" s="14" t="s">
        <v>8</v>
      </c>
      <c r="G830" s="14" t="s">
        <v>9</v>
      </c>
      <c r="H830" s="14" t="str">
        <f t="shared" si="57"/>
        <v>B3BPW</v>
      </c>
      <c r="I830" s="14" t="str">
        <f t="shared" si="58"/>
        <v>B3_2021</v>
      </c>
      <c r="J830" s="14" t="s">
        <v>10</v>
      </c>
      <c r="K830" s="14" t="s">
        <v>372</v>
      </c>
      <c r="L830" s="18">
        <v>44432</v>
      </c>
      <c r="M830" s="154">
        <v>16.310000000000002</v>
      </c>
      <c r="N830" s="155">
        <v>3305.4933333333338</v>
      </c>
      <c r="O830" s="155">
        <v>3305.4933333333338</v>
      </c>
      <c r="P830" s="14"/>
      <c r="Q830" s="14"/>
      <c r="R830" s="14"/>
      <c r="S830" s="168"/>
      <c r="T830" s="168"/>
      <c r="U830" s="168"/>
      <c r="V830" s="168"/>
      <c r="W830" s="168"/>
      <c r="X830" s="168"/>
      <c r="Y830" s="168"/>
      <c r="Z830" s="168"/>
      <c r="AA830" s="168"/>
      <c r="AB830" s="168"/>
      <c r="AC830" s="168"/>
      <c r="AD830" s="168"/>
      <c r="AE830" s="168"/>
      <c r="AF830" s="168"/>
      <c r="AG830" s="168"/>
      <c r="AH830" s="168"/>
      <c r="AI830" s="168"/>
      <c r="AJ830" s="168"/>
      <c r="AK830" s="168"/>
      <c r="AL830" s="168"/>
      <c r="AM830" s="168"/>
      <c r="AN830" s="168"/>
      <c r="AO830" s="168"/>
      <c r="AP830" s="168"/>
      <c r="AQ830" s="168"/>
      <c r="AR830" s="14"/>
    </row>
    <row r="831" spans="1:44" x14ac:dyDescent="0.35">
      <c r="A831" s="153" t="str">
        <f t="shared" si="56"/>
        <v>Cut3_14</v>
      </c>
      <c r="B831" s="14">
        <v>2021</v>
      </c>
      <c r="C831" s="14">
        <v>14</v>
      </c>
      <c r="D831" s="14" t="s">
        <v>7</v>
      </c>
      <c r="E831" s="14" t="s">
        <v>13</v>
      </c>
      <c r="F831" s="14" t="s">
        <v>18</v>
      </c>
      <c r="G831" s="14" t="s">
        <v>9</v>
      </c>
      <c r="H831" s="14" t="str">
        <f t="shared" si="57"/>
        <v>B2BPW</v>
      </c>
      <c r="I831" s="14" t="str">
        <f t="shared" si="58"/>
        <v>B2_2021</v>
      </c>
      <c r="J831" s="14" t="s">
        <v>15</v>
      </c>
      <c r="K831" s="14" t="s">
        <v>372</v>
      </c>
      <c r="L831" s="18">
        <v>44432</v>
      </c>
      <c r="M831" s="154">
        <v>12.59</v>
      </c>
      <c r="N831" s="155">
        <v>2501.2133333333336</v>
      </c>
      <c r="O831" s="155">
        <v>2501.2133333333336</v>
      </c>
      <c r="P831" s="14"/>
      <c r="Q831" s="14"/>
      <c r="R831" s="14"/>
      <c r="S831" s="168"/>
      <c r="T831" s="168"/>
      <c r="U831" s="168"/>
      <c r="V831" s="168"/>
      <c r="W831" s="168"/>
      <c r="X831" s="168"/>
      <c r="Y831" s="168"/>
      <c r="Z831" s="168"/>
      <c r="AA831" s="168"/>
      <c r="AB831" s="168"/>
      <c r="AC831" s="168"/>
      <c r="AD831" s="168"/>
      <c r="AE831" s="168"/>
      <c r="AF831" s="168"/>
      <c r="AG831" s="168"/>
      <c r="AH831" s="168"/>
      <c r="AI831" s="168"/>
      <c r="AJ831" s="168"/>
      <c r="AK831" s="168"/>
      <c r="AL831" s="168"/>
      <c r="AM831" s="168"/>
      <c r="AN831" s="168"/>
      <c r="AO831" s="168"/>
      <c r="AP831" s="168"/>
      <c r="AQ831" s="168"/>
      <c r="AR831" s="14"/>
    </row>
    <row r="832" spans="1:44" x14ac:dyDescent="0.35">
      <c r="A832" s="153" t="str">
        <f t="shared" si="56"/>
        <v>Cut3_15</v>
      </c>
      <c r="B832" s="14">
        <v>2021</v>
      </c>
      <c r="C832" s="14">
        <v>15</v>
      </c>
      <c r="D832" s="14" t="s">
        <v>13</v>
      </c>
      <c r="E832" s="14" t="s">
        <v>13</v>
      </c>
      <c r="F832" s="14" t="s">
        <v>18</v>
      </c>
      <c r="G832" s="14" t="s">
        <v>16</v>
      </c>
      <c r="H832" s="14" t="str">
        <f t="shared" si="57"/>
        <v>B2BFW</v>
      </c>
      <c r="I832" s="14" t="str">
        <f t="shared" si="58"/>
        <v>B2_2021</v>
      </c>
      <c r="J832" s="14" t="s">
        <v>15</v>
      </c>
      <c r="K832" s="14" t="s">
        <v>372</v>
      </c>
      <c r="L832" s="18">
        <v>44432</v>
      </c>
      <c r="M832" s="154">
        <v>14.535</v>
      </c>
      <c r="N832" s="155">
        <v>2093.04</v>
      </c>
      <c r="O832" s="155">
        <v>2093.04</v>
      </c>
      <c r="P832" s="14"/>
      <c r="Q832" s="14"/>
      <c r="R832" s="14"/>
      <c r="S832" s="168"/>
      <c r="T832" s="168"/>
      <c r="U832" s="168"/>
      <c r="V832" s="168"/>
      <c r="W832" s="168"/>
      <c r="X832" s="168"/>
      <c r="Y832" s="168"/>
      <c r="Z832" s="168"/>
      <c r="AA832" s="168"/>
      <c r="AB832" s="168"/>
      <c r="AC832" s="168"/>
      <c r="AD832" s="168"/>
      <c r="AE832" s="168"/>
      <c r="AF832" s="168"/>
      <c r="AG832" s="168"/>
      <c r="AH832" s="168"/>
      <c r="AI832" s="168"/>
      <c r="AJ832" s="168"/>
      <c r="AK832" s="168"/>
      <c r="AL832" s="168"/>
      <c r="AM832" s="168"/>
      <c r="AN832" s="168"/>
      <c r="AO832" s="168"/>
      <c r="AP832" s="168"/>
      <c r="AQ832" s="168"/>
      <c r="AR832" s="14"/>
    </row>
    <row r="833" spans="1:44" x14ac:dyDescent="0.35">
      <c r="A833" s="153" t="str">
        <f t="shared" si="56"/>
        <v>Cut3_16</v>
      </c>
      <c r="B833" s="14">
        <v>2021</v>
      </c>
      <c r="C833" s="14">
        <v>16</v>
      </c>
      <c r="D833" s="14" t="s">
        <v>13</v>
      </c>
      <c r="E833" s="14" t="s">
        <v>13</v>
      </c>
      <c r="F833" s="14" t="s">
        <v>14</v>
      </c>
      <c r="G833" s="14" t="s">
        <v>9</v>
      </c>
      <c r="H833" s="14" t="str">
        <f t="shared" si="57"/>
        <v>B1BPW</v>
      </c>
      <c r="I833" s="14" t="str">
        <f t="shared" si="58"/>
        <v>B1_2021</v>
      </c>
      <c r="J833" s="14" t="s">
        <v>15</v>
      </c>
      <c r="K833" s="14" t="s">
        <v>372</v>
      </c>
      <c r="L833" s="18">
        <v>44432</v>
      </c>
      <c r="M833" s="154">
        <v>16.314999999999998</v>
      </c>
      <c r="N833" s="155">
        <v>4546.4466666666658</v>
      </c>
      <c r="O833" s="155">
        <v>4546.4466666666658</v>
      </c>
      <c r="P833" s="14"/>
      <c r="Q833" s="14"/>
      <c r="R833" s="14"/>
      <c r="S833" s="168"/>
      <c r="T833" s="168"/>
      <c r="U833" s="168"/>
      <c r="V833" s="168"/>
      <c r="W833" s="168"/>
      <c r="X833" s="168"/>
      <c r="Y833" s="168"/>
      <c r="Z833" s="168"/>
      <c r="AA833" s="168"/>
      <c r="AB833" s="168"/>
      <c r="AC833" s="168"/>
      <c r="AD833" s="168"/>
      <c r="AE833" s="168"/>
      <c r="AF833" s="168"/>
      <c r="AG833" s="168"/>
      <c r="AH833" s="168"/>
      <c r="AI833" s="168"/>
      <c r="AJ833" s="168"/>
      <c r="AK833" s="168"/>
      <c r="AL833" s="168"/>
      <c r="AM833" s="168"/>
      <c r="AN833" s="168"/>
      <c r="AO833" s="168"/>
      <c r="AP833" s="168"/>
      <c r="AQ833" s="168"/>
      <c r="AR833" s="14"/>
    </row>
    <row r="834" spans="1:44" x14ac:dyDescent="0.35">
      <c r="A834" s="153" t="str">
        <f t="shared" si="56"/>
        <v>Cut3_17</v>
      </c>
      <c r="B834" s="14">
        <v>2021</v>
      </c>
      <c r="C834" s="14">
        <v>17</v>
      </c>
      <c r="D834" s="14" t="s">
        <v>12</v>
      </c>
      <c r="E834" s="14" t="s">
        <v>13</v>
      </c>
      <c r="F834" s="14" t="s">
        <v>14</v>
      </c>
      <c r="G834" s="14" t="s">
        <v>16</v>
      </c>
      <c r="H834" s="14" t="str">
        <f t="shared" si="57"/>
        <v>B1BFW</v>
      </c>
      <c r="I834" s="14" t="str">
        <f t="shared" si="58"/>
        <v>B1_2021</v>
      </c>
      <c r="J834" s="14" t="s">
        <v>15</v>
      </c>
      <c r="K834" s="14" t="s">
        <v>372</v>
      </c>
      <c r="L834" s="18">
        <v>44432</v>
      </c>
      <c r="M834" s="154">
        <v>17.414999999999999</v>
      </c>
      <c r="N834" s="155">
        <v>3784.86</v>
      </c>
      <c r="O834" s="155">
        <v>3784.86</v>
      </c>
      <c r="P834" s="14"/>
      <c r="Q834" s="14"/>
      <c r="R834" s="14"/>
      <c r="S834" s="168"/>
      <c r="T834" s="168"/>
      <c r="U834" s="168"/>
      <c r="V834" s="168"/>
      <c r="W834" s="168"/>
      <c r="X834" s="168"/>
      <c r="Y834" s="168"/>
      <c r="Z834" s="168"/>
      <c r="AA834" s="168"/>
      <c r="AB834" s="168"/>
      <c r="AC834" s="168"/>
      <c r="AD834" s="168"/>
      <c r="AE834" s="168"/>
      <c r="AF834" s="168"/>
      <c r="AG834" s="168"/>
      <c r="AH834" s="168"/>
      <c r="AI834" s="168"/>
      <c r="AJ834" s="168"/>
      <c r="AK834" s="168"/>
      <c r="AL834" s="168"/>
      <c r="AM834" s="168"/>
      <c r="AN834" s="168"/>
      <c r="AO834" s="168"/>
      <c r="AP834" s="168"/>
      <c r="AQ834" s="168"/>
      <c r="AR834" s="14"/>
    </row>
    <row r="835" spans="1:44" x14ac:dyDescent="0.35">
      <c r="A835" s="153" t="str">
        <f t="shared" si="56"/>
        <v>Cut3_18</v>
      </c>
      <c r="B835" s="14">
        <v>2021</v>
      </c>
      <c r="C835" s="14">
        <v>18</v>
      </c>
      <c r="D835" s="14" t="s">
        <v>12</v>
      </c>
      <c r="E835" s="14" t="s">
        <v>13</v>
      </c>
      <c r="F835" s="14" t="s">
        <v>11</v>
      </c>
      <c r="G835" s="14" t="s">
        <v>16</v>
      </c>
      <c r="H835" s="14" t="str">
        <f t="shared" si="57"/>
        <v>B4BFW</v>
      </c>
      <c r="I835" s="14" t="str">
        <f t="shared" si="58"/>
        <v>B4_2021</v>
      </c>
      <c r="J835" s="14" t="s">
        <v>10</v>
      </c>
      <c r="K835" s="14" t="s">
        <v>372</v>
      </c>
      <c r="L835" s="18">
        <v>44432</v>
      </c>
      <c r="M835" s="154">
        <v>20.97</v>
      </c>
      <c r="N835" s="155">
        <v>3746.64</v>
      </c>
      <c r="O835" s="155">
        <v>3746.64</v>
      </c>
      <c r="P835" s="14"/>
      <c r="Q835" s="14"/>
      <c r="R835" s="14"/>
      <c r="S835" s="168"/>
      <c r="T835" s="168"/>
      <c r="U835" s="168"/>
      <c r="V835" s="168"/>
      <c r="W835" s="168"/>
      <c r="X835" s="168"/>
      <c r="Y835" s="168"/>
      <c r="Z835" s="168"/>
      <c r="AA835" s="168"/>
      <c r="AB835" s="168"/>
      <c r="AC835" s="168"/>
      <c r="AD835" s="168"/>
      <c r="AE835" s="168"/>
      <c r="AF835" s="168"/>
      <c r="AG835" s="168"/>
      <c r="AH835" s="168"/>
      <c r="AI835" s="168"/>
      <c r="AJ835" s="168"/>
      <c r="AK835" s="168"/>
      <c r="AL835" s="168"/>
      <c r="AM835" s="168"/>
      <c r="AN835" s="168"/>
      <c r="AO835" s="168"/>
      <c r="AP835" s="168"/>
      <c r="AQ835" s="168"/>
      <c r="AR835" s="14"/>
    </row>
    <row r="836" spans="1:44" x14ac:dyDescent="0.35">
      <c r="A836" s="153" t="str">
        <f t="shared" si="56"/>
        <v>Cut3_19</v>
      </c>
      <c r="B836" s="14">
        <v>2021</v>
      </c>
      <c r="C836" s="14">
        <v>19</v>
      </c>
      <c r="D836" s="14" t="s">
        <v>17</v>
      </c>
      <c r="E836" s="14" t="s">
        <v>13</v>
      </c>
      <c r="F836" s="14" t="s">
        <v>11</v>
      </c>
      <c r="G836" s="14" t="s">
        <v>9</v>
      </c>
      <c r="H836" s="14" t="str">
        <f t="shared" si="57"/>
        <v>B4BPW</v>
      </c>
      <c r="I836" s="14" t="str">
        <f t="shared" si="58"/>
        <v>B4_2021</v>
      </c>
      <c r="J836" s="14" t="s">
        <v>10</v>
      </c>
      <c r="K836" s="14" t="s">
        <v>372</v>
      </c>
      <c r="L836" s="18">
        <v>44432</v>
      </c>
      <c r="M836" s="154">
        <v>19.745000000000001</v>
      </c>
      <c r="N836" s="155">
        <v>5265.333333333333</v>
      </c>
      <c r="O836" s="155">
        <v>5265.333333333333</v>
      </c>
      <c r="P836" s="14"/>
      <c r="Q836" s="14"/>
      <c r="R836" s="14"/>
      <c r="S836" s="168"/>
      <c r="T836" s="168"/>
      <c r="U836" s="168"/>
      <c r="V836" s="168"/>
      <c r="W836" s="168"/>
      <c r="X836" s="168"/>
      <c r="Y836" s="168"/>
      <c r="Z836" s="168"/>
      <c r="AA836" s="168"/>
      <c r="AB836" s="168"/>
      <c r="AC836" s="168"/>
      <c r="AD836" s="168"/>
      <c r="AE836" s="168"/>
      <c r="AF836" s="168"/>
      <c r="AG836" s="168"/>
      <c r="AH836" s="168"/>
      <c r="AI836" s="168"/>
      <c r="AJ836" s="168"/>
      <c r="AK836" s="168"/>
      <c r="AL836" s="168"/>
      <c r="AM836" s="168"/>
      <c r="AN836" s="168"/>
      <c r="AO836" s="168"/>
      <c r="AP836" s="168"/>
      <c r="AQ836" s="168"/>
      <c r="AR836" s="14"/>
    </row>
    <row r="837" spans="1:44" x14ac:dyDescent="0.35">
      <c r="A837" s="153" t="str">
        <f t="shared" si="56"/>
        <v>Cut3_20</v>
      </c>
      <c r="B837" s="14">
        <v>2021</v>
      </c>
      <c r="C837" s="14">
        <v>20</v>
      </c>
      <c r="D837" s="14" t="s">
        <v>17</v>
      </c>
      <c r="E837" s="14" t="s">
        <v>13</v>
      </c>
      <c r="F837" s="14" t="s">
        <v>8</v>
      </c>
      <c r="G837" s="14" t="s">
        <v>12</v>
      </c>
      <c r="H837" s="14" t="str">
        <f t="shared" si="57"/>
        <v>B3C</v>
      </c>
      <c r="I837" s="14" t="str">
        <f t="shared" si="58"/>
        <v>B3_2021</v>
      </c>
      <c r="J837" s="14" t="s">
        <v>10</v>
      </c>
      <c r="K837" s="14" t="s">
        <v>372</v>
      </c>
      <c r="L837" s="18">
        <v>44432</v>
      </c>
      <c r="M837" s="154">
        <v>23.91</v>
      </c>
      <c r="N837" s="155">
        <v>2518.52</v>
      </c>
      <c r="O837" s="155">
        <v>2518.52</v>
      </c>
      <c r="P837" s="14"/>
      <c r="Q837" s="14"/>
      <c r="R837" s="14"/>
      <c r="S837" s="168"/>
      <c r="T837" s="168"/>
      <c r="U837" s="168"/>
      <c r="V837" s="168"/>
      <c r="W837" s="168"/>
      <c r="X837" s="168"/>
      <c r="Y837" s="168"/>
      <c r="Z837" s="168"/>
      <c r="AA837" s="168"/>
      <c r="AB837" s="168"/>
      <c r="AC837" s="168"/>
      <c r="AD837" s="168"/>
      <c r="AE837" s="168"/>
      <c r="AF837" s="168"/>
      <c r="AG837" s="168"/>
      <c r="AH837" s="168"/>
      <c r="AI837" s="168"/>
      <c r="AJ837" s="168"/>
      <c r="AK837" s="168"/>
      <c r="AL837" s="168"/>
      <c r="AM837" s="168"/>
      <c r="AN837" s="168"/>
      <c r="AO837" s="168"/>
      <c r="AP837" s="168"/>
      <c r="AQ837" s="168"/>
      <c r="AR837" s="14"/>
    </row>
    <row r="838" spans="1:44" x14ac:dyDescent="0.35">
      <c r="A838" s="153" t="str">
        <f t="shared" si="56"/>
        <v>Cut3_21</v>
      </c>
      <c r="B838" s="14">
        <v>2021</v>
      </c>
      <c r="C838" s="14">
        <v>21</v>
      </c>
      <c r="D838" s="14" t="s">
        <v>19</v>
      </c>
      <c r="E838" s="14" t="s">
        <v>13</v>
      </c>
      <c r="F838" s="14" t="s">
        <v>14</v>
      </c>
      <c r="G838" s="14" t="s">
        <v>12</v>
      </c>
      <c r="H838" s="14" t="str">
        <f t="shared" si="57"/>
        <v>B1C</v>
      </c>
      <c r="I838" s="14" t="str">
        <f t="shared" si="58"/>
        <v>B1_2021</v>
      </c>
      <c r="J838" s="14" t="s">
        <v>15</v>
      </c>
      <c r="K838" s="14" t="s">
        <v>372</v>
      </c>
      <c r="L838" s="18">
        <v>44432</v>
      </c>
      <c r="M838" s="154">
        <v>28.324999999999999</v>
      </c>
      <c r="N838" s="155">
        <v>1321.8333333333333</v>
      </c>
      <c r="O838" s="155">
        <v>1321.8333333333333</v>
      </c>
      <c r="P838" s="14"/>
      <c r="Q838" s="14"/>
      <c r="R838" s="14"/>
      <c r="S838" s="168"/>
      <c r="T838" s="168"/>
      <c r="U838" s="168"/>
      <c r="V838" s="168"/>
      <c r="W838" s="168"/>
      <c r="X838" s="168"/>
      <c r="Y838" s="168"/>
      <c r="Z838" s="168"/>
      <c r="AA838" s="168"/>
      <c r="AB838" s="168"/>
      <c r="AC838" s="168"/>
      <c r="AD838" s="168"/>
      <c r="AE838" s="168"/>
      <c r="AF838" s="168"/>
      <c r="AG838" s="168"/>
      <c r="AH838" s="168"/>
      <c r="AI838" s="168"/>
      <c r="AJ838" s="168"/>
      <c r="AK838" s="168"/>
      <c r="AL838" s="168"/>
      <c r="AM838" s="168"/>
      <c r="AN838" s="168"/>
      <c r="AO838" s="168"/>
      <c r="AP838" s="168"/>
      <c r="AQ838" s="168"/>
      <c r="AR838" s="14"/>
    </row>
    <row r="839" spans="1:44" x14ac:dyDescent="0.35">
      <c r="A839" s="153" t="str">
        <f t="shared" si="56"/>
        <v>Cut3_22</v>
      </c>
      <c r="B839" s="14">
        <v>2021</v>
      </c>
      <c r="C839" s="14">
        <v>22</v>
      </c>
      <c r="D839" s="14" t="s">
        <v>19</v>
      </c>
      <c r="E839" s="14" t="s">
        <v>13</v>
      </c>
      <c r="F839" s="14" t="s">
        <v>11</v>
      </c>
      <c r="G839" s="14" t="s">
        <v>12</v>
      </c>
      <c r="H839" s="14" t="str">
        <f t="shared" si="57"/>
        <v>B4C</v>
      </c>
      <c r="I839" s="14" t="str">
        <f t="shared" si="58"/>
        <v>B4_2021</v>
      </c>
      <c r="J839" s="14" t="s">
        <v>10</v>
      </c>
      <c r="K839" s="14" t="s">
        <v>372</v>
      </c>
      <c r="L839" s="18">
        <v>44432</v>
      </c>
      <c r="M839" s="154">
        <v>23.785</v>
      </c>
      <c r="N839" s="155">
        <v>1902.8</v>
      </c>
      <c r="O839" s="155">
        <v>1902.8</v>
      </c>
      <c r="P839" s="14"/>
      <c r="Q839" s="14"/>
      <c r="R839" s="14"/>
      <c r="S839" s="168"/>
      <c r="T839" s="168"/>
      <c r="U839" s="168"/>
      <c r="V839" s="168"/>
      <c r="W839" s="168"/>
      <c r="X839" s="168"/>
      <c r="Y839" s="168"/>
      <c r="Z839" s="168"/>
      <c r="AA839" s="168"/>
      <c r="AB839" s="168"/>
      <c r="AC839" s="168"/>
      <c r="AD839" s="168"/>
      <c r="AE839" s="168"/>
      <c r="AF839" s="168"/>
      <c r="AG839" s="168"/>
      <c r="AH839" s="168"/>
      <c r="AI839" s="168"/>
      <c r="AJ839" s="168"/>
      <c r="AK839" s="168"/>
      <c r="AL839" s="168"/>
      <c r="AM839" s="168"/>
      <c r="AN839" s="168"/>
      <c r="AO839" s="168"/>
      <c r="AP839" s="168"/>
      <c r="AQ839" s="168"/>
      <c r="AR839" s="14"/>
    </row>
    <row r="840" spans="1:44" x14ac:dyDescent="0.35">
      <c r="A840" s="153" t="str">
        <f t="shared" si="56"/>
        <v>Cut3_23</v>
      </c>
      <c r="B840" s="14">
        <v>2021</v>
      </c>
      <c r="C840" s="14">
        <v>23</v>
      </c>
      <c r="D840" s="14" t="s">
        <v>20</v>
      </c>
      <c r="E840" s="14" t="s">
        <v>13</v>
      </c>
      <c r="F840" s="14" t="s">
        <v>8</v>
      </c>
      <c r="G840" s="14" t="s">
        <v>16</v>
      </c>
      <c r="H840" s="14" t="str">
        <f t="shared" si="57"/>
        <v>B3BFW</v>
      </c>
      <c r="I840" s="14" t="str">
        <f t="shared" si="58"/>
        <v>B3_2021</v>
      </c>
      <c r="J840" s="14" t="s">
        <v>10</v>
      </c>
      <c r="K840" s="14" t="s">
        <v>372</v>
      </c>
      <c r="L840" s="18">
        <v>44432</v>
      </c>
      <c r="M840" s="154">
        <v>27.14</v>
      </c>
      <c r="N840" s="155">
        <v>2931.1200000000003</v>
      </c>
      <c r="O840" s="155">
        <v>2931.1200000000003</v>
      </c>
      <c r="P840" s="14"/>
      <c r="Q840" s="14"/>
      <c r="R840" s="14"/>
      <c r="S840" s="168"/>
      <c r="T840" s="168"/>
      <c r="U840" s="168"/>
      <c r="V840" s="168"/>
      <c r="W840" s="168"/>
      <c r="X840" s="168"/>
      <c r="Y840" s="168"/>
      <c r="Z840" s="168"/>
      <c r="AA840" s="168"/>
      <c r="AB840" s="168"/>
      <c r="AC840" s="168"/>
      <c r="AD840" s="168"/>
      <c r="AE840" s="168"/>
      <c r="AF840" s="168"/>
      <c r="AG840" s="168"/>
      <c r="AH840" s="168"/>
      <c r="AI840" s="168"/>
      <c r="AJ840" s="168"/>
      <c r="AK840" s="168"/>
      <c r="AL840" s="168"/>
      <c r="AM840" s="168"/>
      <c r="AN840" s="168"/>
      <c r="AO840" s="168"/>
      <c r="AP840" s="168"/>
      <c r="AQ840" s="168"/>
      <c r="AR840" s="14"/>
    </row>
    <row r="841" spans="1:44" x14ac:dyDescent="0.35">
      <c r="A841" s="153" t="str">
        <f t="shared" si="56"/>
        <v>Cut3_24</v>
      </c>
      <c r="B841" s="14">
        <v>2021</v>
      </c>
      <c r="C841" s="15">
        <v>24</v>
      </c>
      <c r="D841" s="15" t="s">
        <v>20</v>
      </c>
      <c r="E841" s="15" t="s">
        <v>13</v>
      </c>
      <c r="F841" s="15" t="s">
        <v>18</v>
      </c>
      <c r="G841" s="14" t="s">
        <v>12</v>
      </c>
      <c r="H841" s="14" t="str">
        <f t="shared" si="57"/>
        <v>B2C</v>
      </c>
      <c r="I841" s="14" t="str">
        <f t="shared" si="58"/>
        <v>B2_2021</v>
      </c>
      <c r="J841" s="14" t="s">
        <v>15</v>
      </c>
      <c r="K841" s="14" t="s">
        <v>372</v>
      </c>
      <c r="L841" s="18">
        <v>44432</v>
      </c>
      <c r="M841" s="154">
        <v>25.259999999999998</v>
      </c>
      <c r="N841" s="155">
        <v>875.68000000000006</v>
      </c>
      <c r="O841" s="155">
        <v>875.68000000000006</v>
      </c>
      <c r="P841" s="14"/>
      <c r="Q841" s="14"/>
      <c r="R841" s="14"/>
      <c r="S841" s="168"/>
      <c r="T841" s="168"/>
      <c r="U841" s="168"/>
      <c r="V841" s="168"/>
      <c r="W841" s="168"/>
      <c r="X841" s="168"/>
      <c r="Y841" s="168"/>
      <c r="Z841" s="168"/>
      <c r="AA841" s="168"/>
      <c r="AB841" s="168"/>
      <c r="AC841" s="168"/>
      <c r="AD841" s="168"/>
      <c r="AE841" s="168"/>
      <c r="AF841" s="168"/>
      <c r="AG841" s="168"/>
      <c r="AH841" s="168"/>
      <c r="AI841" s="168"/>
      <c r="AJ841" s="168"/>
      <c r="AK841" s="168"/>
      <c r="AL841" s="168"/>
      <c r="AM841" s="168"/>
      <c r="AN841" s="168"/>
      <c r="AO841" s="168"/>
      <c r="AP841" s="168"/>
      <c r="AQ841" s="168"/>
      <c r="AR841" s="14"/>
    </row>
    <row r="842" spans="1:44" x14ac:dyDescent="0.35">
      <c r="A842" s="153" t="str">
        <f t="shared" si="56"/>
        <v>Cut3_25</v>
      </c>
      <c r="B842" s="14">
        <v>2021</v>
      </c>
      <c r="C842" s="14">
        <v>25</v>
      </c>
      <c r="D842" s="14" t="s">
        <v>7</v>
      </c>
      <c r="E842" s="14" t="s">
        <v>12</v>
      </c>
      <c r="F842" s="14" t="s">
        <v>11</v>
      </c>
      <c r="G842" s="14" t="s">
        <v>16</v>
      </c>
      <c r="H842" s="14" t="str">
        <f t="shared" si="57"/>
        <v>B4BFW</v>
      </c>
      <c r="I842" s="14" t="str">
        <f t="shared" si="58"/>
        <v>B4_2021</v>
      </c>
      <c r="J842" s="14" t="s">
        <v>10</v>
      </c>
      <c r="K842" s="14" t="s">
        <v>372</v>
      </c>
      <c r="L842" s="18">
        <v>44432</v>
      </c>
      <c r="M842" s="154">
        <v>23.575000000000003</v>
      </c>
      <c r="N842" s="155">
        <v>3551.9666666666672</v>
      </c>
      <c r="O842" s="155">
        <v>3551.9666666666672</v>
      </c>
      <c r="P842" s="14"/>
      <c r="Q842" s="14"/>
      <c r="R842" s="14"/>
      <c r="S842" s="168"/>
      <c r="T842" s="168"/>
      <c r="U842" s="168"/>
      <c r="V842" s="168"/>
      <c r="W842" s="168"/>
      <c r="X842" s="168"/>
      <c r="Y842" s="168"/>
      <c r="Z842" s="168"/>
      <c r="AA842" s="168"/>
      <c r="AB842" s="168"/>
      <c r="AC842" s="168"/>
      <c r="AD842" s="168"/>
      <c r="AE842" s="168"/>
      <c r="AF842" s="168"/>
      <c r="AG842" s="168"/>
      <c r="AH842" s="168"/>
      <c r="AI842" s="168"/>
      <c r="AJ842" s="168"/>
      <c r="AK842" s="168"/>
      <c r="AL842" s="168"/>
      <c r="AM842" s="168"/>
      <c r="AN842" s="168"/>
      <c r="AO842" s="168"/>
      <c r="AP842" s="168"/>
      <c r="AQ842" s="168"/>
      <c r="AR842" s="14"/>
    </row>
    <row r="843" spans="1:44" x14ac:dyDescent="0.35">
      <c r="A843" s="153" t="str">
        <f t="shared" si="56"/>
        <v>Cut3_26</v>
      </c>
      <c r="B843" s="14">
        <v>2021</v>
      </c>
      <c r="C843" s="14">
        <v>26</v>
      </c>
      <c r="D843" s="14" t="s">
        <v>7</v>
      </c>
      <c r="E843" s="14" t="s">
        <v>12</v>
      </c>
      <c r="F843" s="14" t="s">
        <v>18</v>
      </c>
      <c r="G843" s="14" t="s">
        <v>9</v>
      </c>
      <c r="H843" s="14" t="str">
        <f t="shared" si="57"/>
        <v>B2BPW</v>
      </c>
      <c r="I843" s="14" t="str">
        <f t="shared" si="58"/>
        <v>B2_2021</v>
      </c>
      <c r="J843" s="14" t="s">
        <v>15</v>
      </c>
      <c r="K843" s="14" t="s">
        <v>372</v>
      </c>
      <c r="L843" s="18">
        <v>44432</v>
      </c>
      <c r="M843" s="154">
        <v>18.950000000000003</v>
      </c>
      <c r="N843" s="155">
        <v>3486.8000000000006</v>
      </c>
      <c r="O843" s="155">
        <v>3486.8000000000006</v>
      </c>
      <c r="P843" s="14"/>
      <c r="Q843" s="14"/>
      <c r="R843" s="14"/>
      <c r="S843" s="168"/>
      <c r="T843" s="168"/>
      <c r="U843" s="168"/>
      <c r="V843" s="168"/>
      <c r="W843" s="168"/>
      <c r="X843" s="168"/>
      <c r="Y843" s="168"/>
      <c r="Z843" s="168"/>
      <c r="AA843" s="168"/>
      <c r="AB843" s="168"/>
      <c r="AC843" s="168"/>
      <c r="AD843" s="168"/>
      <c r="AE843" s="168"/>
      <c r="AF843" s="168"/>
      <c r="AG843" s="168"/>
      <c r="AH843" s="168"/>
      <c r="AI843" s="168"/>
      <c r="AJ843" s="168"/>
      <c r="AK843" s="168"/>
      <c r="AL843" s="168"/>
      <c r="AM843" s="168"/>
      <c r="AN843" s="168"/>
      <c r="AO843" s="168"/>
      <c r="AP843" s="168"/>
      <c r="AQ843" s="168"/>
      <c r="AR843" s="14"/>
    </row>
    <row r="844" spans="1:44" x14ac:dyDescent="0.35">
      <c r="A844" s="153" t="str">
        <f t="shared" si="56"/>
        <v>Cut3_27</v>
      </c>
      <c r="B844" s="14">
        <v>2021</v>
      </c>
      <c r="C844" s="14">
        <v>27</v>
      </c>
      <c r="D844" s="14" t="s">
        <v>13</v>
      </c>
      <c r="E844" s="14" t="s">
        <v>12</v>
      </c>
      <c r="F844" s="14" t="s">
        <v>14</v>
      </c>
      <c r="G844" s="14" t="s">
        <v>12</v>
      </c>
      <c r="H844" s="14" t="str">
        <f t="shared" si="57"/>
        <v>B1C</v>
      </c>
      <c r="I844" s="14" t="str">
        <f t="shared" si="58"/>
        <v>B1_2021</v>
      </c>
      <c r="J844" s="14" t="s">
        <v>15</v>
      </c>
      <c r="K844" s="14" t="s">
        <v>372</v>
      </c>
      <c r="L844" s="18">
        <v>44432</v>
      </c>
      <c r="M844" s="154">
        <v>28.925000000000001</v>
      </c>
      <c r="N844" s="155">
        <v>4435.166666666667</v>
      </c>
      <c r="O844" s="155">
        <v>4435.166666666667</v>
      </c>
      <c r="P844" s="14"/>
      <c r="Q844" s="14"/>
      <c r="R844" s="14"/>
      <c r="S844" s="168"/>
      <c r="T844" s="168"/>
      <c r="U844" s="168"/>
      <c r="V844" s="168"/>
      <c r="W844" s="168"/>
      <c r="X844" s="168"/>
      <c r="Y844" s="168"/>
      <c r="Z844" s="168"/>
      <c r="AA844" s="168"/>
      <c r="AB844" s="168"/>
      <c r="AC844" s="168"/>
      <c r="AD844" s="168"/>
      <c r="AE844" s="168"/>
      <c r="AF844" s="168"/>
      <c r="AG844" s="168"/>
      <c r="AH844" s="168"/>
      <c r="AI844" s="168"/>
      <c r="AJ844" s="168"/>
      <c r="AK844" s="168"/>
      <c r="AL844" s="168"/>
      <c r="AM844" s="168"/>
      <c r="AN844" s="168"/>
      <c r="AO844" s="168"/>
      <c r="AP844" s="168"/>
      <c r="AQ844" s="168"/>
      <c r="AR844" s="14"/>
    </row>
    <row r="845" spans="1:44" x14ac:dyDescent="0.35">
      <c r="A845" s="153" t="str">
        <f t="shared" si="56"/>
        <v>Cut3_28</v>
      </c>
      <c r="B845" s="14">
        <v>2021</v>
      </c>
      <c r="C845" s="14">
        <v>28</v>
      </c>
      <c r="D845" s="14" t="s">
        <v>13</v>
      </c>
      <c r="E845" s="14" t="s">
        <v>12</v>
      </c>
      <c r="F845" s="14" t="s">
        <v>14</v>
      </c>
      <c r="G845" s="14" t="s">
        <v>9</v>
      </c>
      <c r="H845" s="14" t="str">
        <f t="shared" si="57"/>
        <v>B1BPW</v>
      </c>
      <c r="I845" s="14" t="str">
        <f t="shared" si="58"/>
        <v>B1_2021</v>
      </c>
      <c r="J845" s="14" t="s">
        <v>15</v>
      </c>
      <c r="K845" s="14" t="s">
        <v>372</v>
      </c>
      <c r="L845" s="18">
        <v>44432</v>
      </c>
      <c r="M845" s="154">
        <v>23.465000000000003</v>
      </c>
      <c r="N845" s="155">
        <v>6132.1866666666674</v>
      </c>
      <c r="O845" s="155">
        <v>6132.1866666666674</v>
      </c>
      <c r="P845" s="14"/>
      <c r="Q845" s="14"/>
      <c r="R845" s="14"/>
      <c r="S845" s="168"/>
      <c r="T845" s="168"/>
      <c r="U845" s="168"/>
      <c r="V845" s="168"/>
      <c r="W845" s="168"/>
      <c r="X845" s="168"/>
      <c r="Y845" s="168"/>
      <c r="Z845" s="168"/>
      <c r="AA845" s="168"/>
      <c r="AB845" s="168"/>
      <c r="AC845" s="168"/>
      <c r="AD845" s="168"/>
      <c r="AE845" s="168"/>
      <c r="AF845" s="168"/>
      <c r="AG845" s="168"/>
      <c r="AH845" s="168"/>
      <c r="AI845" s="168"/>
      <c r="AJ845" s="168"/>
      <c r="AK845" s="168"/>
      <c r="AL845" s="168"/>
      <c r="AM845" s="168"/>
      <c r="AN845" s="168"/>
      <c r="AO845" s="168"/>
      <c r="AP845" s="168"/>
      <c r="AQ845" s="168"/>
      <c r="AR845" s="14"/>
    </row>
    <row r="846" spans="1:44" x14ac:dyDescent="0.35">
      <c r="A846" s="153" t="str">
        <f t="shared" si="56"/>
        <v>Cut3_29</v>
      </c>
      <c r="B846" s="14">
        <v>2021</v>
      </c>
      <c r="C846" s="14">
        <v>29</v>
      </c>
      <c r="D846" s="14" t="s">
        <v>12</v>
      </c>
      <c r="E846" s="14" t="s">
        <v>12</v>
      </c>
      <c r="F846" s="14" t="s">
        <v>11</v>
      </c>
      <c r="G846" s="14" t="s">
        <v>9</v>
      </c>
      <c r="H846" s="14" t="str">
        <f t="shared" si="57"/>
        <v>B4BPW</v>
      </c>
      <c r="I846" s="14" t="str">
        <f t="shared" si="58"/>
        <v>B4_2021</v>
      </c>
      <c r="J846" s="14" t="s">
        <v>10</v>
      </c>
      <c r="K846" s="14" t="s">
        <v>372</v>
      </c>
      <c r="L846" s="18">
        <v>44432</v>
      </c>
      <c r="M846" s="154">
        <v>23.97</v>
      </c>
      <c r="N846" s="155">
        <v>5976.5199999999995</v>
      </c>
      <c r="O846" s="155">
        <v>5976.5199999999995</v>
      </c>
      <c r="P846" s="14"/>
      <c r="Q846" s="14"/>
      <c r="R846" s="14"/>
      <c r="S846" s="168"/>
      <c r="T846" s="168"/>
      <c r="U846" s="168"/>
      <c r="V846" s="168"/>
      <c r="W846" s="168"/>
      <c r="X846" s="168"/>
      <c r="Y846" s="168"/>
      <c r="Z846" s="168"/>
      <c r="AA846" s="168"/>
      <c r="AB846" s="168"/>
      <c r="AC846" s="168"/>
      <c r="AD846" s="168"/>
      <c r="AE846" s="168"/>
      <c r="AF846" s="168"/>
      <c r="AG846" s="168"/>
      <c r="AH846" s="168"/>
      <c r="AI846" s="168"/>
      <c r="AJ846" s="168"/>
      <c r="AK846" s="168"/>
      <c r="AL846" s="168"/>
      <c r="AM846" s="168"/>
      <c r="AN846" s="168"/>
      <c r="AO846" s="168"/>
      <c r="AP846" s="168"/>
      <c r="AQ846" s="168"/>
      <c r="AR846" s="14"/>
    </row>
    <row r="847" spans="1:44" x14ac:dyDescent="0.35">
      <c r="A847" s="153" t="str">
        <f t="shared" si="56"/>
        <v>Cut3_30</v>
      </c>
      <c r="B847" s="14">
        <v>2021</v>
      </c>
      <c r="C847" s="14">
        <v>30</v>
      </c>
      <c r="D847" s="14" t="s">
        <v>12</v>
      </c>
      <c r="E847" s="14" t="s">
        <v>12</v>
      </c>
      <c r="F847" s="14" t="s">
        <v>8</v>
      </c>
      <c r="G847" s="14" t="s">
        <v>16</v>
      </c>
      <c r="H847" s="14" t="str">
        <f t="shared" si="57"/>
        <v>B3BFW</v>
      </c>
      <c r="I847" s="14" t="str">
        <f t="shared" si="58"/>
        <v>B3_2021</v>
      </c>
      <c r="J847" s="14" t="s">
        <v>10</v>
      </c>
      <c r="K847" s="14" t="s">
        <v>372</v>
      </c>
      <c r="L847" s="18">
        <v>44432</v>
      </c>
      <c r="M847" s="154">
        <v>19.979999999999997</v>
      </c>
      <c r="N847" s="155">
        <v>3116.8799999999992</v>
      </c>
      <c r="O847" s="155">
        <v>3116.8799999999992</v>
      </c>
      <c r="P847" s="14"/>
      <c r="Q847" s="14"/>
      <c r="R847" s="14"/>
      <c r="S847" s="168"/>
      <c r="T847" s="168"/>
      <c r="U847" s="168"/>
      <c r="V847" s="168"/>
      <c r="W847" s="168"/>
      <c r="X847" s="168"/>
      <c r="Y847" s="168"/>
      <c r="Z847" s="168"/>
      <c r="AA847" s="168"/>
      <c r="AB847" s="168"/>
      <c r="AC847" s="168"/>
      <c r="AD847" s="168"/>
      <c r="AE847" s="168"/>
      <c r="AF847" s="168"/>
      <c r="AG847" s="168"/>
      <c r="AH847" s="168"/>
      <c r="AI847" s="168"/>
      <c r="AJ847" s="168"/>
      <c r="AK847" s="168"/>
      <c r="AL847" s="168"/>
      <c r="AM847" s="168"/>
      <c r="AN847" s="168"/>
      <c r="AO847" s="168"/>
      <c r="AP847" s="168"/>
      <c r="AQ847" s="168"/>
      <c r="AR847" s="14"/>
    </row>
    <row r="848" spans="1:44" x14ac:dyDescent="0.35">
      <c r="A848" s="153" t="str">
        <f t="shared" si="56"/>
        <v>Cut3_31</v>
      </c>
      <c r="B848" s="14">
        <v>2021</v>
      </c>
      <c r="C848" s="14">
        <v>31</v>
      </c>
      <c r="D848" s="14" t="s">
        <v>17</v>
      </c>
      <c r="E848" s="14" t="s">
        <v>12</v>
      </c>
      <c r="F848" s="14" t="s">
        <v>11</v>
      </c>
      <c r="G848" s="14" t="s">
        <v>12</v>
      </c>
      <c r="H848" s="14" t="str">
        <f t="shared" si="57"/>
        <v>B4C</v>
      </c>
      <c r="I848" s="14" t="str">
        <f t="shared" si="58"/>
        <v>B4_2021</v>
      </c>
      <c r="J848" s="14" t="s">
        <v>10</v>
      </c>
      <c r="K848" s="14" t="s">
        <v>372</v>
      </c>
      <c r="L848" s="18">
        <v>44432</v>
      </c>
      <c r="M848" s="154">
        <v>19.22</v>
      </c>
      <c r="N848" s="155">
        <v>2895.8133333333335</v>
      </c>
      <c r="O848" s="155">
        <v>2895.8133333333335</v>
      </c>
      <c r="P848" s="14"/>
      <c r="Q848" s="14"/>
      <c r="R848" s="14"/>
      <c r="S848" s="168"/>
      <c r="T848" s="168"/>
      <c r="U848" s="168"/>
      <c r="V848" s="168"/>
      <c r="W848" s="168"/>
      <c r="X848" s="168"/>
      <c r="Y848" s="168"/>
      <c r="Z848" s="168"/>
      <c r="AA848" s="168"/>
      <c r="AB848" s="168"/>
      <c r="AC848" s="168"/>
      <c r="AD848" s="168"/>
      <c r="AE848" s="168"/>
      <c r="AF848" s="168"/>
      <c r="AG848" s="168"/>
      <c r="AH848" s="168"/>
      <c r="AI848" s="168"/>
      <c r="AJ848" s="168"/>
      <c r="AK848" s="168"/>
      <c r="AL848" s="168"/>
      <c r="AM848" s="168"/>
      <c r="AN848" s="168"/>
      <c r="AO848" s="168"/>
      <c r="AP848" s="168"/>
      <c r="AQ848" s="168"/>
      <c r="AR848" s="14"/>
    </row>
    <row r="849" spans="1:44" x14ac:dyDescent="0.35">
      <c r="A849" s="153" t="str">
        <f t="shared" si="56"/>
        <v>Cut3_32</v>
      </c>
      <c r="B849" s="14">
        <v>2021</v>
      </c>
      <c r="C849" s="14">
        <v>32</v>
      </c>
      <c r="D849" s="14" t="s">
        <v>17</v>
      </c>
      <c r="E849" s="14" t="s">
        <v>12</v>
      </c>
      <c r="F849" s="14" t="s">
        <v>8</v>
      </c>
      <c r="G849" s="14" t="s">
        <v>12</v>
      </c>
      <c r="H849" s="14" t="str">
        <f t="shared" si="57"/>
        <v>B3C</v>
      </c>
      <c r="I849" s="14" t="str">
        <f t="shared" si="58"/>
        <v>B3_2021</v>
      </c>
      <c r="J849" s="14" t="s">
        <v>10</v>
      </c>
      <c r="K849" s="14" t="s">
        <v>372</v>
      </c>
      <c r="L849" s="18">
        <v>44432</v>
      </c>
      <c r="M849" s="154">
        <v>21.664999999999999</v>
      </c>
      <c r="N849" s="155">
        <v>2570.913333333333</v>
      </c>
      <c r="O849" s="155">
        <v>2570.913333333333</v>
      </c>
      <c r="P849" s="14"/>
      <c r="Q849" s="14"/>
      <c r="R849" s="14"/>
      <c r="S849" s="168"/>
      <c r="T849" s="168"/>
      <c r="U849" s="168"/>
      <c r="V849" s="168"/>
      <c r="W849" s="168"/>
      <c r="X849" s="168"/>
      <c r="Y849" s="168"/>
      <c r="Z849" s="168"/>
      <c r="AA849" s="168"/>
      <c r="AB849" s="168"/>
      <c r="AC849" s="168"/>
      <c r="AD849" s="168"/>
      <c r="AE849" s="168"/>
      <c r="AF849" s="168"/>
      <c r="AG849" s="168"/>
      <c r="AH849" s="168"/>
      <c r="AI849" s="168"/>
      <c r="AJ849" s="168"/>
      <c r="AK849" s="168"/>
      <c r="AL849" s="168"/>
      <c r="AM849" s="168"/>
      <c r="AN849" s="168"/>
      <c r="AO849" s="168"/>
      <c r="AP849" s="168"/>
      <c r="AQ849" s="168"/>
      <c r="AR849" s="14"/>
    </row>
    <row r="850" spans="1:44" x14ac:dyDescent="0.35">
      <c r="A850" s="153" t="str">
        <f t="shared" si="56"/>
        <v>Cut3_33</v>
      </c>
      <c r="B850" s="14">
        <v>2021</v>
      </c>
      <c r="C850" s="14">
        <v>33</v>
      </c>
      <c r="D850" s="14" t="s">
        <v>19</v>
      </c>
      <c r="E850" s="14" t="s">
        <v>12</v>
      </c>
      <c r="F850" s="14" t="s">
        <v>8</v>
      </c>
      <c r="G850" s="14" t="s">
        <v>9</v>
      </c>
      <c r="H850" s="14" t="str">
        <f t="shared" si="57"/>
        <v>B3BPW</v>
      </c>
      <c r="I850" s="14" t="str">
        <f t="shared" si="58"/>
        <v>B3_2021</v>
      </c>
      <c r="J850" s="14" t="s">
        <v>10</v>
      </c>
      <c r="K850" s="14" t="s">
        <v>372</v>
      </c>
      <c r="L850" s="18">
        <v>44432</v>
      </c>
      <c r="M850" s="154">
        <v>19.48</v>
      </c>
      <c r="N850" s="155">
        <v>4155.7333333333336</v>
      </c>
      <c r="O850" s="155">
        <v>4155.7333333333336</v>
      </c>
      <c r="P850" s="14"/>
      <c r="Q850" s="14"/>
      <c r="R850" s="14"/>
      <c r="S850" s="168"/>
      <c r="T850" s="168"/>
      <c r="U850" s="168"/>
      <c r="V850" s="168"/>
      <c r="W850" s="168"/>
      <c r="X850" s="168"/>
      <c r="Y850" s="168"/>
      <c r="Z850" s="168"/>
      <c r="AA850" s="168"/>
      <c r="AB850" s="168"/>
      <c r="AC850" s="168"/>
      <c r="AD850" s="168"/>
      <c r="AE850" s="168"/>
      <c r="AF850" s="168"/>
      <c r="AG850" s="168"/>
      <c r="AH850" s="168"/>
      <c r="AI850" s="168"/>
      <c r="AJ850" s="168"/>
      <c r="AK850" s="168"/>
      <c r="AL850" s="168"/>
      <c r="AM850" s="168"/>
      <c r="AN850" s="168"/>
      <c r="AO850" s="168"/>
      <c r="AP850" s="168"/>
      <c r="AQ850" s="168"/>
      <c r="AR850" s="14"/>
    </row>
    <row r="851" spans="1:44" x14ac:dyDescent="0.35">
      <c r="A851" s="153" t="str">
        <f t="shared" si="56"/>
        <v>Cut3_34</v>
      </c>
      <c r="B851" s="14">
        <v>2021</v>
      </c>
      <c r="C851" s="14">
        <v>34</v>
      </c>
      <c r="D851" s="14" t="s">
        <v>19</v>
      </c>
      <c r="E851" s="14" t="s">
        <v>12</v>
      </c>
      <c r="F851" s="14" t="s">
        <v>14</v>
      </c>
      <c r="G851" s="14" t="s">
        <v>16</v>
      </c>
      <c r="H851" s="14" t="str">
        <f t="shared" si="57"/>
        <v>B1BFW</v>
      </c>
      <c r="I851" s="14" t="str">
        <f t="shared" si="58"/>
        <v>B1_2021</v>
      </c>
      <c r="J851" s="14" t="s">
        <v>15</v>
      </c>
      <c r="K851" s="14" t="s">
        <v>372</v>
      </c>
      <c r="L851" s="18">
        <v>44432</v>
      </c>
      <c r="M851" s="154">
        <v>28</v>
      </c>
      <c r="N851" s="155">
        <v>1530.6666666666665</v>
      </c>
      <c r="O851" s="155">
        <v>1530.6666666666665</v>
      </c>
      <c r="P851" s="14"/>
      <c r="Q851" s="14"/>
      <c r="R851" s="14"/>
      <c r="S851" s="168"/>
      <c r="T851" s="168"/>
      <c r="U851" s="168"/>
      <c r="V851" s="168"/>
      <c r="W851" s="168"/>
      <c r="X851" s="168"/>
      <c r="Y851" s="168"/>
      <c r="Z851" s="168"/>
      <c r="AA851" s="168"/>
      <c r="AB851" s="168"/>
      <c r="AC851" s="168"/>
      <c r="AD851" s="168"/>
      <c r="AE851" s="168"/>
      <c r="AF851" s="168"/>
      <c r="AG851" s="168"/>
      <c r="AH851" s="168"/>
      <c r="AI851" s="168"/>
      <c r="AJ851" s="168"/>
      <c r="AK851" s="168"/>
      <c r="AL851" s="168"/>
      <c r="AM851" s="168"/>
      <c r="AN851" s="168"/>
      <c r="AO851" s="168"/>
      <c r="AP851" s="168"/>
      <c r="AQ851" s="168"/>
      <c r="AR851" s="14"/>
    </row>
    <row r="852" spans="1:44" x14ac:dyDescent="0.35">
      <c r="A852" s="153" t="str">
        <f t="shared" si="56"/>
        <v>Cut3_35</v>
      </c>
      <c r="B852" s="14">
        <v>2021</v>
      </c>
      <c r="C852" s="16">
        <v>35</v>
      </c>
      <c r="D852" s="14" t="s">
        <v>20</v>
      </c>
      <c r="E852" s="16" t="s">
        <v>12</v>
      </c>
      <c r="F852" s="16" t="s">
        <v>18</v>
      </c>
      <c r="G852" s="14" t="s">
        <v>16</v>
      </c>
      <c r="H852" s="14" t="str">
        <f t="shared" si="57"/>
        <v>B2BFW</v>
      </c>
      <c r="I852" s="14" t="str">
        <f t="shared" si="58"/>
        <v>B2_2021</v>
      </c>
      <c r="J852" s="14" t="s">
        <v>15</v>
      </c>
      <c r="K852" s="14" t="s">
        <v>372</v>
      </c>
      <c r="L852" s="18">
        <v>44432</v>
      </c>
      <c r="M852" s="154">
        <v>22.855</v>
      </c>
      <c r="N852" s="155">
        <v>1523.6666666666667</v>
      </c>
      <c r="O852" s="155">
        <v>1523.6666666666667</v>
      </c>
      <c r="P852" s="14"/>
      <c r="Q852" s="14"/>
      <c r="R852" s="14"/>
      <c r="S852" s="168"/>
      <c r="T852" s="168"/>
      <c r="U852" s="168"/>
      <c r="V852" s="168"/>
      <c r="W852" s="168"/>
      <c r="X852" s="168"/>
      <c r="Y852" s="168"/>
      <c r="Z852" s="168"/>
      <c r="AA852" s="168"/>
      <c r="AB852" s="168"/>
      <c r="AC852" s="168"/>
      <c r="AD852" s="168"/>
      <c r="AE852" s="168"/>
      <c r="AF852" s="168"/>
      <c r="AG852" s="168"/>
      <c r="AH852" s="168"/>
      <c r="AI852" s="168"/>
      <c r="AJ852" s="168"/>
      <c r="AK852" s="168"/>
      <c r="AL852" s="168"/>
      <c r="AM852" s="168"/>
      <c r="AN852" s="168"/>
      <c r="AO852" s="168"/>
      <c r="AP852" s="168"/>
      <c r="AQ852" s="168"/>
      <c r="AR852" s="14"/>
    </row>
    <row r="853" spans="1:44" x14ac:dyDescent="0.35">
      <c r="A853" s="153" t="str">
        <f t="shared" si="56"/>
        <v>Cut3_36</v>
      </c>
      <c r="B853" s="14">
        <v>2021</v>
      </c>
      <c r="C853" s="15">
        <v>36</v>
      </c>
      <c r="D853" s="15" t="s">
        <v>20</v>
      </c>
      <c r="E853" s="15" t="s">
        <v>12</v>
      </c>
      <c r="F853" s="15" t="s">
        <v>18</v>
      </c>
      <c r="G853" s="14" t="s">
        <v>12</v>
      </c>
      <c r="H853" s="14" t="str">
        <f t="shared" si="57"/>
        <v>B2C</v>
      </c>
      <c r="I853" s="14" t="str">
        <f t="shared" si="58"/>
        <v>B2_2021</v>
      </c>
      <c r="J853" s="14" t="s">
        <v>15</v>
      </c>
      <c r="K853" s="14" t="s">
        <v>372</v>
      </c>
      <c r="L853" s="18">
        <v>44432</v>
      </c>
      <c r="M853" s="154">
        <v>24.335000000000001</v>
      </c>
      <c r="N853" s="155">
        <v>1492.5466666666664</v>
      </c>
      <c r="O853" s="155">
        <v>1492.5466666666664</v>
      </c>
      <c r="P853" s="14"/>
      <c r="Q853" s="14"/>
      <c r="R853" s="14"/>
      <c r="S853" s="168"/>
      <c r="T853" s="168"/>
      <c r="U853" s="168"/>
      <c r="V853" s="168"/>
      <c r="W853" s="168"/>
      <c r="X853" s="168"/>
      <c r="Y853" s="168"/>
      <c r="Z853" s="168"/>
      <c r="AA853" s="168"/>
      <c r="AB853" s="168"/>
      <c r="AC853" s="168"/>
      <c r="AD853" s="168"/>
      <c r="AE853" s="168"/>
      <c r="AF853" s="168"/>
      <c r="AG853" s="168"/>
      <c r="AH853" s="168"/>
      <c r="AI853" s="168"/>
      <c r="AJ853" s="168"/>
      <c r="AK853" s="168"/>
      <c r="AL853" s="168"/>
      <c r="AM853" s="168"/>
      <c r="AN853" s="168"/>
      <c r="AO853" s="168"/>
      <c r="AP853" s="168"/>
      <c r="AQ853" s="168"/>
      <c r="AR853" s="14"/>
    </row>
    <row r="854" spans="1:44" x14ac:dyDescent="0.35">
      <c r="A854" s="153" t="str">
        <f t="shared" si="56"/>
        <v>Cut3_37</v>
      </c>
      <c r="B854" s="14">
        <v>2021</v>
      </c>
      <c r="C854" s="14">
        <v>37</v>
      </c>
      <c r="D854" s="14" t="s">
        <v>7</v>
      </c>
      <c r="E854" s="14" t="s">
        <v>17</v>
      </c>
      <c r="F854" s="14" t="s">
        <v>14</v>
      </c>
      <c r="G854" s="14" t="s">
        <v>16</v>
      </c>
      <c r="H854" s="14" t="str">
        <f t="shared" si="57"/>
        <v>B1BFW</v>
      </c>
      <c r="I854" s="14" t="str">
        <f t="shared" si="58"/>
        <v>B1_2021</v>
      </c>
      <c r="J854" s="14" t="s">
        <v>15</v>
      </c>
      <c r="K854" s="14" t="s">
        <v>372</v>
      </c>
      <c r="L854" s="18">
        <v>44432</v>
      </c>
      <c r="M854" s="154">
        <v>19.145000000000003</v>
      </c>
      <c r="N854" s="155">
        <v>3829.0000000000009</v>
      </c>
      <c r="O854" s="155">
        <v>3829.0000000000009</v>
      </c>
      <c r="P854" s="14"/>
      <c r="Q854" s="14"/>
      <c r="R854" s="14"/>
      <c r="S854" s="168"/>
      <c r="T854" s="168"/>
      <c r="U854" s="168"/>
      <c r="V854" s="168"/>
      <c r="W854" s="168"/>
      <c r="X854" s="168"/>
      <c r="Y854" s="168"/>
      <c r="Z854" s="168"/>
      <c r="AA854" s="168"/>
      <c r="AB854" s="168"/>
      <c r="AC854" s="168"/>
      <c r="AD854" s="168"/>
      <c r="AE854" s="168"/>
      <c r="AF854" s="168"/>
      <c r="AG854" s="168"/>
      <c r="AH854" s="168"/>
      <c r="AI854" s="168"/>
      <c r="AJ854" s="168"/>
      <c r="AK854" s="168"/>
      <c r="AL854" s="168"/>
      <c r="AM854" s="168"/>
      <c r="AN854" s="168"/>
      <c r="AO854" s="168"/>
      <c r="AP854" s="168"/>
      <c r="AQ854" s="168"/>
      <c r="AR854" s="14"/>
    </row>
    <row r="855" spans="1:44" x14ac:dyDescent="0.35">
      <c r="A855" s="153" t="str">
        <f t="shared" si="56"/>
        <v>Cut3_38</v>
      </c>
      <c r="B855" s="14">
        <v>2021</v>
      </c>
      <c r="C855" s="14">
        <v>38</v>
      </c>
      <c r="D855" s="14" t="s">
        <v>7</v>
      </c>
      <c r="E855" s="14" t="s">
        <v>17</v>
      </c>
      <c r="F855" s="14" t="s">
        <v>8</v>
      </c>
      <c r="G855" s="14" t="s">
        <v>12</v>
      </c>
      <c r="H855" s="14" t="str">
        <f t="shared" si="57"/>
        <v>B3C</v>
      </c>
      <c r="I855" s="14" t="str">
        <f t="shared" si="58"/>
        <v>B3_2021</v>
      </c>
      <c r="J855" s="14" t="s">
        <v>10</v>
      </c>
      <c r="K855" s="14" t="s">
        <v>372</v>
      </c>
      <c r="L855" s="18">
        <v>44432</v>
      </c>
      <c r="M855" s="154">
        <v>22.564999999999998</v>
      </c>
      <c r="N855" s="155">
        <v>2497.1933333333336</v>
      </c>
      <c r="O855" s="155">
        <v>2497.1933333333336</v>
      </c>
      <c r="P855" s="14"/>
      <c r="Q855" s="14"/>
      <c r="R855" s="14"/>
      <c r="S855" s="168"/>
      <c r="T855" s="168"/>
      <c r="U855" s="168"/>
      <c r="V855" s="168"/>
      <c r="W855" s="168"/>
      <c r="X855" s="168"/>
      <c r="Y855" s="168"/>
      <c r="Z855" s="168"/>
      <c r="AA855" s="168"/>
      <c r="AB855" s="168"/>
      <c r="AC855" s="168"/>
      <c r="AD855" s="168"/>
      <c r="AE855" s="168"/>
      <c r="AF855" s="168"/>
      <c r="AG855" s="168"/>
      <c r="AH855" s="168"/>
      <c r="AI855" s="168"/>
      <c r="AJ855" s="168"/>
      <c r="AK855" s="168"/>
      <c r="AL855" s="168"/>
      <c r="AM855" s="168"/>
      <c r="AN855" s="168"/>
      <c r="AO855" s="168"/>
      <c r="AP855" s="168"/>
      <c r="AQ855" s="168"/>
      <c r="AR855" s="14"/>
    </row>
    <row r="856" spans="1:44" x14ac:dyDescent="0.35">
      <c r="A856" s="153" t="str">
        <f t="shared" si="56"/>
        <v>Cut3_39</v>
      </c>
      <c r="B856" s="14">
        <v>2021</v>
      </c>
      <c r="C856" s="14">
        <v>39</v>
      </c>
      <c r="D856" s="14" t="s">
        <v>13</v>
      </c>
      <c r="E856" s="14" t="s">
        <v>17</v>
      </c>
      <c r="F856" s="14" t="s">
        <v>8</v>
      </c>
      <c r="G856" s="14" t="s">
        <v>9</v>
      </c>
      <c r="H856" s="14" t="str">
        <f t="shared" si="57"/>
        <v>B3BPW</v>
      </c>
      <c r="I856" s="14" t="str">
        <f t="shared" si="58"/>
        <v>B3_2021</v>
      </c>
      <c r="J856" s="14" t="s">
        <v>10</v>
      </c>
      <c r="K856" s="14" t="s">
        <v>372</v>
      </c>
      <c r="L856" s="18">
        <v>44432</v>
      </c>
      <c r="M856" s="154">
        <v>19.355</v>
      </c>
      <c r="N856" s="155">
        <v>3922.6133333333332</v>
      </c>
      <c r="O856" s="155">
        <v>3922.6133333333332</v>
      </c>
      <c r="P856" s="14"/>
      <c r="Q856" s="14"/>
      <c r="R856" s="14"/>
      <c r="S856" s="168"/>
      <c r="T856" s="168"/>
      <c r="U856" s="168"/>
      <c r="V856" s="168"/>
      <c r="W856" s="168"/>
      <c r="X856" s="168"/>
      <c r="Y856" s="168"/>
      <c r="Z856" s="168"/>
      <c r="AA856" s="168"/>
      <c r="AB856" s="168"/>
      <c r="AC856" s="168"/>
      <c r="AD856" s="168"/>
      <c r="AE856" s="168"/>
      <c r="AF856" s="168"/>
      <c r="AG856" s="168"/>
      <c r="AH856" s="168"/>
      <c r="AI856" s="168"/>
      <c r="AJ856" s="168"/>
      <c r="AK856" s="168"/>
      <c r="AL856" s="168"/>
      <c r="AM856" s="168"/>
      <c r="AN856" s="168"/>
      <c r="AO856" s="168"/>
      <c r="AP856" s="168"/>
      <c r="AQ856" s="168"/>
      <c r="AR856" s="14"/>
    </row>
    <row r="857" spans="1:44" x14ac:dyDescent="0.35">
      <c r="A857" s="153" t="str">
        <f t="shared" si="56"/>
        <v>Cut3_40</v>
      </c>
      <c r="B857" s="14">
        <v>2021</v>
      </c>
      <c r="C857" s="14">
        <v>40</v>
      </c>
      <c r="D857" s="14" t="s">
        <v>13</v>
      </c>
      <c r="E857" s="14" t="s">
        <v>17</v>
      </c>
      <c r="F857" s="14" t="s">
        <v>11</v>
      </c>
      <c r="G857" s="14" t="s">
        <v>12</v>
      </c>
      <c r="H857" s="14" t="str">
        <f t="shared" si="57"/>
        <v>B4C</v>
      </c>
      <c r="I857" s="14" t="str">
        <f t="shared" si="58"/>
        <v>B4_2021</v>
      </c>
      <c r="J857" s="14" t="s">
        <v>10</v>
      </c>
      <c r="K857" s="14" t="s">
        <v>372</v>
      </c>
      <c r="L857" s="18">
        <v>44432</v>
      </c>
      <c r="M857" s="154">
        <v>21.704999999999998</v>
      </c>
      <c r="N857" s="155">
        <v>2546.7199999999998</v>
      </c>
      <c r="O857" s="155">
        <v>2546.7199999999998</v>
      </c>
      <c r="P857" s="14"/>
      <c r="Q857" s="14"/>
      <c r="R857" s="14"/>
      <c r="S857" s="168"/>
      <c r="T857" s="168"/>
      <c r="U857" s="168"/>
      <c r="V857" s="168"/>
      <c r="W857" s="168"/>
      <c r="X857" s="168"/>
      <c r="Y857" s="168"/>
      <c r="Z857" s="168"/>
      <c r="AA857" s="168"/>
      <c r="AB857" s="168"/>
      <c r="AC857" s="168"/>
      <c r="AD857" s="168"/>
      <c r="AE857" s="168"/>
      <c r="AF857" s="168"/>
      <c r="AG857" s="168"/>
      <c r="AH857" s="168"/>
      <c r="AI857" s="168"/>
      <c r="AJ857" s="168"/>
      <c r="AK857" s="168"/>
      <c r="AL857" s="168"/>
      <c r="AM857" s="168"/>
      <c r="AN857" s="168"/>
      <c r="AO857" s="168"/>
      <c r="AP857" s="168"/>
      <c r="AQ857" s="168"/>
      <c r="AR857" s="14"/>
    </row>
    <row r="858" spans="1:44" x14ac:dyDescent="0.35">
      <c r="A858" s="153" t="str">
        <f t="shared" si="56"/>
        <v>Cut3_41</v>
      </c>
      <c r="B858" s="14">
        <v>2021</v>
      </c>
      <c r="C858" s="14">
        <v>41</v>
      </c>
      <c r="D858" s="14" t="s">
        <v>12</v>
      </c>
      <c r="E858" s="14" t="s">
        <v>17</v>
      </c>
      <c r="F858" s="14" t="s">
        <v>18</v>
      </c>
      <c r="G858" s="14" t="s">
        <v>16</v>
      </c>
      <c r="H858" s="14" t="str">
        <f t="shared" si="57"/>
        <v>B2BFW</v>
      </c>
      <c r="I858" s="14" t="str">
        <f t="shared" si="58"/>
        <v>B2_2021</v>
      </c>
      <c r="J858" s="14" t="s">
        <v>15</v>
      </c>
      <c r="K858" s="14" t="s">
        <v>372</v>
      </c>
      <c r="L858" s="18">
        <v>44432</v>
      </c>
      <c r="M858" s="154">
        <v>17.329999999999998</v>
      </c>
      <c r="N858" s="155">
        <v>2241.3466666666664</v>
      </c>
      <c r="O858" s="155">
        <v>2241.3466666666664</v>
      </c>
      <c r="P858" s="14"/>
      <c r="Q858" s="14"/>
      <c r="R858" s="14"/>
      <c r="S858" s="168"/>
      <c r="T858" s="168"/>
      <c r="U858" s="168"/>
      <c r="V858" s="168"/>
      <c r="W858" s="168"/>
      <c r="X858" s="168"/>
      <c r="Y858" s="168"/>
      <c r="Z858" s="168"/>
      <c r="AA858" s="168"/>
      <c r="AB858" s="168"/>
      <c r="AC858" s="168"/>
      <c r="AD858" s="168"/>
      <c r="AE858" s="168"/>
      <c r="AF858" s="168"/>
      <c r="AG858" s="168"/>
      <c r="AH858" s="168"/>
      <c r="AI858" s="168"/>
      <c r="AJ858" s="168"/>
      <c r="AK858" s="168"/>
      <c r="AL858" s="168"/>
      <c r="AM858" s="168"/>
      <c r="AN858" s="168"/>
      <c r="AO858" s="168"/>
      <c r="AP858" s="168"/>
      <c r="AQ858" s="168"/>
      <c r="AR858" s="14"/>
    </row>
    <row r="859" spans="1:44" x14ac:dyDescent="0.35">
      <c r="A859" s="153" t="str">
        <f t="shared" si="56"/>
        <v>Cut3_42</v>
      </c>
      <c r="B859" s="14">
        <v>2021</v>
      </c>
      <c r="C859" s="14">
        <v>42</v>
      </c>
      <c r="D859" s="14" t="s">
        <v>12</v>
      </c>
      <c r="E859" s="14" t="s">
        <v>17</v>
      </c>
      <c r="F859" s="14" t="s">
        <v>14</v>
      </c>
      <c r="G859" s="14" t="s">
        <v>9</v>
      </c>
      <c r="H859" s="14" t="str">
        <f t="shared" si="57"/>
        <v>B1BPW</v>
      </c>
      <c r="I859" s="14" t="str">
        <f t="shared" si="58"/>
        <v>B1_2021</v>
      </c>
      <c r="J859" s="14" t="s">
        <v>15</v>
      </c>
      <c r="K859" s="14" t="s">
        <v>372</v>
      </c>
      <c r="L859" s="18">
        <v>44432</v>
      </c>
      <c r="M859" s="154">
        <v>19.049999999999997</v>
      </c>
      <c r="N859" s="155">
        <v>3657.6</v>
      </c>
      <c r="O859" s="155">
        <v>3657.6</v>
      </c>
      <c r="P859" s="14"/>
      <c r="Q859" s="14"/>
      <c r="R859" s="14"/>
      <c r="S859" s="168"/>
      <c r="T859" s="168"/>
      <c r="U859" s="168"/>
      <c r="V859" s="168"/>
      <c r="W859" s="168"/>
      <c r="X859" s="168"/>
      <c r="Y859" s="168"/>
      <c r="Z859" s="168"/>
      <c r="AA859" s="168"/>
      <c r="AB859" s="168"/>
      <c r="AC859" s="168"/>
      <c r="AD859" s="168"/>
      <c r="AE859" s="168"/>
      <c r="AF859" s="168"/>
      <c r="AG859" s="168"/>
      <c r="AH859" s="168"/>
      <c r="AI859" s="168"/>
      <c r="AJ859" s="168"/>
      <c r="AK859" s="168"/>
      <c r="AL859" s="168"/>
      <c r="AM859" s="168"/>
      <c r="AN859" s="168"/>
      <c r="AO859" s="168"/>
      <c r="AP859" s="168"/>
      <c r="AQ859" s="168"/>
      <c r="AR859" s="14"/>
    </row>
    <row r="860" spans="1:44" x14ac:dyDescent="0.35">
      <c r="A860" s="153" t="str">
        <f t="shared" si="56"/>
        <v>Cut3_43</v>
      </c>
      <c r="B860" s="14">
        <v>2021</v>
      </c>
      <c r="C860" s="14">
        <v>43</v>
      </c>
      <c r="D860" s="14" t="s">
        <v>17</v>
      </c>
      <c r="E860" s="14" t="s">
        <v>17</v>
      </c>
      <c r="F860" s="14" t="s">
        <v>18</v>
      </c>
      <c r="G860" s="14" t="s">
        <v>12</v>
      </c>
      <c r="H860" s="14" t="str">
        <f t="shared" si="57"/>
        <v>B2C</v>
      </c>
      <c r="I860" s="14" t="str">
        <f t="shared" si="58"/>
        <v>B2_2021</v>
      </c>
      <c r="J860" s="14" t="s">
        <v>15</v>
      </c>
      <c r="K860" s="14" t="s">
        <v>372</v>
      </c>
      <c r="L860" s="18">
        <v>44432</v>
      </c>
      <c r="M860" s="154">
        <v>17.285</v>
      </c>
      <c r="N860" s="155">
        <v>1590.2200000000003</v>
      </c>
      <c r="O860" s="155">
        <v>1590.2200000000003</v>
      </c>
      <c r="P860" s="14"/>
      <c r="Q860" s="14"/>
      <c r="R860" s="14"/>
      <c r="S860" s="168"/>
      <c r="T860" s="168"/>
      <c r="U860" s="168"/>
      <c r="V860" s="168"/>
      <c r="W860" s="168"/>
      <c r="X860" s="168"/>
      <c r="Y860" s="168"/>
      <c r="Z860" s="168"/>
      <c r="AA860" s="168"/>
      <c r="AB860" s="168"/>
      <c r="AC860" s="168"/>
      <c r="AD860" s="168"/>
      <c r="AE860" s="168"/>
      <c r="AF860" s="168"/>
      <c r="AG860" s="168"/>
      <c r="AH860" s="168"/>
      <c r="AI860" s="168"/>
      <c r="AJ860" s="168"/>
      <c r="AK860" s="168"/>
      <c r="AL860" s="168"/>
      <c r="AM860" s="168"/>
      <c r="AN860" s="168"/>
      <c r="AO860" s="168"/>
      <c r="AP860" s="168"/>
      <c r="AQ860" s="168"/>
      <c r="AR860" s="14"/>
    </row>
    <row r="861" spans="1:44" x14ac:dyDescent="0.35">
      <c r="A861" s="153" t="str">
        <f t="shared" si="56"/>
        <v>Cut3_44</v>
      </c>
      <c r="B861" s="14">
        <v>2021</v>
      </c>
      <c r="C861" s="14">
        <v>44</v>
      </c>
      <c r="D861" s="14" t="s">
        <v>17</v>
      </c>
      <c r="E861" s="14" t="s">
        <v>17</v>
      </c>
      <c r="F861" s="14" t="s">
        <v>11</v>
      </c>
      <c r="G861" s="14" t="s">
        <v>9</v>
      </c>
      <c r="H861" s="14" t="str">
        <f t="shared" si="57"/>
        <v>B4BPW</v>
      </c>
      <c r="I861" s="14" t="str">
        <f t="shared" si="58"/>
        <v>B4_2021</v>
      </c>
      <c r="J861" s="14" t="s">
        <v>10</v>
      </c>
      <c r="K861" s="14" t="s">
        <v>372</v>
      </c>
      <c r="L861" s="18">
        <v>44432</v>
      </c>
      <c r="M861" s="154">
        <v>17.810000000000002</v>
      </c>
      <c r="N861" s="155">
        <v>3609.4933333333338</v>
      </c>
      <c r="O861" s="155">
        <v>3609.4933333333338</v>
      </c>
      <c r="P861" s="14"/>
      <c r="Q861" s="14"/>
      <c r="R861" s="14"/>
      <c r="S861" s="168"/>
      <c r="T861" s="168"/>
      <c r="U861" s="168"/>
      <c r="V861" s="168"/>
      <c r="W861" s="168"/>
      <c r="X861" s="168"/>
      <c r="Y861" s="168"/>
      <c r="Z861" s="168"/>
      <c r="AA861" s="168"/>
      <c r="AB861" s="168"/>
      <c r="AC861" s="168"/>
      <c r="AD861" s="168"/>
      <c r="AE861" s="168"/>
      <c r="AF861" s="168"/>
      <c r="AG861" s="168"/>
      <c r="AH861" s="168"/>
      <c r="AI861" s="168"/>
      <c r="AJ861" s="168"/>
      <c r="AK861" s="168"/>
      <c r="AL861" s="168"/>
      <c r="AM861" s="168"/>
      <c r="AN861" s="168"/>
      <c r="AO861" s="168"/>
      <c r="AP861" s="168"/>
      <c r="AQ861" s="168"/>
      <c r="AR861" s="14"/>
    </row>
    <row r="862" spans="1:44" x14ac:dyDescent="0.35">
      <c r="A862" s="153" t="str">
        <f t="shared" si="56"/>
        <v>Cut3_45</v>
      </c>
      <c r="B862" s="14">
        <v>2021</v>
      </c>
      <c r="C862" s="14">
        <v>45</v>
      </c>
      <c r="D862" s="14" t="s">
        <v>19</v>
      </c>
      <c r="E862" s="14" t="s">
        <v>17</v>
      </c>
      <c r="F862" s="14" t="s">
        <v>14</v>
      </c>
      <c r="G862" s="14" t="s">
        <v>12</v>
      </c>
      <c r="H862" s="14" t="str">
        <f t="shared" si="57"/>
        <v>B1C</v>
      </c>
      <c r="I862" s="14" t="str">
        <f t="shared" si="58"/>
        <v>B1_2021</v>
      </c>
      <c r="J862" s="14" t="s">
        <v>15</v>
      </c>
      <c r="K862" s="14" t="s">
        <v>372</v>
      </c>
      <c r="L862" s="18">
        <v>44432</v>
      </c>
      <c r="M862" s="154">
        <v>21.524999999999999</v>
      </c>
      <c r="N862" s="155">
        <v>2870</v>
      </c>
      <c r="O862" s="155">
        <v>2870</v>
      </c>
      <c r="P862" s="14"/>
      <c r="Q862" s="14"/>
      <c r="R862" s="14"/>
      <c r="S862" s="168"/>
      <c r="T862" s="168"/>
      <c r="U862" s="168"/>
      <c r="V862" s="168"/>
      <c r="W862" s="168"/>
      <c r="X862" s="168"/>
      <c r="Y862" s="168"/>
      <c r="Z862" s="168"/>
      <c r="AA862" s="168"/>
      <c r="AB862" s="168"/>
      <c r="AC862" s="168"/>
      <c r="AD862" s="168"/>
      <c r="AE862" s="168"/>
      <c r="AF862" s="168"/>
      <c r="AG862" s="168"/>
      <c r="AH862" s="168"/>
      <c r="AI862" s="168"/>
      <c r="AJ862" s="168"/>
      <c r="AK862" s="168"/>
      <c r="AL862" s="168"/>
      <c r="AM862" s="168"/>
      <c r="AN862" s="168"/>
      <c r="AO862" s="168"/>
      <c r="AP862" s="168"/>
      <c r="AQ862" s="168"/>
      <c r="AR862" s="14"/>
    </row>
    <row r="863" spans="1:44" x14ac:dyDescent="0.35">
      <c r="A863" s="153" t="str">
        <f t="shared" si="56"/>
        <v>Cut3_46</v>
      </c>
      <c r="B863" s="14">
        <v>2021</v>
      </c>
      <c r="C863" s="14">
        <v>46</v>
      </c>
      <c r="D863" s="14" t="s">
        <v>19</v>
      </c>
      <c r="E863" s="14" t="s">
        <v>17</v>
      </c>
      <c r="F863" s="14" t="s">
        <v>8</v>
      </c>
      <c r="G863" s="14" t="s">
        <v>16</v>
      </c>
      <c r="H863" s="14" t="str">
        <f t="shared" si="57"/>
        <v>B3BFW</v>
      </c>
      <c r="I863" s="14" t="str">
        <f t="shared" si="58"/>
        <v>B3_2021</v>
      </c>
      <c r="J863" s="14" t="s">
        <v>10</v>
      </c>
      <c r="K863" s="14" t="s">
        <v>372</v>
      </c>
      <c r="L863" s="18">
        <v>44432</v>
      </c>
      <c r="M863" s="154">
        <v>22.48</v>
      </c>
      <c r="N863" s="155">
        <v>2277.9733333333334</v>
      </c>
      <c r="O863" s="155">
        <v>2277.9733333333334</v>
      </c>
      <c r="P863" s="14"/>
      <c r="Q863" s="14"/>
      <c r="R863" s="14"/>
      <c r="S863" s="168"/>
      <c r="T863" s="168"/>
      <c r="U863" s="168"/>
      <c r="V863" s="168"/>
      <c r="W863" s="168"/>
      <c r="X863" s="168"/>
      <c r="Y863" s="168"/>
      <c r="Z863" s="168"/>
      <c r="AA863" s="168"/>
      <c r="AB863" s="168"/>
      <c r="AC863" s="168"/>
      <c r="AD863" s="168"/>
      <c r="AE863" s="168"/>
      <c r="AF863" s="168"/>
      <c r="AG863" s="168"/>
      <c r="AH863" s="168"/>
      <c r="AI863" s="168"/>
      <c r="AJ863" s="168"/>
      <c r="AK863" s="168"/>
      <c r="AL863" s="168"/>
      <c r="AM863" s="168"/>
      <c r="AN863" s="168"/>
      <c r="AO863" s="168"/>
      <c r="AP863" s="168"/>
      <c r="AQ863" s="168"/>
      <c r="AR863" s="14"/>
    </row>
    <row r="864" spans="1:44" x14ac:dyDescent="0.35">
      <c r="A864" s="153" t="str">
        <f t="shared" si="56"/>
        <v>Cut3_47</v>
      </c>
      <c r="B864" s="14">
        <v>2021</v>
      </c>
      <c r="C864" s="16">
        <v>47</v>
      </c>
      <c r="D864" s="14" t="s">
        <v>20</v>
      </c>
      <c r="E864" s="16" t="s">
        <v>17</v>
      </c>
      <c r="F864" s="16" t="s">
        <v>18</v>
      </c>
      <c r="G864" s="14" t="s">
        <v>9</v>
      </c>
      <c r="H864" s="14" t="str">
        <f t="shared" si="57"/>
        <v>B2BPW</v>
      </c>
      <c r="I864" s="14" t="str">
        <f t="shared" si="58"/>
        <v>B2_2021</v>
      </c>
      <c r="J864" s="14" t="s">
        <v>15</v>
      </c>
      <c r="K864" s="14" t="s">
        <v>372</v>
      </c>
      <c r="L864" s="18">
        <v>44432</v>
      </c>
      <c r="M864" s="154">
        <v>18.835000000000001</v>
      </c>
      <c r="N864" s="155">
        <v>1305.8933333333334</v>
      </c>
      <c r="O864" s="155">
        <v>1305.8933333333334</v>
      </c>
      <c r="P864" s="14"/>
      <c r="Q864" s="14"/>
      <c r="R864" s="14"/>
      <c r="S864" s="168"/>
      <c r="T864" s="168"/>
      <c r="U864" s="168"/>
      <c r="V864" s="168"/>
      <c r="W864" s="168"/>
      <c r="X864" s="168"/>
      <c r="Y864" s="168"/>
      <c r="Z864" s="168"/>
      <c r="AA864" s="168"/>
      <c r="AB864" s="168"/>
      <c r="AC864" s="168"/>
      <c r="AD864" s="168"/>
      <c r="AE864" s="168"/>
      <c r="AF864" s="168"/>
      <c r="AG864" s="168"/>
      <c r="AH864" s="168"/>
      <c r="AI864" s="168"/>
      <c r="AJ864" s="168"/>
      <c r="AK864" s="168"/>
      <c r="AL864" s="168"/>
      <c r="AM864" s="168"/>
      <c r="AN864" s="168"/>
      <c r="AO864" s="168"/>
      <c r="AP864" s="168"/>
      <c r="AQ864" s="168"/>
      <c r="AR864" s="14"/>
    </row>
    <row r="865" spans="1:44" x14ac:dyDescent="0.35">
      <c r="A865" s="153" t="str">
        <f t="shared" si="56"/>
        <v>Cut3_48</v>
      </c>
      <c r="B865" s="14">
        <v>2021</v>
      </c>
      <c r="C865" s="15">
        <v>48</v>
      </c>
      <c r="D865" s="15" t="s">
        <v>20</v>
      </c>
      <c r="E865" s="15" t="s">
        <v>17</v>
      </c>
      <c r="F865" s="15" t="s">
        <v>11</v>
      </c>
      <c r="G865" s="14" t="s">
        <v>16</v>
      </c>
      <c r="H865" s="14" t="str">
        <f t="shared" si="57"/>
        <v>B4BFW</v>
      </c>
      <c r="I865" s="14" t="str">
        <f t="shared" si="58"/>
        <v>B4_2021</v>
      </c>
      <c r="J865" s="14" t="s">
        <v>10</v>
      </c>
      <c r="K865" s="14" t="s">
        <v>372</v>
      </c>
      <c r="L865" s="18">
        <v>44432</v>
      </c>
      <c r="M865" s="154">
        <v>24.805</v>
      </c>
      <c r="N865" s="155">
        <v>2083.62</v>
      </c>
      <c r="O865" s="155">
        <v>2083.62</v>
      </c>
      <c r="P865" s="14"/>
      <c r="Q865" s="14"/>
      <c r="R865" s="14"/>
      <c r="S865" s="168"/>
      <c r="T865" s="168"/>
      <c r="U865" s="168"/>
      <c r="V865" s="168"/>
      <c r="W865" s="168"/>
      <c r="X865" s="168"/>
      <c r="Y865" s="168"/>
      <c r="Z865" s="168"/>
      <c r="AA865" s="168"/>
      <c r="AB865" s="168"/>
      <c r="AC865" s="168"/>
      <c r="AD865" s="168"/>
      <c r="AE865" s="168"/>
      <c r="AF865" s="168"/>
      <c r="AG865" s="168"/>
      <c r="AH865" s="168"/>
      <c r="AI865" s="168"/>
      <c r="AJ865" s="168"/>
      <c r="AK865" s="168"/>
      <c r="AL865" s="168"/>
      <c r="AM865" s="168"/>
      <c r="AN865" s="168"/>
      <c r="AO865" s="168"/>
      <c r="AP865" s="168"/>
      <c r="AQ865" s="168"/>
      <c r="AR865" s="14"/>
    </row>
    <row r="866" spans="1:44" x14ac:dyDescent="0.35">
      <c r="A866" s="153" t="str">
        <f t="shared" si="56"/>
        <v>Cut4_1</v>
      </c>
      <c r="B866" s="14">
        <v>2021</v>
      </c>
      <c r="C866" s="14">
        <v>1</v>
      </c>
      <c r="D866" s="14" t="s">
        <v>7</v>
      </c>
      <c r="E866" s="14" t="s">
        <v>7</v>
      </c>
      <c r="F866" s="14" t="s">
        <v>8</v>
      </c>
      <c r="G866" s="14" t="s">
        <v>9</v>
      </c>
      <c r="H866" s="14" t="str">
        <f t="shared" si="57"/>
        <v>B3BPW</v>
      </c>
      <c r="I866" s="14" t="str">
        <f t="shared" si="58"/>
        <v>B3_2021</v>
      </c>
      <c r="J866" s="14" t="s">
        <v>10</v>
      </c>
      <c r="K866" s="14" t="s">
        <v>373</v>
      </c>
      <c r="L866" s="18">
        <v>44477</v>
      </c>
      <c r="M866" s="154">
        <v>15.11</v>
      </c>
      <c r="N866" s="155">
        <v>1712.4666666666667</v>
      </c>
      <c r="O866" s="155">
        <v>1712.4666666666667</v>
      </c>
      <c r="P866" s="14"/>
      <c r="Q866" s="14"/>
      <c r="R866" s="14"/>
      <c r="S866" s="168"/>
      <c r="T866" s="168"/>
      <c r="U866" s="168"/>
      <c r="V866" s="168"/>
      <c r="W866" s="168"/>
      <c r="X866" s="168"/>
      <c r="Y866" s="168"/>
      <c r="Z866" s="168"/>
      <c r="AA866" s="168"/>
      <c r="AB866" s="168"/>
      <c r="AC866" s="168"/>
      <c r="AD866" s="168"/>
      <c r="AE866" s="168"/>
      <c r="AF866" s="168"/>
      <c r="AG866" s="168"/>
      <c r="AH866" s="168"/>
      <c r="AI866" s="168"/>
      <c r="AJ866" s="168"/>
      <c r="AK866" s="168"/>
      <c r="AL866" s="168"/>
      <c r="AM866" s="168"/>
      <c r="AN866" s="168"/>
      <c r="AO866" s="168"/>
      <c r="AP866" s="168"/>
      <c r="AQ866" s="168"/>
      <c r="AR866" s="14"/>
    </row>
    <row r="867" spans="1:44" x14ac:dyDescent="0.35">
      <c r="A867" s="153" t="str">
        <f t="shared" si="56"/>
        <v>Cut4_2</v>
      </c>
      <c r="B867" s="14">
        <v>2021</v>
      </c>
      <c r="C867" s="14">
        <v>2</v>
      </c>
      <c r="D867" s="14" t="s">
        <v>7</v>
      </c>
      <c r="E867" s="14" t="s">
        <v>7</v>
      </c>
      <c r="F867" s="14" t="s">
        <v>11</v>
      </c>
      <c r="G867" s="14" t="s">
        <v>12</v>
      </c>
      <c r="H867" s="14" t="str">
        <f t="shared" si="57"/>
        <v>B4C</v>
      </c>
      <c r="I867" s="14" t="str">
        <f t="shared" si="58"/>
        <v>B4_2021</v>
      </c>
      <c r="J867" s="14" t="s">
        <v>10</v>
      </c>
      <c r="K867" s="14" t="s">
        <v>373</v>
      </c>
      <c r="L867" s="18">
        <v>44477</v>
      </c>
      <c r="M867" s="154">
        <v>15.219999999999999</v>
      </c>
      <c r="N867" s="155">
        <v>2232.2666666666669</v>
      </c>
      <c r="O867" s="155">
        <v>2232.2666666666669</v>
      </c>
      <c r="P867" s="14"/>
      <c r="Q867" s="14"/>
      <c r="R867" s="14"/>
      <c r="S867" s="168"/>
      <c r="T867" s="168"/>
      <c r="U867" s="168"/>
      <c r="V867" s="168"/>
      <c r="W867" s="168"/>
      <c r="X867" s="168"/>
      <c r="Y867" s="168"/>
      <c r="Z867" s="168"/>
      <c r="AA867" s="168"/>
      <c r="AB867" s="168"/>
      <c r="AC867" s="168"/>
      <c r="AD867" s="168"/>
      <c r="AE867" s="168"/>
      <c r="AF867" s="168"/>
      <c r="AG867" s="168"/>
      <c r="AH867" s="168"/>
      <c r="AI867" s="168"/>
      <c r="AJ867" s="168"/>
      <c r="AK867" s="168"/>
      <c r="AL867" s="168"/>
      <c r="AM867" s="168"/>
      <c r="AN867" s="168"/>
      <c r="AO867" s="168"/>
      <c r="AP867" s="168"/>
      <c r="AQ867" s="168"/>
      <c r="AR867" s="14"/>
    </row>
    <row r="868" spans="1:44" x14ac:dyDescent="0.35">
      <c r="A868" s="153" t="str">
        <f t="shared" si="56"/>
        <v>Cut4_3</v>
      </c>
      <c r="B868" s="14">
        <v>2021</v>
      </c>
      <c r="C868" s="14">
        <v>3</v>
      </c>
      <c r="D868" s="14" t="s">
        <v>13</v>
      </c>
      <c r="E868" s="14" t="s">
        <v>7</v>
      </c>
      <c r="F868" s="14" t="s">
        <v>14</v>
      </c>
      <c r="G868" s="14" t="s">
        <v>9</v>
      </c>
      <c r="H868" s="14" t="str">
        <f t="shared" si="57"/>
        <v>B1BPW</v>
      </c>
      <c r="I868" s="14" t="str">
        <f t="shared" si="58"/>
        <v>B1_2021</v>
      </c>
      <c r="J868" s="14" t="s">
        <v>15</v>
      </c>
      <c r="K868" s="14" t="s">
        <v>373</v>
      </c>
      <c r="L868" s="18">
        <v>44477</v>
      </c>
      <c r="M868" s="154">
        <v>13.555</v>
      </c>
      <c r="N868" s="155">
        <v>1482.0133333333331</v>
      </c>
      <c r="O868" s="155">
        <v>1482.0133333333331</v>
      </c>
      <c r="P868" s="14"/>
      <c r="Q868" s="14"/>
      <c r="R868" s="14"/>
      <c r="S868" s="168"/>
      <c r="T868" s="168"/>
      <c r="U868" s="168"/>
      <c r="V868" s="168"/>
      <c r="W868" s="168"/>
      <c r="X868" s="168"/>
      <c r="Y868" s="168"/>
      <c r="Z868" s="168"/>
      <c r="AA868" s="168"/>
      <c r="AB868" s="168"/>
      <c r="AC868" s="168"/>
      <c r="AD868" s="168"/>
      <c r="AE868" s="168"/>
      <c r="AF868" s="168"/>
      <c r="AG868" s="168"/>
      <c r="AH868" s="168"/>
      <c r="AI868" s="168"/>
      <c r="AJ868" s="168"/>
      <c r="AK868" s="168"/>
      <c r="AL868" s="168"/>
      <c r="AM868" s="168"/>
      <c r="AN868" s="168"/>
      <c r="AO868" s="168"/>
      <c r="AP868" s="168"/>
      <c r="AQ868" s="168"/>
      <c r="AR868" s="14"/>
    </row>
    <row r="869" spans="1:44" x14ac:dyDescent="0.35">
      <c r="A869" s="153" t="str">
        <f t="shared" si="56"/>
        <v>Cut4_4</v>
      </c>
      <c r="B869" s="14">
        <v>2021</v>
      </c>
      <c r="C869" s="14">
        <v>4</v>
      </c>
      <c r="D869" s="14" t="s">
        <v>13</v>
      </c>
      <c r="E869" s="14" t="s">
        <v>7</v>
      </c>
      <c r="F869" s="14" t="s">
        <v>14</v>
      </c>
      <c r="G869" s="14" t="s">
        <v>16</v>
      </c>
      <c r="H869" s="14" t="str">
        <f t="shared" si="57"/>
        <v>B1BFW</v>
      </c>
      <c r="I869" s="14" t="str">
        <f t="shared" si="58"/>
        <v>B1_2021</v>
      </c>
      <c r="J869" s="14" t="s">
        <v>15</v>
      </c>
      <c r="K869" s="14" t="s">
        <v>373</v>
      </c>
      <c r="L869" s="18">
        <v>44477</v>
      </c>
      <c r="M869" s="154">
        <v>14.025</v>
      </c>
      <c r="N869" s="155">
        <v>1140.7</v>
      </c>
      <c r="O869" s="155">
        <v>1140.7</v>
      </c>
      <c r="P869" s="14"/>
      <c r="Q869" s="14"/>
      <c r="R869" s="14"/>
      <c r="S869" s="168"/>
      <c r="T869" s="168"/>
      <c r="U869" s="168"/>
      <c r="V869" s="168"/>
      <c r="W869" s="168"/>
      <c r="X869" s="168"/>
      <c r="Y869" s="168"/>
      <c r="Z869" s="168"/>
      <c r="AA869" s="168"/>
      <c r="AB869" s="168"/>
      <c r="AC869" s="168"/>
      <c r="AD869" s="168"/>
      <c r="AE869" s="168"/>
      <c r="AF869" s="168"/>
      <c r="AG869" s="168"/>
      <c r="AH869" s="168"/>
      <c r="AI869" s="168"/>
      <c r="AJ869" s="168"/>
      <c r="AK869" s="168"/>
      <c r="AL869" s="168"/>
      <c r="AM869" s="168"/>
      <c r="AN869" s="168"/>
      <c r="AO869" s="168"/>
      <c r="AP869" s="168"/>
      <c r="AQ869" s="168"/>
      <c r="AR869" s="14"/>
    </row>
    <row r="870" spans="1:44" x14ac:dyDescent="0.35">
      <c r="A870" s="153" t="str">
        <f t="shared" si="56"/>
        <v>Cut4_5</v>
      </c>
      <c r="B870" s="14">
        <v>2021</v>
      </c>
      <c r="C870" s="14">
        <v>5</v>
      </c>
      <c r="D870" s="14" t="s">
        <v>12</v>
      </c>
      <c r="E870" s="14" t="s">
        <v>7</v>
      </c>
      <c r="F870" s="14" t="s">
        <v>11</v>
      </c>
      <c r="G870" s="14" t="s">
        <v>9</v>
      </c>
      <c r="H870" s="14" t="str">
        <f t="shared" si="57"/>
        <v>B4BPW</v>
      </c>
      <c r="I870" s="14" t="str">
        <f t="shared" si="58"/>
        <v>B4_2021</v>
      </c>
      <c r="J870" s="14" t="s">
        <v>10</v>
      </c>
      <c r="K870" s="14" t="s">
        <v>373</v>
      </c>
      <c r="L870" s="18">
        <v>44477</v>
      </c>
      <c r="M870" s="154">
        <v>13.95</v>
      </c>
      <c r="N870" s="155">
        <v>2231.9999999999995</v>
      </c>
      <c r="O870" s="155">
        <v>2231.9999999999995</v>
      </c>
      <c r="P870" s="14"/>
      <c r="Q870" s="14"/>
      <c r="R870" s="14"/>
      <c r="S870" s="168"/>
      <c r="T870" s="168"/>
      <c r="U870" s="168"/>
      <c r="V870" s="168"/>
      <c r="W870" s="168"/>
      <c r="X870" s="168"/>
      <c r="Y870" s="168"/>
      <c r="Z870" s="168"/>
      <c r="AA870" s="168"/>
      <c r="AB870" s="168"/>
      <c r="AC870" s="168"/>
      <c r="AD870" s="168"/>
      <c r="AE870" s="168"/>
      <c r="AF870" s="168"/>
      <c r="AG870" s="168"/>
      <c r="AH870" s="168"/>
      <c r="AI870" s="168"/>
      <c r="AJ870" s="168"/>
      <c r="AK870" s="168"/>
      <c r="AL870" s="168"/>
      <c r="AM870" s="168"/>
      <c r="AN870" s="168"/>
      <c r="AO870" s="168"/>
      <c r="AP870" s="168"/>
      <c r="AQ870" s="168"/>
      <c r="AR870" s="14"/>
    </row>
    <row r="871" spans="1:44" x14ac:dyDescent="0.35">
      <c r="A871" s="153" t="str">
        <f t="shared" si="56"/>
        <v>Cut4_6</v>
      </c>
      <c r="B871" s="14">
        <v>2021</v>
      </c>
      <c r="C871" s="14">
        <v>6</v>
      </c>
      <c r="D871" s="14" t="s">
        <v>12</v>
      </c>
      <c r="E871" s="14" t="s">
        <v>7</v>
      </c>
      <c r="F871" s="14" t="s">
        <v>14</v>
      </c>
      <c r="G871" s="14" t="s">
        <v>12</v>
      </c>
      <c r="H871" s="14" t="str">
        <f t="shared" si="57"/>
        <v>B1C</v>
      </c>
      <c r="I871" s="14" t="str">
        <f t="shared" si="58"/>
        <v>B1_2021</v>
      </c>
      <c r="J871" s="14" t="s">
        <v>15</v>
      </c>
      <c r="K871" s="14" t="s">
        <v>373</v>
      </c>
      <c r="L871" s="18">
        <v>44477</v>
      </c>
      <c r="M871" s="154">
        <v>16.060000000000002</v>
      </c>
      <c r="N871" s="155">
        <v>1049.2533333333336</v>
      </c>
      <c r="O871" s="155">
        <v>1049.2533333333336</v>
      </c>
      <c r="P871" s="14"/>
      <c r="Q871" s="14"/>
      <c r="R871" s="14"/>
      <c r="S871" s="168"/>
      <c r="T871" s="168"/>
      <c r="U871" s="168"/>
      <c r="V871" s="168"/>
      <c r="W871" s="168"/>
      <c r="X871" s="168"/>
      <c r="Y871" s="168"/>
      <c r="Z871" s="168"/>
      <c r="AA871" s="168"/>
      <c r="AB871" s="168"/>
      <c r="AC871" s="168"/>
      <c r="AD871" s="168"/>
      <c r="AE871" s="168"/>
      <c r="AF871" s="168"/>
      <c r="AG871" s="168"/>
      <c r="AH871" s="168"/>
      <c r="AI871" s="168"/>
      <c r="AJ871" s="168"/>
      <c r="AK871" s="168"/>
      <c r="AL871" s="168"/>
      <c r="AM871" s="168"/>
      <c r="AN871" s="168"/>
      <c r="AO871" s="168"/>
      <c r="AP871" s="168"/>
      <c r="AQ871" s="168"/>
      <c r="AR871" s="14"/>
    </row>
    <row r="872" spans="1:44" x14ac:dyDescent="0.35">
      <c r="A872" s="153" t="str">
        <f t="shared" si="56"/>
        <v>Cut4_7</v>
      </c>
      <c r="B872" s="14">
        <v>2021</v>
      </c>
      <c r="C872" s="14">
        <v>7</v>
      </c>
      <c r="D872" s="14" t="s">
        <v>17</v>
      </c>
      <c r="E872" s="14" t="s">
        <v>7</v>
      </c>
      <c r="F872" s="14" t="s">
        <v>18</v>
      </c>
      <c r="G872" s="14" t="s">
        <v>12</v>
      </c>
      <c r="H872" s="14" t="str">
        <f t="shared" si="57"/>
        <v>B2C</v>
      </c>
      <c r="I872" s="14" t="str">
        <f t="shared" si="58"/>
        <v>B2_2021</v>
      </c>
      <c r="J872" s="14" t="s">
        <v>15</v>
      </c>
      <c r="K872" s="14" t="s">
        <v>373</v>
      </c>
      <c r="L872" s="18">
        <v>44477</v>
      </c>
      <c r="M872" s="154">
        <v>16.649999999999999</v>
      </c>
      <c r="N872" s="155">
        <v>1154.4000000000001</v>
      </c>
      <c r="O872" s="155">
        <v>1154.4000000000001</v>
      </c>
      <c r="P872" s="14"/>
      <c r="Q872" s="14"/>
      <c r="R872" s="14"/>
      <c r="S872" s="168"/>
      <c r="T872" s="168"/>
      <c r="U872" s="168"/>
      <c r="V872" s="168"/>
      <c r="W872" s="168"/>
      <c r="X872" s="168"/>
      <c r="Y872" s="168"/>
      <c r="Z872" s="168"/>
      <c r="AA872" s="168"/>
      <c r="AB872" s="168"/>
      <c r="AC872" s="168"/>
      <c r="AD872" s="168"/>
      <c r="AE872" s="168"/>
      <c r="AF872" s="168"/>
      <c r="AG872" s="168"/>
      <c r="AH872" s="168"/>
      <c r="AI872" s="168"/>
      <c r="AJ872" s="168"/>
      <c r="AK872" s="168"/>
      <c r="AL872" s="168"/>
      <c r="AM872" s="168"/>
      <c r="AN872" s="168"/>
      <c r="AO872" s="168"/>
      <c r="AP872" s="168"/>
      <c r="AQ872" s="168"/>
      <c r="AR872" s="14"/>
    </row>
    <row r="873" spans="1:44" x14ac:dyDescent="0.35">
      <c r="A873" s="153" t="str">
        <f t="shared" si="56"/>
        <v>Cut4_8</v>
      </c>
      <c r="B873" s="14">
        <v>2021</v>
      </c>
      <c r="C873" s="14">
        <v>8</v>
      </c>
      <c r="D873" s="14" t="s">
        <v>17</v>
      </c>
      <c r="E873" s="14" t="s">
        <v>7</v>
      </c>
      <c r="F873" s="14" t="s">
        <v>18</v>
      </c>
      <c r="G873" s="14" t="s">
        <v>9</v>
      </c>
      <c r="H873" s="14" t="str">
        <f t="shared" si="57"/>
        <v>B2BPW</v>
      </c>
      <c r="I873" s="14" t="str">
        <f t="shared" si="58"/>
        <v>B2_2021</v>
      </c>
      <c r="J873" s="14" t="s">
        <v>15</v>
      </c>
      <c r="K873" s="14" t="s">
        <v>373</v>
      </c>
      <c r="L873" s="18">
        <v>44477</v>
      </c>
      <c r="M873" s="154">
        <v>14.530000000000001</v>
      </c>
      <c r="N873" s="155">
        <v>1859.84</v>
      </c>
      <c r="O873" s="155">
        <v>1859.84</v>
      </c>
      <c r="P873" s="14"/>
      <c r="Q873" s="14"/>
      <c r="R873" s="14"/>
      <c r="S873" s="168"/>
      <c r="T873" s="168"/>
      <c r="U873" s="168"/>
      <c r="V873" s="168"/>
      <c r="W873" s="168"/>
      <c r="X873" s="168"/>
      <c r="Y873" s="168"/>
      <c r="Z873" s="168"/>
      <c r="AA873" s="168"/>
      <c r="AB873" s="168"/>
      <c r="AC873" s="168"/>
      <c r="AD873" s="168"/>
      <c r="AE873" s="168"/>
      <c r="AF873" s="168"/>
      <c r="AG873" s="168"/>
      <c r="AH873" s="168"/>
      <c r="AI873" s="168"/>
      <c r="AJ873" s="168"/>
      <c r="AK873" s="168"/>
      <c r="AL873" s="168"/>
      <c r="AM873" s="168"/>
      <c r="AN873" s="168"/>
      <c r="AO873" s="168"/>
      <c r="AP873" s="168"/>
      <c r="AQ873" s="168"/>
      <c r="AR873" s="14"/>
    </row>
    <row r="874" spans="1:44" x14ac:dyDescent="0.35">
      <c r="A874" s="153" t="str">
        <f t="shared" si="56"/>
        <v>Cut4_9</v>
      </c>
      <c r="B874" s="14">
        <v>2021</v>
      </c>
      <c r="C874" s="14">
        <v>9</v>
      </c>
      <c r="D874" s="14" t="s">
        <v>19</v>
      </c>
      <c r="E874" s="14" t="s">
        <v>7</v>
      </c>
      <c r="F874" s="14" t="s">
        <v>8</v>
      </c>
      <c r="G874" s="14" t="s">
        <v>12</v>
      </c>
      <c r="H874" s="14" t="str">
        <f t="shared" si="57"/>
        <v>B3C</v>
      </c>
      <c r="I874" s="14" t="str">
        <f t="shared" si="58"/>
        <v>B3_2021</v>
      </c>
      <c r="J874" s="14" t="s">
        <v>10</v>
      </c>
      <c r="K874" s="14" t="s">
        <v>373</v>
      </c>
      <c r="L874" s="18">
        <v>44477</v>
      </c>
      <c r="M874" s="154">
        <v>17.655000000000001</v>
      </c>
      <c r="N874" s="155">
        <v>1177</v>
      </c>
      <c r="O874" s="155">
        <v>1177</v>
      </c>
      <c r="P874" s="14"/>
      <c r="Q874" s="14"/>
      <c r="R874" s="14"/>
      <c r="S874" s="168"/>
      <c r="T874" s="168"/>
      <c r="U874" s="168"/>
      <c r="V874" s="168"/>
      <c r="W874" s="168"/>
      <c r="X874" s="168"/>
      <c r="Y874" s="168"/>
      <c r="Z874" s="168"/>
      <c r="AA874" s="168"/>
      <c r="AB874" s="168"/>
      <c r="AC874" s="168"/>
      <c r="AD874" s="168"/>
      <c r="AE874" s="168"/>
      <c r="AF874" s="168"/>
      <c r="AG874" s="168"/>
      <c r="AH874" s="168"/>
      <c r="AI874" s="168"/>
      <c r="AJ874" s="168"/>
      <c r="AK874" s="168"/>
      <c r="AL874" s="168"/>
      <c r="AM874" s="168"/>
      <c r="AN874" s="168"/>
      <c r="AO874" s="168"/>
      <c r="AP874" s="168"/>
      <c r="AQ874" s="168"/>
      <c r="AR874" s="14"/>
    </row>
    <row r="875" spans="1:44" x14ac:dyDescent="0.35">
      <c r="A875" s="153" t="str">
        <f t="shared" si="56"/>
        <v>Cut4_10</v>
      </c>
      <c r="B875" s="14">
        <v>2021</v>
      </c>
      <c r="C875" s="14">
        <v>10</v>
      </c>
      <c r="D875" s="14" t="s">
        <v>19</v>
      </c>
      <c r="E875" s="14" t="s">
        <v>7</v>
      </c>
      <c r="F875" s="14" t="s">
        <v>11</v>
      </c>
      <c r="G875" s="14" t="s">
        <v>16</v>
      </c>
      <c r="H875" s="14" t="str">
        <f t="shared" si="57"/>
        <v>B4BFW</v>
      </c>
      <c r="I875" s="14" t="str">
        <f t="shared" si="58"/>
        <v>B4_2021</v>
      </c>
      <c r="J875" s="14" t="s">
        <v>10</v>
      </c>
      <c r="K875" s="14" t="s">
        <v>373</v>
      </c>
      <c r="L875" s="18">
        <v>44477</v>
      </c>
      <c r="M875" s="154">
        <v>15.695</v>
      </c>
      <c r="N875" s="155">
        <v>1862.4733333333336</v>
      </c>
      <c r="O875" s="155">
        <v>1862.4733333333336</v>
      </c>
      <c r="P875" s="14"/>
      <c r="Q875" s="14"/>
      <c r="R875" s="14"/>
      <c r="S875" s="168"/>
      <c r="T875" s="168"/>
      <c r="U875" s="168"/>
      <c r="V875" s="168"/>
      <c r="W875" s="168"/>
      <c r="X875" s="168"/>
      <c r="Y875" s="168"/>
      <c r="Z875" s="168"/>
      <c r="AA875" s="168"/>
      <c r="AB875" s="168"/>
      <c r="AC875" s="168"/>
      <c r="AD875" s="168"/>
      <c r="AE875" s="168"/>
      <c r="AF875" s="168"/>
      <c r="AG875" s="168"/>
      <c r="AH875" s="168"/>
      <c r="AI875" s="168"/>
      <c r="AJ875" s="168"/>
      <c r="AK875" s="168"/>
      <c r="AL875" s="168"/>
      <c r="AM875" s="168"/>
      <c r="AN875" s="168"/>
      <c r="AO875" s="168"/>
      <c r="AP875" s="168"/>
      <c r="AQ875" s="168"/>
      <c r="AR875" s="14"/>
    </row>
    <row r="876" spans="1:44" x14ac:dyDescent="0.35">
      <c r="A876" s="153" t="str">
        <f t="shared" si="56"/>
        <v>Cut4_11</v>
      </c>
      <c r="B876" s="14">
        <v>2021</v>
      </c>
      <c r="C876" s="14">
        <v>11</v>
      </c>
      <c r="D876" s="14" t="s">
        <v>20</v>
      </c>
      <c r="E876" s="14" t="s">
        <v>7</v>
      </c>
      <c r="F876" s="14" t="s">
        <v>8</v>
      </c>
      <c r="G876" s="14" t="s">
        <v>16</v>
      </c>
      <c r="H876" s="14" t="str">
        <f t="shared" si="57"/>
        <v>B3BFW</v>
      </c>
      <c r="I876" s="14" t="str">
        <f t="shared" si="58"/>
        <v>B3_2021</v>
      </c>
      <c r="J876" s="14" t="s">
        <v>10</v>
      </c>
      <c r="K876" s="14" t="s">
        <v>373</v>
      </c>
      <c r="L876" s="18">
        <v>44477</v>
      </c>
      <c r="M876" s="154">
        <v>19.8</v>
      </c>
      <c r="N876" s="155">
        <v>2059.1999999999998</v>
      </c>
      <c r="O876" s="155">
        <v>2059.1999999999998</v>
      </c>
      <c r="P876" s="14"/>
      <c r="Q876" s="14"/>
      <c r="R876" s="14"/>
      <c r="S876" s="168"/>
      <c r="T876" s="168"/>
      <c r="U876" s="168"/>
      <c r="V876" s="168"/>
      <c r="W876" s="168"/>
      <c r="X876" s="168"/>
      <c r="Y876" s="168"/>
      <c r="Z876" s="168"/>
      <c r="AA876" s="168"/>
      <c r="AB876" s="168"/>
      <c r="AC876" s="168"/>
      <c r="AD876" s="168"/>
      <c r="AE876" s="168"/>
      <c r="AF876" s="168"/>
      <c r="AG876" s="168"/>
      <c r="AH876" s="168"/>
      <c r="AI876" s="168"/>
      <c r="AJ876" s="168"/>
      <c r="AK876" s="168"/>
      <c r="AL876" s="168"/>
      <c r="AM876" s="168"/>
      <c r="AN876" s="168"/>
      <c r="AO876" s="168"/>
      <c r="AP876" s="168"/>
      <c r="AQ876" s="168"/>
      <c r="AR876" s="14"/>
    </row>
    <row r="877" spans="1:44" x14ac:dyDescent="0.35">
      <c r="A877" s="153" t="str">
        <f t="shared" si="56"/>
        <v>Cut4_12</v>
      </c>
      <c r="B877" s="14">
        <v>2021</v>
      </c>
      <c r="C877" s="15">
        <v>12</v>
      </c>
      <c r="D877" s="15" t="s">
        <v>20</v>
      </c>
      <c r="E877" s="15" t="s">
        <v>7</v>
      </c>
      <c r="F877" s="15" t="s">
        <v>18</v>
      </c>
      <c r="G877" s="14" t="s">
        <v>16</v>
      </c>
      <c r="H877" s="14" t="str">
        <f t="shared" si="57"/>
        <v>B2BFW</v>
      </c>
      <c r="I877" s="14" t="str">
        <f t="shared" si="58"/>
        <v>B2_2021</v>
      </c>
      <c r="J877" s="14" t="s">
        <v>15</v>
      </c>
      <c r="K877" s="14" t="s">
        <v>373</v>
      </c>
      <c r="L877" s="18">
        <v>44477</v>
      </c>
      <c r="M877" s="154">
        <v>19.579999999999998</v>
      </c>
      <c r="N877" s="155">
        <v>1644.7199999999998</v>
      </c>
      <c r="O877" s="155">
        <v>1644.7199999999998</v>
      </c>
      <c r="P877" s="14"/>
      <c r="Q877" s="14"/>
      <c r="R877" s="14"/>
      <c r="S877" s="168"/>
      <c r="T877" s="168"/>
      <c r="U877" s="168"/>
      <c r="V877" s="168"/>
      <c r="W877" s="168"/>
      <c r="X877" s="168"/>
      <c r="Y877" s="168"/>
      <c r="Z877" s="168"/>
      <c r="AA877" s="168"/>
      <c r="AB877" s="168"/>
      <c r="AC877" s="168"/>
      <c r="AD877" s="168"/>
      <c r="AE877" s="168"/>
      <c r="AF877" s="168"/>
      <c r="AG877" s="168"/>
      <c r="AH877" s="168"/>
      <c r="AI877" s="168"/>
      <c r="AJ877" s="168"/>
      <c r="AK877" s="168"/>
      <c r="AL877" s="168"/>
      <c r="AM877" s="168"/>
      <c r="AN877" s="168"/>
      <c r="AO877" s="168"/>
      <c r="AP877" s="168"/>
      <c r="AQ877" s="168"/>
      <c r="AR877" s="14"/>
    </row>
    <row r="878" spans="1:44" x14ac:dyDescent="0.35">
      <c r="A878" s="153" t="str">
        <f t="shared" si="56"/>
        <v>Cut4_13</v>
      </c>
      <c r="B878" s="14">
        <v>2021</v>
      </c>
      <c r="C878" s="14">
        <v>13</v>
      </c>
      <c r="D878" s="14" t="s">
        <v>7</v>
      </c>
      <c r="E878" s="14" t="s">
        <v>13</v>
      </c>
      <c r="F878" s="14" t="s">
        <v>8</v>
      </c>
      <c r="G878" s="14" t="s">
        <v>9</v>
      </c>
      <c r="H878" s="14" t="str">
        <f t="shared" si="57"/>
        <v>B3BPW</v>
      </c>
      <c r="I878" s="14" t="str">
        <f t="shared" si="58"/>
        <v>B3_2021</v>
      </c>
      <c r="J878" s="14" t="s">
        <v>10</v>
      </c>
      <c r="K878" s="14" t="s">
        <v>373</v>
      </c>
      <c r="L878" s="18">
        <v>44477</v>
      </c>
      <c r="M878" s="154">
        <v>17.785</v>
      </c>
      <c r="N878" s="155">
        <v>1327.9466666666665</v>
      </c>
      <c r="O878" s="155">
        <v>1327.9466666666665</v>
      </c>
      <c r="P878" s="14"/>
      <c r="Q878" s="14"/>
      <c r="R878" s="14"/>
      <c r="S878" s="168"/>
      <c r="T878" s="168"/>
      <c r="U878" s="168"/>
      <c r="V878" s="168"/>
      <c r="W878" s="168"/>
      <c r="X878" s="168"/>
      <c r="Y878" s="168"/>
      <c r="Z878" s="168"/>
      <c r="AA878" s="168"/>
      <c r="AB878" s="168"/>
      <c r="AC878" s="168"/>
      <c r="AD878" s="168"/>
      <c r="AE878" s="168"/>
      <c r="AF878" s="168"/>
      <c r="AG878" s="168"/>
      <c r="AH878" s="168"/>
      <c r="AI878" s="168"/>
      <c r="AJ878" s="168"/>
      <c r="AK878" s="168"/>
      <c r="AL878" s="168"/>
      <c r="AM878" s="168"/>
      <c r="AN878" s="168"/>
      <c r="AO878" s="168"/>
      <c r="AP878" s="168"/>
      <c r="AQ878" s="168"/>
      <c r="AR878" s="14"/>
    </row>
    <row r="879" spans="1:44" x14ac:dyDescent="0.35">
      <c r="A879" s="153" t="str">
        <f t="shared" si="56"/>
        <v>Cut4_14</v>
      </c>
      <c r="B879" s="14">
        <v>2021</v>
      </c>
      <c r="C879" s="14">
        <v>14</v>
      </c>
      <c r="D879" s="14" t="s">
        <v>7</v>
      </c>
      <c r="E879" s="14" t="s">
        <v>13</v>
      </c>
      <c r="F879" s="14" t="s">
        <v>18</v>
      </c>
      <c r="G879" s="14" t="s">
        <v>9</v>
      </c>
      <c r="H879" s="14" t="str">
        <f t="shared" si="57"/>
        <v>B2BPW</v>
      </c>
      <c r="I879" s="14" t="str">
        <f t="shared" si="58"/>
        <v>B2_2021</v>
      </c>
      <c r="J879" s="14" t="s">
        <v>15</v>
      </c>
      <c r="K879" s="14" t="s">
        <v>373</v>
      </c>
      <c r="L879" s="18">
        <v>44477</v>
      </c>
      <c r="M879" s="154">
        <v>15.635000000000002</v>
      </c>
      <c r="N879" s="155">
        <v>1959.5866666666668</v>
      </c>
      <c r="O879" s="155">
        <v>1959.5866666666668</v>
      </c>
      <c r="P879" s="14"/>
      <c r="Q879" s="14"/>
      <c r="R879" s="14"/>
      <c r="S879" s="168"/>
      <c r="T879" s="168"/>
      <c r="U879" s="168"/>
      <c r="V879" s="168"/>
      <c r="W879" s="168"/>
      <c r="X879" s="168"/>
      <c r="Y879" s="168"/>
      <c r="Z879" s="168"/>
      <c r="AA879" s="168"/>
      <c r="AB879" s="168"/>
      <c r="AC879" s="168"/>
      <c r="AD879" s="168"/>
      <c r="AE879" s="168"/>
      <c r="AF879" s="168"/>
      <c r="AG879" s="168"/>
      <c r="AH879" s="168"/>
      <c r="AI879" s="168"/>
      <c r="AJ879" s="168"/>
      <c r="AK879" s="168"/>
      <c r="AL879" s="168"/>
      <c r="AM879" s="168"/>
      <c r="AN879" s="168"/>
      <c r="AO879" s="168"/>
      <c r="AP879" s="168"/>
      <c r="AQ879" s="168"/>
      <c r="AR879" s="14"/>
    </row>
    <row r="880" spans="1:44" x14ac:dyDescent="0.35">
      <c r="A880" s="153" t="str">
        <f t="shared" si="56"/>
        <v>Cut4_15</v>
      </c>
      <c r="B880" s="14">
        <v>2021</v>
      </c>
      <c r="C880" s="14">
        <v>15</v>
      </c>
      <c r="D880" s="14" t="s">
        <v>13</v>
      </c>
      <c r="E880" s="14" t="s">
        <v>13</v>
      </c>
      <c r="F880" s="14" t="s">
        <v>18</v>
      </c>
      <c r="G880" s="14" t="s">
        <v>16</v>
      </c>
      <c r="H880" s="14" t="str">
        <f t="shared" si="57"/>
        <v>B2BFW</v>
      </c>
      <c r="I880" s="14" t="str">
        <f t="shared" si="58"/>
        <v>B2_2021</v>
      </c>
      <c r="J880" s="14" t="s">
        <v>15</v>
      </c>
      <c r="K880" s="14" t="s">
        <v>373</v>
      </c>
      <c r="L880" s="18">
        <v>44477</v>
      </c>
      <c r="M880" s="154">
        <v>16.939999999999998</v>
      </c>
      <c r="N880" s="155">
        <v>2439.36</v>
      </c>
      <c r="O880" s="155">
        <v>2439.36</v>
      </c>
      <c r="P880" s="14"/>
      <c r="Q880" s="14"/>
      <c r="R880" s="14"/>
      <c r="S880" s="168"/>
      <c r="T880" s="168"/>
      <c r="U880" s="168"/>
      <c r="V880" s="168"/>
      <c r="W880" s="168"/>
      <c r="X880" s="168"/>
      <c r="Y880" s="168"/>
      <c r="Z880" s="168"/>
      <c r="AA880" s="168"/>
      <c r="AB880" s="168"/>
      <c r="AC880" s="168"/>
      <c r="AD880" s="168"/>
      <c r="AE880" s="168"/>
      <c r="AF880" s="168"/>
      <c r="AG880" s="168"/>
      <c r="AH880" s="168"/>
      <c r="AI880" s="168"/>
      <c r="AJ880" s="168"/>
      <c r="AK880" s="168"/>
      <c r="AL880" s="168"/>
      <c r="AM880" s="168"/>
      <c r="AN880" s="168"/>
      <c r="AO880" s="168"/>
      <c r="AP880" s="168"/>
      <c r="AQ880" s="168"/>
      <c r="AR880" s="14"/>
    </row>
    <row r="881" spans="1:44" x14ac:dyDescent="0.35">
      <c r="A881" s="153" t="str">
        <f t="shared" ref="A881:A944" si="59">CONCATENATE(K881,"_",C881)</f>
        <v>Cut4_16</v>
      </c>
      <c r="B881" s="14">
        <v>2021</v>
      </c>
      <c r="C881" s="14">
        <v>16</v>
      </c>
      <c r="D881" s="14" t="s">
        <v>13</v>
      </c>
      <c r="E881" s="14" t="s">
        <v>13</v>
      </c>
      <c r="F881" s="14" t="s">
        <v>14</v>
      </c>
      <c r="G881" s="14" t="s">
        <v>9</v>
      </c>
      <c r="H881" s="14" t="str">
        <f t="shared" si="57"/>
        <v>B1BPW</v>
      </c>
      <c r="I881" s="14" t="str">
        <f t="shared" si="58"/>
        <v>B1_2021</v>
      </c>
      <c r="J881" s="14" t="s">
        <v>15</v>
      </c>
      <c r="K881" s="14" t="s">
        <v>373</v>
      </c>
      <c r="L881" s="18">
        <v>44477</v>
      </c>
      <c r="M881" s="154">
        <v>14.49</v>
      </c>
      <c r="N881" s="155">
        <v>1642.2</v>
      </c>
      <c r="O881" s="155">
        <v>1642.2</v>
      </c>
      <c r="P881" s="14"/>
      <c r="Q881" s="14"/>
      <c r="R881" s="14"/>
      <c r="S881" s="168"/>
      <c r="T881" s="168"/>
      <c r="U881" s="168"/>
      <c r="V881" s="168"/>
      <c r="W881" s="168"/>
      <c r="X881" s="168"/>
      <c r="Y881" s="168"/>
      <c r="Z881" s="168"/>
      <c r="AA881" s="168"/>
      <c r="AB881" s="168"/>
      <c r="AC881" s="168"/>
      <c r="AD881" s="168"/>
      <c r="AE881" s="168"/>
      <c r="AF881" s="168"/>
      <c r="AG881" s="168"/>
      <c r="AH881" s="168"/>
      <c r="AI881" s="168"/>
      <c r="AJ881" s="168"/>
      <c r="AK881" s="168"/>
      <c r="AL881" s="168"/>
      <c r="AM881" s="168"/>
      <c r="AN881" s="168"/>
      <c r="AO881" s="168"/>
      <c r="AP881" s="168"/>
      <c r="AQ881" s="168"/>
      <c r="AR881" s="14"/>
    </row>
    <row r="882" spans="1:44" x14ac:dyDescent="0.35">
      <c r="A882" s="153" t="str">
        <f t="shared" si="59"/>
        <v>Cut4_17</v>
      </c>
      <c r="B882" s="14">
        <v>2021</v>
      </c>
      <c r="C882" s="14">
        <v>17</v>
      </c>
      <c r="D882" s="14" t="s">
        <v>12</v>
      </c>
      <c r="E882" s="14" t="s">
        <v>13</v>
      </c>
      <c r="F882" s="14" t="s">
        <v>14</v>
      </c>
      <c r="G882" s="14" t="s">
        <v>16</v>
      </c>
      <c r="H882" s="14" t="str">
        <f t="shared" ref="H882:H945" si="60">F882&amp;G882</f>
        <v>B1BFW</v>
      </c>
      <c r="I882" s="14" t="str">
        <f t="shared" ref="I882:I945" si="61">CONCATENATE(F882,"_",B882)</f>
        <v>B1_2021</v>
      </c>
      <c r="J882" s="14" t="s">
        <v>15</v>
      </c>
      <c r="K882" s="14" t="s">
        <v>373</v>
      </c>
      <c r="L882" s="18">
        <v>44477</v>
      </c>
      <c r="M882" s="154">
        <v>17.245000000000001</v>
      </c>
      <c r="N882" s="155">
        <v>1632.5266666666664</v>
      </c>
      <c r="O882" s="155">
        <v>1632.5266666666664</v>
      </c>
      <c r="P882" s="14"/>
      <c r="Q882" s="14"/>
      <c r="R882" s="14"/>
      <c r="S882" s="168"/>
      <c r="T882" s="168"/>
      <c r="U882" s="168"/>
      <c r="V882" s="168"/>
      <c r="W882" s="168"/>
      <c r="X882" s="168"/>
      <c r="Y882" s="168"/>
      <c r="Z882" s="168"/>
      <c r="AA882" s="168"/>
      <c r="AB882" s="168"/>
      <c r="AC882" s="168"/>
      <c r="AD882" s="168"/>
      <c r="AE882" s="168"/>
      <c r="AF882" s="168"/>
      <c r="AG882" s="168"/>
      <c r="AH882" s="168"/>
      <c r="AI882" s="168"/>
      <c r="AJ882" s="168"/>
      <c r="AK882" s="168"/>
      <c r="AL882" s="168"/>
      <c r="AM882" s="168"/>
      <c r="AN882" s="168"/>
      <c r="AO882" s="168"/>
      <c r="AP882" s="168"/>
      <c r="AQ882" s="168"/>
      <c r="AR882" s="14"/>
    </row>
    <row r="883" spans="1:44" x14ac:dyDescent="0.35">
      <c r="A883" s="153" t="str">
        <f t="shared" si="59"/>
        <v>Cut4_18</v>
      </c>
      <c r="B883" s="14">
        <v>2021</v>
      </c>
      <c r="C883" s="14">
        <v>18</v>
      </c>
      <c r="D883" s="14" t="s">
        <v>12</v>
      </c>
      <c r="E883" s="14" t="s">
        <v>13</v>
      </c>
      <c r="F883" s="14" t="s">
        <v>11</v>
      </c>
      <c r="G883" s="14" t="s">
        <v>16</v>
      </c>
      <c r="H883" s="14" t="str">
        <f t="shared" si="60"/>
        <v>B4BFW</v>
      </c>
      <c r="I883" s="14" t="str">
        <f t="shared" si="61"/>
        <v>B4_2021</v>
      </c>
      <c r="J883" s="14" t="s">
        <v>10</v>
      </c>
      <c r="K883" s="14" t="s">
        <v>373</v>
      </c>
      <c r="L883" s="18">
        <v>44477</v>
      </c>
      <c r="M883" s="154">
        <v>15.855</v>
      </c>
      <c r="N883" s="155">
        <v>2283.1200000000003</v>
      </c>
      <c r="O883" s="155">
        <v>2283.1200000000003</v>
      </c>
      <c r="P883" s="14"/>
      <c r="Q883" s="14"/>
      <c r="R883" s="14"/>
      <c r="S883" s="168"/>
      <c r="T883" s="168"/>
      <c r="U883" s="168"/>
      <c r="V883" s="168"/>
      <c r="W883" s="168"/>
      <c r="X883" s="168"/>
      <c r="Y883" s="168"/>
      <c r="Z883" s="168"/>
      <c r="AA883" s="168"/>
      <c r="AB883" s="168"/>
      <c r="AC883" s="168"/>
      <c r="AD883" s="168"/>
      <c r="AE883" s="168"/>
      <c r="AF883" s="168"/>
      <c r="AG883" s="168"/>
      <c r="AH883" s="168"/>
      <c r="AI883" s="168"/>
      <c r="AJ883" s="168"/>
      <c r="AK883" s="168"/>
      <c r="AL883" s="168"/>
      <c r="AM883" s="168"/>
      <c r="AN883" s="168"/>
      <c r="AO883" s="168"/>
      <c r="AP883" s="168"/>
      <c r="AQ883" s="168"/>
      <c r="AR883" s="14"/>
    </row>
    <row r="884" spans="1:44" x14ac:dyDescent="0.35">
      <c r="A884" s="153" t="str">
        <f t="shared" si="59"/>
        <v>Cut4_19</v>
      </c>
      <c r="B884" s="14">
        <v>2021</v>
      </c>
      <c r="C884" s="14">
        <v>19</v>
      </c>
      <c r="D884" s="14" t="s">
        <v>17</v>
      </c>
      <c r="E884" s="14" t="s">
        <v>13</v>
      </c>
      <c r="F884" s="14" t="s">
        <v>11</v>
      </c>
      <c r="G884" s="14" t="s">
        <v>9</v>
      </c>
      <c r="H884" s="14" t="str">
        <f t="shared" si="60"/>
        <v>B4BPW</v>
      </c>
      <c r="I884" s="14" t="str">
        <f t="shared" si="61"/>
        <v>B4_2021</v>
      </c>
      <c r="J884" s="14" t="s">
        <v>10</v>
      </c>
      <c r="K884" s="14" t="s">
        <v>373</v>
      </c>
      <c r="L884" s="18">
        <v>44477</v>
      </c>
      <c r="M884" s="154">
        <v>15.405000000000001</v>
      </c>
      <c r="N884" s="155">
        <v>2505.8799999999997</v>
      </c>
      <c r="O884" s="155">
        <v>2505.8799999999997</v>
      </c>
      <c r="P884" s="14"/>
      <c r="Q884" s="14"/>
      <c r="R884" s="14"/>
      <c r="S884" s="168"/>
      <c r="T884" s="168"/>
      <c r="U884" s="168"/>
      <c r="V884" s="168"/>
      <c r="W884" s="168"/>
      <c r="X884" s="168"/>
      <c r="Y884" s="168"/>
      <c r="Z884" s="168"/>
      <c r="AA884" s="168"/>
      <c r="AB884" s="168"/>
      <c r="AC884" s="168"/>
      <c r="AD884" s="168"/>
      <c r="AE884" s="168"/>
      <c r="AF884" s="168"/>
      <c r="AG884" s="168"/>
      <c r="AH884" s="168"/>
      <c r="AI884" s="168"/>
      <c r="AJ884" s="168"/>
      <c r="AK884" s="168"/>
      <c r="AL884" s="168"/>
      <c r="AM884" s="168"/>
      <c r="AN884" s="168"/>
      <c r="AO884" s="168"/>
      <c r="AP884" s="168"/>
      <c r="AQ884" s="168"/>
      <c r="AR884" s="14"/>
    </row>
    <row r="885" spans="1:44" x14ac:dyDescent="0.35">
      <c r="A885" s="153" t="str">
        <f t="shared" si="59"/>
        <v>Cut4_20</v>
      </c>
      <c r="B885" s="14">
        <v>2021</v>
      </c>
      <c r="C885" s="14">
        <v>20</v>
      </c>
      <c r="D885" s="14" t="s">
        <v>17</v>
      </c>
      <c r="E885" s="14" t="s">
        <v>13</v>
      </c>
      <c r="F885" s="14" t="s">
        <v>8</v>
      </c>
      <c r="G885" s="14" t="s">
        <v>12</v>
      </c>
      <c r="H885" s="14" t="str">
        <f t="shared" si="60"/>
        <v>B3C</v>
      </c>
      <c r="I885" s="14" t="str">
        <f t="shared" si="61"/>
        <v>B3_2021</v>
      </c>
      <c r="J885" s="14" t="s">
        <v>10</v>
      </c>
      <c r="K885" s="14" t="s">
        <v>373</v>
      </c>
      <c r="L885" s="18">
        <v>44477</v>
      </c>
      <c r="M885" s="154">
        <v>18.579999999999998</v>
      </c>
      <c r="N885" s="155">
        <v>1263.4399999999996</v>
      </c>
      <c r="O885" s="155">
        <v>1263.4399999999996</v>
      </c>
      <c r="P885" s="14"/>
      <c r="Q885" s="14"/>
      <c r="R885" s="14"/>
      <c r="S885" s="168"/>
      <c r="T885" s="168"/>
      <c r="U885" s="168"/>
      <c r="V885" s="168"/>
      <c r="W885" s="168"/>
      <c r="X885" s="168"/>
      <c r="Y885" s="168"/>
      <c r="Z885" s="168"/>
      <c r="AA885" s="168"/>
      <c r="AB885" s="168"/>
      <c r="AC885" s="168"/>
      <c r="AD885" s="168"/>
      <c r="AE885" s="168"/>
      <c r="AF885" s="168"/>
      <c r="AG885" s="168"/>
      <c r="AH885" s="168"/>
      <c r="AI885" s="168"/>
      <c r="AJ885" s="168"/>
      <c r="AK885" s="168"/>
      <c r="AL885" s="168"/>
      <c r="AM885" s="168"/>
      <c r="AN885" s="168"/>
      <c r="AO885" s="168"/>
      <c r="AP885" s="168"/>
      <c r="AQ885" s="168"/>
      <c r="AR885" s="14"/>
    </row>
    <row r="886" spans="1:44" x14ac:dyDescent="0.35">
      <c r="A886" s="153" t="str">
        <f t="shared" si="59"/>
        <v>Cut4_21</v>
      </c>
      <c r="B886" s="14">
        <v>2021</v>
      </c>
      <c r="C886" s="14">
        <v>21</v>
      </c>
      <c r="D886" s="14" t="s">
        <v>19</v>
      </c>
      <c r="E886" s="14" t="s">
        <v>13</v>
      </c>
      <c r="F886" s="14" t="s">
        <v>14</v>
      </c>
      <c r="G886" s="14" t="s">
        <v>12</v>
      </c>
      <c r="H886" s="14" t="str">
        <f t="shared" si="60"/>
        <v>B1C</v>
      </c>
      <c r="I886" s="14" t="str">
        <f t="shared" si="61"/>
        <v>B1_2021</v>
      </c>
      <c r="J886" s="14" t="s">
        <v>15</v>
      </c>
      <c r="K886" s="14" t="s">
        <v>373</v>
      </c>
      <c r="L886" s="18">
        <v>44477</v>
      </c>
      <c r="M886" s="154">
        <v>19.47</v>
      </c>
      <c r="N886" s="155">
        <v>830.72</v>
      </c>
      <c r="O886" s="155">
        <v>830.72</v>
      </c>
      <c r="P886" s="14"/>
      <c r="Q886" s="14"/>
      <c r="R886" s="14"/>
      <c r="S886" s="168"/>
      <c r="T886" s="168"/>
      <c r="U886" s="168"/>
      <c r="V886" s="168"/>
      <c r="W886" s="168"/>
      <c r="X886" s="168"/>
      <c r="Y886" s="168"/>
      <c r="Z886" s="168"/>
      <c r="AA886" s="168"/>
      <c r="AB886" s="168"/>
      <c r="AC886" s="168"/>
      <c r="AD886" s="168"/>
      <c r="AE886" s="168"/>
      <c r="AF886" s="168"/>
      <c r="AG886" s="168"/>
      <c r="AH886" s="168"/>
      <c r="AI886" s="168"/>
      <c r="AJ886" s="168"/>
      <c r="AK886" s="168"/>
      <c r="AL886" s="168"/>
      <c r="AM886" s="168"/>
      <c r="AN886" s="168"/>
      <c r="AO886" s="168"/>
      <c r="AP886" s="168"/>
      <c r="AQ886" s="168"/>
      <c r="AR886" s="14"/>
    </row>
    <row r="887" spans="1:44" x14ac:dyDescent="0.35">
      <c r="A887" s="153" t="str">
        <f t="shared" si="59"/>
        <v>Cut4_22</v>
      </c>
      <c r="B887" s="14">
        <v>2021</v>
      </c>
      <c r="C887" s="14">
        <v>22</v>
      </c>
      <c r="D887" s="14" t="s">
        <v>19</v>
      </c>
      <c r="E887" s="14" t="s">
        <v>13</v>
      </c>
      <c r="F887" s="14" t="s">
        <v>11</v>
      </c>
      <c r="G887" s="14" t="s">
        <v>12</v>
      </c>
      <c r="H887" s="14" t="str">
        <f t="shared" si="60"/>
        <v>B4C</v>
      </c>
      <c r="I887" s="14" t="str">
        <f t="shared" si="61"/>
        <v>B4_2021</v>
      </c>
      <c r="J887" s="14" t="s">
        <v>10</v>
      </c>
      <c r="K887" s="14" t="s">
        <v>373</v>
      </c>
      <c r="L887" s="18">
        <v>44477</v>
      </c>
      <c r="M887" s="154">
        <v>18.170000000000002</v>
      </c>
      <c r="N887" s="155">
        <v>2616.4800000000005</v>
      </c>
      <c r="O887" s="155">
        <v>2616.4800000000005</v>
      </c>
      <c r="P887" s="14"/>
      <c r="Q887" s="14"/>
      <c r="R887" s="14"/>
      <c r="S887" s="168"/>
      <c r="T887" s="168"/>
      <c r="U887" s="168"/>
      <c r="V887" s="168"/>
      <c r="W887" s="168"/>
      <c r="X887" s="168"/>
      <c r="Y887" s="168"/>
      <c r="Z887" s="168"/>
      <c r="AA887" s="168"/>
      <c r="AB887" s="168"/>
      <c r="AC887" s="168"/>
      <c r="AD887" s="168"/>
      <c r="AE887" s="168"/>
      <c r="AF887" s="168"/>
      <c r="AG887" s="168"/>
      <c r="AH887" s="168"/>
      <c r="AI887" s="168"/>
      <c r="AJ887" s="168"/>
      <c r="AK887" s="168"/>
      <c r="AL887" s="168"/>
      <c r="AM887" s="168"/>
      <c r="AN887" s="168"/>
      <c r="AO887" s="168"/>
      <c r="AP887" s="168"/>
      <c r="AQ887" s="168"/>
      <c r="AR887" s="14"/>
    </row>
    <row r="888" spans="1:44" x14ac:dyDescent="0.35">
      <c r="A888" s="153" t="str">
        <f t="shared" si="59"/>
        <v>Cut4_23</v>
      </c>
      <c r="B888" s="14">
        <v>2021</v>
      </c>
      <c r="C888" s="14">
        <v>23</v>
      </c>
      <c r="D888" s="14" t="s">
        <v>20</v>
      </c>
      <c r="E888" s="14" t="s">
        <v>13</v>
      </c>
      <c r="F888" s="14" t="s">
        <v>8</v>
      </c>
      <c r="G888" s="14" t="s">
        <v>16</v>
      </c>
      <c r="H888" s="14" t="str">
        <f t="shared" si="60"/>
        <v>B3BFW</v>
      </c>
      <c r="I888" s="14" t="str">
        <f t="shared" si="61"/>
        <v>B3_2021</v>
      </c>
      <c r="J888" s="14" t="s">
        <v>10</v>
      </c>
      <c r="K888" s="14" t="s">
        <v>373</v>
      </c>
      <c r="L888" s="18">
        <v>44477</v>
      </c>
      <c r="M888" s="154">
        <v>19.07</v>
      </c>
      <c r="N888" s="155">
        <v>1805.2933333333333</v>
      </c>
      <c r="O888" s="155">
        <v>1805.2933333333333</v>
      </c>
      <c r="P888" s="14"/>
      <c r="Q888" s="14"/>
      <c r="R888" s="14"/>
      <c r="S888" s="168"/>
      <c r="T888" s="168"/>
      <c r="U888" s="168"/>
      <c r="V888" s="168"/>
      <c r="W888" s="168"/>
      <c r="X888" s="168"/>
      <c r="Y888" s="168"/>
      <c r="Z888" s="168"/>
      <c r="AA888" s="168"/>
      <c r="AB888" s="168"/>
      <c r="AC888" s="168"/>
      <c r="AD888" s="168"/>
      <c r="AE888" s="168"/>
      <c r="AF888" s="168"/>
      <c r="AG888" s="168"/>
      <c r="AH888" s="168"/>
      <c r="AI888" s="168"/>
      <c r="AJ888" s="168"/>
      <c r="AK888" s="168"/>
      <c r="AL888" s="168"/>
      <c r="AM888" s="168"/>
      <c r="AN888" s="168"/>
      <c r="AO888" s="168"/>
      <c r="AP888" s="168"/>
      <c r="AQ888" s="168"/>
      <c r="AR888" s="14"/>
    </row>
    <row r="889" spans="1:44" x14ac:dyDescent="0.35">
      <c r="A889" s="153" t="str">
        <f t="shared" si="59"/>
        <v>Cut4_24</v>
      </c>
      <c r="B889" s="14">
        <v>2021</v>
      </c>
      <c r="C889" s="15">
        <v>24</v>
      </c>
      <c r="D889" s="15" t="s">
        <v>20</v>
      </c>
      <c r="E889" s="15" t="s">
        <v>13</v>
      </c>
      <c r="F889" s="15" t="s">
        <v>18</v>
      </c>
      <c r="G889" s="14" t="s">
        <v>12</v>
      </c>
      <c r="H889" s="14" t="str">
        <f t="shared" si="60"/>
        <v>B2C</v>
      </c>
      <c r="I889" s="14" t="str">
        <f t="shared" si="61"/>
        <v>B2_2021</v>
      </c>
      <c r="J889" s="14" t="s">
        <v>15</v>
      </c>
      <c r="K889" s="14" t="s">
        <v>373</v>
      </c>
      <c r="L889" s="18">
        <v>44477</v>
      </c>
      <c r="M889" s="154">
        <v>19.54</v>
      </c>
      <c r="N889" s="155">
        <v>885.81333333333328</v>
      </c>
      <c r="O889" s="155">
        <v>885.81333333333328</v>
      </c>
      <c r="P889" s="14"/>
      <c r="Q889" s="14"/>
      <c r="R889" s="14"/>
      <c r="S889" s="168"/>
      <c r="T889" s="168"/>
      <c r="U889" s="168"/>
      <c r="V889" s="168"/>
      <c r="W889" s="168"/>
      <c r="X889" s="168"/>
      <c r="Y889" s="168"/>
      <c r="Z889" s="168"/>
      <c r="AA889" s="168"/>
      <c r="AB889" s="168"/>
      <c r="AC889" s="168"/>
      <c r="AD889" s="168"/>
      <c r="AE889" s="168"/>
      <c r="AF889" s="168"/>
      <c r="AG889" s="168"/>
      <c r="AH889" s="168"/>
      <c r="AI889" s="168"/>
      <c r="AJ889" s="168"/>
      <c r="AK889" s="168"/>
      <c r="AL889" s="168"/>
      <c r="AM889" s="168"/>
      <c r="AN889" s="168"/>
      <c r="AO889" s="168"/>
      <c r="AP889" s="168"/>
      <c r="AQ889" s="168"/>
      <c r="AR889" s="14"/>
    </row>
    <row r="890" spans="1:44" x14ac:dyDescent="0.35">
      <c r="A890" s="153" t="str">
        <f t="shared" si="59"/>
        <v>Cut4_25</v>
      </c>
      <c r="B890" s="14">
        <v>2021</v>
      </c>
      <c r="C890" s="14">
        <v>25</v>
      </c>
      <c r="D890" s="14" t="s">
        <v>7</v>
      </c>
      <c r="E890" s="14" t="s">
        <v>12</v>
      </c>
      <c r="F890" s="14" t="s">
        <v>11</v>
      </c>
      <c r="G890" s="14" t="s">
        <v>16</v>
      </c>
      <c r="H890" s="14" t="str">
        <f t="shared" si="60"/>
        <v>B4BFW</v>
      </c>
      <c r="I890" s="14" t="str">
        <f t="shared" si="61"/>
        <v>B4_2021</v>
      </c>
      <c r="J890" s="14" t="s">
        <v>10</v>
      </c>
      <c r="K890" s="14" t="s">
        <v>373</v>
      </c>
      <c r="L890" s="18">
        <v>44477</v>
      </c>
      <c r="M890" s="154">
        <v>15.844999999999999</v>
      </c>
      <c r="N890" s="155">
        <v>2133.7933333333331</v>
      </c>
      <c r="O890" s="155">
        <v>2133.7933333333331</v>
      </c>
      <c r="P890" s="14"/>
      <c r="Q890" s="14"/>
      <c r="R890" s="14"/>
      <c r="S890" s="168"/>
      <c r="T890" s="168"/>
      <c r="U890" s="168"/>
      <c r="V890" s="168"/>
      <c r="W890" s="168"/>
      <c r="X890" s="168"/>
      <c r="Y890" s="168"/>
      <c r="Z890" s="168"/>
      <c r="AA890" s="168"/>
      <c r="AB890" s="168"/>
      <c r="AC890" s="168"/>
      <c r="AD890" s="168"/>
      <c r="AE890" s="168"/>
      <c r="AF890" s="168"/>
      <c r="AG890" s="168"/>
      <c r="AH890" s="168"/>
      <c r="AI890" s="168"/>
      <c r="AJ890" s="168"/>
      <c r="AK890" s="168"/>
      <c r="AL890" s="168"/>
      <c r="AM890" s="168"/>
      <c r="AN890" s="168"/>
      <c r="AO890" s="168"/>
      <c r="AP890" s="168"/>
      <c r="AQ890" s="168"/>
      <c r="AR890" s="14"/>
    </row>
    <row r="891" spans="1:44" x14ac:dyDescent="0.35">
      <c r="A891" s="153" t="str">
        <f t="shared" si="59"/>
        <v>Cut4_26</v>
      </c>
      <c r="B891" s="14">
        <v>2021</v>
      </c>
      <c r="C891" s="14">
        <v>26</v>
      </c>
      <c r="D891" s="14" t="s">
        <v>7</v>
      </c>
      <c r="E891" s="14" t="s">
        <v>12</v>
      </c>
      <c r="F891" s="14" t="s">
        <v>18</v>
      </c>
      <c r="G891" s="14" t="s">
        <v>9</v>
      </c>
      <c r="H891" s="14" t="str">
        <f t="shared" si="60"/>
        <v>B2BPW</v>
      </c>
      <c r="I891" s="14" t="str">
        <f t="shared" si="61"/>
        <v>B2_2021</v>
      </c>
      <c r="J891" s="14" t="s">
        <v>15</v>
      </c>
      <c r="K891" s="14" t="s">
        <v>373</v>
      </c>
      <c r="L891" s="18">
        <v>44477</v>
      </c>
      <c r="M891" s="154">
        <v>18.34</v>
      </c>
      <c r="N891" s="155">
        <v>2543.146666666667</v>
      </c>
      <c r="O891" s="155">
        <v>2543.146666666667</v>
      </c>
      <c r="P891" s="14"/>
      <c r="Q891" s="14"/>
      <c r="R891" s="14"/>
      <c r="S891" s="168"/>
      <c r="T891" s="168"/>
      <c r="U891" s="168"/>
      <c r="V891" s="168"/>
      <c r="W891" s="168"/>
      <c r="X891" s="168"/>
      <c r="Y891" s="168"/>
      <c r="Z891" s="168"/>
      <c r="AA891" s="168"/>
      <c r="AB891" s="168"/>
      <c r="AC891" s="168"/>
      <c r="AD891" s="168"/>
      <c r="AE891" s="168"/>
      <c r="AF891" s="168"/>
      <c r="AG891" s="168"/>
      <c r="AH891" s="168"/>
      <c r="AI891" s="168"/>
      <c r="AJ891" s="168"/>
      <c r="AK891" s="168"/>
      <c r="AL891" s="168"/>
      <c r="AM891" s="168"/>
      <c r="AN891" s="168"/>
      <c r="AO891" s="168"/>
      <c r="AP891" s="168"/>
      <c r="AQ891" s="168"/>
      <c r="AR891" s="14"/>
    </row>
    <row r="892" spans="1:44" x14ac:dyDescent="0.35">
      <c r="A892" s="153" t="str">
        <f t="shared" si="59"/>
        <v>Cut4_27</v>
      </c>
      <c r="B892" s="14">
        <v>2021</v>
      </c>
      <c r="C892" s="14">
        <v>27</v>
      </c>
      <c r="D892" s="14" t="s">
        <v>13</v>
      </c>
      <c r="E892" s="14" t="s">
        <v>12</v>
      </c>
      <c r="F892" s="14" t="s">
        <v>14</v>
      </c>
      <c r="G892" s="14" t="s">
        <v>12</v>
      </c>
      <c r="H892" s="14" t="str">
        <f t="shared" si="60"/>
        <v>B1C</v>
      </c>
      <c r="I892" s="14" t="str">
        <f t="shared" si="61"/>
        <v>B1_2021</v>
      </c>
      <c r="J892" s="14" t="s">
        <v>15</v>
      </c>
      <c r="K892" s="14" t="s">
        <v>373</v>
      </c>
      <c r="L892" s="18">
        <v>44477</v>
      </c>
      <c r="M892" s="154">
        <v>16.490000000000002</v>
      </c>
      <c r="N892" s="155">
        <v>703.57333333333349</v>
      </c>
      <c r="O892" s="155">
        <v>703.57333333333349</v>
      </c>
      <c r="P892" s="14"/>
      <c r="Q892" s="14"/>
      <c r="R892" s="14"/>
      <c r="S892" s="168"/>
      <c r="T892" s="168"/>
      <c r="U892" s="168"/>
      <c r="V892" s="168"/>
      <c r="W892" s="168"/>
      <c r="X892" s="168"/>
      <c r="Y892" s="168"/>
      <c r="Z892" s="168"/>
      <c r="AA892" s="168"/>
      <c r="AB892" s="168"/>
      <c r="AC892" s="168"/>
      <c r="AD892" s="168"/>
      <c r="AE892" s="168"/>
      <c r="AF892" s="168"/>
      <c r="AG892" s="168"/>
      <c r="AH892" s="168"/>
      <c r="AI892" s="168"/>
      <c r="AJ892" s="168"/>
      <c r="AK892" s="168"/>
      <c r="AL892" s="168"/>
      <c r="AM892" s="168"/>
      <c r="AN892" s="168"/>
      <c r="AO892" s="168"/>
      <c r="AP892" s="168"/>
      <c r="AQ892" s="168"/>
      <c r="AR892" s="14"/>
    </row>
    <row r="893" spans="1:44" x14ac:dyDescent="0.35">
      <c r="A893" s="153" t="str">
        <f t="shared" si="59"/>
        <v>Cut4_28</v>
      </c>
      <c r="B893" s="14">
        <v>2021</v>
      </c>
      <c r="C893" s="14">
        <v>28</v>
      </c>
      <c r="D893" s="14" t="s">
        <v>13</v>
      </c>
      <c r="E893" s="14" t="s">
        <v>12</v>
      </c>
      <c r="F893" s="14" t="s">
        <v>14</v>
      </c>
      <c r="G893" s="14" t="s">
        <v>9</v>
      </c>
      <c r="H893" s="14" t="str">
        <f t="shared" si="60"/>
        <v>B1BPW</v>
      </c>
      <c r="I893" s="14" t="str">
        <f t="shared" si="61"/>
        <v>B1_2021</v>
      </c>
      <c r="J893" s="14" t="s">
        <v>15</v>
      </c>
      <c r="K893" s="14" t="s">
        <v>373</v>
      </c>
      <c r="L893" s="18">
        <v>44477</v>
      </c>
      <c r="M893" s="154">
        <v>13.734999999999999</v>
      </c>
      <c r="N893" s="155">
        <v>1666.5133333333331</v>
      </c>
      <c r="O893" s="155">
        <v>1666.5133333333331</v>
      </c>
      <c r="P893" s="14"/>
      <c r="Q893" s="14"/>
      <c r="R893" s="14"/>
      <c r="S893" s="168"/>
      <c r="T893" s="168"/>
      <c r="U893" s="168"/>
      <c r="V893" s="168"/>
      <c r="W893" s="168"/>
      <c r="X893" s="168"/>
      <c r="Y893" s="168"/>
      <c r="Z893" s="168"/>
      <c r="AA893" s="168"/>
      <c r="AB893" s="168"/>
      <c r="AC893" s="168"/>
      <c r="AD893" s="168"/>
      <c r="AE893" s="168"/>
      <c r="AF893" s="168"/>
      <c r="AG893" s="168"/>
      <c r="AH893" s="168"/>
      <c r="AI893" s="168"/>
      <c r="AJ893" s="168"/>
      <c r="AK893" s="168"/>
      <c r="AL893" s="168"/>
      <c r="AM893" s="168"/>
      <c r="AN893" s="168"/>
      <c r="AO893" s="168"/>
      <c r="AP893" s="168"/>
      <c r="AQ893" s="168"/>
      <c r="AR893" s="14"/>
    </row>
    <row r="894" spans="1:44" x14ac:dyDescent="0.35">
      <c r="A894" s="153" t="str">
        <f t="shared" si="59"/>
        <v>Cut4_29</v>
      </c>
      <c r="B894" s="14">
        <v>2021</v>
      </c>
      <c r="C894" s="14">
        <v>29</v>
      </c>
      <c r="D894" s="14" t="s">
        <v>12</v>
      </c>
      <c r="E894" s="14" t="s">
        <v>12</v>
      </c>
      <c r="F894" s="14" t="s">
        <v>11</v>
      </c>
      <c r="G894" s="14" t="s">
        <v>9</v>
      </c>
      <c r="H894" s="14" t="str">
        <f t="shared" si="60"/>
        <v>B4BPW</v>
      </c>
      <c r="I894" s="14" t="str">
        <f t="shared" si="61"/>
        <v>B4_2021</v>
      </c>
      <c r="J894" s="14" t="s">
        <v>10</v>
      </c>
      <c r="K894" s="14" t="s">
        <v>373</v>
      </c>
      <c r="L894" s="18">
        <v>44477</v>
      </c>
      <c r="M894" s="154">
        <v>15.11</v>
      </c>
      <c r="N894" s="155">
        <v>2639.2133333333331</v>
      </c>
      <c r="O894" s="155">
        <v>2639.2133333333331</v>
      </c>
      <c r="P894" s="14"/>
      <c r="Q894" s="14"/>
      <c r="R894" s="14"/>
      <c r="S894" s="168"/>
      <c r="T894" s="168"/>
      <c r="U894" s="168"/>
      <c r="V894" s="168"/>
      <c r="W894" s="168"/>
      <c r="X894" s="168"/>
      <c r="Y894" s="168"/>
      <c r="Z894" s="168"/>
      <c r="AA894" s="168"/>
      <c r="AB894" s="168"/>
      <c r="AC894" s="168"/>
      <c r="AD894" s="168"/>
      <c r="AE894" s="168"/>
      <c r="AF894" s="168"/>
      <c r="AG894" s="168"/>
      <c r="AH894" s="168"/>
      <c r="AI894" s="168"/>
      <c r="AJ894" s="168"/>
      <c r="AK894" s="168"/>
      <c r="AL894" s="168"/>
      <c r="AM894" s="168"/>
      <c r="AN894" s="168"/>
      <c r="AO894" s="168"/>
      <c r="AP894" s="168"/>
      <c r="AQ894" s="168"/>
      <c r="AR894" s="14"/>
    </row>
    <row r="895" spans="1:44" x14ac:dyDescent="0.35">
      <c r="A895" s="153" t="str">
        <f t="shared" si="59"/>
        <v>Cut4_30</v>
      </c>
      <c r="B895" s="14">
        <v>2021</v>
      </c>
      <c r="C895" s="14">
        <v>30</v>
      </c>
      <c r="D895" s="14" t="s">
        <v>12</v>
      </c>
      <c r="E895" s="14" t="s">
        <v>12</v>
      </c>
      <c r="F895" s="14" t="s">
        <v>8</v>
      </c>
      <c r="G895" s="14" t="s">
        <v>16</v>
      </c>
      <c r="H895" s="14" t="str">
        <f t="shared" si="60"/>
        <v>B3BFW</v>
      </c>
      <c r="I895" s="14" t="str">
        <f t="shared" si="61"/>
        <v>B3_2021</v>
      </c>
      <c r="J895" s="14" t="s">
        <v>10</v>
      </c>
      <c r="K895" s="14" t="s">
        <v>373</v>
      </c>
      <c r="L895" s="18">
        <v>44477</v>
      </c>
      <c r="M895" s="154">
        <v>17.425000000000001</v>
      </c>
      <c r="N895" s="155">
        <v>1324.3</v>
      </c>
      <c r="O895" s="155">
        <v>1324.3</v>
      </c>
      <c r="P895" s="14"/>
      <c r="Q895" s="14"/>
      <c r="R895" s="14"/>
      <c r="S895" s="168"/>
      <c r="T895" s="168"/>
      <c r="U895" s="168"/>
      <c r="V895" s="168"/>
      <c r="W895" s="168"/>
      <c r="X895" s="168"/>
      <c r="Y895" s="168"/>
      <c r="Z895" s="168"/>
      <c r="AA895" s="168"/>
      <c r="AB895" s="168"/>
      <c r="AC895" s="168"/>
      <c r="AD895" s="168"/>
      <c r="AE895" s="168"/>
      <c r="AF895" s="168"/>
      <c r="AG895" s="168"/>
      <c r="AH895" s="168"/>
      <c r="AI895" s="168"/>
      <c r="AJ895" s="168"/>
      <c r="AK895" s="168"/>
      <c r="AL895" s="168"/>
      <c r="AM895" s="168"/>
      <c r="AN895" s="168"/>
      <c r="AO895" s="168"/>
      <c r="AP895" s="168"/>
      <c r="AQ895" s="168"/>
      <c r="AR895" s="14"/>
    </row>
    <row r="896" spans="1:44" x14ac:dyDescent="0.35">
      <c r="A896" s="153" t="str">
        <f t="shared" si="59"/>
        <v>Cut4_31</v>
      </c>
      <c r="B896" s="14">
        <v>2021</v>
      </c>
      <c r="C896" s="14">
        <v>31</v>
      </c>
      <c r="D896" s="14" t="s">
        <v>17</v>
      </c>
      <c r="E896" s="14" t="s">
        <v>12</v>
      </c>
      <c r="F896" s="14" t="s">
        <v>11</v>
      </c>
      <c r="G896" s="14" t="s">
        <v>12</v>
      </c>
      <c r="H896" s="14" t="str">
        <f t="shared" si="60"/>
        <v>B4C</v>
      </c>
      <c r="I896" s="14" t="str">
        <f t="shared" si="61"/>
        <v>B4_2021</v>
      </c>
      <c r="J896" s="14" t="s">
        <v>10</v>
      </c>
      <c r="K896" s="14" t="s">
        <v>373</v>
      </c>
      <c r="L896" s="18">
        <v>44477</v>
      </c>
      <c r="M896" s="154">
        <v>16.78</v>
      </c>
      <c r="N896" s="155">
        <v>2192.586666666667</v>
      </c>
      <c r="O896" s="155">
        <v>2192.586666666667</v>
      </c>
      <c r="P896" s="14"/>
      <c r="Q896" s="14"/>
      <c r="R896" s="14"/>
      <c r="S896" s="168"/>
      <c r="T896" s="168"/>
      <c r="U896" s="168"/>
      <c r="V896" s="168"/>
      <c r="W896" s="168"/>
      <c r="X896" s="168"/>
      <c r="Y896" s="168"/>
      <c r="Z896" s="168"/>
      <c r="AA896" s="168"/>
      <c r="AB896" s="168"/>
      <c r="AC896" s="168"/>
      <c r="AD896" s="168"/>
      <c r="AE896" s="168"/>
      <c r="AF896" s="168"/>
      <c r="AG896" s="168"/>
      <c r="AH896" s="168"/>
      <c r="AI896" s="168"/>
      <c r="AJ896" s="168"/>
      <c r="AK896" s="168"/>
      <c r="AL896" s="168"/>
      <c r="AM896" s="168"/>
      <c r="AN896" s="168"/>
      <c r="AO896" s="168"/>
      <c r="AP896" s="168"/>
      <c r="AQ896" s="168"/>
      <c r="AR896" s="14"/>
    </row>
    <row r="897" spans="1:44" x14ac:dyDescent="0.35">
      <c r="A897" s="153" t="str">
        <f t="shared" si="59"/>
        <v>Cut4_32</v>
      </c>
      <c r="B897" s="14">
        <v>2021</v>
      </c>
      <c r="C897" s="14">
        <v>32</v>
      </c>
      <c r="D897" s="14" t="s">
        <v>17</v>
      </c>
      <c r="E897" s="14" t="s">
        <v>12</v>
      </c>
      <c r="F897" s="14" t="s">
        <v>8</v>
      </c>
      <c r="G897" s="14" t="s">
        <v>12</v>
      </c>
      <c r="H897" s="14" t="str">
        <f t="shared" si="60"/>
        <v>B3C</v>
      </c>
      <c r="I897" s="14" t="str">
        <f t="shared" si="61"/>
        <v>B3_2021</v>
      </c>
      <c r="J897" s="14" t="s">
        <v>10</v>
      </c>
      <c r="K897" s="14" t="s">
        <v>373</v>
      </c>
      <c r="L897" s="18">
        <v>44477</v>
      </c>
      <c r="M897" s="154">
        <v>19.399999999999999</v>
      </c>
      <c r="N897" s="155">
        <v>1241.5999999999997</v>
      </c>
      <c r="O897" s="155">
        <v>1241.5999999999997</v>
      </c>
      <c r="P897" s="14"/>
      <c r="Q897" s="14"/>
      <c r="R897" s="14"/>
      <c r="S897" s="168"/>
      <c r="T897" s="168"/>
      <c r="U897" s="168"/>
      <c r="V897" s="168"/>
      <c r="W897" s="168"/>
      <c r="X897" s="168"/>
      <c r="Y897" s="168"/>
      <c r="Z897" s="168"/>
      <c r="AA897" s="168"/>
      <c r="AB897" s="168"/>
      <c r="AC897" s="168"/>
      <c r="AD897" s="168"/>
      <c r="AE897" s="168"/>
      <c r="AF897" s="168"/>
      <c r="AG897" s="168"/>
      <c r="AH897" s="168"/>
      <c r="AI897" s="168"/>
      <c r="AJ897" s="168"/>
      <c r="AK897" s="168"/>
      <c r="AL897" s="168"/>
      <c r="AM897" s="168"/>
      <c r="AN897" s="168"/>
      <c r="AO897" s="168"/>
      <c r="AP897" s="168"/>
      <c r="AQ897" s="168"/>
      <c r="AR897" s="14"/>
    </row>
    <row r="898" spans="1:44" x14ac:dyDescent="0.35">
      <c r="A898" s="153" t="str">
        <f t="shared" si="59"/>
        <v>Cut4_33</v>
      </c>
      <c r="B898" s="14">
        <v>2021</v>
      </c>
      <c r="C898" s="14">
        <v>33</v>
      </c>
      <c r="D898" s="14" t="s">
        <v>19</v>
      </c>
      <c r="E898" s="14" t="s">
        <v>12</v>
      </c>
      <c r="F898" s="14" t="s">
        <v>8</v>
      </c>
      <c r="G898" s="14" t="s">
        <v>9</v>
      </c>
      <c r="H898" s="14" t="str">
        <f t="shared" si="60"/>
        <v>B3BPW</v>
      </c>
      <c r="I898" s="14" t="str">
        <f t="shared" si="61"/>
        <v>B3_2021</v>
      </c>
      <c r="J898" s="14" t="s">
        <v>10</v>
      </c>
      <c r="K898" s="14" t="s">
        <v>373</v>
      </c>
      <c r="L898" s="18">
        <v>44477</v>
      </c>
      <c r="M898" s="154">
        <v>16.335000000000001</v>
      </c>
      <c r="N898" s="155">
        <v>1437.4799999999998</v>
      </c>
      <c r="O898" s="155">
        <v>1437.4799999999998</v>
      </c>
      <c r="P898" s="14"/>
      <c r="Q898" s="14"/>
      <c r="R898" s="14"/>
      <c r="S898" s="168"/>
      <c r="T898" s="168"/>
      <c r="U898" s="168"/>
      <c r="V898" s="168"/>
      <c r="W898" s="168"/>
      <c r="X898" s="168"/>
      <c r="Y898" s="168"/>
      <c r="Z898" s="168"/>
      <c r="AA898" s="168"/>
      <c r="AB898" s="168"/>
      <c r="AC898" s="168"/>
      <c r="AD898" s="168"/>
      <c r="AE898" s="168"/>
      <c r="AF898" s="168"/>
      <c r="AG898" s="168"/>
      <c r="AH898" s="168"/>
      <c r="AI898" s="168"/>
      <c r="AJ898" s="168"/>
      <c r="AK898" s="168"/>
      <c r="AL898" s="168"/>
      <c r="AM898" s="168"/>
      <c r="AN898" s="168"/>
      <c r="AO898" s="168"/>
      <c r="AP898" s="168"/>
      <c r="AQ898" s="168"/>
      <c r="AR898" s="14"/>
    </row>
    <row r="899" spans="1:44" x14ac:dyDescent="0.35">
      <c r="A899" s="153" t="str">
        <f t="shared" si="59"/>
        <v>Cut4_34</v>
      </c>
      <c r="B899" s="14">
        <v>2021</v>
      </c>
      <c r="C899" s="14">
        <v>34</v>
      </c>
      <c r="D899" s="14" t="s">
        <v>19</v>
      </c>
      <c r="E899" s="14" t="s">
        <v>12</v>
      </c>
      <c r="F899" s="14" t="s">
        <v>14</v>
      </c>
      <c r="G899" s="14" t="s">
        <v>16</v>
      </c>
      <c r="H899" s="14" t="str">
        <f t="shared" si="60"/>
        <v>B1BFW</v>
      </c>
      <c r="I899" s="14" t="str">
        <f t="shared" si="61"/>
        <v>B1_2021</v>
      </c>
      <c r="J899" s="14" t="s">
        <v>15</v>
      </c>
      <c r="K899" s="14" t="s">
        <v>373</v>
      </c>
      <c r="L899" s="18">
        <v>44477</v>
      </c>
      <c r="M899" s="154">
        <v>17.839999999999996</v>
      </c>
      <c r="N899" s="155">
        <v>832.53333333333308</v>
      </c>
      <c r="O899" s="155">
        <v>832.53333333333308</v>
      </c>
      <c r="P899" s="14"/>
      <c r="Q899" s="14"/>
      <c r="R899" s="14"/>
      <c r="S899" s="168"/>
      <c r="T899" s="168"/>
      <c r="U899" s="168"/>
      <c r="V899" s="168"/>
      <c r="W899" s="168"/>
      <c r="X899" s="168"/>
      <c r="Y899" s="168"/>
      <c r="Z899" s="168"/>
      <c r="AA899" s="168"/>
      <c r="AB899" s="168"/>
      <c r="AC899" s="168"/>
      <c r="AD899" s="168"/>
      <c r="AE899" s="168"/>
      <c r="AF899" s="168"/>
      <c r="AG899" s="168"/>
      <c r="AH899" s="168"/>
      <c r="AI899" s="168"/>
      <c r="AJ899" s="168"/>
      <c r="AK899" s="168"/>
      <c r="AL899" s="168"/>
      <c r="AM899" s="168"/>
      <c r="AN899" s="168"/>
      <c r="AO899" s="168"/>
      <c r="AP899" s="168"/>
      <c r="AQ899" s="168"/>
      <c r="AR899" s="14"/>
    </row>
    <row r="900" spans="1:44" x14ac:dyDescent="0.35">
      <c r="A900" s="153" t="str">
        <f t="shared" si="59"/>
        <v>Cut4_35</v>
      </c>
      <c r="B900" s="14">
        <v>2021</v>
      </c>
      <c r="C900" s="16">
        <v>35</v>
      </c>
      <c r="D900" s="14" t="s">
        <v>20</v>
      </c>
      <c r="E900" s="16" t="s">
        <v>12</v>
      </c>
      <c r="F900" s="16" t="s">
        <v>18</v>
      </c>
      <c r="G900" s="14" t="s">
        <v>16</v>
      </c>
      <c r="H900" s="14" t="str">
        <f t="shared" si="60"/>
        <v>B2BFW</v>
      </c>
      <c r="I900" s="14" t="str">
        <f t="shared" si="61"/>
        <v>B2_2021</v>
      </c>
      <c r="J900" s="14" t="s">
        <v>15</v>
      </c>
      <c r="K900" s="14" t="s">
        <v>373</v>
      </c>
      <c r="L900" s="18">
        <v>44477</v>
      </c>
      <c r="M900" s="154">
        <v>18.420000000000002</v>
      </c>
      <c r="N900" s="155">
        <v>1473.6000000000001</v>
      </c>
      <c r="O900" s="155">
        <v>1473.6000000000001</v>
      </c>
      <c r="P900" s="14"/>
      <c r="Q900" s="14"/>
      <c r="R900" s="14"/>
      <c r="S900" s="168"/>
      <c r="T900" s="168"/>
      <c r="U900" s="168"/>
      <c r="V900" s="168"/>
      <c r="W900" s="168"/>
      <c r="X900" s="168"/>
      <c r="Y900" s="168"/>
      <c r="Z900" s="168"/>
      <c r="AA900" s="168"/>
      <c r="AB900" s="168"/>
      <c r="AC900" s="168"/>
      <c r="AD900" s="168"/>
      <c r="AE900" s="168"/>
      <c r="AF900" s="168"/>
      <c r="AG900" s="168"/>
      <c r="AH900" s="168"/>
      <c r="AI900" s="168"/>
      <c r="AJ900" s="168"/>
      <c r="AK900" s="168"/>
      <c r="AL900" s="168"/>
      <c r="AM900" s="168"/>
      <c r="AN900" s="168"/>
      <c r="AO900" s="168"/>
      <c r="AP900" s="168"/>
      <c r="AQ900" s="168"/>
      <c r="AR900" s="14"/>
    </row>
    <row r="901" spans="1:44" x14ac:dyDescent="0.35">
      <c r="A901" s="153" t="str">
        <f t="shared" si="59"/>
        <v>Cut4_36</v>
      </c>
      <c r="B901" s="14">
        <v>2021</v>
      </c>
      <c r="C901" s="15">
        <v>36</v>
      </c>
      <c r="D901" s="15" t="s">
        <v>20</v>
      </c>
      <c r="E901" s="15" t="s">
        <v>12</v>
      </c>
      <c r="F901" s="15" t="s">
        <v>18</v>
      </c>
      <c r="G901" s="14" t="s">
        <v>12</v>
      </c>
      <c r="H901" s="14" t="str">
        <f t="shared" si="60"/>
        <v>B2C</v>
      </c>
      <c r="I901" s="14" t="str">
        <f t="shared" si="61"/>
        <v>B2_2021</v>
      </c>
      <c r="J901" s="14" t="s">
        <v>15</v>
      </c>
      <c r="K901" s="14" t="s">
        <v>373</v>
      </c>
      <c r="L901" s="18">
        <v>44477</v>
      </c>
      <c r="M901" s="154">
        <v>20</v>
      </c>
      <c r="N901" s="155">
        <v>1520</v>
      </c>
      <c r="O901" s="155">
        <v>1520</v>
      </c>
      <c r="P901" s="14"/>
      <c r="Q901" s="14"/>
      <c r="R901" s="14"/>
      <c r="S901" s="168"/>
      <c r="T901" s="168"/>
      <c r="U901" s="168"/>
      <c r="V901" s="168"/>
      <c r="W901" s="168"/>
      <c r="X901" s="168"/>
      <c r="Y901" s="168"/>
      <c r="Z901" s="168"/>
      <c r="AA901" s="168"/>
      <c r="AB901" s="168"/>
      <c r="AC901" s="168"/>
      <c r="AD901" s="168"/>
      <c r="AE901" s="168"/>
      <c r="AF901" s="168"/>
      <c r="AG901" s="168"/>
      <c r="AH901" s="168"/>
      <c r="AI901" s="168"/>
      <c r="AJ901" s="168"/>
      <c r="AK901" s="168"/>
      <c r="AL901" s="168"/>
      <c r="AM901" s="168"/>
      <c r="AN901" s="168"/>
      <c r="AO901" s="168"/>
      <c r="AP901" s="168"/>
      <c r="AQ901" s="168"/>
      <c r="AR901" s="14"/>
    </row>
    <row r="902" spans="1:44" x14ac:dyDescent="0.35">
      <c r="A902" s="153" t="str">
        <f t="shared" si="59"/>
        <v>Cut4_37</v>
      </c>
      <c r="B902" s="14">
        <v>2021</v>
      </c>
      <c r="C902" s="14">
        <v>37</v>
      </c>
      <c r="D902" s="14" t="s">
        <v>7</v>
      </c>
      <c r="E902" s="14" t="s">
        <v>17</v>
      </c>
      <c r="F902" s="14" t="s">
        <v>14</v>
      </c>
      <c r="G902" s="14" t="s">
        <v>16</v>
      </c>
      <c r="H902" s="14" t="str">
        <f t="shared" si="60"/>
        <v>B1BFW</v>
      </c>
      <c r="I902" s="14" t="str">
        <f t="shared" si="61"/>
        <v>B1_2021</v>
      </c>
      <c r="J902" s="14" t="s">
        <v>15</v>
      </c>
      <c r="K902" s="14" t="s">
        <v>373</v>
      </c>
      <c r="L902" s="18">
        <v>44477</v>
      </c>
      <c r="M902" s="154">
        <v>16.16</v>
      </c>
      <c r="N902" s="155">
        <v>1680.6399999999999</v>
      </c>
      <c r="O902" s="155">
        <v>1680.6399999999999</v>
      </c>
      <c r="P902" s="14"/>
      <c r="Q902" s="14"/>
      <c r="R902" s="14"/>
      <c r="S902" s="168"/>
      <c r="T902" s="168"/>
      <c r="U902" s="168"/>
      <c r="V902" s="168"/>
      <c r="W902" s="168"/>
      <c r="X902" s="168"/>
      <c r="Y902" s="168"/>
      <c r="Z902" s="168"/>
      <c r="AA902" s="168"/>
      <c r="AB902" s="168"/>
      <c r="AC902" s="168"/>
      <c r="AD902" s="168"/>
      <c r="AE902" s="168"/>
      <c r="AF902" s="168"/>
      <c r="AG902" s="168"/>
      <c r="AH902" s="168"/>
      <c r="AI902" s="168"/>
      <c r="AJ902" s="168"/>
      <c r="AK902" s="168"/>
      <c r="AL902" s="168"/>
      <c r="AM902" s="168"/>
      <c r="AN902" s="168"/>
      <c r="AO902" s="168"/>
      <c r="AP902" s="168"/>
      <c r="AQ902" s="168"/>
      <c r="AR902" s="14"/>
    </row>
    <row r="903" spans="1:44" x14ac:dyDescent="0.35">
      <c r="A903" s="153" t="str">
        <f t="shared" si="59"/>
        <v>Cut4_38</v>
      </c>
      <c r="B903" s="14">
        <v>2021</v>
      </c>
      <c r="C903" s="14">
        <v>38</v>
      </c>
      <c r="D903" s="14" t="s">
        <v>7</v>
      </c>
      <c r="E903" s="14" t="s">
        <v>17</v>
      </c>
      <c r="F903" s="14" t="s">
        <v>8</v>
      </c>
      <c r="G903" s="14" t="s">
        <v>12</v>
      </c>
      <c r="H903" s="14" t="str">
        <f t="shared" si="60"/>
        <v>B3C</v>
      </c>
      <c r="I903" s="14" t="str">
        <f t="shared" si="61"/>
        <v>B3_2021</v>
      </c>
      <c r="J903" s="14" t="s">
        <v>10</v>
      </c>
      <c r="K903" s="14" t="s">
        <v>373</v>
      </c>
      <c r="L903" s="18">
        <v>44477</v>
      </c>
      <c r="M903" s="154">
        <v>18.854999999999997</v>
      </c>
      <c r="N903" s="155">
        <v>1181.5799999999997</v>
      </c>
      <c r="O903" s="155">
        <v>1181.5799999999997</v>
      </c>
      <c r="P903" s="14"/>
      <c r="Q903" s="14"/>
      <c r="R903" s="14"/>
      <c r="S903" s="168"/>
      <c r="T903" s="168"/>
      <c r="U903" s="168"/>
      <c r="V903" s="168"/>
      <c r="W903" s="168"/>
      <c r="X903" s="168"/>
      <c r="Y903" s="168"/>
      <c r="Z903" s="168"/>
      <c r="AA903" s="168"/>
      <c r="AB903" s="168"/>
      <c r="AC903" s="168"/>
      <c r="AD903" s="168"/>
      <c r="AE903" s="168"/>
      <c r="AF903" s="168"/>
      <c r="AG903" s="168"/>
      <c r="AH903" s="168"/>
      <c r="AI903" s="168"/>
      <c r="AJ903" s="168"/>
      <c r="AK903" s="168"/>
      <c r="AL903" s="168"/>
      <c r="AM903" s="168"/>
      <c r="AN903" s="168"/>
      <c r="AO903" s="168"/>
      <c r="AP903" s="168"/>
      <c r="AQ903" s="168"/>
      <c r="AR903" s="14"/>
    </row>
    <row r="904" spans="1:44" x14ac:dyDescent="0.35">
      <c r="A904" s="153" t="str">
        <f t="shared" si="59"/>
        <v>Cut4_39</v>
      </c>
      <c r="B904" s="14">
        <v>2021</v>
      </c>
      <c r="C904" s="14">
        <v>39</v>
      </c>
      <c r="D904" s="14" t="s">
        <v>13</v>
      </c>
      <c r="E904" s="14" t="s">
        <v>17</v>
      </c>
      <c r="F904" s="14" t="s">
        <v>8</v>
      </c>
      <c r="G904" s="14" t="s">
        <v>9</v>
      </c>
      <c r="H904" s="14" t="str">
        <f t="shared" si="60"/>
        <v>B3BPW</v>
      </c>
      <c r="I904" s="14" t="str">
        <f t="shared" si="61"/>
        <v>B3_2021</v>
      </c>
      <c r="J904" s="14" t="s">
        <v>10</v>
      </c>
      <c r="K904" s="14" t="s">
        <v>373</v>
      </c>
      <c r="L904" s="18">
        <v>44477</v>
      </c>
      <c r="M904" s="154">
        <v>16.234999999999999</v>
      </c>
      <c r="N904" s="155">
        <v>1645.1466666666668</v>
      </c>
      <c r="O904" s="155">
        <v>1645.1466666666668</v>
      </c>
      <c r="P904" s="14"/>
      <c r="Q904" s="14"/>
      <c r="R904" s="14"/>
      <c r="S904" s="168"/>
      <c r="T904" s="168"/>
      <c r="U904" s="168"/>
      <c r="V904" s="168"/>
      <c r="W904" s="168"/>
      <c r="X904" s="168"/>
      <c r="Y904" s="168"/>
      <c r="Z904" s="168"/>
      <c r="AA904" s="168"/>
      <c r="AB904" s="168"/>
      <c r="AC904" s="168"/>
      <c r="AD904" s="168"/>
      <c r="AE904" s="168"/>
      <c r="AF904" s="168"/>
      <c r="AG904" s="168"/>
      <c r="AH904" s="168"/>
      <c r="AI904" s="168"/>
      <c r="AJ904" s="168"/>
      <c r="AK904" s="168"/>
      <c r="AL904" s="168"/>
      <c r="AM904" s="168"/>
      <c r="AN904" s="168"/>
      <c r="AO904" s="168"/>
      <c r="AP904" s="168"/>
      <c r="AQ904" s="168"/>
      <c r="AR904" s="14"/>
    </row>
    <row r="905" spans="1:44" x14ac:dyDescent="0.35">
      <c r="A905" s="153" t="str">
        <f t="shared" si="59"/>
        <v>Cut4_40</v>
      </c>
      <c r="B905" s="14">
        <v>2021</v>
      </c>
      <c r="C905" s="14">
        <v>40</v>
      </c>
      <c r="D905" s="14" t="s">
        <v>13</v>
      </c>
      <c r="E905" s="14" t="s">
        <v>17</v>
      </c>
      <c r="F905" s="14" t="s">
        <v>11</v>
      </c>
      <c r="G905" s="14" t="s">
        <v>12</v>
      </c>
      <c r="H905" s="14" t="str">
        <f t="shared" si="60"/>
        <v>B4C</v>
      </c>
      <c r="I905" s="14" t="str">
        <f t="shared" si="61"/>
        <v>B4_2021</v>
      </c>
      <c r="J905" s="14" t="s">
        <v>10</v>
      </c>
      <c r="K905" s="14" t="s">
        <v>373</v>
      </c>
      <c r="L905" s="18">
        <v>44477</v>
      </c>
      <c r="M905" s="154">
        <v>16.740000000000002</v>
      </c>
      <c r="N905" s="155">
        <v>2031.12</v>
      </c>
      <c r="O905" s="155">
        <v>2031.12</v>
      </c>
      <c r="P905" s="14"/>
      <c r="Q905" s="14"/>
      <c r="R905" s="14"/>
      <c r="S905" s="168"/>
      <c r="T905" s="168"/>
      <c r="U905" s="168"/>
      <c r="V905" s="168"/>
      <c r="W905" s="168"/>
      <c r="X905" s="168"/>
      <c r="Y905" s="168"/>
      <c r="Z905" s="168"/>
      <c r="AA905" s="168"/>
      <c r="AB905" s="168"/>
      <c r="AC905" s="168"/>
      <c r="AD905" s="168"/>
      <c r="AE905" s="168"/>
      <c r="AF905" s="168"/>
      <c r="AG905" s="168"/>
      <c r="AH905" s="168"/>
      <c r="AI905" s="168"/>
      <c r="AJ905" s="168"/>
      <c r="AK905" s="168"/>
      <c r="AL905" s="168"/>
      <c r="AM905" s="168"/>
      <c r="AN905" s="168"/>
      <c r="AO905" s="168"/>
      <c r="AP905" s="168"/>
      <c r="AQ905" s="168"/>
      <c r="AR905" s="14"/>
    </row>
    <row r="906" spans="1:44" x14ac:dyDescent="0.35">
      <c r="A906" s="153" t="str">
        <f t="shared" si="59"/>
        <v>Cut4_41</v>
      </c>
      <c r="B906" s="14">
        <v>2021</v>
      </c>
      <c r="C906" s="14">
        <v>41</v>
      </c>
      <c r="D906" s="14" t="s">
        <v>12</v>
      </c>
      <c r="E906" s="14" t="s">
        <v>17</v>
      </c>
      <c r="F906" s="14" t="s">
        <v>18</v>
      </c>
      <c r="G906" s="14" t="s">
        <v>16</v>
      </c>
      <c r="H906" s="14" t="str">
        <f t="shared" si="60"/>
        <v>B2BFW</v>
      </c>
      <c r="I906" s="14" t="str">
        <f t="shared" si="61"/>
        <v>B2_2021</v>
      </c>
      <c r="J906" s="14" t="s">
        <v>15</v>
      </c>
      <c r="K906" s="14" t="s">
        <v>373</v>
      </c>
      <c r="L906" s="18">
        <v>44477</v>
      </c>
      <c r="M906" s="154">
        <v>15.66</v>
      </c>
      <c r="N906" s="155">
        <v>1482.4799999999998</v>
      </c>
      <c r="O906" s="155">
        <v>1482.4799999999998</v>
      </c>
      <c r="P906" s="14"/>
      <c r="Q906" s="14"/>
      <c r="R906" s="14"/>
      <c r="S906" s="168"/>
      <c r="T906" s="168"/>
      <c r="U906" s="168"/>
      <c r="V906" s="168"/>
      <c r="W906" s="168"/>
      <c r="X906" s="168"/>
      <c r="Y906" s="168"/>
      <c r="Z906" s="168"/>
      <c r="AA906" s="168"/>
      <c r="AB906" s="168"/>
      <c r="AC906" s="168"/>
      <c r="AD906" s="168"/>
      <c r="AE906" s="168"/>
      <c r="AF906" s="168"/>
      <c r="AG906" s="168"/>
      <c r="AH906" s="168"/>
      <c r="AI906" s="168"/>
      <c r="AJ906" s="168"/>
      <c r="AK906" s="168"/>
      <c r="AL906" s="168"/>
      <c r="AM906" s="168"/>
      <c r="AN906" s="168"/>
      <c r="AO906" s="168"/>
      <c r="AP906" s="168"/>
      <c r="AQ906" s="168"/>
      <c r="AR906" s="14"/>
    </row>
    <row r="907" spans="1:44" x14ac:dyDescent="0.35">
      <c r="A907" s="153" t="str">
        <f t="shared" si="59"/>
        <v>Cut4_42</v>
      </c>
      <c r="B907" s="14">
        <v>2021</v>
      </c>
      <c r="C907" s="14">
        <v>42</v>
      </c>
      <c r="D907" s="14" t="s">
        <v>12</v>
      </c>
      <c r="E907" s="14" t="s">
        <v>17</v>
      </c>
      <c r="F907" s="14" t="s">
        <v>14</v>
      </c>
      <c r="G907" s="14" t="s">
        <v>9</v>
      </c>
      <c r="H907" s="14" t="str">
        <f t="shared" si="60"/>
        <v>B1BPW</v>
      </c>
      <c r="I907" s="14" t="str">
        <f t="shared" si="61"/>
        <v>B1_2021</v>
      </c>
      <c r="J907" s="14" t="s">
        <v>15</v>
      </c>
      <c r="K907" s="14" t="s">
        <v>373</v>
      </c>
      <c r="L907" s="18">
        <v>44477</v>
      </c>
      <c r="M907" s="154">
        <v>15.55</v>
      </c>
      <c r="N907" s="155">
        <v>1451.3333333333333</v>
      </c>
      <c r="O907" s="155">
        <v>1451.3333333333333</v>
      </c>
      <c r="P907" s="14"/>
      <c r="Q907" s="14"/>
      <c r="R907" s="14"/>
      <c r="S907" s="168"/>
      <c r="T907" s="168"/>
      <c r="U907" s="168"/>
      <c r="V907" s="168"/>
      <c r="W907" s="168"/>
      <c r="X907" s="168"/>
      <c r="Y907" s="168"/>
      <c r="Z907" s="168"/>
      <c r="AA907" s="168"/>
      <c r="AB907" s="168"/>
      <c r="AC907" s="168"/>
      <c r="AD907" s="168"/>
      <c r="AE907" s="168"/>
      <c r="AF907" s="168"/>
      <c r="AG907" s="168"/>
      <c r="AH907" s="168"/>
      <c r="AI907" s="168"/>
      <c r="AJ907" s="168"/>
      <c r="AK907" s="168"/>
      <c r="AL907" s="168"/>
      <c r="AM907" s="168"/>
      <c r="AN907" s="168"/>
      <c r="AO907" s="168"/>
      <c r="AP907" s="168"/>
      <c r="AQ907" s="168"/>
      <c r="AR907" s="14"/>
    </row>
    <row r="908" spans="1:44" x14ac:dyDescent="0.35">
      <c r="A908" s="153" t="str">
        <f t="shared" si="59"/>
        <v>Cut4_43</v>
      </c>
      <c r="B908" s="14">
        <v>2021</v>
      </c>
      <c r="C908" s="14">
        <v>43</v>
      </c>
      <c r="D908" s="14" t="s">
        <v>17</v>
      </c>
      <c r="E908" s="14" t="s">
        <v>17</v>
      </c>
      <c r="F908" s="14" t="s">
        <v>18</v>
      </c>
      <c r="G908" s="14" t="s">
        <v>12</v>
      </c>
      <c r="H908" s="14" t="str">
        <f t="shared" si="60"/>
        <v>B2C</v>
      </c>
      <c r="I908" s="14" t="str">
        <f t="shared" si="61"/>
        <v>B2_2021</v>
      </c>
      <c r="J908" s="14" t="s">
        <v>15</v>
      </c>
      <c r="K908" s="14" t="s">
        <v>373</v>
      </c>
      <c r="L908" s="18">
        <v>44477</v>
      </c>
      <c r="M908" s="154">
        <v>16.805</v>
      </c>
      <c r="N908" s="155">
        <v>1209.96</v>
      </c>
      <c r="O908" s="155">
        <v>1209.96</v>
      </c>
      <c r="P908" s="14"/>
      <c r="Q908" s="14"/>
      <c r="R908" s="14"/>
      <c r="S908" s="168"/>
      <c r="T908" s="168"/>
      <c r="U908" s="168"/>
      <c r="V908" s="168"/>
      <c r="W908" s="168"/>
      <c r="X908" s="168"/>
      <c r="Y908" s="168"/>
      <c r="Z908" s="168"/>
      <c r="AA908" s="168"/>
      <c r="AB908" s="168"/>
      <c r="AC908" s="168"/>
      <c r="AD908" s="168"/>
      <c r="AE908" s="168"/>
      <c r="AF908" s="168"/>
      <c r="AG908" s="168"/>
      <c r="AH908" s="168"/>
      <c r="AI908" s="168"/>
      <c r="AJ908" s="168"/>
      <c r="AK908" s="168"/>
      <c r="AL908" s="168"/>
      <c r="AM908" s="168"/>
      <c r="AN908" s="168"/>
      <c r="AO908" s="168"/>
      <c r="AP908" s="168"/>
      <c r="AQ908" s="168"/>
      <c r="AR908" s="14"/>
    </row>
    <row r="909" spans="1:44" x14ac:dyDescent="0.35">
      <c r="A909" s="153" t="str">
        <f t="shared" si="59"/>
        <v>Cut4_44</v>
      </c>
      <c r="B909" s="14">
        <v>2021</v>
      </c>
      <c r="C909" s="14">
        <v>44</v>
      </c>
      <c r="D909" s="14" t="s">
        <v>17</v>
      </c>
      <c r="E909" s="14" t="s">
        <v>17</v>
      </c>
      <c r="F909" s="14" t="s">
        <v>11</v>
      </c>
      <c r="G909" s="14" t="s">
        <v>9</v>
      </c>
      <c r="H909" s="14" t="str">
        <f t="shared" si="60"/>
        <v>B4BPW</v>
      </c>
      <c r="I909" s="14" t="str">
        <f t="shared" si="61"/>
        <v>B4_2021</v>
      </c>
      <c r="J909" s="14" t="s">
        <v>10</v>
      </c>
      <c r="K909" s="14" t="s">
        <v>373</v>
      </c>
      <c r="L909" s="18">
        <v>44477</v>
      </c>
      <c r="M909" s="154">
        <v>14.379999999999999</v>
      </c>
      <c r="N909" s="155">
        <v>2339.1466666666665</v>
      </c>
      <c r="O909" s="155">
        <v>2339.1466666666665</v>
      </c>
      <c r="P909" s="14"/>
      <c r="Q909" s="14"/>
      <c r="R909" s="14"/>
      <c r="S909" s="168"/>
      <c r="T909" s="168"/>
      <c r="U909" s="168"/>
      <c r="V909" s="168"/>
      <c r="W909" s="168"/>
      <c r="X909" s="168"/>
      <c r="Y909" s="168"/>
      <c r="Z909" s="168"/>
      <c r="AA909" s="168"/>
      <c r="AB909" s="168"/>
      <c r="AC909" s="168"/>
      <c r="AD909" s="168"/>
      <c r="AE909" s="168"/>
      <c r="AF909" s="168"/>
      <c r="AG909" s="168"/>
      <c r="AH909" s="168"/>
      <c r="AI909" s="168"/>
      <c r="AJ909" s="168"/>
      <c r="AK909" s="168"/>
      <c r="AL909" s="168"/>
      <c r="AM909" s="168"/>
      <c r="AN909" s="168"/>
      <c r="AO909" s="168"/>
      <c r="AP909" s="168"/>
      <c r="AQ909" s="168"/>
      <c r="AR909" s="14"/>
    </row>
    <row r="910" spans="1:44" x14ac:dyDescent="0.35">
      <c r="A910" s="153" t="str">
        <f t="shared" si="59"/>
        <v>Cut4_45</v>
      </c>
      <c r="B910" s="14">
        <v>2021</v>
      </c>
      <c r="C910" s="14">
        <v>45</v>
      </c>
      <c r="D910" s="14" t="s">
        <v>19</v>
      </c>
      <c r="E910" s="14" t="s">
        <v>17</v>
      </c>
      <c r="F910" s="14" t="s">
        <v>14</v>
      </c>
      <c r="G910" s="14" t="s">
        <v>12</v>
      </c>
      <c r="H910" s="14" t="str">
        <f t="shared" si="60"/>
        <v>B1C</v>
      </c>
      <c r="I910" s="14" t="str">
        <f t="shared" si="61"/>
        <v>B1_2021</v>
      </c>
      <c r="J910" s="14" t="s">
        <v>15</v>
      </c>
      <c r="K910" s="14" t="s">
        <v>373</v>
      </c>
      <c r="L910" s="18">
        <v>44477</v>
      </c>
      <c r="M910" s="154">
        <v>16.559999999999999</v>
      </c>
      <c r="N910" s="155">
        <v>927.3599999999999</v>
      </c>
      <c r="O910" s="155">
        <v>927.3599999999999</v>
      </c>
      <c r="P910" s="14"/>
      <c r="Q910" s="14"/>
      <c r="R910" s="14"/>
      <c r="S910" s="168"/>
      <c r="T910" s="168"/>
      <c r="U910" s="168"/>
      <c r="V910" s="168"/>
      <c r="W910" s="168"/>
      <c r="X910" s="168"/>
      <c r="Y910" s="168"/>
      <c r="Z910" s="168"/>
      <c r="AA910" s="168"/>
      <c r="AB910" s="168"/>
      <c r="AC910" s="168"/>
      <c r="AD910" s="168"/>
      <c r="AE910" s="168"/>
      <c r="AF910" s="168"/>
      <c r="AG910" s="168"/>
      <c r="AH910" s="168"/>
      <c r="AI910" s="168"/>
      <c r="AJ910" s="168"/>
      <c r="AK910" s="168"/>
      <c r="AL910" s="168"/>
      <c r="AM910" s="168"/>
      <c r="AN910" s="168"/>
      <c r="AO910" s="168"/>
      <c r="AP910" s="168"/>
      <c r="AQ910" s="168"/>
      <c r="AR910" s="14"/>
    </row>
    <row r="911" spans="1:44" x14ac:dyDescent="0.35">
      <c r="A911" s="153" t="str">
        <f t="shared" si="59"/>
        <v>Cut4_46</v>
      </c>
      <c r="B911" s="14">
        <v>2021</v>
      </c>
      <c r="C911" s="14">
        <v>46</v>
      </c>
      <c r="D911" s="14" t="s">
        <v>19</v>
      </c>
      <c r="E911" s="14" t="s">
        <v>17</v>
      </c>
      <c r="F911" s="14" t="s">
        <v>8</v>
      </c>
      <c r="G911" s="14" t="s">
        <v>16</v>
      </c>
      <c r="H911" s="14" t="str">
        <f t="shared" si="60"/>
        <v>B3BFW</v>
      </c>
      <c r="I911" s="14" t="str">
        <f t="shared" si="61"/>
        <v>B3_2021</v>
      </c>
      <c r="J911" s="14" t="s">
        <v>10</v>
      </c>
      <c r="K911" s="14" t="s">
        <v>373</v>
      </c>
      <c r="L911" s="18">
        <v>44477</v>
      </c>
      <c r="M911" s="154">
        <v>18.365000000000002</v>
      </c>
      <c r="N911" s="155">
        <v>1346.7666666666667</v>
      </c>
      <c r="O911" s="155">
        <v>1346.7666666666667</v>
      </c>
      <c r="P911" s="14"/>
      <c r="Q911" s="14"/>
      <c r="R911" s="14"/>
      <c r="S911" s="168"/>
      <c r="T911" s="168"/>
      <c r="U911" s="168"/>
      <c r="V911" s="168"/>
      <c r="W911" s="168"/>
      <c r="X911" s="168"/>
      <c r="Y911" s="168"/>
      <c r="Z911" s="168"/>
      <c r="AA911" s="168"/>
      <c r="AB911" s="168"/>
      <c r="AC911" s="168"/>
      <c r="AD911" s="168"/>
      <c r="AE911" s="168"/>
      <c r="AF911" s="168"/>
      <c r="AG911" s="168"/>
      <c r="AH911" s="168"/>
      <c r="AI911" s="168"/>
      <c r="AJ911" s="168"/>
      <c r="AK911" s="168"/>
      <c r="AL911" s="168"/>
      <c r="AM911" s="168"/>
      <c r="AN911" s="168"/>
      <c r="AO911" s="168"/>
      <c r="AP911" s="168"/>
      <c r="AQ911" s="168"/>
      <c r="AR911" s="14"/>
    </row>
    <row r="912" spans="1:44" x14ac:dyDescent="0.35">
      <c r="A912" s="153" t="str">
        <f t="shared" si="59"/>
        <v>Cut4_47</v>
      </c>
      <c r="B912" s="14">
        <v>2021</v>
      </c>
      <c r="C912" s="16">
        <v>47</v>
      </c>
      <c r="D912" s="14" t="s">
        <v>20</v>
      </c>
      <c r="E912" s="16" t="s">
        <v>17</v>
      </c>
      <c r="F912" s="16" t="s">
        <v>18</v>
      </c>
      <c r="G912" s="14" t="s">
        <v>9</v>
      </c>
      <c r="H912" s="14" t="str">
        <f t="shared" si="60"/>
        <v>B2BPW</v>
      </c>
      <c r="I912" s="14" t="str">
        <f t="shared" si="61"/>
        <v>B2_2021</v>
      </c>
      <c r="J912" s="14" t="s">
        <v>15</v>
      </c>
      <c r="K912" s="14" t="s">
        <v>373</v>
      </c>
      <c r="L912" s="18">
        <v>44477</v>
      </c>
      <c r="M912" s="154">
        <v>15.7</v>
      </c>
      <c r="N912" s="155">
        <v>1381.5999999999997</v>
      </c>
      <c r="O912" s="155">
        <v>1381.5999999999997</v>
      </c>
      <c r="P912" s="14"/>
      <c r="Q912" s="14"/>
      <c r="R912" s="14"/>
      <c r="S912" s="168"/>
      <c r="T912" s="168"/>
      <c r="U912" s="168"/>
      <c r="V912" s="168"/>
      <c r="W912" s="168"/>
      <c r="X912" s="168"/>
      <c r="Y912" s="168"/>
      <c r="Z912" s="168"/>
      <c r="AA912" s="168"/>
      <c r="AB912" s="168"/>
      <c r="AC912" s="168"/>
      <c r="AD912" s="168"/>
      <c r="AE912" s="168"/>
      <c r="AF912" s="168"/>
      <c r="AG912" s="168"/>
      <c r="AH912" s="168"/>
      <c r="AI912" s="168"/>
      <c r="AJ912" s="168"/>
      <c r="AK912" s="168"/>
      <c r="AL912" s="168"/>
      <c r="AM912" s="168"/>
      <c r="AN912" s="168"/>
      <c r="AO912" s="168"/>
      <c r="AP912" s="168"/>
      <c r="AQ912" s="168"/>
      <c r="AR912" s="14"/>
    </row>
    <row r="913" spans="1:44" x14ac:dyDescent="0.35">
      <c r="A913" s="153" t="str">
        <f t="shared" si="59"/>
        <v>Cut4_48</v>
      </c>
      <c r="B913" s="14">
        <v>2021</v>
      </c>
      <c r="C913" s="15">
        <v>48</v>
      </c>
      <c r="D913" s="15" t="s">
        <v>20</v>
      </c>
      <c r="E913" s="15" t="s">
        <v>17</v>
      </c>
      <c r="F913" s="15" t="s">
        <v>11</v>
      </c>
      <c r="G913" s="14" t="s">
        <v>16</v>
      </c>
      <c r="H913" s="14" t="str">
        <f t="shared" si="60"/>
        <v>B4BFW</v>
      </c>
      <c r="I913" s="14" t="str">
        <f t="shared" si="61"/>
        <v>B4_2021</v>
      </c>
      <c r="J913" s="14" t="s">
        <v>10</v>
      </c>
      <c r="K913" s="14" t="s">
        <v>373</v>
      </c>
      <c r="L913" s="18">
        <v>44477</v>
      </c>
      <c r="M913" s="154">
        <v>16.645000000000003</v>
      </c>
      <c r="N913" s="155">
        <v>2729.7800000000007</v>
      </c>
      <c r="O913" s="155">
        <v>2729.7800000000007</v>
      </c>
      <c r="P913" s="14"/>
      <c r="Q913" s="14"/>
      <c r="R913" s="14"/>
      <c r="S913" s="168"/>
      <c r="T913" s="168"/>
      <c r="U913" s="168"/>
      <c r="V913" s="168"/>
      <c r="W913" s="168"/>
      <c r="X913" s="168"/>
      <c r="Y913" s="168"/>
      <c r="Z913" s="168"/>
      <c r="AA913" s="168"/>
      <c r="AB913" s="168"/>
      <c r="AC913" s="168"/>
      <c r="AD913" s="168"/>
      <c r="AE913" s="168"/>
      <c r="AF913" s="168"/>
      <c r="AG913" s="168"/>
      <c r="AH913" s="168"/>
      <c r="AI913" s="168"/>
      <c r="AJ913" s="168"/>
      <c r="AK913" s="168"/>
      <c r="AL913" s="168"/>
      <c r="AM913" s="168"/>
      <c r="AN913" s="168"/>
      <c r="AO913" s="168"/>
      <c r="AP913" s="168"/>
      <c r="AQ913" s="168"/>
      <c r="AR913" s="14"/>
    </row>
    <row r="914" spans="1:44" x14ac:dyDescent="0.35">
      <c r="A914" s="153" t="str">
        <f t="shared" si="59"/>
        <v>CUM_1</v>
      </c>
      <c r="B914" s="14">
        <v>2021</v>
      </c>
      <c r="C914" s="14">
        <v>1</v>
      </c>
      <c r="D914" s="14" t="s">
        <v>7</v>
      </c>
      <c r="E914" s="14" t="s">
        <v>7</v>
      </c>
      <c r="F914" s="14" t="s">
        <v>8</v>
      </c>
      <c r="G914" s="14" t="s">
        <v>9</v>
      </c>
      <c r="H914" s="14" t="str">
        <f t="shared" si="60"/>
        <v>B3BPW</v>
      </c>
      <c r="I914" s="14" t="str">
        <f t="shared" si="61"/>
        <v>B3_2021</v>
      </c>
      <c r="J914" s="14" t="s">
        <v>10</v>
      </c>
      <c r="K914" s="14" t="s">
        <v>375</v>
      </c>
      <c r="L914" s="18"/>
      <c r="M914" s="154"/>
      <c r="N914" s="164">
        <v>14739.706666666669</v>
      </c>
      <c r="O914" s="155"/>
      <c r="P914" s="14"/>
      <c r="Q914" s="14"/>
      <c r="R914" s="14"/>
      <c r="S914" s="168"/>
      <c r="T914" s="168"/>
      <c r="U914" s="168"/>
      <c r="V914" s="168"/>
      <c r="W914" s="168"/>
      <c r="X914" s="168"/>
      <c r="Y914" s="168"/>
      <c r="Z914" s="168"/>
      <c r="AA914" s="168"/>
      <c r="AB914" s="168"/>
      <c r="AC914" s="168"/>
      <c r="AD914" s="168"/>
      <c r="AE914" s="168"/>
      <c r="AF914" s="168"/>
      <c r="AG914" s="168"/>
      <c r="AH914" s="168"/>
      <c r="AI914" s="168"/>
      <c r="AJ914" s="168"/>
      <c r="AK914" s="168"/>
      <c r="AL914" s="168"/>
      <c r="AM914" s="168"/>
      <c r="AN914" s="168"/>
      <c r="AO914" s="168"/>
      <c r="AP914" s="168"/>
      <c r="AQ914" s="168"/>
      <c r="AR914" s="14"/>
    </row>
    <row r="915" spans="1:44" x14ac:dyDescent="0.35">
      <c r="A915" s="153" t="str">
        <f t="shared" si="59"/>
        <v>CUM_2</v>
      </c>
      <c r="B915" s="14">
        <v>2021</v>
      </c>
      <c r="C915" s="14">
        <v>2</v>
      </c>
      <c r="D915" s="14" t="s">
        <v>7</v>
      </c>
      <c r="E915" s="14" t="s">
        <v>7</v>
      </c>
      <c r="F915" s="14" t="s">
        <v>11</v>
      </c>
      <c r="G915" s="14" t="s">
        <v>12</v>
      </c>
      <c r="H915" s="14" t="str">
        <f t="shared" si="60"/>
        <v>B4C</v>
      </c>
      <c r="I915" s="14" t="str">
        <f t="shared" si="61"/>
        <v>B4_2021</v>
      </c>
      <c r="J915" s="14" t="s">
        <v>10</v>
      </c>
      <c r="K915" s="14" t="s">
        <v>375</v>
      </c>
      <c r="L915" s="18"/>
      <c r="M915" s="154"/>
      <c r="N915" s="164">
        <v>16051.859999999999</v>
      </c>
      <c r="O915" s="155"/>
      <c r="P915" s="14"/>
      <c r="Q915" s="14"/>
      <c r="R915" s="14"/>
      <c r="S915" s="168"/>
      <c r="T915" s="168"/>
      <c r="U915" s="168"/>
      <c r="V915" s="168"/>
      <c r="W915" s="168"/>
      <c r="X915" s="168"/>
      <c r="Y915" s="168"/>
      <c r="Z915" s="168"/>
      <c r="AA915" s="168"/>
      <c r="AB915" s="168"/>
      <c r="AC915" s="168"/>
      <c r="AD915" s="168"/>
      <c r="AE915" s="168"/>
      <c r="AF915" s="168"/>
      <c r="AG915" s="168"/>
      <c r="AH915" s="168"/>
      <c r="AI915" s="168"/>
      <c r="AJ915" s="168"/>
      <c r="AK915" s="168"/>
      <c r="AL915" s="168"/>
      <c r="AM915" s="168"/>
      <c r="AN915" s="168"/>
      <c r="AO915" s="168"/>
      <c r="AP915" s="168"/>
      <c r="AQ915" s="168"/>
      <c r="AR915" s="14"/>
    </row>
    <row r="916" spans="1:44" x14ac:dyDescent="0.35">
      <c r="A916" s="153" t="str">
        <f t="shared" si="59"/>
        <v>CUM_3</v>
      </c>
      <c r="B916" s="14">
        <v>2021</v>
      </c>
      <c r="C916" s="14">
        <v>3</v>
      </c>
      <c r="D916" s="14" t="s">
        <v>13</v>
      </c>
      <c r="E916" s="14" t="s">
        <v>7</v>
      </c>
      <c r="F916" s="14" t="s">
        <v>14</v>
      </c>
      <c r="G916" s="14" t="s">
        <v>9</v>
      </c>
      <c r="H916" s="14" t="str">
        <f t="shared" si="60"/>
        <v>B1BPW</v>
      </c>
      <c r="I916" s="14" t="str">
        <f t="shared" si="61"/>
        <v>B1_2021</v>
      </c>
      <c r="J916" s="14" t="s">
        <v>15</v>
      </c>
      <c r="K916" s="14" t="s">
        <v>375</v>
      </c>
      <c r="L916" s="18"/>
      <c r="M916" s="154"/>
      <c r="N916" s="164">
        <v>14270.466666666667</v>
      </c>
      <c r="O916" s="155"/>
      <c r="P916" s="14"/>
      <c r="Q916" s="14"/>
      <c r="R916" s="14"/>
      <c r="S916" s="168"/>
      <c r="T916" s="168"/>
      <c r="U916" s="168"/>
      <c r="V916" s="168"/>
      <c r="W916" s="168"/>
      <c r="X916" s="168"/>
      <c r="Y916" s="168"/>
      <c r="Z916" s="168"/>
      <c r="AA916" s="168"/>
      <c r="AB916" s="168"/>
      <c r="AC916" s="168"/>
      <c r="AD916" s="168"/>
      <c r="AE916" s="168"/>
      <c r="AF916" s="168"/>
      <c r="AG916" s="168"/>
      <c r="AH916" s="168"/>
      <c r="AI916" s="168"/>
      <c r="AJ916" s="168"/>
      <c r="AK916" s="168"/>
      <c r="AL916" s="168"/>
      <c r="AM916" s="168"/>
      <c r="AN916" s="168"/>
      <c r="AO916" s="168"/>
      <c r="AP916" s="168"/>
      <c r="AQ916" s="168"/>
      <c r="AR916" s="14"/>
    </row>
    <row r="917" spans="1:44" x14ac:dyDescent="0.35">
      <c r="A917" s="153" t="str">
        <f t="shared" si="59"/>
        <v>CUM_4</v>
      </c>
      <c r="B917" s="14">
        <v>2021</v>
      </c>
      <c r="C917" s="14">
        <v>4</v>
      </c>
      <c r="D917" s="14" t="s">
        <v>13</v>
      </c>
      <c r="E917" s="14" t="s">
        <v>7</v>
      </c>
      <c r="F917" s="14" t="s">
        <v>14</v>
      </c>
      <c r="G917" s="14" t="s">
        <v>16</v>
      </c>
      <c r="H917" s="14" t="str">
        <f t="shared" si="60"/>
        <v>B1BFW</v>
      </c>
      <c r="I917" s="14" t="str">
        <f t="shared" si="61"/>
        <v>B1_2021</v>
      </c>
      <c r="J917" s="14" t="s">
        <v>15</v>
      </c>
      <c r="K917" s="14" t="s">
        <v>375</v>
      </c>
      <c r="L917" s="18"/>
      <c r="M917" s="154"/>
      <c r="N917" s="164">
        <v>12883.82</v>
      </c>
      <c r="O917" s="155"/>
      <c r="P917" s="14"/>
      <c r="Q917" s="14"/>
      <c r="R917" s="14"/>
      <c r="S917" s="168"/>
      <c r="T917" s="168"/>
      <c r="U917" s="168"/>
      <c r="V917" s="168"/>
      <c r="W917" s="168"/>
      <c r="X917" s="168"/>
      <c r="Y917" s="168"/>
      <c r="Z917" s="168"/>
      <c r="AA917" s="168"/>
      <c r="AB917" s="168"/>
      <c r="AC917" s="168"/>
      <c r="AD917" s="168"/>
      <c r="AE917" s="168"/>
      <c r="AF917" s="168"/>
      <c r="AG917" s="168"/>
      <c r="AH917" s="168"/>
      <c r="AI917" s="168"/>
      <c r="AJ917" s="168"/>
      <c r="AK917" s="168"/>
      <c r="AL917" s="168"/>
      <c r="AM917" s="168"/>
      <c r="AN917" s="168"/>
      <c r="AO917" s="168"/>
      <c r="AP917" s="168"/>
      <c r="AQ917" s="168"/>
      <c r="AR917" s="14"/>
    </row>
    <row r="918" spans="1:44" x14ac:dyDescent="0.35">
      <c r="A918" s="153" t="str">
        <f t="shared" si="59"/>
        <v>CUM_5</v>
      </c>
      <c r="B918" s="14">
        <v>2021</v>
      </c>
      <c r="C918" s="14">
        <v>5</v>
      </c>
      <c r="D918" s="14" t="s">
        <v>12</v>
      </c>
      <c r="E918" s="14" t="s">
        <v>7</v>
      </c>
      <c r="F918" s="14" t="s">
        <v>11</v>
      </c>
      <c r="G918" s="14" t="s">
        <v>9</v>
      </c>
      <c r="H918" s="14" t="str">
        <f t="shared" si="60"/>
        <v>B4BPW</v>
      </c>
      <c r="I918" s="14" t="str">
        <f t="shared" si="61"/>
        <v>B4_2021</v>
      </c>
      <c r="J918" s="14" t="s">
        <v>10</v>
      </c>
      <c r="K918" s="14" t="s">
        <v>375</v>
      </c>
      <c r="L918" s="18"/>
      <c r="M918" s="154"/>
      <c r="N918" s="164">
        <v>15919.706666666669</v>
      </c>
      <c r="O918" s="155"/>
      <c r="P918" s="14"/>
      <c r="Q918" s="14"/>
      <c r="R918" s="14"/>
      <c r="S918" s="168"/>
      <c r="T918" s="168"/>
      <c r="U918" s="168"/>
      <c r="V918" s="168"/>
      <c r="W918" s="168"/>
      <c r="X918" s="168"/>
      <c r="Y918" s="168"/>
      <c r="Z918" s="168"/>
      <c r="AA918" s="168"/>
      <c r="AB918" s="168"/>
      <c r="AC918" s="168"/>
      <c r="AD918" s="168"/>
      <c r="AE918" s="168"/>
      <c r="AF918" s="168"/>
      <c r="AG918" s="168"/>
      <c r="AH918" s="168"/>
      <c r="AI918" s="168"/>
      <c r="AJ918" s="168"/>
      <c r="AK918" s="168"/>
      <c r="AL918" s="168"/>
      <c r="AM918" s="168"/>
      <c r="AN918" s="168"/>
      <c r="AO918" s="168"/>
      <c r="AP918" s="168"/>
      <c r="AQ918" s="168"/>
      <c r="AR918" s="14"/>
    </row>
    <row r="919" spans="1:44" x14ac:dyDescent="0.35">
      <c r="A919" s="153" t="str">
        <f t="shared" si="59"/>
        <v>CUM_6</v>
      </c>
      <c r="B919" s="14">
        <v>2021</v>
      </c>
      <c r="C919" s="14">
        <v>6</v>
      </c>
      <c r="D919" s="14" t="s">
        <v>12</v>
      </c>
      <c r="E919" s="14" t="s">
        <v>7</v>
      </c>
      <c r="F919" s="14" t="s">
        <v>14</v>
      </c>
      <c r="G919" s="14" t="s">
        <v>12</v>
      </c>
      <c r="H919" s="14" t="str">
        <f t="shared" si="60"/>
        <v>B1C</v>
      </c>
      <c r="I919" s="14" t="str">
        <f t="shared" si="61"/>
        <v>B1_2021</v>
      </c>
      <c r="J919" s="14" t="s">
        <v>15</v>
      </c>
      <c r="K919" s="14" t="s">
        <v>375</v>
      </c>
      <c r="L919" s="18"/>
      <c r="M919" s="154"/>
      <c r="N919" s="164">
        <v>11932.233333333334</v>
      </c>
      <c r="O919" s="155"/>
      <c r="P919" s="14"/>
      <c r="Q919" s="14"/>
      <c r="R919" s="14"/>
      <c r="S919" s="168"/>
      <c r="T919" s="168"/>
      <c r="U919" s="168"/>
      <c r="V919" s="168"/>
      <c r="W919" s="168"/>
      <c r="X919" s="168"/>
      <c r="Y919" s="168"/>
      <c r="Z919" s="168"/>
      <c r="AA919" s="168"/>
      <c r="AB919" s="168"/>
      <c r="AC919" s="168"/>
      <c r="AD919" s="168"/>
      <c r="AE919" s="168"/>
      <c r="AF919" s="168"/>
      <c r="AG919" s="168"/>
      <c r="AH919" s="168"/>
      <c r="AI919" s="168"/>
      <c r="AJ919" s="168"/>
      <c r="AK919" s="168"/>
      <c r="AL919" s="168"/>
      <c r="AM919" s="168"/>
      <c r="AN919" s="168"/>
      <c r="AO919" s="168"/>
      <c r="AP919" s="168"/>
      <c r="AQ919" s="168"/>
      <c r="AR919" s="14"/>
    </row>
    <row r="920" spans="1:44" x14ac:dyDescent="0.35">
      <c r="A920" s="153" t="str">
        <f t="shared" si="59"/>
        <v>CUM_7</v>
      </c>
      <c r="B920" s="14">
        <v>2021</v>
      </c>
      <c r="C920" s="14">
        <v>7</v>
      </c>
      <c r="D920" s="14" t="s">
        <v>17</v>
      </c>
      <c r="E920" s="14" t="s">
        <v>7</v>
      </c>
      <c r="F920" s="14" t="s">
        <v>18</v>
      </c>
      <c r="G920" s="14" t="s">
        <v>12</v>
      </c>
      <c r="H920" s="14" t="str">
        <f t="shared" si="60"/>
        <v>B2C</v>
      </c>
      <c r="I920" s="14" t="str">
        <f t="shared" si="61"/>
        <v>B2_2021</v>
      </c>
      <c r="J920" s="14" t="s">
        <v>15</v>
      </c>
      <c r="K920" s="14" t="s">
        <v>375</v>
      </c>
      <c r="L920" s="18"/>
      <c r="M920" s="154"/>
      <c r="N920" s="164">
        <v>11205.326666666668</v>
      </c>
      <c r="O920" s="155"/>
      <c r="P920" s="14"/>
      <c r="Q920" s="14"/>
      <c r="R920" s="14"/>
      <c r="S920" s="168"/>
      <c r="T920" s="168"/>
      <c r="U920" s="168"/>
      <c r="V920" s="168"/>
      <c r="W920" s="168"/>
      <c r="X920" s="168"/>
      <c r="Y920" s="168"/>
      <c r="Z920" s="168"/>
      <c r="AA920" s="168"/>
      <c r="AB920" s="168"/>
      <c r="AC920" s="168"/>
      <c r="AD920" s="168"/>
      <c r="AE920" s="168"/>
      <c r="AF920" s="168"/>
      <c r="AG920" s="168"/>
      <c r="AH920" s="168"/>
      <c r="AI920" s="168"/>
      <c r="AJ920" s="168"/>
      <c r="AK920" s="168"/>
      <c r="AL920" s="168"/>
      <c r="AM920" s="168"/>
      <c r="AN920" s="168"/>
      <c r="AO920" s="168"/>
      <c r="AP920" s="168"/>
      <c r="AQ920" s="168"/>
      <c r="AR920" s="14"/>
    </row>
    <row r="921" spans="1:44" x14ac:dyDescent="0.35">
      <c r="A921" s="153" t="str">
        <f t="shared" si="59"/>
        <v>CUM_8</v>
      </c>
      <c r="B921" s="14">
        <v>2021</v>
      </c>
      <c r="C921" s="14">
        <v>8</v>
      </c>
      <c r="D921" s="14" t="s">
        <v>17</v>
      </c>
      <c r="E921" s="14" t="s">
        <v>7</v>
      </c>
      <c r="F921" s="14" t="s">
        <v>18</v>
      </c>
      <c r="G921" s="14" t="s">
        <v>9</v>
      </c>
      <c r="H921" s="14" t="str">
        <f t="shared" si="60"/>
        <v>B2BPW</v>
      </c>
      <c r="I921" s="14" t="str">
        <f t="shared" si="61"/>
        <v>B2_2021</v>
      </c>
      <c r="J921" s="14" t="s">
        <v>15</v>
      </c>
      <c r="K921" s="14" t="s">
        <v>375</v>
      </c>
      <c r="L921" s="18"/>
      <c r="M921" s="154"/>
      <c r="N921" s="164">
        <v>15822.119999999999</v>
      </c>
      <c r="O921" s="155"/>
      <c r="P921" s="14"/>
      <c r="Q921" s="14"/>
      <c r="R921" s="14"/>
      <c r="S921" s="168"/>
      <c r="T921" s="168"/>
      <c r="U921" s="168"/>
      <c r="V921" s="168"/>
      <c r="W921" s="168"/>
      <c r="X921" s="168"/>
      <c r="Y921" s="168"/>
      <c r="Z921" s="168"/>
      <c r="AA921" s="168"/>
      <c r="AB921" s="168"/>
      <c r="AC921" s="168"/>
      <c r="AD921" s="168"/>
      <c r="AE921" s="168"/>
      <c r="AF921" s="168"/>
      <c r="AG921" s="168"/>
      <c r="AH921" s="168"/>
      <c r="AI921" s="168"/>
      <c r="AJ921" s="168"/>
      <c r="AK921" s="168"/>
      <c r="AL921" s="168"/>
      <c r="AM921" s="168"/>
      <c r="AN921" s="168"/>
      <c r="AO921" s="168"/>
      <c r="AP921" s="168"/>
      <c r="AQ921" s="168"/>
      <c r="AR921" s="14"/>
    </row>
    <row r="922" spans="1:44" x14ac:dyDescent="0.35">
      <c r="A922" s="153" t="str">
        <f t="shared" si="59"/>
        <v>CUM_9</v>
      </c>
      <c r="B922" s="14">
        <v>2021</v>
      </c>
      <c r="C922" s="14">
        <v>9</v>
      </c>
      <c r="D922" s="14" t="s">
        <v>19</v>
      </c>
      <c r="E922" s="14" t="s">
        <v>7</v>
      </c>
      <c r="F922" s="14" t="s">
        <v>8</v>
      </c>
      <c r="G922" s="14" t="s">
        <v>12</v>
      </c>
      <c r="H922" s="14" t="str">
        <f t="shared" si="60"/>
        <v>B3C</v>
      </c>
      <c r="I922" s="14" t="str">
        <f t="shared" si="61"/>
        <v>B3_2021</v>
      </c>
      <c r="J922" s="14" t="s">
        <v>10</v>
      </c>
      <c r="K922" s="14" t="s">
        <v>375</v>
      </c>
      <c r="L922" s="18"/>
      <c r="M922" s="154"/>
      <c r="N922" s="164">
        <v>12223.646666666666</v>
      </c>
      <c r="O922" s="155"/>
      <c r="P922" s="14"/>
      <c r="Q922" s="14"/>
      <c r="R922" s="14"/>
      <c r="S922" s="168"/>
      <c r="T922" s="168"/>
      <c r="U922" s="168"/>
      <c r="V922" s="168"/>
      <c r="W922" s="168"/>
      <c r="X922" s="168"/>
      <c r="Y922" s="168"/>
      <c r="Z922" s="168"/>
      <c r="AA922" s="168"/>
      <c r="AB922" s="168"/>
      <c r="AC922" s="168"/>
      <c r="AD922" s="168"/>
      <c r="AE922" s="168"/>
      <c r="AF922" s="168"/>
      <c r="AG922" s="168"/>
      <c r="AH922" s="168"/>
      <c r="AI922" s="168"/>
      <c r="AJ922" s="168"/>
      <c r="AK922" s="168"/>
      <c r="AL922" s="168"/>
      <c r="AM922" s="168"/>
      <c r="AN922" s="168"/>
      <c r="AO922" s="168"/>
      <c r="AP922" s="168"/>
      <c r="AQ922" s="168"/>
      <c r="AR922" s="14"/>
    </row>
    <row r="923" spans="1:44" x14ac:dyDescent="0.35">
      <c r="A923" s="153" t="str">
        <f t="shared" si="59"/>
        <v>CUM_10</v>
      </c>
      <c r="B923" s="14">
        <v>2021</v>
      </c>
      <c r="C923" s="14">
        <v>10</v>
      </c>
      <c r="D923" s="14" t="s">
        <v>19</v>
      </c>
      <c r="E923" s="14" t="s">
        <v>7</v>
      </c>
      <c r="F923" s="14" t="s">
        <v>11</v>
      </c>
      <c r="G923" s="14" t="s">
        <v>16</v>
      </c>
      <c r="H923" s="14" t="str">
        <f t="shared" si="60"/>
        <v>B4BFW</v>
      </c>
      <c r="I923" s="14" t="str">
        <f t="shared" si="61"/>
        <v>B4_2021</v>
      </c>
      <c r="J923" s="14" t="s">
        <v>10</v>
      </c>
      <c r="K923" s="14" t="s">
        <v>375</v>
      </c>
      <c r="L923" s="18"/>
      <c r="M923" s="154"/>
      <c r="N923" s="164">
        <v>13041.833333333334</v>
      </c>
      <c r="O923" s="155"/>
      <c r="P923" s="14"/>
      <c r="Q923" s="14">
        <v>1</v>
      </c>
      <c r="R923" s="14"/>
      <c r="S923" s="168"/>
      <c r="T923" s="168"/>
      <c r="U923" s="168"/>
      <c r="V923" s="168"/>
      <c r="W923" s="168"/>
      <c r="X923" s="168"/>
      <c r="Y923" s="168"/>
      <c r="Z923" s="168"/>
      <c r="AA923" s="168"/>
      <c r="AB923" s="168"/>
      <c r="AC923" s="168"/>
      <c r="AD923" s="168"/>
      <c r="AE923" s="168"/>
      <c r="AF923" s="168"/>
      <c r="AG923" s="168"/>
      <c r="AH923" s="168"/>
      <c r="AI923" s="168"/>
      <c r="AJ923" s="168"/>
      <c r="AK923" s="168"/>
      <c r="AL923" s="168"/>
      <c r="AM923" s="168"/>
      <c r="AN923" s="168"/>
      <c r="AO923" s="168"/>
      <c r="AP923" s="168"/>
      <c r="AQ923" s="168"/>
      <c r="AR923" s="14"/>
    </row>
    <row r="924" spans="1:44" x14ac:dyDescent="0.35">
      <c r="A924" s="153" t="str">
        <f t="shared" si="59"/>
        <v>CUM_11</v>
      </c>
      <c r="B924" s="14">
        <v>2021</v>
      </c>
      <c r="C924" s="14">
        <v>11</v>
      </c>
      <c r="D924" s="14" t="s">
        <v>20</v>
      </c>
      <c r="E924" s="14" t="s">
        <v>7</v>
      </c>
      <c r="F924" s="14" t="s">
        <v>8</v>
      </c>
      <c r="G924" s="14" t="s">
        <v>16</v>
      </c>
      <c r="H924" s="14" t="str">
        <f t="shared" si="60"/>
        <v>B3BFW</v>
      </c>
      <c r="I924" s="14" t="str">
        <f t="shared" si="61"/>
        <v>B3_2021</v>
      </c>
      <c r="J924" s="14" t="s">
        <v>10</v>
      </c>
      <c r="K924" s="14" t="s">
        <v>375</v>
      </c>
      <c r="L924" s="18"/>
      <c r="M924" s="154"/>
      <c r="N924" s="164">
        <v>12960.580000000002</v>
      </c>
      <c r="O924" s="155"/>
      <c r="P924" s="14"/>
      <c r="Q924" s="14"/>
      <c r="R924" s="14"/>
      <c r="S924" s="168"/>
      <c r="T924" s="168"/>
      <c r="U924" s="168"/>
      <c r="V924" s="168"/>
      <c r="W924" s="168"/>
      <c r="X924" s="168"/>
      <c r="Y924" s="168"/>
      <c r="Z924" s="168"/>
      <c r="AA924" s="168"/>
      <c r="AB924" s="168"/>
      <c r="AC924" s="168"/>
      <c r="AD924" s="168"/>
      <c r="AE924" s="168"/>
      <c r="AF924" s="168"/>
      <c r="AG924" s="168"/>
      <c r="AH924" s="168"/>
      <c r="AI924" s="168"/>
      <c r="AJ924" s="168"/>
      <c r="AK924" s="168"/>
      <c r="AL924" s="168"/>
      <c r="AM924" s="168"/>
      <c r="AN924" s="168"/>
      <c r="AO924" s="168"/>
      <c r="AP924" s="168"/>
      <c r="AQ924" s="168"/>
      <c r="AR924" s="14"/>
    </row>
    <row r="925" spans="1:44" x14ac:dyDescent="0.35">
      <c r="A925" s="153" t="str">
        <f t="shared" si="59"/>
        <v>CUM_12</v>
      </c>
      <c r="B925" s="14">
        <v>2021</v>
      </c>
      <c r="C925" s="15">
        <v>12</v>
      </c>
      <c r="D925" s="15" t="s">
        <v>20</v>
      </c>
      <c r="E925" s="15" t="s">
        <v>7</v>
      </c>
      <c r="F925" s="15" t="s">
        <v>18</v>
      </c>
      <c r="G925" s="14" t="s">
        <v>16</v>
      </c>
      <c r="H925" s="14" t="str">
        <f t="shared" si="60"/>
        <v>B2BFW</v>
      </c>
      <c r="I925" s="14" t="str">
        <f t="shared" si="61"/>
        <v>B2_2021</v>
      </c>
      <c r="J925" s="14" t="s">
        <v>15</v>
      </c>
      <c r="K925" s="14" t="s">
        <v>375</v>
      </c>
      <c r="L925" s="18"/>
      <c r="M925" s="154"/>
      <c r="N925" s="164">
        <v>9454.9133333333339</v>
      </c>
      <c r="O925" s="155"/>
      <c r="P925" s="14"/>
      <c r="Q925" s="14">
        <v>1</v>
      </c>
      <c r="R925" s="14"/>
      <c r="S925" s="168"/>
      <c r="T925" s="168"/>
      <c r="U925" s="168"/>
      <c r="V925" s="168"/>
      <c r="W925" s="168"/>
      <c r="X925" s="168"/>
      <c r="Y925" s="168"/>
      <c r="Z925" s="168"/>
      <c r="AA925" s="168"/>
      <c r="AB925" s="168"/>
      <c r="AC925" s="168"/>
      <c r="AD925" s="168"/>
      <c r="AE925" s="168"/>
      <c r="AF925" s="168"/>
      <c r="AG925" s="168"/>
      <c r="AH925" s="168"/>
      <c r="AI925" s="168"/>
      <c r="AJ925" s="168"/>
      <c r="AK925" s="168"/>
      <c r="AL925" s="168"/>
      <c r="AM925" s="168"/>
      <c r="AN925" s="168"/>
      <c r="AO925" s="168"/>
      <c r="AP925" s="168"/>
      <c r="AQ925" s="168"/>
      <c r="AR925" s="14"/>
    </row>
    <row r="926" spans="1:44" x14ac:dyDescent="0.35">
      <c r="A926" s="153" t="str">
        <f t="shared" si="59"/>
        <v>CUM_13</v>
      </c>
      <c r="B926" s="14">
        <v>2021</v>
      </c>
      <c r="C926" s="14">
        <v>13</v>
      </c>
      <c r="D926" s="14" t="s">
        <v>7</v>
      </c>
      <c r="E926" s="14" t="s">
        <v>13</v>
      </c>
      <c r="F926" s="14" t="s">
        <v>8</v>
      </c>
      <c r="G926" s="14" t="s">
        <v>9</v>
      </c>
      <c r="H926" s="14" t="str">
        <f t="shared" si="60"/>
        <v>B3BPW</v>
      </c>
      <c r="I926" s="14" t="str">
        <f t="shared" si="61"/>
        <v>B3_2021</v>
      </c>
      <c r="J926" s="14" t="s">
        <v>10</v>
      </c>
      <c r="K926" s="14" t="s">
        <v>375</v>
      </c>
      <c r="L926" s="18"/>
      <c r="M926" s="154"/>
      <c r="N926" s="164">
        <v>12627.380000000001</v>
      </c>
      <c r="O926" s="155"/>
      <c r="P926" s="14"/>
      <c r="Q926" s="14"/>
      <c r="R926" s="14"/>
      <c r="S926" s="168"/>
      <c r="T926" s="168"/>
      <c r="U926" s="168"/>
      <c r="V926" s="168"/>
      <c r="W926" s="168"/>
      <c r="X926" s="168"/>
      <c r="Y926" s="168"/>
      <c r="Z926" s="168"/>
      <c r="AA926" s="168"/>
      <c r="AB926" s="168"/>
      <c r="AC926" s="168"/>
      <c r="AD926" s="168"/>
      <c r="AE926" s="168"/>
      <c r="AF926" s="168"/>
      <c r="AG926" s="168"/>
      <c r="AH926" s="168"/>
      <c r="AI926" s="168"/>
      <c r="AJ926" s="168"/>
      <c r="AK926" s="168"/>
      <c r="AL926" s="168"/>
      <c r="AM926" s="168"/>
      <c r="AN926" s="168"/>
      <c r="AO926" s="168"/>
      <c r="AP926" s="168"/>
      <c r="AQ926" s="168"/>
      <c r="AR926" s="14"/>
    </row>
    <row r="927" spans="1:44" x14ac:dyDescent="0.35">
      <c r="A927" s="153" t="str">
        <f t="shared" si="59"/>
        <v>CUM_14</v>
      </c>
      <c r="B927" s="14">
        <v>2021</v>
      </c>
      <c r="C927" s="14">
        <v>14</v>
      </c>
      <c r="D927" s="14" t="s">
        <v>7</v>
      </c>
      <c r="E927" s="14" t="s">
        <v>13</v>
      </c>
      <c r="F927" s="14" t="s">
        <v>18</v>
      </c>
      <c r="G927" s="14" t="s">
        <v>9</v>
      </c>
      <c r="H927" s="14" t="str">
        <f t="shared" si="60"/>
        <v>B2BPW</v>
      </c>
      <c r="I927" s="14" t="str">
        <f t="shared" si="61"/>
        <v>B2_2021</v>
      </c>
      <c r="J927" s="14" t="s">
        <v>15</v>
      </c>
      <c r="K927" s="14" t="s">
        <v>375</v>
      </c>
      <c r="L927" s="18"/>
      <c r="M927" s="154"/>
      <c r="N927" s="164">
        <v>15172.333333333332</v>
      </c>
      <c r="O927" s="155"/>
      <c r="P927" s="14"/>
      <c r="Q927" s="14"/>
      <c r="R927" s="14"/>
      <c r="S927" s="168"/>
      <c r="T927" s="168"/>
      <c r="U927" s="168"/>
      <c r="V927" s="168"/>
      <c r="W927" s="168"/>
      <c r="X927" s="168"/>
      <c r="Y927" s="168"/>
      <c r="Z927" s="168"/>
      <c r="AA927" s="168"/>
      <c r="AB927" s="168"/>
      <c r="AC927" s="168"/>
      <c r="AD927" s="168"/>
      <c r="AE927" s="168"/>
      <c r="AF927" s="168"/>
      <c r="AG927" s="168"/>
      <c r="AH927" s="168"/>
      <c r="AI927" s="168"/>
      <c r="AJ927" s="168"/>
      <c r="AK927" s="168"/>
      <c r="AL927" s="168"/>
      <c r="AM927" s="168"/>
      <c r="AN927" s="168"/>
      <c r="AO927" s="168"/>
      <c r="AP927" s="168"/>
      <c r="AQ927" s="168"/>
      <c r="AR927" s="14"/>
    </row>
    <row r="928" spans="1:44" x14ac:dyDescent="0.35">
      <c r="A928" s="153" t="str">
        <f t="shared" si="59"/>
        <v>CUM_15</v>
      </c>
      <c r="B928" s="14">
        <v>2021</v>
      </c>
      <c r="C928" s="14">
        <v>15</v>
      </c>
      <c r="D928" s="14" t="s">
        <v>13</v>
      </c>
      <c r="E928" s="14" t="s">
        <v>13</v>
      </c>
      <c r="F928" s="14" t="s">
        <v>18</v>
      </c>
      <c r="G928" s="14" t="s">
        <v>16</v>
      </c>
      <c r="H928" s="14" t="str">
        <f t="shared" si="60"/>
        <v>B2BFW</v>
      </c>
      <c r="I928" s="14" t="str">
        <f t="shared" si="61"/>
        <v>B2_2021</v>
      </c>
      <c r="J928" s="14" t="s">
        <v>15</v>
      </c>
      <c r="K928" s="14" t="s">
        <v>375</v>
      </c>
      <c r="L928" s="18"/>
      <c r="M928" s="154"/>
      <c r="N928" s="164">
        <v>12947.813333333335</v>
      </c>
      <c r="O928" s="155"/>
      <c r="P928" s="14"/>
      <c r="Q928" s="14"/>
      <c r="R928" s="14"/>
      <c r="S928" s="168"/>
      <c r="T928" s="168"/>
      <c r="U928" s="168"/>
      <c r="V928" s="168"/>
      <c r="W928" s="168"/>
      <c r="X928" s="168"/>
      <c r="Y928" s="168"/>
      <c r="Z928" s="168"/>
      <c r="AA928" s="168"/>
      <c r="AB928" s="168"/>
      <c r="AC928" s="168"/>
      <c r="AD928" s="168"/>
      <c r="AE928" s="168"/>
      <c r="AF928" s="168"/>
      <c r="AG928" s="168"/>
      <c r="AH928" s="168"/>
      <c r="AI928" s="168"/>
      <c r="AJ928" s="168"/>
      <c r="AK928" s="168"/>
      <c r="AL928" s="168"/>
      <c r="AM928" s="168"/>
      <c r="AN928" s="168"/>
      <c r="AO928" s="168"/>
      <c r="AP928" s="168"/>
      <c r="AQ928" s="168"/>
      <c r="AR928" s="14"/>
    </row>
    <row r="929" spans="1:44" x14ac:dyDescent="0.35">
      <c r="A929" s="153" t="str">
        <f t="shared" si="59"/>
        <v>CUM_16</v>
      </c>
      <c r="B929" s="14">
        <v>2021</v>
      </c>
      <c r="C929" s="14">
        <v>16</v>
      </c>
      <c r="D929" s="14" t="s">
        <v>13</v>
      </c>
      <c r="E929" s="14" t="s">
        <v>13</v>
      </c>
      <c r="F929" s="14" t="s">
        <v>14</v>
      </c>
      <c r="G929" s="14" t="s">
        <v>9</v>
      </c>
      <c r="H929" s="14" t="str">
        <f t="shared" si="60"/>
        <v>B1BPW</v>
      </c>
      <c r="I929" s="14" t="str">
        <f t="shared" si="61"/>
        <v>B1_2021</v>
      </c>
      <c r="J929" s="14" t="s">
        <v>15</v>
      </c>
      <c r="K929" s="14" t="s">
        <v>375</v>
      </c>
      <c r="L929" s="18"/>
      <c r="M929" s="154"/>
      <c r="N929" s="164">
        <v>12859.996497753065</v>
      </c>
      <c r="O929" s="155"/>
      <c r="P929" s="14"/>
      <c r="Q929" s="14"/>
      <c r="R929" s="14"/>
      <c r="S929" s="168"/>
      <c r="T929" s="168"/>
      <c r="U929" s="168"/>
      <c r="V929" s="168"/>
      <c r="W929" s="168"/>
      <c r="X929" s="168"/>
      <c r="Y929" s="168"/>
      <c r="Z929" s="168"/>
      <c r="AA929" s="168"/>
      <c r="AB929" s="168"/>
      <c r="AC929" s="168"/>
      <c r="AD929" s="168"/>
      <c r="AE929" s="168"/>
      <c r="AF929" s="168"/>
      <c r="AG929" s="168"/>
      <c r="AH929" s="168"/>
      <c r="AI929" s="168"/>
      <c r="AJ929" s="168"/>
      <c r="AK929" s="168"/>
      <c r="AL929" s="168"/>
      <c r="AM929" s="168"/>
      <c r="AN929" s="168"/>
      <c r="AO929" s="168"/>
      <c r="AP929" s="168"/>
      <c r="AQ929" s="168"/>
      <c r="AR929" s="14"/>
    </row>
    <row r="930" spans="1:44" x14ac:dyDescent="0.35">
      <c r="A930" s="153" t="str">
        <f t="shared" si="59"/>
        <v>CUM_17</v>
      </c>
      <c r="B930" s="14">
        <v>2021</v>
      </c>
      <c r="C930" s="14">
        <v>17</v>
      </c>
      <c r="D930" s="14" t="s">
        <v>12</v>
      </c>
      <c r="E930" s="14" t="s">
        <v>13</v>
      </c>
      <c r="F930" s="14" t="s">
        <v>14</v>
      </c>
      <c r="G930" s="14" t="s">
        <v>16</v>
      </c>
      <c r="H930" s="14" t="str">
        <f t="shared" si="60"/>
        <v>B1BFW</v>
      </c>
      <c r="I930" s="14" t="str">
        <f t="shared" si="61"/>
        <v>B1_2021</v>
      </c>
      <c r="J930" s="14" t="s">
        <v>15</v>
      </c>
      <c r="K930" s="14" t="s">
        <v>375</v>
      </c>
      <c r="L930" s="18"/>
      <c r="M930" s="154"/>
      <c r="N930" s="164">
        <v>11615.006666666666</v>
      </c>
      <c r="O930" s="155"/>
      <c r="P930" s="14"/>
      <c r="Q930" s="14"/>
      <c r="R930" s="14"/>
      <c r="S930" s="168"/>
      <c r="T930" s="168"/>
      <c r="U930" s="168"/>
      <c r="V930" s="168"/>
      <c r="W930" s="168"/>
      <c r="X930" s="168"/>
      <c r="Y930" s="168"/>
      <c r="Z930" s="168"/>
      <c r="AA930" s="168"/>
      <c r="AB930" s="168"/>
      <c r="AC930" s="168"/>
      <c r="AD930" s="168"/>
      <c r="AE930" s="168"/>
      <c r="AF930" s="168"/>
      <c r="AG930" s="168"/>
      <c r="AH930" s="168"/>
      <c r="AI930" s="168"/>
      <c r="AJ930" s="168"/>
      <c r="AK930" s="168"/>
      <c r="AL930" s="168"/>
      <c r="AM930" s="168"/>
      <c r="AN930" s="168"/>
      <c r="AO930" s="168"/>
      <c r="AP930" s="168"/>
      <c r="AQ930" s="168"/>
      <c r="AR930" s="14"/>
    </row>
    <row r="931" spans="1:44" x14ac:dyDescent="0.35">
      <c r="A931" s="153" t="str">
        <f t="shared" si="59"/>
        <v>CUM_18</v>
      </c>
      <c r="B931" s="14">
        <v>2021</v>
      </c>
      <c r="C931" s="14">
        <v>18</v>
      </c>
      <c r="D931" s="14" t="s">
        <v>12</v>
      </c>
      <c r="E931" s="14" t="s">
        <v>13</v>
      </c>
      <c r="F931" s="14" t="s">
        <v>11</v>
      </c>
      <c r="G931" s="14" t="s">
        <v>16</v>
      </c>
      <c r="H931" s="14" t="str">
        <f t="shared" si="60"/>
        <v>B4BFW</v>
      </c>
      <c r="I931" s="14" t="str">
        <f t="shared" si="61"/>
        <v>B4_2021</v>
      </c>
      <c r="J931" s="14" t="s">
        <v>10</v>
      </c>
      <c r="K931" s="14" t="s">
        <v>375</v>
      </c>
      <c r="L931" s="18"/>
      <c r="M931" s="154"/>
      <c r="N931" s="164">
        <v>15683.759999999998</v>
      </c>
      <c r="O931" s="155"/>
      <c r="P931" s="14"/>
      <c r="Q931" s="14"/>
      <c r="R931" s="14"/>
      <c r="S931" s="168"/>
      <c r="T931" s="168"/>
      <c r="U931" s="168"/>
      <c r="V931" s="168"/>
      <c r="W931" s="168"/>
      <c r="X931" s="168"/>
      <c r="Y931" s="168"/>
      <c r="Z931" s="168"/>
      <c r="AA931" s="168"/>
      <c r="AB931" s="168"/>
      <c r="AC931" s="168"/>
      <c r="AD931" s="168"/>
      <c r="AE931" s="168"/>
      <c r="AF931" s="168"/>
      <c r="AG931" s="168"/>
      <c r="AH931" s="168"/>
      <c r="AI931" s="168"/>
      <c r="AJ931" s="168"/>
      <c r="AK931" s="168"/>
      <c r="AL931" s="168"/>
      <c r="AM931" s="168"/>
      <c r="AN931" s="168"/>
      <c r="AO931" s="168"/>
      <c r="AP931" s="168"/>
      <c r="AQ931" s="168"/>
      <c r="AR931" s="14"/>
    </row>
    <row r="932" spans="1:44" x14ac:dyDescent="0.35">
      <c r="A932" s="153" t="str">
        <f t="shared" si="59"/>
        <v>CUM_19</v>
      </c>
      <c r="B932" s="14">
        <v>2021</v>
      </c>
      <c r="C932" s="14">
        <v>19</v>
      </c>
      <c r="D932" s="14" t="s">
        <v>17</v>
      </c>
      <c r="E932" s="14" t="s">
        <v>13</v>
      </c>
      <c r="F932" s="14" t="s">
        <v>11</v>
      </c>
      <c r="G932" s="14" t="s">
        <v>9</v>
      </c>
      <c r="H932" s="14" t="str">
        <f t="shared" si="60"/>
        <v>B4BPW</v>
      </c>
      <c r="I932" s="14" t="str">
        <f t="shared" si="61"/>
        <v>B4_2021</v>
      </c>
      <c r="J932" s="14" t="s">
        <v>10</v>
      </c>
      <c r="K932" s="14" t="s">
        <v>375</v>
      </c>
      <c r="L932" s="18"/>
      <c r="M932" s="154"/>
      <c r="N932" s="164">
        <v>18802.933333333334</v>
      </c>
      <c r="O932" s="155"/>
      <c r="P932" s="14"/>
      <c r="Q932" s="14"/>
      <c r="R932" s="14"/>
      <c r="S932" s="168"/>
      <c r="T932" s="168"/>
      <c r="U932" s="168"/>
      <c r="V932" s="168"/>
      <c r="W932" s="168"/>
      <c r="X932" s="168"/>
      <c r="Y932" s="168"/>
      <c r="Z932" s="168"/>
      <c r="AA932" s="168"/>
      <c r="AB932" s="168"/>
      <c r="AC932" s="168"/>
      <c r="AD932" s="168"/>
      <c r="AE932" s="168"/>
      <c r="AF932" s="168"/>
      <c r="AG932" s="168"/>
      <c r="AH932" s="168"/>
      <c r="AI932" s="168"/>
      <c r="AJ932" s="168"/>
      <c r="AK932" s="168"/>
      <c r="AL932" s="168"/>
      <c r="AM932" s="168"/>
      <c r="AN932" s="168"/>
      <c r="AO932" s="168"/>
      <c r="AP932" s="168"/>
      <c r="AQ932" s="168"/>
      <c r="AR932" s="14"/>
    </row>
    <row r="933" spans="1:44" x14ac:dyDescent="0.35">
      <c r="A933" s="153" t="str">
        <f t="shared" si="59"/>
        <v>CUM_20</v>
      </c>
      <c r="B933" s="14">
        <v>2021</v>
      </c>
      <c r="C933" s="14">
        <v>20</v>
      </c>
      <c r="D933" s="14" t="s">
        <v>17</v>
      </c>
      <c r="E933" s="14" t="s">
        <v>13</v>
      </c>
      <c r="F933" s="14" t="s">
        <v>8</v>
      </c>
      <c r="G933" s="14" t="s">
        <v>12</v>
      </c>
      <c r="H933" s="14" t="str">
        <f t="shared" si="60"/>
        <v>B3C</v>
      </c>
      <c r="I933" s="14" t="str">
        <f t="shared" si="61"/>
        <v>B3_2021</v>
      </c>
      <c r="J933" s="14" t="s">
        <v>10</v>
      </c>
      <c r="K933" s="14" t="s">
        <v>375</v>
      </c>
      <c r="L933" s="18"/>
      <c r="M933" s="154"/>
      <c r="N933" s="164">
        <v>13430.253333333334</v>
      </c>
      <c r="O933" s="155"/>
      <c r="P933" s="14"/>
      <c r="Q933" s="14"/>
      <c r="R933" s="14"/>
      <c r="S933" s="168"/>
      <c r="T933" s="168"/>
      <c r="U933" s="168"/>
      <c r="V933" s="168"/>
      <c r="W933" s="168"/>
      <c r="X933" s="168"/>
      <c r="Y933" s="168"/>
      <c r="Z933" s="168"/>
      <c r="AA933" s="168"/>
      <c r="AB933" s="168"/>
      <c r="AC933" s="168"/>
      <c r="AD933" s="168"/>
      <c r="AE933" s="168"/>
      <c r="AF933" s="168"/>
      <c r="AG933" s="168"/>
      <c r="AH933" s="168"/>
      <c r="AI933" s="168"/>
      <c r="AJ933" s="168"/>
      <c r="AK933" s="168"/>
      <c r="AL933" s="168"/>
      <c r="AM933" s="168"/>
      <c r="AN933" s="168"/>
      <c r="AO933" s="168"/>
      <c r="AP933" s="168"/>
      <c r="AQ933" s="168"/>
      <c r="AR933" s="14"/>
    </row>
    <row r="934" spans="1:44" x14ac:dyDescent="0.35">
      <c r="A934" s="153" t="str">
        <f t="shared" si="59"/>
        <v>CUM_21</v>
      </c>
      <c r="B934" s="14">
        <v>2021</v>
      </c>
      <c r="C934" s="14">
        <v>21</v>
      </c>
      <c r="D934" s="14" t="s">
        <v>19</v>
      </c>
      <c r="E934" s="14" t="s">
        <v>13</v>
      </c>
      <c r="F934" s="14" t="s">
        <v>14</v>
      </c>
      <c r="G934" s="14" t="s">
        <v>12</v>
      </c>
      <c r="H934" s="14" t="str">
        <f t="shared" si="60"/>
        <v>B1C</v>
      </c>
      <c r="I934" s="14" t="str">
        <f t="shared" si="61"/>
        <v>B1_2021</v>
      </c>
      <c r="J934" s="14" t="s">
        <v>15</v>
      </c>
      <c r="K934" s="14" t="s">
        <v>375</v>
      </c>
      <c r="L934" s="18"/>
      <c r="M934" s="154"/>
      <c r="N934" s="164">
        <v>7624.5533333333333</v>
      </c>
      <c r="O934" s="155"/>
      <c r="P934" s="14"/>
      <c r="Q934" s="14"/>
      <c r="R934" s="14"/>
      <c r="S934" s="168"/>
      <c r="T934" s="168"/>
      <c r="U934" s="168"/>
      <c r="V934" s="168"/>
      <c r="W934" s="168"/>
      <c r="X934" s="168"/>
      <c r="Y934" s="168"/>
      <c r="Z934" s="168"/>
      <c r="AA934" s="168"/>
      <c r="AB934" s="168"/>
      <c r="AC934" s="168"/>
      <c r="AD934" s="168"/>
      <c r="AE934" s="168"/>
      <c r="AF934" s="168"/>
      <c r="AG934" s="168"/>
      <c r="AH934" s="168"/>
      <c r="AI934" s="168"/>
      <c r="AJ934" s="168"/>
      <c r="AK934" s="168"/>
      <c r="AL934" s="168"/>
      <c r="AM934" s="168"/>
      <c r="AN934" s="168"/>
      <c r="AO934" s="168"/>
      <c r="AP934" s="168"/>
      <c r="AQ934" s="168"/>
      <c r="AR934" s="14"/>
    </row>
    <row r="935" spans="1:44" x14ac:dyDescent="0.35">
      <c r="A935" s="153" t="str">
        <f t="shared" si="59"/>
        <v>CUM_22</v>
      </c>
      <c r="B935" s="14">
        <v>2021</v>
      </c>
      <c r="C935" s="14">
        <v>22</v>
      </c>
      <c r="D935" s="14" t="s">
        <v>19</v>
      </c>
      <c r="E935" s="14" t="s">
        <v>13</v>
      </c>
      <c r="F935" s="14" t="s">
        <v>11</v>
      </c>
      <c r="G935" s="14" t="s">
        <v>12</v>
      </c>
      <c r="H935" s="14" t="str">
        <f t="shared" si="60"/>
        <v>B4C</v>
      </c>
      <c r="I935" s="14" t="str">
        <f t="shared" si="61"/>
        <v>B4_2021</v>
      </c>
      <c r="J935" s="14" t="s">
        <v>10</v>
      </c>
      <c r="K935" s="14" t="s">
        <v>375</v>
      </c>
      <c r="L935" s="18"/>
      <c r="M935" s="154"/>
      <c r="N935" s="164">
        <v>14329.64</v>
      </c>
      <c r="O935" s="155"/>
      <c r="P935" s="14"/>
      <c r="Q935" s="14"/>
      <c r="R935" s="14"/>
      <c r="S935" s="168"/>
      <c r="T935" s="168"/>
      <c r="U935" s="168"/>
      <c r="V935" s="168"/>
      <c r="W935" s="168"/>
      <c r="X935" s="168"/>
      <c r="Y935" s="168"/>
      <c r="Z935" s="168"/>
      <c r="AA935" s="168"/>
      <c r="AB935" s="168"/>
      <c r="AC935" s="168"/>
      <c r="AD935" s="168"/>
      <c r="AE935" s="168"/>
      <c r="AF935" s="168"/>
      <c r="AG935" s="168"/>
      <c r="AH935" s="168"/>
      <c r="AI935" s="168"/>
      <c r="AJ935" s="168"/>
      <c r="AK935" s="168"/>
      <c r="AL935" s="168"/>
      <c r="AM935" s="168"/>
      <c r="AN935" s="168"/>
      <c r="AO935" s="168"/>
      <c r="AP935" s="168"/>
      <c r="AQ935" s="168"/>
      <c r="AR935" s="14"/>
    </row>
    <row r="936" spans="1:44" x14ac:dyDescent="0.35">
      <c r="A936" s="153" t="str">
        <f t="shared" si="59"/>
        <v>CUM_23</v>
      </c>
      <c r="B936" s="14">
        <v>2021</v>
      </c>
      <c r="C936" s="14">
        <v>23</v>
      </c>
      <c r="D936" s="14" t="s">
        <v>20</v>
      </c>
      <c r="E936" s="14" t="s">
        <v>13</v>
      </c>
      <c r="F936" s="14" t="s">
        <v>8</v>
      </c>
      <c r="G936" s="14" t="s">
        <v>16</v>
      </c>
      <c r="H936" s="14" t="str">
        <f t="shared" si="60"/>
        <v>B3BFW</v>
      </c>
      <c r="I936" s="14" t="str">
        <f t="shared" si="61"/>
        <v>B3_2021</v>
      </c>
      <c r="J936" s="14" t="s">
        <v>10</v>
      </c>
      <c r="K936" s="14" t="s">
        <v>375</v>
      </c>
      <c r="L936" s="18"/>
      <c r="M936" s="154"/>
      <c r="N936" s="164">
        <v>12461.826666666668</v>
      </c>
      <c r="O936" s="155"/>
      <c r="P936" s="14"/>
      <c r="Q936" s="14"/>
      <c r="R936" s="14"/>
      <c r="S936" s="168"/>
      <c r="T936" s="168"/>
      <c r="U936" s="168"/>
      <c r="V936" s="168"/>
      <c r="W936" s="168"/>
      <c r="X936" s="168"/>
      <c r="Y936" s="168"/>
      <c r="Z936" s="168"/>
      <c r="AA936" s="168"/>
      <c r="AB936" s="168"/>
      <c r="AC936" s="168"/>
      <c r="AD936" s="168"/>
      <c r="AE936" s="168"/>
      <c r="AF936" s="168"/>
      <c r="AG936" s="168"/>
      <c r="AH936" s="168"/>
      <c r="AI936" s="168"/>
      <c r="AJ936" s="168"/>
      <c r="AK936" s="168"/>
      <c r="AL936" s="168"/>
      <c r="AM936" s="168"/>
      <c r="AN936" s="168"/>
      <c r="AO936" s="168"/>
      <c r="AP936" s="168"/>
      <c r="AQ936" s="168"/>
      <c r="AR936" s="14"/>
    </row>
    <row r="937" spans="1:44" x14ac:dyDescent="0.35">
      <c r="A937" s="153" t="str">
        <f t="shared" si="59"/>
        <v>CUM_24</v>
      </c>
      <c r="B937" s="14">
        <v>2021</v>
      </c>
      <c r="C937" s="15">
        <v>24</v>
      </c>
      <c r="D937" s="15" t="s">
        <v>20</v>
      </c>
      <c r="E937" s="15" t="s">
        <v>13</v>
      </c>
      <c r="F937" s="15" t="s">
        <v>18</v>
      </c>
      <c r="G937" s="14" t="s">
        <v>12</v>
      </c>
      <c r="H937" s="14" t="str">
        <f t="shared" si="60"/>
        <v>B2C</v>
      </c>
      <c r="I937" s="14" t="str">
        <f t="shared" si="61"/>
        <v>B2_2021</v>
      </c>
      <c r="J937" s="14" t="s">
        <v>15</v>
      </c>
      <c r="K937" s="14" t="s">
        <v>375</v>
      </c>
      <c r="L937" s="18"/>
      <c r="M937" s="154"/>
      <c r="N937" s="164">
        <v>8710.3333333333321</v>
      </c>
      <c r="O937" s="155"/>
      <c r="P937" s="14"/>
      <c r="Q937" s="14"/>
      <c r="R937" s="14"/>
      <c r="S937" s="168"/>
      <c r="T937" s="168"/>
      <c r="U937" s="168"/>
      <c r="V937" s="168"/>
      <c r="W937" s="168"/>
      <c r="X937" s="168"/>
      <c r="Y937" s="168"/>
      <c r="Z937" s="168"/>
      <c r="AA937" s="168"/>
      <c r="AB937" s="168"/>
      <c r="AC937" s="168"/>
      <c r="AD937" s="168"/>
      <c r="AE937" s="168"/>
      <c r="AF937" s="168"/>
      <c r="AG937" s="168"/>
      <c r="AH937" s="168"/>
      <c r="AI937" s="168"/>
      <c r="AJ937" s="168"/>
      <c r="AK937" s="168"/>
      <c r="AL937" s="168"/>
      <c r="AM937" s="168"/>
      <c r="AN937" s="168"/>
      <c r="AO937" s="168"/>
      <c r="AP937" s="168"/>
      <c r="AQ937" s="168"/>
      <c r="AR937" s="14"/>
    </row>
    <row r="938" spans="1:44" x14ac:dyDescent="0.35">
      <c r="A938" s="153" t="str">
        <f t="shared" si="59"/>
        <v>CUM_25</v>
      </c>
      <c r="B938" s="14">
        <v>2021</v>
      </c>
      <c r="C938" s="14">
        <v>25</v>
      </c>
      <c r="D938" s="14" t="s">
        <v>7</v>
      </c>
      <c r="E938" s="14" t="s">
        <v>12</v>
      </c>
      <c r="F938" s="14" t="s">
        <v>11</v>
      </c>
      <c r="G938" s="14" t="s">
        <v>16</v>
      </c>
      <c r="H938" s="14" t="str">
        <f t="shared" si="60"/>
        <v>B4BFW</v>
      </c>
      <c r="I938" s="14" t="str">
        <f t="shared" si="61"/>
        <v>B4_2021</v>
      </c>
      <c r="J938" s="14" t="s">
        <v>10</v>
      </c>
      <c r="K938" s="14" t="s">
        <v>375</v>
      </c>
      <c r="L938" s="18"/>
      <c r="M938" s="154"/>
      <c r="N938" s="164">
        <v>14989.686666666666</v>
      </c>
      <c r="O938" s="155"/>
      <c r="P938" s="14"/>
      <c r="Q938" s="14"/>
      <c r="R938" s="14"/>
      <c r="S938" s="168"/>
      <c r="T938" s="168"/>
      <c r="U938" s="168"/>
      <c r="V938" s="168"/>
      <c r="W938" s="168"/>
      <c r="X938" s="168"/>
      <c r="Y938" s="168"/>
      <c r="Z938" s="168"/>
      <c r="AA938" s="168"/>
      <c r="AB938" s="168"/>
      <c r="AC938" s="168"/>
      <c r="AD938" s="168"/>
      <c r="AE938" s="168"/>
      <c r="AF938" s="168"/>
      <c r="AG938" s="168"/>
      <c r="AH938" s="168"/>
      <c r="AI938" s="168"/>
      <c r="AJ938" s="168"/>
      <c r="AK938" s="168"/>
      <c r="AL938" s="168"/>
      <c r="AM938" s="168"/>
      <c r="AN938" s="168"/>
      <c r="AO938" s="168"/>
      <c r="AP938" s="168"/>
      <c r="AQ938" s="168"/>
      <c r="AR938" s="14"/>
    </row>
    <row r="939" spans="1:44" x14ac:dyDescent="0.35">
      <c r="A939" s="153" t="str">
        <f t="shared" si="59"/>
        <v>CUM_26</v>
      </c>
      <c r="B939" s="14">
        <v>2021</v>
      </c>
      <c r="C939" s="14">
        <v>26</v>
      </c>
      <c r="D939" s="14" t="s">
        <v>7</v>
      </c>
      <c r="E939" s="14" t="s">
        <v>12</v>
      </c>
      <c r="F939" s="14" t="s">
        <v>18</v>
      </c>
      <c r="G939" s="14" t="s">
        <v>9</v>
      </c>
      <c r="H939" s="14" t="str">
        <f t="shared" si="60"/>
        <v>B2BPW</v>
      </c>
      <c r="I939" s="14" t="str">
        <f t="shared" si="61"/>
        <v>B2_2021</v>
      </c>
      <c r="J939" s="14" t="s">
        <v>15</v>
      </c>
      <c r="K939" s="14" t="s">
        <v>375</v>
      </c>
      <c r="L939" s="18"/>
      <c r="M939" s="154"/>
      <c r="N939" s="164">
        <v>16471.566666666669</v>
      </c>
      <c r="O939" s="155"/>
      <c r="P939" s="14"/>
      <c r="Q939" s="14"/>
      <c r="R939" s="14"/>
      <c r="S939" s="168"/>
      <c r="T939" s="168"/>
      <c r="U939" s="168"/>
      <c r="V939" s="168"/>
      <c r="W939" s="168"/>
      <c r="X939" s="168"/>
      <c r="Y939" s="168"/>
      <c r="Z939" s="168"/>
      <c r="AA939" s="168"/>
      <c r="AB939" s="168"/>
      <c r="AC939" s="168"/>
      <c r="AD939" s="168"/>
      <c r="AE939" s="168"/>
      <c r="AF939" s="168"/>
      <c r="AG939" s="168"/>
      <c r="AH939" s="168"/>
      <c r="AI939" s="168"/>
      <c r="AJ939" s="168"/>
      <c r="AK939" s="168"/>
      <c r="AL939" s="168"/>
      <c r="AM939" s="168"/>
      <c r="AN939" s="168"/>
      <c r="AO939" s="168"/>
      <c r="AP939" s="168"/>
      <c r="AQ939" s="168"/>
      <c r="AR939" s="14"/>
    </row>
    <row r="940" spans="1:44" x14ac:dyDescent="0.35">
      <c r="A940" s="153" t="str">
        <f t="shared" si="59"/>
        <v>CUM_27</v>
      </c>
      <c r="B940" s="14">
        <v>2021</v>
      </c>
      <c r="C940" s="14">
        <v>27</v>
      </c>
      <c r="D940" s="14" t="s">
        <v>13</v>
      </c>
      <c r="E940" s="14" t="s">
        <v>12</v>
      </c>
      <c r="F940" s="14" t="s">
        <v>14</v>
      </c>
      <c r="G940" s="14" t="s">
        <v>12</v>
      </c>
      <c r="H940" s="14" t="str">
        <f t="shared" si="60"/>
        <v>B1C</v>
      </c>
      <c r="I940" s="14" t="str">
        <f t="shared" si="61"/>
        <v>B1_2021</v>
      </c>
      <c r="J940" s="14" t="s">
        <v>15</v>
      </c>
      <c r="K940" s="14" t="s">
        <v>375</v>
      </c>
      <c r="L940" s="18"/>
      <c r="M940" s="154"/>
      <c r="N940" s="164">
        <v>9983.2266666666674</v>
      </c>
      <c r="O940" s="155"/>
      <c r="P940" s="14"/>
      <c r="Q940" s="14"/>
      <c r="R940" s="14"/>
      <c r="S940" s="168"/>
      <c r="T940" s="168"/>
      <c r="U940" s="168"/>
      <c r="V940" s="168"/>
      <c r="W940" s="168"/>
      <c r="X940" s="168"/>
      <c r="Y940" s="168"/>
      <c r="Z940" s="168"/>
      <c r="AA940" s="168"/>
      <c r="AB940" s="168"/>
      <c r="AC940" s="168"/>
      <c r="AD940" s="168"/>
      <c r="AE940" s="168"/>
      <c r="AF940" s="168"/>
      <c r="AG940" s="168"/>
      <c r="AH940" s="168"/>
      <c r="AI940" s="168"/>
      <c r="AJ940" s="168"/>
      <c r="AK940" s="168"/>
      <c r="AL940" s="168"/>
      <c r="AM940" s="168"/>
      <c r="AN940" s="168"/>
      <c r="AO940" s="168"/>
      <c r="AP940" s="168"/>
      <c r="AQ940" s="168"/>
      <c r="AR940" s="14"/>
    </row>
    <row r="941" spans="1:44" x14ac:dyDescent="0.35">
      <c r="A941" s="153" t="str">
        <f t="shared" si="59"/>
        <v>CUM_28</v>
      </c>
      <c r="B941" s="14">
        <v>2021</v>
      </c>
      <c r="C941" s="14">
        <v>28</v>
      </c>
      <c r="D941" s="14" t="s">
        <v>13</v>
      </c>
      <c r="E941" s="14" t="s">
        <v>12</v>
      </c>
      <c r="F941" s="14" t="s">
        <v>14</v>
      </c>
      <c r="G941" s="14" t="s">
        <v>9</v>
      </c>
      <c r="H941" s="14" t="str">
        <f t="shared" si="60"/>
        <v>B1BPW</v>
      </c>
      <c r="I941" s="14" t="str">
        <f t="shared" si="61"/>
        <v>B1_2021</v>
      </c>
      <c r="J941" s="14" t="s">
        <v>15</v>
      </c>
      <c r="K941" s="14" t="s">
        <v>375</v>
      </c>
      <c r="L941" s="18"/>
      <c r="M941" s="154"/>
      <c r="N941" s="164">
        <v>14680.133333333331</v>
      </c>
      <c r="O941" s="155"/>
      <c r="P941" s="14"/>
      <c r="Q941" s="14"/>
      <c r="R941" s="14"/>
      <c r="S941" s="168"/>
      <c r="T941" s="168"/>
      <c r="U941" s="168"/>
      <c r="V941" s="168"/>
      <c r="W941" s="168"/>
      <c r="X941" s="168"/>
      <c r="Y941" s="168"/>
      <c r="Z941" s="168"/>
      <c r="AA941" s="168"/>
      <c r="AB941" s="168"/>
      <c r="AC941" s="168"/>
      <c r="AD941" s="168"/>
      <c r="AE941" s="168"/>
      <c r="AF941" s="168"/>
      <c r="AG941" s="168"/>
      <c r="AH941" s="168"/>
      <c r="AI941" s="168"/>
      <c r="AJ941" s="168"/>
      <c r="AK941" s="168"/>
      <c r="AL941" s="168"/>
      <c r="AM941" s="168"/>
      <c r="AN941" s="168"/>
      <c r="AO941" s="168"/>
      <c r="AP941" s="168"/>
      <c r="AQ941" s="168"/>
      <c r="AR941" s="14"/>
    </row>
    <row r="942" spans="1:44" x14ac:dyDescent="0.35">
      <c r="A942" s="153" t="str">
        <f t="shared" si="59"/>
        <v>CUM_29</v>
      </c>
      <c r="B942" s="14">
        <v>2021</v>
      </c>
      <c r="C942" s="14">
        <v>29</v>
      </c>
      <c r="D942" s="14" t="s">
        <v>12</v>
      </c>
      <c r="E942" s="14" t="s">
        <v>12</v>
      </c>
      <c r="F942" s="14" t="s">
        <v>11</v>
      </c>
      <c r="G942" s="14" t="s">
        <v>9</v>
      </c>
      <c r="H942" s="14" t="str">
        <f t="shared" si="60"/>
        <v>B4BPW</v>
      </c>
      <c r="I942" s="14" t="str">
        <f t="shared" si="61"/>
        <v>B4_2021</v>
      </c>
      <c r="J942" s="14" t="s">
        <v>10</v>
      </c>
      <c r="K942" s="14" t="s">
        <v>375</v>
      </c>
      <c r="L942" s="18"/>
      <c r="M942" s="154"/>
      <c r="N942" s="164">
        <v>19380.379999999997</v>
      </c>
      <c r="O942" s="155"/>
      <c r="P942" s="14"/>
      <c r="Q942" s="14"/>
      <c r="R942" s="14"/>
      <c r="S942" s="168"/>
      <c r="T942" s="168"/>
      <c r="U942" s="168"/>
      <c r="V942" s="168"/>
      <c r="W942" s="168"/>
      <c r="X942" s="168"/>
      <c r="Y942" s="168"/>
      <c r="Z942" s="168"/>
      <c r="AA942" s="168"/>
      <c r="AB942" s="168"/>
      <c r="AC942" s="168"/>
      <c r="AD942" s="168"/>
      <c r="AE942" s="168"/>
      <c r="AF942" s="168"/>
      <c r="AG942" s="168"/>
      <c r="AH942" s="168"/>
      <c r="AI942" s="168"/>
      <c r="AJ942" s="168"/>
      <c r="AK942" s="168"/>
      <c r="AL942" s="168"/>
      <c r="AM942" s="168"/>
      <c r="AN942" s="168"/>
      <c r="AO942" s="168"/>
      <c r="AP942" s="168"/>
      <c r="AQ942" s="168"/>
      <c r="AR942" s="14"/>
    </row>
    <row r="943" spans="1:44" x14ac:dyDescent="0.35">
      <c r="A943" s="153" t="str">
        <f t="shared" si="59"/>
        <v>CUM_30</v>
      </c>
      <c r="B943" s="14">
        <v>2021</v>
      </c>
      <c r="C943" s="14">
        <v>30</v>
      </c>
      <c r="D943" s="14" t="s">
        <v>12</v>
      </c>
      <c r="E943" s="14" t="s">
        <v>12</v>
      </c>
      <c r="F943" s="14" t="s">
        <v>8</v>
      </c>
      <c r="G943" s="14" t="s">
        <v>16</v>
      </c>
      <c r="H943" s="14" t="str">
        <f t="shared" si="60"/>
        <v>B3BFW</v>
      </c>
      <c r="I943" s="14" t="str">
        <f t="shared" si="61"/>
        <v>B3_2021</v>
      </c>
      <c r="J943" s="14" t="s">
        <v>10</v>
      </c>
      <c r="K943" s="14" t="s">
        <v>375</v>
      </c>
      <c r="L943" s="18"/>
      <c r="M943" s="154"/>
      <c r="N943" s="164">
        <v>15201.466666666667</v>
      </c>
      <c r="O943" s="155"/>
      <c r="P943" s="14"/>
      <c r="Q943" s="14"/>
      <c r="R943" s="14"/>
      <c r="S943" s="168"/>
      <c r="T943" s="168"/>
      <c r="U943" s="168"/>
      <c r="V943" s="168"/>
      <c r="W943" s="168"/>
      <c r="X943" s="168"/>
      <c r="Y943" s="168"/>
      <c r="Z943" s="168"/>
      <c r="AA943" s="168"/>
      <c r="AB943" s="168"/>
      <c r="AC943" s="168"/>
      <c r="AD943" s="168"/>
      <c r="AE943" s="168"/>
      <c r="AF943" s="168"/>
      <c r="AG943" s="168"/>
      <c r="AH943" s="168"/>
      <c r="AI943" s="168"/>
      <c r="AJ943" s="168"/>
      <c r="AK943" s="168"/>
      <c r="AL943" s="168"/>
      <c r="AM943" s="168"/>
      <c r="AN943" s="168"/>
      <c r="AO943" s="168"/>
      <c r="AP943" s="168"/>
      <c r="AQ943" s="168"/>
      <c r="AR943" s="14"/>
    </row>
    <row r="944" spans="1:44" x14ac:dyDescent="0.35">
      <c r="A944" s="153" t="str">
        <f t="shared" si="59"/>
        <v>CUM_31</v>
      </c>
      <c r="B944" s="14">
        <v>2021</v>
      </c>
      <c r="C944" s="14">
        <v>31</v>
      </c>
      <c r="D944" s="14" t="s">
        <v>17</v>
      </c>
      <c r="E944" s="14" t="s">
        <v>12</v>
      </c>
      <c r="F944" s="14" t="s">
        <v>11</v>
      </c>
      <c r="G944" s="14" t="s">
        <v>12</v>
      </c>
      <c r="H944" s="14" t="str">
        <f t="shared" si="60"/>
        <v>B4C</v>
      </c>
      <c r="I944" s="14" t="str">
        <f t="shared" si="61"/>
        <v>B4_2021</v>
      </c>
      <c r="J944" s="14" t="s">
        <v>10</v>
      </c>
      <c r="K944" s="14" t="s">
        <v>375</v>
      </c>
      <c r="L944" s="18"/>
      <c r="M944" s="154"/>
      <c r="N944" s="164">
        <v>16559.300000000003</v>
      </c>
      <c r="O944" s="155"/>
      <c r="P944" s="14"/>
      <c r="Q944" s="14"/>
      <c r="R944" s="14"/>
      <c r="S944" s="168"/>
      <c r="T944" s="168"/>
      <c r="U944" s="168"/>
      <c r="V944" s="168"/>
      <c r="W944" s="168"/>
      <c r="X944" s="168"/>
      <c r="Y944" s="168"/>
      <c r="Z944" s="168"/>
      <c r="AA944" s="168"/>
      <c r="AB944" s="168"/>
      <c r="AC944" s="168"/>
      <c r="AD944" s="168"/>
      <c r="AE944" s="168"/>
      <c r="AF944" s="168"/>
      <c r="AG944" s="168"/>
      <c r="AH944" s="168"/>
      <c r="AI944" s="168"/>
      <c r="AJ944" s="168"/>
      <c r="AK944" s="168"/>
      <c r="AL944" s="168"/>
      <c r="AM944" s="168"/>
      <c r="AN944" s="168"/>
      <c r="AO944" s="168"/>
      <c r="AP944" s="168"/>
      <c r="AQ944" s="168"/>
      <c r="AR944" s="14"/>
    </row>
    <row r="945" spans="1:44" x14ac:dyDescent="0.35">
      <c r="A945" s="153" t="str">
        <f t="shared" ref="A945:A1008" si="62">CONCATENATE(K945,"_",C945)</f>
        <v>CUM_32</v>
      </c>
      <c r="B945" s="14">
        <v>2021</v>
      </c>
      <c r="C945" s="14">
        <v>32</v>
      </c>
      <c r="D945" s="14" t="s">
        <v>17</v>
      </c>
      <c r="E945" s="14" t="s">
        <v>12</v>
      </c>
      <c r="F945" s="14" t="s">
        <v>8</v>
      </c>
      <c r="G945" s="14" t="s">
        <v>12</v>
      </c>
      <c r="H945" s="14" t="str">
        <f t="shared" si="60"/>
        <v>B3C</v>
      </c>
      <c r="I945" s="14" t="str">
        <f t="shared" si="61"/>
        <v>B3_2021</v>
      </c>
      <c r="J945" s="14" t="s">
        <v>10</v>
      </c>
      <c r="K945" s="14" t="s">
        <v>375</v>
      </c>
      <c r="L945" s="18"/>
      <c r="M945" s="154"/>
      <c r="N945" s="164">
        <v>11964.646666666666</v>
      </c>
      <c r="O945" s="155"/>
      <c r="P945" s="14"/>
      <c r="Q945" s="14"/>
      <c r="R945" s="14"/>
      <c r="S945" s="168"/>
      <c r="T945" s="168"/>
      <c r="U945" s="168"/>
      <c r="V945" s="168"/>
      <c r="W945" s="168"/>
      <c r="X945" s="168"/>
      <c r="Y945" s="168"/>
      <c r="Z945" s="168"/>
      <c r="AA945" s="168"/>
      <c r="AB945" s="168"/>
      <c r="AC945" s="168"/>
      <c r="AD945" s="168"/>
      <c r="AE945" s="168"/>
      <c r="AF945" s="168"/>
      <c r="AG945" s="168"/>
      <c r="AH945" s="168"/>
      <c r="AI945" s="168"/>
      <c r="AJ945" s="168"/>
      <c r="AK945" s="168"/>
      <c r="AL945" s="168"/>
      <c r="AM945" s="168"/>
      <c r="AN945" s="168"/>
      <c r="AO945" s="168"/>
      <c r="AP945" s="168"/>
      <c r="AQ945" s="168"/>
      <c r="AR945" s="14"/>
    </row>
    <row r="946" spans="1:44" x14ac:dyDescent="0.35">
      <c r="A946" s="153" t="str">
        <f t="shared" si="62"/>
        <v>CUM_33</v>
      </c>
      <c r="B946" s="14">
        <v>2021</v>
      </c>
      <c r="C946" s="14">
        <v>33</v>
      </c>
      <c r="D946" s="14" t="s">
        <v>19</v>
      </c>
      <c r="E946" s="14" t="s">
        <v>12</v>
      </c>
      <c r="F946" s="14" t="s">
        <v>8</v>
      </c>
      <c r="G946" s="14" t="s">
        <v>9</v>
      </c>
      <c r="H946" s="14" t="str">
        <f t="shared" ref="H946:H1009" si="63">F946&amp;G946</f>
        <v>B3BPW</v>
      </c>
      <c r="I946" s="14" t="str">
        <f t="shared" ref="I946:I1009" si="64">CONCATENATE(F946,"_",B946)</f>
        <v>B3_2021</v>
      </c>
      <c r="J946" s="14" t="s">
        <v>10</v>
      </c>
      <c r="K946" s="14" t="s">
        <v>375</v>
      </c>
      <c r="L946" s="18"/>
      <c r="M946" s="154"/>
      <c r="N946" s="164">
        <v>17456.239999999998</v>
      </c>
      <c r="O946" s="155"/>
      <c r="P946" s="14"/>
      <c r="Q946" s="14"/>
      <c r="R946" s="14"/>
      <c r="S946" s="168"/>
      <c r="T946" s="168"/>
      <c r="U946" s="168"/>
      <c r="V946" s="168"/>
      <c r="W946" s="168"/>
      <c r="X946" s="168"/>
      <c r="Y946" s="168"/>
      <c r="Z946" s="168"/>
      <c r="AA946" s="168"/>
      <c r="AB946" s="168"/>
      <c r="AC946" s="168"/>
      <c r="AD946" s="168"/>
      <c r="AE946" s="168"/>
      <c r="AF946" s="168"/>
      <c r="AG946" s="168"/>
      <c r="AH946" s="168"/>
      <c r="AI946" s="168"/>
      <c r="AJ946" s="168"/>
      <c r="AK946" s="168"/>
      <c r="AL946" s="168"/>
      <c r="AM946" s="168"/>
      <c r="AN946" s="168"/>
      <c r="AO946" s="168"/>
      <c r="AP946" s="168"/>
      <c r="AQ946" s="168"/>
      <c r="AR946" s="14"/>
    </row>
    <row r="947" spans="1:44" x14ac:dyDescent="0.35">
      <c r="A947" s="153" t="str">
        <f t="shared" si="62"/>
        <v>CUM_34</v>
      </c>
      <c r="B947" s="14">
        <v>2021</v>
      </c>
      <c r="C947" s="14">
        <v>34</v>
      </c>
      <c r="D947" s="14" t="s">
        <v>19</v>
      </c>
      <c r="E947" s="14" t="s">
        <v>12</v>
      </c>
      <c r="F947" s="14" t="s">
        <v>14</v>
      </c>
      <c r="G947" s="14" t="s">
        <v>16</v>
      </c>
      <c r="H947" s="14" t="str">
        <f t="shared" si="63"/>
        <v>B1BFW</v>
      </c>
      <c r="I947" s="14" t="str">
        <f t="shared" si="64"/>
        <v>B1_2021</v>
      </c>
      <c r="J947" s="14" t="s">
        <v>15</v>
      </c>
      <c r="K947" s="14" t="s">
        <v>375</v>
      </c>
      <c r="L947" s="18"/>
      <c r="M947" s="154"/>
      <c r="N947" s="164">
        <v>8998.7733333333326</v>
      </c>
      <c r="O947" s="155"/>
      <c r="P947" s="14"/>
      <c r="Q947" s="14"/>
      <c r="R947" s="14"/>
      <c r="S947" s="168"/>
      <c r="T947" s="168"/>
      <c r="U947" s="168"/>
      <c r="V947" s="168"/>
      <c r="W947" s="168"/>
      <c r="X947" s="168"/>
      <c r="Y947" s="168"/>
      <c r="Z947" s="168"/>
      <c r="AA947" s="168"/>
      <c r="AB947" s="168"/>
      <c r="AC947" s="168"/>
      <c r="AD947" s="168"/>
      <c r="AE947" s="168"/>
      <c r="AF947" s="168"/>
      <c r="AG947" s="168"/>
      <c r="AH947" s="168"/>
      <c r="AI947" s="168"/>
      <c r="AJ947" s="168"/>
      <c r="AK947" s="168"/>
      <c r="AL947" s="168"/>
      <c r="AM947" s="168"/>
      <c r="AN947" s="168"/>
      <c r="AO947" s="168"/>
      <c r="AP947" s="168"/>
      <c r="AQ947" s="168"/>
      <c r="AR947" s="14"/>
    </row>
    <row r="948" spans="1:44" x14ac:dyDescent="0.35">
      <c r="A948" s="153" t="str">
        <f t="shared" si="62"/>
        <v>CUM_35</v>
      </c>
      <c r="B948" s="14">
        <v>2021</v>
      </c>
      <c r="C948" s="16">
        <v>35</v>
      </c>
      <c r="D948" s="14" t="s">
        <v>20</v>
      </c>
      <c r="E948" s="16" t="s">
        <v>12</v>
      </c>
      <c r="F948" s="16" t="s">
        <v>18</v>
      </c>
      <c r="G948" s="14" t="s">
        <v>16</v>
      </c>
      <c r="H948" s="14" t="str">
        <f t="shared" si="63"/>
        <v>B2BFW</v>
      </c>
      <c r="I948" s="14" t="str">
        <f t="shared" si="64"/>
        <v>B2_2021</v>
      </c>
      <c r="J948" s="14" t="s">
        <v>15</v>
      </c>
      <c r="K948" s="14" t="s">
        <v>375</v>
      </c>
      <c r="L948" s="18"/>
      <c r="M948" s="154"/>
      <c r="N948" s="164">
        <v>11146.160000000002</v>
      </c>
      <c r="O948" s="155"/>
      <c r="P948" s="14"/>
      <c r="Q948" s="14"/>
      <c r="R948" s="14"/>
      <c r="S948" s="168"/>
      <c r="T948" s="168"/>
      <c r="U948" s="168"/>
      <c r="V948" s="168"/>
      <c r="W948" s="168"/>
      <c r="X948" s="168"/>
      <c r="Y948" s="168"/>
      <c r="Z948" s="168"/>
      <c r="AA948" s="168"/>
      <c r="AB948" s="168"/>
      <c r="AC948" s="168"/>
      <c r="AD948" s="168"/>
      <c r="AE948" s="168"/>
      <c r="AF948" s="168"/>
      <c r="AG948" s="168"/>
      <c r="AH948" s="168"/>
      <c r="AI948" s="168"/>
      <c r="AJ948" s="168"/>
      <c r="AK948" s="168"/>
      <c r="AL948" s="168"/>
      <c r="AM948" s="168"/>
      <c r="AN948" s="168"/>
      <c r="AO948" s="168"/>
      <c r="AP948" s="168"/>
      <c r="AQ948" s="168"/>
      <c r="AR948" s="14"/>
    </row>
    <row r="949" spans="1:44" x14ac:dyDescent="0.35">
      <c r="A949" s="153" t="str">
        <f t="shared" si="62"/>
        <v>CUM_36</v>
      </c>
      <c r="B949" s="14">
        <v>2021</v>
      </c>
      <c r="C949" s="15">
        <v>36</v>
      </c>
      <c r="D949" s="15" t="s">
        <v>20</v>
      </c>
      <c r="E949" s="15" t="s">
        <v>12</v>
      </c>
      <c r="F949" s="15" t="s">
        <v>18</v>
      </c>
      <c r="G949" s="14" t="s">
        <v>12</v>
      </c>
      <c r="H949" s="14" t="str">
        <f t="shared" si="63"/>
        <v>B2C</v>
      </c>
      <c r="I949" s="14" t="str">
        <f t="shared" si="64"/>
        <v>B2_2021</v>
      </c>
      <c r="J949" s="14" t="s">
        <v>15</v>
      </c>
      <c r="K949" s="14" t="s">
        <v>375</v>
      </c>
      <c r="L949" s="18"/>
      <c r="M949" s="154"/>
      <c r="N949" s="164">
        <v>9585.84</v>
      </c>
      <c r="O949" s="155"/>
      <c r="P949" s="14"/>
      <c r="Q949" s="14"/>
      <c r="R949" s="14"/>
      <c r="S949" s="168"/>
      <c r="T949" s="168"/>
      <c r="U949" s="168"/>
      <c r="V949" s="168"/>
      <c r="W949" s="168"/>
      <c r="X949" s="168"/>
      <c r="Y949" s="168"/>
      <c r="Z949" s="168"/>
      <c r="AA949" s="168"/>
      <c r="AB949" s="168"/>
      <c r="AC949" s="168"/>
      <c r="AD949" s="168"/>
      <c r="AE949" s="168"/>
      <c r="AF949" s="168"/>
      <c r="AG949" s="168"/>
      <c r="AH949" s="168"/>
      <c r="AI949" s="168"/>
      <c r="AJ949" s="168"/>
      <c r="AK949" s="168"/>
      <c r="AL949" s="168"/>
      <c r="AM949" s="168"/>
      <c r="AN949" s="168"/>
      <c r="AO949" s="168"/>
      <c r="AP949" s="168"/>
      <c r="AQ949" s="168"/>
      <c r="AR949" s="14"/>
    </row>
    <row r="950" spans="1:44" x14ac:dyDescent="0.35">
      <c r="A950" s="153" t="str">
        <f t="shared" si="62"/>
        <v>CUM_37</v>
      </c>
      <c r="B950" s="14">
        <v>2021</v>
      </c>
      <c r="C950" s="14">
        <v>37</v>
      </c>
      <c r="D950" s="14" t="s">
        <v>7</v>
      </c>
      <c r="E950" s="14" t="s">
        <v>17</v>
      </c>
      <c r="F950" s="14" t="s">
        <v>14</v>
      </c>
      <c r="G950" s="14" t="s">
        <v>16</v>
      </c>
      <c r="H950" s="14" t="str">
        <f t="shared" si="63"/>
        <v>B1BFW</v>
      </c>
      <c r="I950" s="14" t="str">
        <f t="shared" si="64"/>
        <v>B1_2021</v>
      </c>
      <c r="J950" s="14" t="s">
        <v>15</v>
      </c>
      <c r="K950" s="14" t="s">
        <v>375</v>
      </c>
      <c r="L950" s="18"/>
      <c r="M950" s="154"/>
      <c r="N950" s="164">
        <v>13963.213333333333</v>
      </c>
      <c r="O950" s="155"/>
      <c r="P950" s="14"/>
      <c r="Q950" s="14"/>
      <c r="R950" s="14"/>
      <c r="S950" s="168"/>
      <c r="T950" s="168"/>
      <c r="U950" s="168"/>
      <c r="V950" s="168"/>
      <c r="W950" s="168"/>
      <c r="X950" s="168"/>
      <c r="Y950" s="168"/>
      <c r="Z950" s="168"/>
      <c r="AA950" s="168"/>
      <c r="AB950" s="168"/>
      <c r="AC950" s="168"/>
      <c r="AD950" s="168"/>
      <c r="AE950" s="168"/>
      <c r="AF950" s="168"/>
      <c r="AG950" s="168"/>
      <c r="AH950" s="168"/>
      <c r="AI950" s="168"/>
      <c r="AJ950" s="168"/>
      <c r="AK950" s="168"/>
      <c r="AL950" s="168"/>
      <c r="AM950" s="168"/>
      <c r="AN950" s="168"/>
      <c r="AO950" s="168"/>
      <c r="AP950" s="168"/>
      <c r="AQ950" s="168"/>
      <c r="AR950" s="14"/>
    </row>
    <row r="951" spans="1:44" x14ac:dyDescent="0.35">
      <c r="A951" s="153" t="str">
        <f t="shared" si="62"/>
        <v>CUM_38</v>
      </c>
      <c r="B951" s="14">
        <v>2021</v>
      </c>
      <c r="C951" s="14">
        <v>38</v>
      </c>
      <c r="D951" s="14" t="s">
        <v>7</v>
      </c>
      <c r="E951" s="14" t="s">
        <v>17</v>
      </c>
      <c r="F951" s="14" t="s">
        <v>8</v>
      </c>
      <c r="G951" s="14" t="s">
        <v>12</v>
      </c>
      <c r="H951" s="14" t="str">
        <f t="shared" si="63"/>
        <v>B3C</v>
      </c>
      <c r="I951" s="14" t="str">
        <f t="shared" si="64"/>
        <v>B3_2021</v>
      </c>
      <c r="J951" s="14" t="s">
        <v>10</v>
      </c>
      <c r="K951" s="14" t="s">
        <v>375</v>
      </c>
      <c r="L951" s="18"/>
      <c r="M951" s="154"/>
      <c r="N951" s="164">
        <v>12793.706666666667</v>
      </c>
      <c r="O951" s="155"/>
      <c r="P951" s="14"/>
      <c r="Q951" s="14"/>
      <c r="R951" s="14"/>
      <c r="S951" s="168"/>
      <c r="T951" s="168"/>
      <c r="U951" s="168"/>
      <c r="V951" s="168"/>
      <c r="W951" s="168"/>
      <c r="X951" s="168"/>
      <c r="Y951" s="168"/>
      <c r="Z951" s="168"/>
      <c r="AA951" s="168"/>
      <c r="AB951" s="168"/>
      <c r="AC951" s="168"/>
      <c r="AD951" s="168"/>
      <c r="AE951" s="168"/>
      <c r="AF951" s="168"/>
      <c r="AG951" s="168"/>
      <c r="AH951" s="168"/>
      <c r="AI951" s="168"/>
      <c r="AJ951" s="168"/>
      <c r="AK951" s="168"/>
      <c r="AL951" s="168"/>
      <c r="AM951" s="168"/>
      <c r="AN951" s="168"/>
      <c r="AO951" s="168"/>
      <c r="AP951" s="168"/>
      <c r="AQ951" s="168"/>
      <c r="AR951" s="14"/>
    </row>
    <row r="952" spans="1:44" x14ac:dyDescent="0.35">
      <c r="A952" s="153" t="str">
        <f t="shared" si="62"/>
        <v>CUM_39</v>
      </c>
      <c r="B952" s="14">
        <v>2021</v>
      </c>
      <c r="C952" s="14">
        <v>39</v>
      </c>
      <c r="D952" s="14" t="s">
        <v>13</v>
      </c>
      <c r="E952" s="14" t="s">
        <v>17</v>
      </c>
      <c r="F952" s="14" t="s">
        <v>8</v>
      </c>
      <c r="G952" s="14" t="s">
        <v>9</v>
      </c>
      <c r="H952" s="14" t="str">
        <f t="shared" si="63"/>
        <v>B3BPW</v>
      </c>
      <c r="I952" s="14" t="str">
        <f t="shared" si="64"/>
        <v>B3_2021</v>
      </c>
      <c r="J952" s="14" t="s">
        <v>10</v>
      </c>
      <c r="K952" s="14" t="s">
        <v>375</v>
      </c>
      <c r="L952" s="18"/>
      <c r="M952" s="154"/>
      <c r="N952" s="164">
        <v>15148.08</v>
      </c>
      <c r="O952" s="155"/>
      <c r="P952" s="14"/>
      <c r="Q952" s="14"/>
      <c r="R952" s="14"/>
      <c r="S952" s="168"/>
      <c r="T952" s="168"/>
      <c r="U952" s="168"/>
      <c r="V952" s="168"/>
      <c r="W952" s="168"/>
      <c r="X952" s="168"/>
      <c r="Y952" s="168"/>
      <c r="Z952" s="168"/>
      <c r="AA952" s="168"/>
      <c r="AB952" s="168"/>
      <c r="AC952" s="168"/>
      <c r="AD952" s="168"/>
      <c r="AE952" s="168"/>
      <c r="AF952" s="168"/>
      <c r="AG952" s="168"/>
      <c r="AH952" s="168"/>
      <c r="AI952" s="168"/>
      <c r="AJ952" s="168"/>
      <c r="AK952" s="168"/>
      <c r="AL952" s="168"/>
      <c r="AM952" s="168"/>
      <c r="AN952" s="168"/>
      <c r="AO952" s="168"/>
      <c r="AP952" s="168"/>
      <c r="AQ952" s="168"/>
      <c r="AR952" s="14"/>
    </row>
    <row r="953" spans="1:44" x14ac:dyDescent="0.35">
      <c r="A953" s="153" t="str">
        <f t="shared" si="62"/>
        <v>CUM_40</v>
      </c>
      <c r="B953" s="14">
        <v>2021</v>
      </c>
      <c r="C953" s="14">
        <v>40</v>
      </c>
      <c r="D953" s="14" t="s">
        <v>13</v>
      </c>
      <c r="E953" s="14" t="s">
        <v>17</v>
      </c>
      <c r="F953" s="14" t="s">
        <v>11</v>
      </c>
      <c r="G953" s="14" t="s">
        <v>12</v>
      </c>
      <c r="H953" s="14" t="str">
        <f t="shared" si="63"/>
        <v>B4C</v>
      </c>
      <c r="I953" s="14" t="str">
        <f t="shared" si="64"/>
        <v>B4_2021</v>
      </c>
      <c r="J953" s="14" t="s">
        <v>10</v>
      </c>
      <c r="K953" s="14" t="s">
        <v>375</v>
      </c>
      <c r="L953" s="18"/>
      <c r="M953" s="154"/>
      <c r="N953" s="164">
        <v>14718.453333333331</v>
      </c>
      <c r="O953" s="155"/>
      <c r="P953" s="14"/>
      <c r="Q953" s="14"/>
      <c r="R953" s="14"/>
      <c r="S953" s="168"/>
      <c r="T953" s="168"/>
      <c r="U953" s="168"/>
      <c r="V953" s="168"/>
      <c r="W953" s="168"/>
      <c r="X953" s="168"/>
      <c r="Y953" s="168"/>
      <c r="Z953" s="168"/>
      <c r="AA953" s="168"/>
      <c r="AB953" s="168"/>
      <c r="AC953" s="168"/>
      <c r="AD953" s="168"/>
      <c r="AE953" s="168"/>
      <c r="AF953" s="168"/>
      <c r="AG953" s="168"/>
      <c r="AH953" s="168"/>
      <c r="AI953" s="168"/>
      <c r="AJ953" s="168"/>
      <c r="AK953" s="168"/>
      <c r="AL953" s="168"/>
      <c r="AM953" s="168"/>
      <c r="AN953" s="168"/>
      <c r="AO953" s="168"/>
      <c r="AP953" s="168"/>
      <c r="AQ953" s="168"/>
      <c r="AR953" s="14"/>
    </row>
    <row r="954" spans="1:44" x14ac:dyDescent="0.35">
      <c r="A954" s="153" t="str">
        <f t="shared" si="62"/>
        <v>CUM_41</v>
      </c>
      <c r="B954" s="14">
        <v>2021</v>
      </c>
      <c r="C954" s="14">
        <v>41</v>
      </c>
      <c r="D954" s="14" t="s">
        <v>12</v>
      </c>
      <c r="E954" s="14" t="s">
        <v>17</v>
      </c>
      <c r="F954" s="14" t="s">
        <v>18</v>
      </c>
      <c r="G954" s="14" t="s">
        <v>16</v>
      </c>
      <c r="H954" s="14" t="str">
        <f t="shared" si="63"/>
        <v>B2BFW</v>
      </c>
      <c r="I954" s="14" t="str">
        <f t="shared" si="64"/>
        <v>B2_2021</v>
      </c>
      <c r="J954" s="14" t="s">
        <v>15</v>
      </c>
      <c r="K954" s="14" t="s">
        <v>375</v>
      </c>
      <c r="L954" s="18"/>
      <c r="M954" s="154"/>
      <c r="N954" s="164">
        <v>13459.186666666666</v>
      </c>
      <c r="O954" s="155"/>
      <c r="P954" s="14"/>
      <c r="Q954" s="14"/>
      <c r="R954" s="14"/>
      <c r="S954" s="168"/>
      <c r="T954" s="168"/>
      <c r="U954" s="168"/>
      <c r="V954" s="168"/>
      <c r="W954" s="168"/>
      <c r="X954" s="168"/>
      <c r="Y954" s="168"/>
      <c r="Z954" s="168"/>
      <c r="AA954" s="168"/>
      <c r="AB954" s="168"/>
      <c r="AC954" s="168"/>
      <c r="AD954" s="168"/>
      <c r="AE954" s="168"/>
      <c r="AF954" s="168"/>
      <c r="AG954" s="168"/>
      <c r="AH954" s="168"/>
      <c r="AI954" s="168"/>
      <c r="AJ954" s="168"/>
      <c r="AK954" s="168"/>
      <c r="AL954" s="168"/>
      <c r="AM954" s="168"/>
      <c r="AN954" s="168"/>
      <c r="AO954" s="168"/>
      <c r="AP954" s="168"/>
      <c r="AQ954" s="168"/>
      <c r="AR954" s="14"/>
    </row>
    <row r="955" spans="1:44" x14ac:dyDescent="0.35">
      <c r="A955" s="153" t="str">
        <f t="shared" si="62"/>
        <v>CUM_42</v>
      </c>
      <c r="B955" s="14">
        <v>2021</v>
      </c>
      <c r="C955" s="14">
        <v>42</v>
      </c>
      <c r="D955" s="14" t="s">
        <v>12</v>
      </c>
      <c r="E955" s="14" t="s">
        <v>17</v>
      </c>
      <c r="F955" s="14" t="s">
        <v>14</v>
      </c>
      <c r="G955" s="14" t="s">
        <v>9</v>
      </c>
      <c r="H955" s="14" t="str">
        <f t="shared" si="63"/>
        <v>B1BPW</v>
      </c>
      <c r="I955" s="14" t="str">
        <f t="shared" si="64"/>
        <v>B1_2021</v>
      </c>
      <c r="J955" s="14" t="s">
        <v>15</v>
      </c>
      <c r="K955" s="14" t="s">
        <v>375</v>
      </c>
      <c r="L955" s="18"/>
      <c r="M955" s="154"/>
      <c r="N955" s="164">
        <v>12504.013333333334</v>
      </c>
      <c r="O955" s="155"/>
      <c r="P955" s="14"/>
      <c r="Q955" s="14"/>
      <c r="R955" s="14"/>
      <c r="S955" s="168"/>
      <c r="T955" s="168"/>
      <c r="U955" s="168"/>
      <c r="V955" s="168"/>
      <c r="W955" s="168"/>
      <c r="X955" s="168"/>
      <c r="Y955" s="168"/>
      <c r="Z955" s="168"/>
      <c r="AA955" s="168"/>
      <c r="AB955" s="168"/>
      <c r="AC955" s="168"/>
      <c r="AD955" s="168"/>
      <c r="AE955" s="168"/>
      <c r="AF955" s="168"/>
      <c r="AG955" s="168"/>
      <c r="AH955" s="168"/>
      <c r="AI955" s="168"/>
      <c r="AJ955" s="168"/>
      <c r="AK955" s="168"/>
      <c r="AL955" s="168"/>
      <c r="AM955" s="168"/>
      <c r="AN955" s="168"/>
      <c r="AO955" s="168"/>
      <c r="AP955" s="168"/>
      <c r="AQ955" s="168"/>
      <c r="AR955" s="14"/>
    </row>
    <row r="956" spans="1:44" x14ac:dyDescent="0.35">
      <c r="A956" s="153" t="str">
        <f t="shared" si="62"/>
        <v>CUM_43</v>
      </c>
      <c r="B956" s="14">
        <v>2021</v>
      </c>
      <c r="C956" s="14">
        <v>43</v>
      </c>
      <c r="D956" s="14" t="s">
        <v>17</v>
      </c>
      <c r="E956" s="14" t="s">
        <v>17</v>
      </c>
      <c r="F956" s="14" t="s">
        <v>18</v>
      </c>
      <c r="G956" s="14" t="s">
        <v>12</v>
      </c>
      <c r="H956" s="14" t="str">
        <f t="shared" si="63"/>
        <v>B2C</v>
      </c>
      <c r="I956" s="14" t="str">
        <f t="shared" si="64"/>
        <v>B2_2021</v>
      </c>
      <c r="J956" s="14" t="s">
        <v>15</v>
      </c>
      <c r="K956" s="14" t="s">
        <v>375</v>
      </c>
      <c r="L956" s="18"/>
      <c r="M956" s="154"/>
      <c r="N956" s="164">
        <v>10731.793333333331</v>
      </c>
      <c r="O956" s="155"/>
      <c r="P956" s="14"/>
      <c r="Q956" s="14"/>
      <c r="R956" s="14"/>
      <c r="S956" s="168"/>
      <c r="T956" s="168"/>
      <c r="U956" s="168"/>
      <c r="V956" s="168"/>
      <c r="W956" s="168"/>
      <c r="X956" s="168"/>
      <c r="Y956" s="168"/>
      <c r="Z956" s="168"/>
      <c r="AA956" s="168"/>
      <c r="AB956" s="168"/>
      <c r="AC956" s="168"/>
      <c r="AD956" s="168"/>
      <c r="AE956" s="168"/>
      <c r="AF956" s="168"/>
      <c r="AG956" s="168"/>
      <c r="AH956" s="168"/>
      <c r="AI956" s="168"/>
      <c r="AJ956" s="168"/>
      <c r="AK956" s="168"/>
      <c r="AL956" s="168"/>
      <c r="AM956" s="168"/>
      <c r="AN956" s="168"/>
      <c r="AO956" s="168"/>
      <c r="AP956" s="168"/>
      <c r="AQ956" s="168"/>
      <c r="AR956" s="14"/>
    </row>
    <row r="957" spans="1:44" x14ac:dyDescent="0.35">
      <c r="A957" s="153" t="str">
        <f t="shared" si="62"/>
        <v>CUM_44</v>
      </c>
      <c r="B957" s="14">
        <v>2021</v>
      </c>
      <c r="C957" s="14">
        <v>44</v>
      </c>
      <c r="D957" s="14" t="s">
        <v>17</v>
      </c>
      <c r="E957" s="14" t="s">
        <v>17</v>
      </c>
      <c r="F957" s="14" t="s">
        <v>11</v>
      </c>
      <c r="G957" s="14" t="s">
        <v>9</v>
      </c>
      <c r="H957" s="14" t="str">
        <f t="shared" si="63"/>
        <v>B4BPW</v>
      </c>
      <c r="I957" s="14" t="str">
        <f t="shared" si="64"/>
        <v>B4_2021</v>
      </c>
      <c r="J957" s="14" t="s">
        <v>10</v>
      </c>
      <c r="K957" s="14" t="s">
        <v>375</v>
      </c>
      <c r="L957" s="18"/>
      <c r="M957" s="154"/>
      <c r="N957" s="164">
        <v>17168.306666666667</v>
      </c>
      <c r="O957" s="155"/>
      <c r="P957" s="14"/>
      <c r="Q957" s="14"/>
      <c r="R957" s="14"/>
      <c r="S957" s="168"/>
      <c r="T957" s="168"/>
      <c r="U957" s="168"/>
      <c r="V957" s="168"/>
      <c r="W957" s="168"/>
      <c r="X957" s="168"/>
      <c r="Y957" s="168"/>
      <c r="Z957" s="168"/>
      <c r="AA957" s="168"/>
      <c r="AB957" s="168"/>
      <c r="AC957" s="168"/>
      <c r="AD957" s="168"/>
      <c r="AE957" s="168"/>
      <c r="AF957" s="168"/>
      <c r="AG957" s="168"/>
      <c r="AH957" s="168"/>
      <c r="AI957" s="168"/>
      <c r="AJ957" s="168"/>
      <c r="AK957" s="168"/>
      <c r="AL957" s="168"/>
      <c r="AM957" s="168"/>
      <c r="AN957" s="168"/>
      <c r="AO957" s="168"/>
      <c r="AP957" s="168"/>
      <c r="AQ957" s="168"/>
      <c r="AR957" s="14"/>
    </row>
    <row r="958" spans="1:44" x14ac:dyDescent="0.35">
      <c r="A958" s="153" t="str">
        <f t="shared" si="62"/>
        <v>CUM_45</v>
      </c>
      <c r="B958" s="14">
        <v>2021</v>
      </c>
      <c r="C958" s="14">
        <v>45</v>
      </c>
      <c r="D958" s="14" t="s">
        <v>19</v>
      </c>
      <c r="E958" s="14" t="s">
        <v>17</v>
      </c>
      <c r="F958" s="14" t="s">
        <v>14</v>
      </c>
      <c r="G958" s="14" t="s">
        <v>12</v>
      </c>
      <c r="H958" s="14" t="str">
        <f t="shared" si="63"/>
        <v>B1C</v>
      </c>
      <c r="I958" s="14" t="str">
        <f t="shared" si="64"/>
        <v>B1_2021</v>
      </c>
      <c r="J958" s="14" t="s">
        <v>15</v>
      </c>
      <c r="K958" s="14" t="s">
        <v>375</v>
      </c>
      <c r="L958" s="18"/>
      <c r="M958" s="154"/>
      <c r="N958" s="164">
        <v>9424.2666666666664</v>
      </c>
      <c r="O958" s="155"/>
      <c r="P958" s="14"/>
      <c r="Q958" s="14"/>
      <c r="R958" s="14"/>
      <c r="S958" s="168"/>
      <c r="T958" s="168"/>
      <c r="U958" s="168"/>
      <c r="V958" s="168"/>
      <c r="W958" s="168"/>
      <c r="X958" s="168"/>
      <c r="Y958" s="168"/>
      <c r="Z958" s="168"/>
      <c r="AA958" s="168"/>
      <c r="AB958" s="168"/>
      <c r="AC958" s="168"/>
      <c r="AD958" s="168"/>
      <c r="AE958" s="168"/>
      <c r="AF958" s="168"/>
      <c r="AG958" s="168"/>
      <c r="AH958" s="168"/>
      <c r="AI958" s="168"/>
      <c r="AJ958" s="168"/>
      <c r="AK958" s="168"/>
      <c r="AL958" s="168"/>
      <c r="AM958" s="168"/>
      <c r="AN958" s="168"/>
      <c r="AO958" s="168"/>
      <c r="AP958" s="168"/>
      <c r="AQ958" s="168"/>
      <c r="AR958" s="14"/>
    </row>
    <row r="959" spans="1:44" x14ac:dyDescent="0.35">
      <c r="A959" s="153" t="str">
        <f t="shared" si="62"/>
        <v>CUM_46</v>
      </c>
      <c r="B959" s="14">
        <v>2021</v>
      </c>
      <c r="C959" s="14">
        <v>46</v>
      </c>
      <c r="D959" s="14" t="s">
        <v>19</v>
      </c>
      <c r="E959" s="14" t="s">
        <v>17</v>
      </c>
      <c r="F959" s="14" t="s">
        <v>8</v>
      </c>
      <c r="G959" s="14" t="s">
        <v>16</v>
      </c>
      <c r="H959" s="14" t="str">
        <f t="shared" si="63"/>
        <v>B3BFW</v>
      </c>
      <c r="I959" s="14" t="str">
        <f t="shared" si="64"/>
        <v>B3_2021</v>
      </c>
      <c r="J959" s="14" t="s">
        <v>10</v>
      </c>
      <c r="K959" s="14" t="s">
        <v>375</v>
      </c>
      <c r="L959" s="18"/>
      <c r="M959" s="154"/>
      <c r="N959" s="164">
        <v>11917.046666666667</v>
      </c>
      <c r="O959" s="155"/>
      <c r="P959" s="14"/>
      <c r="Q959" s="14"/>
      <c r="R959" s="14"/>
      <c r="S959" s="168"/>
      <c r="T959" s="168"/>
      <c r="U959" s="168"/>
      <c r="V959" s="168"/>
      <c r="W959" s="168"/>
      <c r="X959" s="168"/>
      <c r="Y959" s="168"/>
      <c r="Z959" s="168"/>
      <c r="AA959" s="168"/>
      <c r="AB959" s="168"/>
      <c r="AC959" s="168"/>
      <c r="AD959" s="168"/>
      <c r="AE959" s="168"/>
      <c r="AF959" s="168"/>
      <c r="AG959" s="168"/>
      <c r="AH959" s="168"/>
      <c r="AI959" s="168"/>
      <c r="AJ959" s="168"/>
      <c r="AK959" s="168"/>
      <c r="AL959" s="168"/>
      <c r="AM959" s="168"/>
      <c r="AN959" s="168"/>
      <c r="AO959" s="168"/>
      <c r="AP959" s="168"/>
      <c r="AQ959" s="168"/>
      <c r="AR959" s="14"/>
    </row>
    <row r="960" spans="1:44" x14ac:dyDescent="0.35">
      <c r="A960" s="153" t="str">
        <f t="shared" si="62"/>
        <v>CUM_47</v>
      </c>
      <c r="B960" s="14">
        <v>2021</v>
      </c>
      <c r="C960" s="16">
        <v>47</v>
      </c>
      <c r="D960" s="14" t="s">
        <v>20</v>
      </c>
      <c r="E960" s="16" t="s">
        <v>17</v>
      </c>
      <c r="F960" s="16" t="s">
        <v>18</v>
      </c>
      <c r="G960" s="14" t="s">
        <v>9</v>
      </c>
      <c r="H960" s="14" t="str">
        <f t="shared" si="63"/>
        <v>B2BPW</v>
      </c>
      <c r="I960" s="14" t="str">
        <f t="shared" si="64"/>
        <v>B2_2021</v>
      </c>
      <c r="J960" s="14" t="s">
        <v>15</v>
      </c>
      <c r="K960" s="14" t="s">
        <v>375</v>
      </c>
      <c r="L960" s="18"/>
      <c r="M960" s="154"/>
      <c r="N960" s="164">
        <v>11875.053333333335</v>
      </c>
      <c r="O960" s="155"/>
      <c r="P960" s="14"/>
      <c r="Q960" s="14"/>
      <c r="R960" s="14"/>
      <c r="S960" s="168"/>
      <c r="T960" s="168"/>
      <c r="U960" s="168"/>
      <c r="V960" s="168"/>
      <c r="W960" s="168"/>
      <c r="X960" s="168"/>
      <c r="Y960" s="168"/>
      <c r="Z960" s="168"/>
      <c r="AA960" s="168"/>
      <c r="AB960" s="168"/>
      <c r="AC960" s="168"/>
      <c r="AD960" s="168"/>
      <c r="AE960" s="168"/>
      <c r="AF960" s="168"/>
      <c r="AG960" s="168"/>
      <c r="AH960" s="168"/>
      <c r="AI960" s="168"/>
      <c r="AJ960" s="168"/>
      <c r="AK960" s="168"/>
      <c r="AL960" s="168"/>
      <c r="AM960" s="168"/>
      <c r="AN960" s="168"/>
      <c r="AO960" s="168"/>
      <c r="AP960" s="168"/>
      <c r="AQ960" s="168"/>
      <c r="AR960" s="14"/>
    </row>
    <row r="961" spans="1:44" ht="15" thickBot="1" x14ac:dyDescent="0.4">
      <c r="A961" s="176" t="str">
        <f t="shared" si="62"/>
        <v>CUM_48</v>
      </c>
      <c r="B961" s="177">
        <v>2021</v>
      </c>
      <c r="C961" s="177">
        <v>48</v>
      </c>
      <c r="D961" s="177" t="s">
        <v>20</v>
      </c>
      <c r="E961" s="177" t="s">
        <v>17</v>
      </c>
      <c r="F961" s="177" t="s">
        <v>11</v>
      </c>
      <c r="G961" s="177" t="s">
        <v>16</v>
      </c>
      <c r="H961" s="177" t="str">
        <f t="shared" si="63"/>
        <v>B4BFW</v>
      </c>
      <c r="I961" s="177" t="str">
        <f t="shared" si="64"/>
        <v>B4_2021</v>
      </c>
      <c r="J961" s="177" t="s">
        <v>10</v>
      </c>
      <c r="K961" s="177" t="s">
        <v>375</v>
      </c>
      <c r="L961" s="178"/>
      <c r="M961" s="179"/>
      <c r="N961" s="180">
        <v>14332.74</v>
      </c>
      <c r="O961" s="181"/>
      <c r="P961" s="177"/>
      <c r="Q961" s="177"/>
      <c r="R961" s="177"/>
      <c r="S961" s="168"/>
      <c r="T961" s="168"/>
      <c r="U961" s="168"/>
      <c r="V961" s="168"/>
      <c r="W961" s="168"/>
      <c r="X961" s="168"/>
      <c r="Y961" s="168"/>
      <c r="Z961" s="168"/>
      <c r="AA961" s="168"/>
      <c r="AB961" s="168"/>
      <c r="AC961" s="168"/>
      <c r="AD961" s="168"/>
      <c r="AE961" s="168"/>
      <c r="AF961" s="168"/>
      <c r="AG961" s="168"/>
      <c r="AH961" s="168"/>
      <c r="AI961" s="168"/>
      <c r="AJ961" s="168"/>
      <c r="AK961" s="168"/>
      <c r="AL961" s="168"/>
      <c r="AM961" s="168"/>
      <c r="AN961" s="168"/>
      <c r="AO961" s="168"/>
      <c r="AP961" s="168"/>
      <c r="AQ961" s="168"/>
      <c r="AR961" s="177"/>
    </row>
    <row r="962" spans="1:44" ht="15" thickTop="1" x14ac:dyDescent="0.35">
      <c r="A962" s="153" t="str">
        <f t="shared" si="62"/>
        <v>Cut1_1</v>
      </c>
      <c r="B962" s="14">
        <v>2022</v>
      </c>
      <c r="C962" s="14">
        <v>1</v>
      </c>
      <c r="D962" s="14" t="s">
        <v>7</v>
      </c>
      <c r="E962" s="14" t="s">
        <v>7</v>
      </c>
      <c r="F962" s="14" t="s">
        <v>8</v>
      </c>
      <c r="G962" s="14" t="s">
        <v>9</v>
      </c>
      <c r="H962" s="14" t="str">
        <f t="shared" si="63"/>
        <v>B3BPW</v>
      </c>
      <c r="I962" s="14" t="str">
        <f t="shared" si="64"/>
        <v>B3_2022</v>
      </c>
      <c r="J962" s="14" t="s">
        <v>10</v>
      </c>
      <c r="K962" s="14" t="s">
        <v>369</v>
      </c>
      <c r="L962" s="18">
        <v>44697</v>
      </c>
      <c r="M962" s="154">
        <v>28.440000915527342</v>
      </c>
      <c r="N962" s="155">
        <v>2654.4000854492188</v>
      </c>
      <c r="O962" s="155">
        <v>2654.4000854492188</v>
      </c>
      <c r="P962" s="14"/>
      <c r="Q962" s="14"/>
      <c r="R962" s="14"/>
      <c r="S962" s="168"/>
      <c r="T962" s="168"/>
      <c r="U962" s="168"/>
      <c r="V962" s="168"/>
      <c r="W962" s="168"/>
      <c r="X962" s="168"/>
      <c r="Y962" s="168"/>
      <c r="Z962" s="168"/>
      <c r="AA962" s="168"/>
      <c r="AB962" s="168"/>
      <c r="AC962" s="168"/>
      <c r="AD962" s="168"/>
      <c r="AE962" s="168"/>
      <c r="AF962" s="168"/>
      <c r="AG962" s="168"/>
      <c r="AH962" s="168"/>
      <c r="AI962" s="168"/>
      <c r="AJ962" s="168"/>
      <c r="AK962" s="168"/>
      <c r="AL962" s="168"/>
      <c r="AM962" s="168"/>
      <c r="AN962" s="168"/>
      <c r="AO962" s="168"/>
      <c r="AP962" s="168"/>
      <c r="AQ962" s="168"/>
      <c r="AR962" s="14"/>
    </row>
    <row r="963" spans="1:44" x14ac:dyDescent="0.35">
      <c r="A963" s="153" t="str">
        <f t="shared" si="62"/>
        <v>Cut1_2</v>
      </c>
      <c r="B963" s="14">
        <v>2022</v>
      </c>
      <c r="C963" s="14">
        <v>2</v>
      </c>
      <c r="D963" s="14" t="s">
        <v>7</v>
      </c>
      <c r="E963" s="14" t="s">
        <v>7</v>
      </c>
      <c r="F963" s="14" t="s">
        <v>11</v>
      </c>
      <c r="G963" s="14" t="s">
        <v>12</v>
      </c>
      <c r="H963" s="14" t="str">
        <f t="shared" si="63"/>
        <v>B4C</v>
      </c>
      <c r="I963" s="14" t="str">
        <f t="shared" si="64"/>
        <v>B4_2022</v>
      </c>
      <c r="J963" s="14" t="s">
        <v>10</v>
      </c>
      <c r="K963" s="14" t="s">
        <v>369</v>
      </c>
      <c r="L963" s="18">
        <v>44697</v>
      </c>
      <c r="M963" s="154">
        <v>27.450000000000003</v>
      </c>
      <c r="N963" s="155">
        <v>5856.0000000000009</v>
      </c>
      <c r="O963" s="155">
        <v>5856.0000000000009</v>
      </c>
      <c r="P963" s="14"/>
      <c r="Q963" s="14"/>
      <c r="R963" s="14"/>
      <c r="S963" s="168"/>
      <c r="T963" s="168"/>
      <c r="U963" s="168"/>
      <c r="V963" s="168"/>
      <c r="W963" s="168"/>
      <c r="X963" s="168"/>
      <c r="Y963" s="168"/>
      <c r="Z963" s="168"/>
      <c r="AA963" s="168"/>
      <c r="AB963" s="168"/>
      <c r="AC963" s="168"/>
      <c r="AD963" s="168"/>
      <c r="AE963" s="168"/>
      <c r="AF963" s="168"/>
      <c r="AG963" s="168"/>
      <c r="AH963" s="168"/>
      <c r="AI963" s="168"/>
      <c r="AJ963" s="168"/>
      <c r="AK963" s="168"/>
      <c r="AL963" s="168"/>
      <c r="AM963" s="168"/>
      <c r="AN963" s="168"/>
      <c r="AO963" s="168"/>
      <c r="AP963" s="168"/>
      <c r="AQ963" s="168"/>
      <c r="AR963" s="14"/>
    </row>
    <row r="964" spans="1:44" x14ac:dyDescent="0.35">
      <c r="A964" s="153" t="str">
        <f t="shared" si="62"/>
        <v>Cut1_3</v>
      </c>
      <c r="B964" s="14">
        <v>2022</v>
      </c>
      <c r="C964" s="14">
        <v>3</v>
      </c>
      <c r="D964" s="14" t="s">
        <v>13</v>
      </c>
      <c r="E964" s="14" t="s">
        <v>7</v>
      </c>
      <c r="F964" s="14" t="s">
        <v>14</v>
      </c>
      <c r="G964" s="14" t="s">
        <v>9</v>
      </c>
      <c r="H964" s="14" t="str">
        <f t="shared" si="63"/>
        <v>B1BPW</v>
      </c>
      <c r="I964" s="14" t="str">
        <f t="shared" si="64"/>
        <v>B1_2022</v>
      </c>
      <c r="J964" s="14" t="s">
        <v>15</v>
      </c>
      <c r="K964" s="14" t="s">
        <v>369</v>
      </c>
      <c r="L964" s="18">
        <v>44726</v>
      </c>
      <c r="M964" s="154">
        <v>28.664999999999999</v>
      </c>
      <c r="N964" s="155">
        <v>5465.46</v>
      </c>
      <c r="O964" s="155">
        <v>5465.46</v>
      </c>
      <c r="P964" s="14"/>
      <c r="Q964" s="14"/>
      <c r="R964" s="14"/>
      <c r="S964" s="168"/>
      <c r="T964" s="168"/>
      <c r="U964" s="168"/>
      <c r="V964" s="168"/>
      <c r="W964" s="168"/>
      <c r="X964" s="168"/>
      <c r="Y964" s="168"/>
      <c r="Z964" s="168"/>
      <c r="AA964" s="168"/>
      <c r="AB964" s="168"/>
      <c r="AC964" s="168"/>
      <c r="AD964" s="168"/>
      <c r="AE964" s="168"/>
      <c r="AF964" s="168"/>
      <c r="AG964" s="168"/>
      <c r="AH964" s="168"/>
      <c r="AI964" s="168"/>
      <c r="AJ964" s="168"/>
      <c r="AK964" s="168"/>
      <c r="AL964" s="168"/>
      <c r="AM964" s="168"/>
      <c r="AN964" s="168"/>
      <c r="AO964" s="168"/>
      <c r="AP964" s="168"/>
      <c r="AQ964" s="168"/>
      <c r="AR964" s="14"/>
    </row>
    <row r="965" spans="1:44" x14ac:dyDescent="0.35">
      <c r="A965" s="153" t="str">
        <f t="shared" si="62"/>
        <v>Cut1_4</v>
      </c>
      <c r="B965" s="14">
        <v>2022</v>
      </c>
      <c r="C965" s="14">
        <v>4</v>
      </c>
      <c r="D965" s="14" t="s">
        <v>13</v>
      </c>
      <c r="E965" s="14" t="s">
        <v>7</v>
      </c>
      <c r="F965" s="14" t="s">
        <v>14</v>
      </c>
      <c r="G965" s="14" t="s">
        <v>16</v>
      </c>
      <c r="H965" s="14" t="str">
        <f t="shared" si="63"/>
        <v>B1BFW</v>
      </c>
      <c r="I965" s="14" t="str">
        <f t="shared" si="64"/>
        <v>B1_2022</v>
      </c>
      <c r="J965" s="14" t="s">
        <v>15</v>
      </c>
      <c r="K965" s="14" t="s">
        <v>369</v>
      </c>
      <c r="L965" s="18">
        <v>44726</v>
      </c>
      <c r="M965" s="154">
        <v>24.939999999999998</v>
      </c>
      <c r="N965" s="155">
        <v>4655.4666666666662</v>
      </c>
      <c r="O965" s="155">
        <v>4655.4666666666662</v>
      </c>
      <c r="P965" s="14"/>
      <c r="Q965" s="14"/>
      <c r="R965" s="14"/>
      <c r="S965" s="168"/>
      <c r="T965" s="168"/>
      <c r="U965" s="168"/>
      <c r="V965" s="168"/>
      <c r="W965" s="168"/>
      <c r="X965" s="168"/>
      <c r="Y965" s="168"/>
      <c r="Z965" s="168"/>
      <c r="AA965" s="168"/>
      <c r="AB965" s="168"/>
      <c r="AC965" s="168"/>
      <c r="AD965" s="168"/>
      <c r="AE965" s="168"/>
      <c r="AF965" s="168"/>
      <c r="AG965" s="168"/>
      <c r="AH965" s="168"/>
      <c r="AI965" s="168"/>
      <c r="AJ965" s="168"/>
      <c r="AK965" s="168"/>
      <c r="AL965" s="168"/>
      <c r="AM965" s="168"/>
      <c r="AN965" s="168"/>
      <c r="AO965" s="168"/>
      <c r="AP965" s="168"/>
      <c r="AQ965" s="168"/>
      <c r="AR965" s="14"/>
    </row>
    <row r="966" spans="1:44" x14ac:dyDescent="0.35">
      <c r="A966" s="153" t="str">
        <f t="shared" si="62"/>
        <v>Cut1_5</v>
      </c>
      <c r="B966" s="14">
        <v>2022</v>
      </c>
      <c r="C966" s="14">
        <v>5</v>
      </c>
      <c r="D966" s="14" t="s">
        <v>12</v>
      </c>
      <c r="E966" s="14" t="s">
        <v>7</v>
      </c>
      <c r="F966" s="14" t="s">
        <v>11</v>
      </c>
      <c r="G966" s="14" t="s">
        <v>9</v>
      </c>
      <c r="H966" s="14" t="str">
        <f t="shared" si="63"/>
        <v>B4BPW</v>
      </c>
      <c r="I966" s="14" t="str">
        <f t="shared" si="64"/>
        <v>B4_2022</v>
      </c>
      <c r="J966" s="14" t="s">
        <v>10</v>
      </c>
      <c r="K966" s="14" t="s">
        <v>369</v>
      </c>
      <c r="L966" s="18">
        <v>44697</v>
      </c>
      <c r="M966" s="154">
        <v>31.04499969482422</v>
      </c>
      <c r="N966" s="155">
        <v>6043.4266072591145</v>
      </c>
      <c r="O966" s="155">
        <v>6043.4266072591145</v>
      </c>
      <c r="P966" s="14"/>
      <c r="Q966" s="14"/>
      <c r="R966" s="14"/>
      <c r="S966" s="168"/>
      <c r="T966" s="168"/>
      <c r="U966" s="168"/>
      <c r="V966" s="168"/>
      <c r="W966" s="168"/>
      <c r="X966" s="168"/>
      <c r="Y966" s="168"/>
      <c r="Z966" s="168"/>
      <c r="AA966" s="168"/>
      <c r="AB966" s="168"/>
      <c r="AC966" s="168"/>
      <c r="AD966" s="168"/>
      <c r="AE966" s="168"/>
      <c r="AF966" s="168"/>
      <c r="AG966" s="168"/>
      <c r="AH966" s="168"/>
      <c r="AI966" s="168"/>
      <c r="AJ966" s="168"/>
      <c r="AK966" s="168"/>
      <c r="AL966" s="168"/>
      <c r="AM966" s="168"/>
      <c r="AN966" s="168"/>
      <c r="AO966" s="168"/>
      <c r="AP966" s="168"/>
      <c r="AQ966" s="168"/>
      <c r="AR966" s="14"/>
    </row>
    <row r="967" spans="1:44" x14ac:dyDescent="0.35">
      <c r="A967" s="153" t="str">
        <f t="shared" si="62"/>
        <v>Cut1_6</v>
      </c>
      <c r="B967" s="14">
        <v>2022</v>
      </c>
      <c r="C967" s="14">
        <v>6</v>
      </c>
      <c r="D967" s="14" t="s">
        <v>12</v>
      </c>
      <c r="E967" s="14" t="s">
        <v>7</v>
      </c>
      <c r="F967" s="14" t="s">
        <v>14</v>
      </c>
      <c r="G967" s="14" t="s">
        <v>12</v>
      </c>
      <c r="H967" s="14" t="str">
        <f t="shared" si="63"/>
        <v>B1C</v>
      </c>
      <c r="I967" s="14" t="str">
        <f t="shared" si="64"/>
        <v>B1_2022</v>
      </c>
      <c r="J967" s="14" t="s">
        <v>15</v>
      </c>
      <c r="K967" s="14" t="s">
        <v>369</v>
      </c>
      <c r="L967" s="18">
        <v>44726</v>
      </c>
      <c r="M967" s="154">
        <v>25.844999999999999</v>
      </c>
      <c r="N967" s="155">
        <v>4307.5</v>
      </c>
      <c r="O967" s="155">
        <v>4307.5</v>
      </c>
      <c r="P967" s="14"/>
      <c r="Q967" s="14"/>
      <c r="R967" s="14"/>
      <c r="S967" s="168"/>
      <c r="T967" s="168"/>
      <c r="U967" s="168"/>
      <c r="V967" s="168"/>
      <c r="W967" s="168"/>
      <c r="X967" s="168"/>
      <c r="Y967" s="168"/>
      <c r="Z967" s="168"/>
      <c r="AA967" s="168"/>
      <c r="AB967" s="168"/>
      <c r="AC967" s="168"/>
      <c r="AD967" s="168"/>
      <c r="AE967" s="168"/>
      <c r="AF967" s="168"/>
      <c r="AG967" s="168"/>
      <c r="AH967" s="168"/>
      <c r="AI967" s="168"/>
      <c r="AJ967" s="168"/>
      <c r="AK967" s="168"/>
      <c r="AL967" s="168"/>
      <c r="AM967" s="168"/>
      <c r="AN967" s="168"/>
      <c r="AO967" s="168"/>
      <c r="AP967" s="168"/>
      <c r="AQ967" s="168"/>
      <c r="AR967" s="14"/>
    </row>
    <row r="968" spans="1:44" x14ac:dyDescent="0.35">
      <c r="A968" s="153" t="str">
        <f t="shared" si="62"/>
        <v>Cut1_7</v>
      </c>
      <c r="B968" s="14">
        <v>2022</v>
      </c>
      <c r="C968" s="14">
        <v>7</v>
      </c>
      <c r="D968" s="14" t="s">
        <v>17</v>
      </c>
      <c r="E968" s="14" t="s">
        <v>7</v>
      </c>
      <c r="F968" s="14" t="s">
        <v>18</v>
      </c>
      <c r="G968" s="14" t="s">
        <v>12</v>
      </c>
      <c r="H968" s="14" t="str">
        <f t="shared" si="63"/>
        <v>B2C</v>
      </c>
      <c r="I968" s="14" t="str">
        <f t="shared" si="64"/>
        <v>B2_2022</v>
      </c>
      <c r="J968" s="14" t="s">
        <v>15</v>
      </c>
      <c r="K968" s="14" t="s">
        <v>369</v>
      </c>
      <c r="L968" s="18">
        <v>44726</v>
      </c>
      <c r="M968" s="154">
        <v>29.605</v>
      </c>
      <c r="N968" s="155">
        <v>4144.7000000000007</v>
      </c>
      <c r="O968" s="155">
        <v>4144.7000000000007</v>
      </c>
      <c r="P968" s="14"/>
      <c r="Q968" s="14"/>
      <c r="R968" s="14"/>
      <c r="S968" s="168"/>
      <c r="T968" s="168"/>
      <c r="U968" s="168"/>
      <c r="V968" s="168"/>
      <c r="W968" s="168"/>
      <c r="X968" s="168"/>
      <c r="Y968" s="168"/>
      <c r="Z968" s="168"/>
      <c r="AA968" s="168"/>
      <c r="AB968" s="168"/>
      <c r="AC968" s="168"/>
      <c r="AD968" s="168"/>
      <c r="AE968" s="168"/>
      <c r="AF968" s="168"/>
      <c r="AG968" s="168"/>
      <c r="AH968" s="168"/>
      <c r="AI968" s="168"/>
      <c r="AJ968" s="168"/>
      <c r="AK968" s="168"/>
      <c r="AL968" s="168"/>
      <c r="AM968" s="168"/>
      <c r="AN968" s="168"/>
      <c r="AO968" s="168"/>
      <c r="AP968" s="168"/>
      <c r="AQ968" s="168"/>
      <c r="AR968" s="14"/>
    </row>
    <row r="969" spans="1:44" x14ac:dyDescent="0.35">
      <c r="A969" s="153" t="str">
        <f t="shared" si="62"/>
        <v>Cut1_8</v>
      </c>
      <c r="B969" s="14">
        <v>2022</v>
      </c>
      <c r="C969" s="14">
        <v>8</v>
      </c>
      <c r="D969" s="14" t="s">
        <v>17</v>
      </c>
      <c r="E969" s="14" t="s">
        <v>7</v>
      </c>
      <c r="F969" s="14" t="s">
        <v>18</v>
      </c>
      <c r="G969" s="14" t="s">
        <v>9</v>
      </c>
      <c r="H969" s="14" t="str">
        <f t="shared" si="63"/>
        <v>B2BPW</v>
      </c>
      <c r="I969" s="14" t="str">
        <f t="shared" si="64"/>
        <v>B2_2022</v>
      </c>
      <c r="J969" s="14" t="s">
        <v>15</v>
      </c>
      <c r="K969" s="14" t="s">
        <v>369</v>
      </c>
      <c r="L969" s="18">
        <v>44726</v>
      </c>
      <c r="M969" s="154">
        <v>29.43</v>
      </c>
      <c r="N969" s="155">
        <v>5061.96</v>
      </c>
      <c r="O969" s="155">
        <v>5061.96</v>
      </c>
      <c r="P969" s="14"/>
      <c r="Q969" s="14"/>
      <c r="R969" s="14"/>
      <c r="S969" s="168"/>
      <c r="T969" s="168"/>
      <c r="U969" s="168"/>
      <c r="V969" s="168"/>
      <c r="W969" s="168"/>
      <c r="X969" s="168"/>
      <c r="Y969" s="168"/>
      <c r="Z969" s="168"/>
      <c r="AA969" s="168"/>
      <c r="AB969" s="168"/>
      <c r="AC969" s="168"/>
      <c r="AD969" s="168"/>
      <c r="AE969" s="168"/>
      <c r="AF969" s="168"/>
      <c r="AG969" s="168"/>
      <c r="AH969" s="168"/>
      <c r="AI969" s="168"/>
      <c r="AJ969" s="168"/>
      <c r="AK969" s="168"/>
      <c r="AL969" s="168"/>
      <c r="AM969" s="168"/>
      <c r="AN969" s="168"/>
      <c r="AO969" s="168"/>
      <c r="AP969" s="168"/>
      <c r="AQ969" s="168"/>
      <c r="AR969" s="14"/>
    </row>
    <row r="970" spans="1:44" x14ac:dyDescent="0.35">
      <c r="A970" s="153" t="str">
        <f t="shared" si="62"/>
        <v>Cut1_9</v>
      </c>
      <c r="B970" s="14">
        <v>2022</v>
      </c>
      <c r="C970" s="14">
        <v>9</v>
      </c>
      <c r="D970" s="14" t="s">
        <v>19</v>
      </c>
      <c r="E970" s="14" t="s">
        <v>7</v>
      </c>
      <c r="F970" s="14" t="s">
        <v>8</v>
      </c>
      <c r="G970" s="14" t="s">
        <v>12</v>
      </c>
      <c r="H970" s="14" t="str">
        <f t="shared" si="63"/>
        <v>B3C</v>
      </c>
      <c r="I970" s="14" t="str">
        <f t="shared" si="64"/>
        <v>B3_2022</v>
      </c>
      <c r="J970" s="14" t="s">
        <v>10</v>
      </c>
      <c r="K970" s="14" t="s">
        <v>369</v>
      </c>
      <c r="L970" s="18">
        <v>44697</v>
      </c>
      <c r="M970" s="154">
        <v>30.08999938964844</v>
      </c>
      <c r="N970" s="155">
        <v>1965.8799601236981</v>
      </c>
      <c r="O970" s="155">
        <v>1965.8799601236981</v>
      </c>
      <c r="P970" s="14"/>
      <c r="Q970" s="14"/>
      <c r="R970" s="14"/>
      <c r="S970" s="168"/>
      <c r="T970" s="168"/>
      <c r="U970" s="168"/>
      <c r="V970" s="168"/>
      <c r="W970" s="168"/>
      <c r="X970" s="168"/>
      <c r="Y970" s="168"/>
      <c r="Z970" s="168"/>
      <c r="AA970" s="168"/>
      <c r="AB970" s="168"/>
      <c r="AC970" s="168"/>
      <c r="AD970" s="168"/>
      <c r="AE970" s="168"/>
      <c r="AF970" s="168"/>
      <c r="AG970" s="168"/>
      <c r="AH970" s="168"/>
      <c r="AI970" s="168"/>
      <c r="AJ970" s="168"/>
      <c r="AK970" s="168"/>
      <c r="AL970" s="168"/>
      <c r="AM970" s="168"/>
      <c r="AN970" s="168"/>
      <c r="AO970" s="168"/>
      <c r="AP970" s="168"/>
      <c r="AQ970" s="168"/>
      <c r="AR970" s="14"/>
    </row>
    <row r="971" spans="1:44" x14ac:dyDescent="0.35">
      <c r="A971" s="153" t="str">
        <f t="shared" si="62"/>
        <v>Cut1_10</v>
      </c>
      <c r="B971" s="14">
        <v>2022</v>
      </c>
      <c r="C971" s="14">
        <v>10</v>
      </c>
      <c r="D971" s="14" t="s">
        <v>19</v>
      </c>
      <c r="E971" s="14" t="s">
        <v>7</v>
      </c>
      <c r="F971" s="14" t="s">
        <v>11</v>
      </c>
      <c r="G971" s="14" t="s">
        <v>16</v>
      </c>
      <c r="H971" s="14" t="str">
        <f t="shared" si="63"/>
        <v>B4BFW</v>
      </c>
      <c r="I971" s="14" t="str">
        <f t="shared" si="64"/>
        <v>B4_2022</v>
      </c>
      <c r="J971" s="14" t="s">
        <v>10</v>
      </c>
      <c r="K971" s="14" t="s">
        <v>369</v>
      </c>
      <c r="L971" s="18">
        <v>44697</v>
      </c>
      <c r="M971" s="154">
        <v>29.905000305175783</v>
      </c>
      <c r="N971" s="155">
        <v>2392.400024414063</v>
      </c>
      <c r="O971" s="155">
        <v>2392.400024414063</v>
      </c>
      <c r="P971" s="14"/>
      <c r="Q971" s="14"/>
      <c r="R971" s="14"/>
      <c r="S971" s="168"/>
      <c r="T971" s="168"/>
      <c r="U971" s="168"/>
      <c r="V971" s="168"/>
      <c r="W971" s="168"/>
      <c r="X971" s="168"/>
      <c r="Y971" s="168"/>
      <c r="Z971" s="168"/>
      <c r="AA971" s="168"/>
      <c r="AB971" s="168"/>
      <c r="AC971" s="168"/>
      <c r="AD971" s="168"/>
      <c r="AE971" s="168"/>
      <c r="AF971" s="168"/>
      <c r="AG971" s="168"/>
      <c r="AH971" s="168"/>
      <c r="AI971" s="168"/>
      <c r="AJ971" s="168"/>
      <c r="AK971" s="168"/>
      <c r="AL971" s="168"/>
      <c r="AM971" s="168"/>
      <c r="AN971" s="168"/>
      <c r="AO971" s="168"/>
      <c r="AP971" s="168"/>
      <c r="AQ971" s="168"/>
      <c r="AR971" s="14"/>
    </row>
    <row r="972" spans="1:44" x14ac:dyDescent="0.35">
      <c r="A972" s="153" t="str">
        <f t="shared" si="62"/>
        <v>Cut1_11</v>
      </c>
      <c r="B972" s="14">
        <v>2022</v>
      </c>
      <c r="C972" s="14">
        <v>11</v>
      </c>
      <c r="D972" s="14" t="s">
        <v>20</v>
      </c>
      <c r="E972" s="14" t="s">
        <v>7</v>
      </c>
      <c r="F972" s="14" t="s">
        <v>8</v>
      </c>
      <c r="G972" s="14" t="s">
        <v>16</v>
      </c>
      <c r="H972" s="14" t="str">
        <f t="shared" si="63"/>
        <v>B3BFW</v>
      </c>
      <c r="I972" s="14" t="str">
        <f t="shared" si="64"/>
        <v>B3_2022</v>
      </c>
      <c r="J972" s="14" t="s">
        <v>10</v>
      </c>
      <c r="K972" s="14" t="s">
        <v>369</v>
      </c>
      <c r="L972" s="18">
        <v>44697</v>
      </c>
      <c r="M972" s="154">
        <v>30.094999694824217</v>
      </c>
      <c r="N972" s="155">
        <v>882.78665771484384</v>
      </c>
      <c r="O972" s="155">
        <v>882.78665771484384</v>
      </c>
      <c r="P972" s="14"/>
      <c r="Q972" s="14"/>
      <c r="R972" s="14"/>
      <c r="S972" s="168"/>
      <c r="T972" s="168"/>
      <c r="U972" s="168"/>
      <c r="V972" s="168"/>
      <c r="W972" s="168"/>
      <c r="X972" s="168"/>
      <c r="Y972" s="168"/>
      <c r="Z972" s="168"/>
      <c r="AA972" s="168"/>
      <c r="AB972" s="168"/>
      <c r="AC972" s="168"/>
      <c r="AD972" s="168"/>
      <c r="AE972" s="168"/>
      <c r="AF972" s="168"/>
      <c r="AG972" s="168"/>
      <c r="AH972" s="168"/>
      <c r="AI972" s="168"/>
      <c r="AJ972" s="168"/>
      <c r="AK972" s="168"/>
      <c r="AL972" s="168"/>
      <c r="AM972" s="168"/>
      <c r="AN972" s="168"/>
      <c r="AO972" s="168"/>
      <c r="AP972" s="168"/>
      <c r="AQ972" s="168"/>
      <c r="AR972" s="14"/>
    </row>
    <row r="973" spans="1:44" x14ac:dyDescent="0.35">
      <c r="A973" s="153" t="str">
        <f t="shared" si="62"/>
        <v>Cut1_12</v>
      </c>
      <c r="B973" s="14">
        <v>2022</v>
      </c>
      <c r="C973" s="15">
        <v>12</v>
      </c>
      <c r="D973" s="15" t="s">
        <v>20</v>
      </c>
      <c r="E973" s="15" t="s">
        <v>7</v>
      </c>
      <c r="F973" s="15" t="s">
        <v>18</v>
      </c>
      <c r="G973" s="14" t="s">
        <v>16</v>
      </c>
      <c r="H973" s="14" t="str">
        <f t="shared" si="63"/>
        <v>B2BFW</v>
      </c>
      <c r="I973" s="14" t="str">
        <f t="shared" si="64"/>
        <v>B2_2022</v>
      </c>
      <c r="J973" s="14" t="s">
        <v>15</v>
      </c>
      <c r="K973" s="14" t="s">
        <v>369</v>
      </c>
      <c r="L973" s="18">
        <v>44726</v>
      </c>
      <c r="M973" s="154">
        <v>28.980000000000004</v>
      </c>
      <c r="N973" s="155">
        <v>4868.6400000000003</v>
      </c>
      <c r="O973" s="155">
        <v>4868.6400000000003</v>
      </c>
      <c r="P973" s="14"/>
      <c r="Q973" s="14"/>
      <c r="R973" s="14"/>
      <c r="S973" s="168"/>
      <c r="T973" s="168"/>
      <c r="U973" s="168"/>
      <c r="V973" s="168"/>
      <c r="W973" s="168"/>
      <c r="X973" s="168"/>
      <c r="Y973" s="168"/>
      <c r="Z973" s="168"/>
      <c r="AA973" s="168"/>
      <c r="AB973" s="168"/>
      <c r="AC973" s="168"/>
      <c r="AD973" s="168"/>
      <c r="AE973" s="168"/>
      <c r="AF973" s="168"/>
      <c r="AG973" s="168"/>
      <c r="AH973" s="168"/>
      <c r="AI973" s="168"/>
      <c r="AJ973" s="168"/>
      <c r="AK973" s="168"/>
      <c r="AL973" s="168"/>
      <c r="AM973" s="168"/>
      <c r="AN973" s="168"/>
      <c r="AO973" s="168"/>
      <c r="AP973" s="168"/>
      <c r="AQ973" s="168"/>
      <c r="AR973" s="14"/>
    </row>
    <row r="974" spans="1:44" x14ac:dyDescent="0.35">
      <c r="A974" s="153" t="str">
        <f t="shared" si="62"/>
        <v>Cut1_13</v>
      </c>
      <c r="B974" s="14">
        <v>2022</v>
      </c>
      <c r="C974" s="14">
        <v>13</v>
      </c>
      <c r="D974" s="14" t="s">
        <v>7</v>
      </c>
      <c r="E974" s="14" t="s">
        <v>13</v>
      </c>
      <c r="F974" s="14" t="s">
        <v>8</v>
      </c>
      <c r="G974" s="14" t="s">
        <v>9</v>
      </c>
      <c r="H974" s="14" t="str">
        <f t="shared" si="63"/>
        <v>B3BPW</v>
      </c>
      <c r="I974" s="14" t="str">
        <f t="shared" si="64"/>
        <v>B3_2022</v>
      </c>
      <c r="J974" s="14" t="s">
        <v>10</v>
      </c>
      <c r="K974" s="14" t="s">
        <v>369</v>
      </c>
      <c r="L974" s="18">
        <v>44697</v>
      </c>
      <c r="M974" s="154">
        <v>32.359999084472655</v>
      </c>
      <c r="N974" s="155">
        <v>2847.6799194335931</v>
      </c>
      <c r="O974" s="155">
        <v>2847.6799194335931</v>
      </c>
      <c r="P974" s="14"/>
      <c r="Q974" s="14"/>
      <c r="R974" s="14"/>
      <c r="S974" s="168"/>
      <c r="T974" s="168"/>
      <c r="U974" s="168"/>
      <c r="V974" s="168"/>
      <c r="W974" s="168"/>
      <c r="X974" s="168"/>
      <c r="Y974" s="168"/>
      <c r="Z974" s="168"/>
      <c r="AA974" s="168"/>
      <c r="AB974" s="168"/>
      <c r="AC974" s="168"/>
      <c r="AD974" s="168"/>
      <c r="AE974" s="168"/>
      <c r="AF974" s="168"/>
      <c r="AG974" s="168"/>
      <c r="AH974" s="168"/>
      <c r="AI974" s="168"/>
      <c r="AJ974" s="168"/>
      <c r="AK974" s="168"/>
      <c r="AL974" s="168"/>
      <c r="AM974" s="168"/>
      <c r="AN974" s="168"/>
      <c r="AO974" s="168"/>
      <c r="AP974" s="168"/>
      <c r="AQ974" s="168"/>
      <c r="AR974" s="14"/>
    </row>
    <row r="975" spans="1:44" x14ac:dyDescent="0.35">
      <c r="A975" s="153" t="str">
        <f t="shared" si="62"/>
        <v>Cut1_14</v>
      </c>
      <c r="B975" s="14">
        <v>2022</v>
      </c>
      <c r="C975" s="14">
        <v>14</v>
      </c>
      <c r="D975" s="14" t="s">
        <v>7</v>
      </c>
      <c r="E975" s="14" t="s">
        <v>13</v>
      </c>
      <c r="F975" s="14" t="s">
        <v>18</v>
      </c>
      <c r="G975" s="14" t="s">
        <v>9</v>
      </c>
      <c r="H975" s="14" t="str">
        <f t="shared" si="63"/>
        <v>B2BPW</v>
      </c>
      <c r="I975" s="14" t="str">
        <f t="shared" si="64"/>
        <v>B2_2022</v>
      </c>
      <c r="J975" s="14" t="s">
        <v>15</v>
      </c>
      <c r="K975" s="14" t="s">
        <v>369</v>
      </c>
      <c r="L975" s="18">
        <v>44726</v>
      </c>
      <c r="M975" s="154">
        <v>34.39</v>
      </c>
      <c r="N975" s="155">
        <v>6052.6399999999994</v>
      </c>
      <c r="O975" s="155">
        <v>6052.6399999999994</v>
      </c>
      <c r="P975" s="14"/>
      <c r="Q975" s="14"/>
      <c r="R975" s="14"/>
      <c r="S975" s="168"/>
      <c r="T975" s="168"/>
      <c r="U975" s="168"/>
      <c r="V975" s="168"/>
      <c r="W975" s="168"/>
      <c r="X975" s="168"/>
      <c r="Y975" s="168"/>
      <c r="Z975" s="168"/>
      <c r="AA975" s="168"/>
      <c r="AB975" s="168"/>
      <c r="AC975" s="168"/>
      <c r="AD975" s="168"/>
      <c r="AE975" s="168"/>
      <c r="AF975" s="168"/>
      <c r="AG975" s="168"/>
      <c r="AH975" s="168"/>
      <c r="AI975" s="168"/>
      <c r="AJ975" s="168"/>
      <c r="AK975" s="168"/>
      <c r="AL975" s="168"/>
      <c r="AM975" s="168"/>
      <c r="AN975" s="168"/>
      <c r="AO975" s="168"/>
      <c r="AP975" s="168"/>
      <c r="AQ975" s="168"/>
      <c r="AR975" s="14"/>
    </row>
    <row r="976" spans="1:44" x14ac:dyDescent="0.35">
      <c r="A976" s="153" t="str">
        <f t="shared" si="62"/>
        <v>Cut1_15</v>
      </c>
      <c r="B976" s="14">
        <v>2022</v>
      </c>
      <c r="C976" s="14">
        <v>15</v>
      </c>
      <c r="D976" s="14" t="s">
        <v>13</v>
      </c>
      <c r="E976" s="14" t="s">
        <v>13</v>
      </c>
      <c r="F976" s="14" t="s">
        <v>18</v>
      </c>
      <c r="G976" s="14" t="s">
        <v>16</v>
      </c>
      <c r="H976" s="14" t="str">
        <f t="shared" si="63"/>
        <v>B2BFW</v>
      </c>
      <c r="I976" s="14" t="str">
        <f t="shared" si="64"/>
        <v>B2_2022</v>
      </c>
      <c r="J976" s="14" t="s">
        <v>15</v>
      </c>
      <c r="K976" s="14" t="s">
        <v>369</v>
      </c>
      <c r="L976" s="18">
        <v>44726</v>
      </c>
      <c r="M976" s="154">
        <v>33.225000000000001</v>
      </c>
      <c r="N976" s="155">
        <v>5847.6</v>
      </c>
      <c r="O976" s="155">
        <v>5847.6</v>
      </c>
      <c r="P976" s="14"/>
      <c r="Q976" s="14"/>
      <c r="R976" s="14"/>
      <c r="S976" s="168"/>
      <c r="T976" s="168"/>
      <c r="U976" s="168"/>
      <c r="V976" s="168"/>
      <c r="W976" s="168"/>
      <c r="X976" s="168"/>
      <c r="Y976" s="168"/>
      <c r="Z976" s="168"/>
      <c r="AA976" s="168"/>
      <c r="AB976" s="168"/>
      <c r="AC976" s="168"/>
      <c r="AD976" s="168"/>
      <c r="AE976" s="168"/>
      <c r="AF976" s="168"/>
      <c r="AG976" s="168"/>
      <c r="AH976" s="168"/>
      <c r="AI976" s="168"/>
      <c r="AJ976" s="168"/>
      <c r="AK976" s="168"/>
      <c r="AL976" s="168"/>
      <c r="AM976" s="168"/>
      <c r="AN976" s="168"/>
      <c r="AO976" s="168"/>
      <c r="AP976" s="168"/>
      <c r="AQ976" s="168"/>
      <c r="AR976" s="14"/>
    </row>
    <row r="977" spans="1:44" x14ac:dyDescent="0.35">
      <c r="A977" s="153" t="str">
        <f t="shared" si="62"/>
        <v>Cut1_16</v>
      </c>
      <c r="B977" s="14">
        <v>2022</v>
      </c>
      <c r="C977" s="14">
        <v>16</v>
      </c>
      <c r="D977" s="14" t="s">
        <v>13</v>
      </c>
      <c r="E977" s="14" t="s">
        <v>13</v>
      </c>
      <c r="F977" s="14" t="s">
        <v>14</v>
      </c>
      <c r="G977" s="14" t="s">
        <v>9</v>
      </c>
      <c r="H977" s="14" t="str">
        <f t="shared" si="63"/>
        <v>B1BPW</v>
      </c>
      <c r="I977" s="14" t="str">
        <f t="shared" si="64"/>
        <v>B1_2022</v>
      </c>
      <c r="J977" s="14" t="s">
        <v>15</v>
      </c>
      <c r="K977" s="14" t="s">
        <v>369</v>
      </c>
      <c r="L977" s="18">
        <v>44726</v>
      </c>
      <c r="M977" s="154">
        <v>32.445</v>
      </c>
      <c r="N977" s="155">
        <v>6489</v>
      </c>
      <c r="O977" s="155">
        <v>6489</v>
      </c>
      <c r="P977" s="14"/>
      <c r="Q977" s="14"/>
      <c r="R977" s="14"/>
      <c r="S977" s="168"/>
      <c r="T977" s="168"/>
      <c r="U977" s="168"/>
      <c r="V977" s="168"/>
      <c r="W977" s="168"/>
      <c r="X977" s="168"/>
      <c r="Y977" s="168"/>
      <c r="Z977" s="168"/>
      <c r="AA977" s="168"/>
      <c r="AB977" s="168"/>
      <c r="AC977" s="168"/>
      <c r="AD977" s="168"/>
      <c r="AE977" s="168"/>
      <c r="AF977" s="168"/>
      <c r="AG977" s="168"/>
      <c r="AH977" s="168"/>
      <c r="AI977" s="168"/>
      <c r="AJ977" s="168"/>
      <c r="AK977" s="168"/>
      <c r="AL977" s="168"/>
      <c r="AM977" s="168"/>
      <c r="AN977" s="168"/>
      <c r="AO977" s="168"/>
      <c r="AP977" s="168"/>
      <c r="AQ977" s="168"/>
      <c r="AR977" s="14"/>
    </row>
    <row r="978" spans="1:44" x14ac:dyDescent="0.35">
      <c r="A978" s="153" t="str">
        <f t="shared" si="62"/>
        <v>Cut1_17</v>
      </c>
      <c r="B978" s="14">
        <v>2022</v>
      </c>
      <c r="C978" s="14">
        <v>17</v>
      </c>
      <c r="D978" s="14" t="s">
        <v>12</v>
      </c>
      <c r="E978" s="14" t="s">
        <v>13</v>
      </c>
      <c r="F978" s="14" t="s">
        <v>14</v>
      </c>
      <c r="G978" s="14" t="s">
        <v>16</v>
      </c>
      <c r="H978" s="14" t="str">
        <f t="shared" si="63"/>
        <v>B1BFW</v>
      </c>
      <c r="I978" s="14" t="str">
        <f t="shared" si="64"/>
        <v>B1_2022</v>
      </c>
      <c r="J978" s="14" t="s">
        <v>15</v>
      </c>
      <c r="K978" s="14" t="s">
        <v>369</v>
      </c>
      <c r="L978" s="18">
        <v>44726</v>
      </c>
      <c r="M978" s="154">
        <v>31.625</v>
      </c>
      <c r="N978" s="155">
        <v>6578</v>
      </c>
      <c r="O978" s="155">
        <v>6578</v>
      </c>
      <c r="P978" s="14"/>
      <c r="Q978" s="14"/>
      <c r="R978" s="14"/>
      <c r="S978" s="168"/>
      <c r="T978" s="168"/>
      <c r="U978" s="168"/>
      <c r="V978" s="168"/>
      <c r="W978" s="168"/>
      <c r="X978" s="168"/>
      <c r="Y978" s="168"/>
      <c r="Z978" s="168"/>
      <c r="AA978" s="168"/>
      <c r="AB978" s="168"/>
      <c r="AC978" s="168"/>
      <c r="AD978" s="168"/>
      <c r="AE978" s="168"/>
      <c r="AF978" s="168"/>
      <c r="AG978" s="168"/>
      <c r="AH978" s="168"/>
      <c r="AI978" s="168"/>
      <c r="AJ978" s="168"/>
      <c r="AK978" s="168"/>
      <c r="AL978" s="168"/>
      <c r="AM978" s="168"/>
      <c r="AN978" s="168"/>
      <c r="AO978" s="168"/>
      <c r="AP978" s="168"/>
      <c r="AQ978" s="168"/>
      <c r="AR978" s="14"/>
    </row>
    <row r="979" spans="1:44" x14ac:dyDescent="0.35">
      <c r="A979" s="153" t="str">
        <f t="shared" si="62"/>
        <v>Cut1_18</v>
      </c>
      <c r="B979" s="14">
        <v>2022</v>
      </c>
      <c r="C979" s="14">
        <v>18</v>
      </c>
      <c r="D979" s="14" t="s">
        <v>12</v>
      </c>
      <c r="E979" s="14" t="s">
        <v>13</v>
      </c>
      <c r="F979" s="14" t="s">
        <v>11</v>
      </c>
      <c r="G979" s="14" t="s">
        <v>16</v>
      </c>
      <c r="H979" s="14" t="str">
        <f t="shared" si="63"/>
        <v>B4BFW</v>
      </c>
      <c r="I979" s="14" t="str">
        <f t="shared" si="64"/>
        <v>B4_2022</v>
      </c>
      <c r="J979" s="14" t="s">
        <v>10</v>
      </c>
      <c r="K979" s="14" t="s">
        <v>369</v>
      </c>
      <c r="L979" s="18">
        <v>44697</v>
      </c>
      <c r="M979" s="154">
        <v>28.270001220703126</v>
      </c>
      <c r="N979" s="155">
        <v>5503.2269042968746</v>
      </c>
      <c r="O979" s="155">
        <v>5503.2269042968746</v>
      </c>
      <c r="P979" s="14"/>
      <c r="Q979" s="14"/>
      <c r="R979" s="14"/>
      <c r="S979" s="168"/>
      <c r="T979" s="168"/>
      <c r="U979" s="168"/>
      <c r="V979" s="168"/>
      <c r="W979" s="168"/>
      <c r="X979" s="168"/>
      <c r="Y979" s="168"/>
      <c r="Z979" s="168"/>
      <c r="AA979" s="168"/>
      <c r="AB979" s="168"/>
      <c r="AC979" s="168"/>
      <c r="AD979" s="168"/>
      <c r="AE979" s="168"/>
      <c r="AF979" s="168"/>
      <c r="AG979" s="168"/>
      <c r="AH979" s="168"/>
      <c r="AI979" s="168"/>
      <c r="AJ979" s="168"/>
      <c r="AK979" s="168"/>
      <c r="AL979" s="168"/>
      <c r="AM979" s="168"/>
      <c r="AN979" s="168"/>
      <c r="AO979" s="168"/>
      <c r="AP979" s="168"/>
      <c r="AQ979" s="168"/>
      <c r="AR979" s="14"/>
    </row>
    <row r="980" spans="1:44" x14ac:dyDescent="0.35">
      <c r="A980" s="153" t="str">
        <f t="shared" si="62"/>
        <v>Cut1_19</v>
      </c>
      <c r="B980" s="14">
        <v>2022</v>
      </c>
      <c r="C980" s="14">
        <v>19</v>
      </c>
      <c r="D980" s="14" t="s">
        <v>17</v>
      </c>
      <c r="E980" s="14" t="s">
        <v>13</v>
      </c>
      <c r="F980" s="14" t="s">
        <v>11</v>
      </c>
      <c r="G980" s="14" t="s">
        <v>9</v>
      </c>
      <c r="H980" s="14" t="str">
        <f t="shared" si="63"/>
        <v>B4BPW</v>
      </c>
      <c r="I980" s="14" t="str">
        <f t="shared" si="64"/>
        <v>B4_2022</v>
      </c>
      <c r="J980" s="14" t="s">
        <v>10</v>
      </c>
      <c r="K980" s="14" t="s">
        <v>369</v>
      </c>
      <c r="L980" s="18">
        <v>44697</v>
      </c>
      <c r="M980" s="154">
        <v>25.689999389648435</v>
      </c>
      <c r="N980" s="155">
        <v>5137.9998779296866</v>
      </c>
      <c r="O980" s="155">
        <v>5137.9998779296866</v>
      </c>
      <c r="P980" s="14"/>
      <c r="Q980" s="14"/>
      <c r="R980" s="14"/>
      <c r="S980" s="168"/>
      <c r="T980" s="168"/>
      <c r="U980" s="168"/>
      <c r="V980" s="168"/>
      <c r="W980" s="168"/>
      <c r="X980" s="168"/>
      <c r="Y980" s="168"/>
      <c r="Z980" s="168"/>
      <c r="AA980" s="168"/>
      <c r="AB980" s="168"/>
      <c r="AC980" s="168"/>
      <c r="AD980" s="168"/>
      <c r="AE980" s="168"/>
      <c r="AF980" s="168"/>
      <c r="AG980" s="168"/>
      <c r="AH980" s="168"/>
      <c r="AI980" s="168"/>
      <c r="AJ980" s="168"/>
      <c r="AK980" s="168"/>
      <c r="AL980" s="168"/>
      <c r="AM980" s="168"/>
      <c r="AN980" s="168"/>
      <c r="AO980" s="168"/>
      <c r="AP980" s="168"/>
      <c r="AQ980" s="168"/>
      <c r="AR980" s="14"/>
    </row>
    <row r="981" spans="1:44" x14ac:dyDescent="0.35">
      <c r="A981" s="153" t="str">
        <f t="shared" si="62"/>
        <v>Cut1_20</v>
      </c>
      <c r="B981" s="14">
        <v>2022</v>
      </c>
      <c r="C981" s="14">
        <v>20</v>
      </c>
      <c r="D981" s="14" t="s">
        <v>17</v>
      </c>
      <c r="E981" s="14" t="s">
        <v>13</v>
      </c>
      <c r="F981" s="14" t="s">
        <v>8</v>
      </c>
      <c r="G981" s="14" t="s">
        <v>12</v>
      </c>
      <c r="H981" s="14" t="str">
        <f t="shared" si="63"/>
        <v>B3C</v>
      </c>
      <c r="I981" s="14" t="str">
        <f t="shared" si="64"/>
        <v>B3_2022</v>
      </c>
      <c r="J981" s="14" t="s">
        <v>10</v>
      </c>
      <c r="K981" s="14" t="s">
        <v>369</v>
      </c>
      <c r="L981" s="18">
        <v>44697</v>
      </c>
      <c r="M981" s="154">
        <v>29.469999694824217</v>
      </c>
      <c r="N981" s="155">
        <v>2082.5466451009115</v>
      </c>
      <c r="O981" s="155">
        <v>2082.5466451009115</v>
      </c>
      <c r="P981" s="14"/>
      <c r="Q981" s="14"/>
      <c r="R981" s="14"/>
      <c r="S981" s="168"/>
      <c r="T981" s="168"/>
      <c r="U981" s="168"/>
      <c r="V981" s="168"/>
      <c r="W981" s="168"/>
      <c r="X981" s="168"/>
      <c r="Y981" s="168"/>
      <c r="Z981" s="168"/>
      <c r="AA981" s="168"/>
      <c r="AB981" s="168"/>
      <c r="AC981" s="168"/>
      <c r="AD981" s="168"/>
      <c r="AE981" s="168"/>
      <c r="AF981" s="168"/>
      <c r="AG981" s="168"/>
      <c r="AH981" s="168"/>
      <c r="AI981" s="168"/>
      <c r="AJ981" s="168"/>
      <c r="AK981" s="168"/>
      <c r="AL981" s="168"/>
      <c r="AM981" s="168"/>
      <c r="AN981" s="168"/>
      <c r="AO981" s="168"/>
      <c r="AP981" s="168"/>
      <c r="AQ981" s="168"/>
      <c r="AR981" s="14"/>
    </row>
    <row r="982" spans="1:44" x14ac:dyDescent="0.35">
      <c r="A982" s="153" t="str">
        <f t="shared" si="62"/>
        <v>Cut1_21</v>
      </c>
      <c r="B982" s="14">
        <v>2022</v>
      </c>
      <c r="C982" s="14">
        <v>21</v>
      </c>
      <c r="D982" s="14" t="s">
        <v>19</v>
      </c>
      <c r="E982" s="14" t="s">
        <v>13</v>
      </c>
      <c r="F982" s="14" t="s">
        <v>14</v>
      </c>
      <c r="G982" s="14" t="s">
        <v>12</v>
      </c>
      <c r="H982" s="14" t="str">
        <f t="shared" si="63"/>
        <v>B1C</v>
      </c>
      <c r="I982" s="14" t="str">
        <f t="shared" si="64"/>
        <v>B1_2022</v>
      </c>
      <c r="J982" s="14" t="s">
        <v>15</v>
      </c>
      <c r="K982" s="14" t="s">
        <v>369</v>
      </c>
      <c r="L982" s="18">
        <v>44726</v>
      </c>
      <c r="M982" s="154">
        <v>30.950000000000003</v>
      </c>
      <c r="N982" s="155">
        <v>4786.9333333333343</v>
      </c>
      <c r="O982" s="155">
        <v>4786.9333333333343</v>
      </c>
      <c r="P982" s="14"/>
      <c r="Q982" s="14"/>
      <c r="R982" s="14"/>
      <c r="S982" s="168"/>
      <c r="T982" s="168"/>
      <c r="U982" s="168"/>
      <c r="V982" s="168"/>
      <c r="W982" s="168"/>
      <c r="X982" s="168"/>
      <c r="Y982" s="168"/>
      <c r="Z982" s="168"/>
      <c r="AA982" s="168"/>
      <c r="AB982" s="168"/>
      <c r="AC982" s="168"/>
      <c r="AD982" s="168"/>
      <c r="AE982" s="168"/>
      <c r="AF982" s="168"/>
      <c r="AG982" s="168"/>
      <c r="AH982" s="168"/>
      <c r="AI982" s="168"/>
      <c r="AJ982" s="168"/>
      <c r="AK982" s="168"/>
      <c r="AL982" s="168"/>
      <c r="AM982" s="168"/>
      <c r="AN982" s="168"/>
      <c r="AO982" s="168"/>
      <c r="AP982" s="168"/>
      <c r="AQ982" s="168"/>
      <c r="AR982" s="14"/>
    </row>
    <row r="983" spans="1:44" x14ac:dyDescent="0.35">
      <c r="A983" s="153" t="str">
        <f t="shared" si="62"/>
        <v>Cut1_22</v>
      </c>
      <c r="B983" s="14">
        <v>2022</v>
      </c>
      <c r="C983" s="14">
        <v>22</v>
      </c>
      <c r="D983" s="14" t="s">
        <v>19</v>
      </c>
      <c r="E983" s="14" t="s">
        <v>13</v>
      </c>
      <c r="F983" s="14" t="s">
        <v>11</v>
      </c>
      <c r="G983" s="14" t="s">
        <v>12</v>
      </c>
      <c r="H983" s="14" t="str">
        <f t="shared" si="63"/>
        <v>B4C</v>
      </c>
      <c r="I983" s="14" t="str">
        <f t="shared" si="64"/>
        <v>B4_2022</v>
      </c>
      <c r="J983" s="14" t="s">
        <v>10</v>
      </c>
      <c r="K983" s="14" t="s">
        <v>369</v>
      </c>
      <c r="L983" s="18">
        <v>44697</v>
      </c>
      <c r="M983" s="154">
        <v>26.040000915527344</v>
      </c>
      <c r="N983" s="155">
        <v>3715.0401306152344</v>
      </c>
      <c r="O983" s="155">
        <v>3715.0401306152344</v>
      </c>
      <c r="P983" s="14"/>
      <c r="Q983" s="14"/>
      <c r="R983" s="14"/>
      <c r="S983" s="168"/>
      <c r="T983" s="168"/>
      <c r="U983" s="168"/>
      <c r="V983" s="168"/>
      <c r="W983" s="168"/>
      <c r="X983" s="168"/>
      <c r="Y983" s="168"/>
      <c r="Z983" s="168"/>
      <c r="AA983" s="168"/>
      <c r="AB983" s="168"/>
      <c r="AC983" s="168"/>
      <c r="AD983" s="168"/>
      <c r="AE983" s="168"/>
      <c r="AF983" s="168"/>
      <c r="AG983" s="168"/>
      <c r="AH983" s="168"/>
      <c r="AI983" s="168"/>
      <c r="AJ983" s="168"/>
      <c r="AK983" s="168"/>
      <c r="AL983" s="168"/>
      <c r="AM983" s="168"/>
      <c r="AN983" s="168"/>
      <c r="AO983" s="168"/>
      <c r="AP983" s="168"/>
      <c r="AQ983" s="168"/>
      <c r="AR983" s="14"/>
    </row>
    <row r="984" spans="1:44" x14ac:dyDescent="0.35">
      <c r="A984" s="153" t="str">
        <f t="shared" si="62"/>
        <v>Cut1_23</v>
      </c>
      <c r="B984" s="14">
        <v>2022</v>
      </c>
      <c r="C984" s="14">
        <v>23</v>
      </c>
      <c r="D984" s="14" t="s">
        <v>20</v>
      </c>
      <c r="E984" s="14" t="s">
        <v>13</v>
      </c>
      <c r="F984" s="14" t="s">
        <v>8</v>
      </c>
      <c r="G984" s="14" t="s">
        <v>16</v>
      </c>
      <c r="H984" s="14" t="str">
        <f t="shared" si="63"/>
        <v>B3BFW</v>
      </c>
      <c r="I984" s="14" t="str">
        <f t="shared" si="64"/>
        <v>B3_2022</v>
      </c>
      <c r="J984" s="14" t="s">
        <v>10</v>
      </c>
      <c r="K984" s="14" t="s">
        <v>369</v>
      </c>
      <c r="L984" s="18">
        <v>44697</v>
      </c>
      <c r="M984" s="154">
        <v>27.865000915527343</v>
      </c>
      <c r="N984" s="155">
        <v>780.22002563476565</v>
      </c>
      <c r="O984" s="155">
        <v>780.22002563476565</v>
      </c>
      <c r="P984" s="14"/>
      <c r="Q984" s="14"/>
      <c r="R984" s="14"/>
      <c r="S984" s="168"/>
      <c r="T984" s="168"/>
      <c r="U984" s="168"/>
      <c r="V984" s="168"/>
      <c r="W984" s="168"/>
      <c r="X984" s="168"/>
      <c r="Y984" s="168"/>
      <c r="Z984" s="168"/>
      <c r="AA984" s="168"/>
      <c r="AB984" s="168"/>
      <c r="AC984" s="168"/>
      <c r="AD984" s="168"/>
      <c r="AE984" s="168"/>
      <c r="AF984" s="168"/>
      <c r="AG984" s="168"/>
      <c r="AH984" s="168"/>
      <c r="AI984" s="168"/>
      <c r="AJ984" s="168"/>
      <c r="AK984" s="168"/>
      <c r="AL984" s="168"/>
      <c r="AM984" s="168"/>
      <c r="AN984" s="168"/>
      <c r="AO984" s="168"/>
      <c r="AP984" s="168"/>
      <c r="AQ984" s="168"/>
      <c r="AR984" s="14"/>
    </row>
    <row r="985" spans="1:44" x14ac:dyDescent="0.35">
      <c r="A985" s="153" t="str">
        <f t="shared" si="62"/>
        <v>Cut1_24</v>
      </c>
      <c r="B985" s="14">
        <v>2022</v>
      </c>
      <c r="C985" s="15">
        <v>24</v>
      </c>
      <c r="D985" s="15" t="s">
        <v>20</v>
      </c>
      <c r="E985" s="15" t="s">
        <v>13</v>
      </c>
      <c r="F985" s="15" t="s">
        <v>18</v>
      </c>
      <c r="G985" s="14" t="s">
        <v>12</v>
      </c>
      <c r="H985" s="14" t="str">
        <f t="shared" si="63"/>
        <v>B2C</v>
      </c>
      <c r="I985" s="14" t="str">
        <f t="shared" si="64"/>
        <v>B2_2022</v>
      </c>
      <c r="J985" s="14" t="s">
        <v>15</v>
      </c>
      <c r="K985" s="14" t="s">
        <v>369</v>
      </c>
      <c r="L985" s="18">
        <v>44726</v>
      </c>
      <c r="M985" s="154">
        <v>31.285</v>
      </c>
      <c r="N985" s="155">
        <v>5255.88</v>
      </c>
      <c r="O985" s="155">
        <v>5255.88</v>
      </c>
      <c r="P985" s="14"/>
      <c r="Q985" s="14"/>
      <c r="R985" s="14"/>
      <c r="S985" s="168"/>
      <c r="T985" s="168"/>
      <c r="U985" s="168"/>
      <c r="V985" s="168"/>
      <c r="W985" s="168"/>
      <c r="X985" s="168"/>
      <c r="Y985" s="168"/>
      <c r="Z985" s="168"/>
      <c r="AA985" s="168"/>
      <c r="AB985" s="168"/>
      <c r="AC985" s="168"/>
      <c r="AD985" s="168"/>
      <c r="AE985" s="168"/>
      <c r="AF985" s="168"/>
      <c r="AG985" s="168"/>
      <c r="AH985" s="168"/>
      <c r="AI985" s="168"/>
      <c r="AJ985" s="168"/>
      <c r="AK985" s="168"/>
      <c r="AL985" s="168"/>
      <c r="AM985" s="168"/>
      <c r="AN985" s="168"/>
      <c r="AO985" s="168"/>
      <c r="AP985" s="168"/>
      <c r="AQ985" s="168"/>
      <c r="AR985" s="14"/>
    </row>
    <row r="986" spans="1:44" x14ac:dyDescent="0.35">
      <c r="A986" s="153" t="str">
        <f t="shared" si="62"/>
        <v>Cut1_25</v>
      </c>
      <c r="B986" s="14">
        <v>2022</v>
      </c>
      <c r="C986" s="14">
        <v>25</v>
      </c>
      <c r="D986" s="14" t="s">
        <v>7</v>
      </c>
      <c r="E986" s="14" t="s">
        <v>12</v>
      </c>
      <c r="F986" s="14" t="s">
        <v>11</v>
      </c>
      <c r="G986" s="14" t="s">
        <v>16</v>
      </c>
      <c r="H986" s="14" t="str">
        <f t="shared" si="63"/>
        <v>B4BFW</v>
      </c>
      <c r="I986" s="14" t="str">
        <f t="shared" si="64"/>
        <v>B4_2022</v>
      </c>
      <c r="J986" s="14" t="s">
        <v>10</v>
      </c>
      <c r="K986" s="14" t="s">
        <v>369</v>
      </c>
      <c r="L986" s="18">
        <v>44697</v>
      </c>
      <c r="M986" s="154">
        <v>24.570000457763669</v>
      </c>
      <c r="N986" s="155">
        <v>4389.8400817871097</v>
      </c>
      <c r="O986" s="155">
        <v>4389.8400817871097</v>
      </c>
      <c r="P986" s="14"/>
      <c r="Q986" s="14"/>
      <c r="R986" s="14"/>
      <c r="S986" s="168"/>
      <c r="T986" s="168"/>
      <c r="U986" s="168"/>
      <c r="V986" s="168"/>
      <c r="W986" s="168"/>
      <c r="X986" s="168"/>
      <c r="Y986" s="168"/>
      <c r="Z986" s="168"/>
      <c r="AA986" s="168"/>
      <c r="AB986" s="168"/>
      <c r="AC986" s="168"/>
      <c r="AD986" s="168"/>
      <c r="AE986" s="168"/>
      <c r="AF986" s="168"/>
      <c r="AG986" s="168"/>
      <c r="AH986" s="168"/>
      <c r="AI986" s="168"/>
      <c r="AJ986" s="168"/>
      <c r="AK986" s="168"/>
      <c r="AL986" s="168"/>
      <c r="AM986" s="168"/>
      <c r="AN986" s="168"/>
      <c r="AO986" s="168"/>
      <c r="AP986" s="168"/>
      <c r="AQ986" s="168"/>
      <c r="AR986" s="14"/>
    </row>
    <row r="987" spans="1:44" x14ac:dyDescent="0.35">
      <c r="A987" s="153" t="str">
        <f t="shared" si="62"/>
        <v>Cut1_26</v>
      </c>
      <c r="B987" s="14">
        <v>2022</v>
      </c>
      <c r="C987" s="14">
        <v>26</v>
      </c>
      <c r="D987" s="14" t="s">
        <v>7</v>
      </c>
      <c r="E987" s="14" t="s">
        <v>12</v>
      </c>
      <c r="F987" s="14" t="s">
        <v>18</v>
      </c>
      <c r="G987" s="14" t="s">
        <v>9</v>
      </c>
      <c r="H987" s="14" t="str">
        <f t="shared" si="63"/>
        <v>B2BPW</v>
      </c>
      <c r="I987" s="14" t="str">
        <f t="shared" si="64"/>
        <v>B2_2022</v>
      </c>
      <c r="J987" s="14" t="s">
        <v>15</v>
      </c>
      <c r="K987" s="14" t="s">
        <v>369</v>
      </c>
      <c r="L987" s="18">
        <v>44726</v>
      </c>
      <c r="M987" s="154">
        <v>31.14</v>
      </c>
      <c r="N987" s="155">
        <v>6269.52</v>
      </c>
      <c r="O987" s="155">
        <v>6269.52</v>
      </c>
      <c r="P987" s="14"/>
      <c r="Q987" s="14"/>
      <c r="R987" s="14"/>
      <c r="S987" s="168"/>
      <c r="T987" s="168"/>
      <c r="U987" s="168"/>
      <c r="V987" s="168"/>
      <c r="W987" s="168"/>
      <c r="X987" s="168"/>
      <c r="Y987" s="168"/>
      <c r="Z987" s="168"/>
      <c r="AA987" s="168"/>
      <c r="AB987" s="168"/>
      <c r="AC987" s="168"/>
      <c r="AD987" s="168"/>
      <c r="AE987" s="168"/>
      <c r="AF987" s="168"/>
      <c r="AG987" s="168"/>
      <c r="AH987" s="168"/>
      <c r="AI987" s="168"/>
      <c r="AJ987" s="168"/>
      <c r="AK987" s="168"/>
      <c r="AL987" s="168"/>
      <c r="AM987" s="168"/>
      <c r="AN987" s="168"/>
      <c r="AO987" s="168"/>
      <c r="AP987" s="168"/>
      <c r="AQ987" s="168"/>
      <c r="AR987" s="14"/>
    </row>
    <row r="988" spans="1:44" x14ac:dyDescent="0.35">
      <c r="A988" s="153" t="str">
        <f t="shared" si="62"/>
        <v>Cut1_27</v>
      </c>
      <c r="B988" s="14">
        <v>2022</v>
      </c>
      <c r="C988" s="14">
        <v>27</v>
      </c>
      <c r="D988" s="14" t="s">
        <v>13</v>
      </c>
      <c r="E988" s="14" t="s">
        <v>12</v>
      </c>
      <c r="F988" s="14" t="s">
        <v>14</v>
      </c>
      <c r="G988" s="14" t="s">
        <v>12</v>
      </c>
      <c r="H988" s="14" t="str">
        <f t="shared" si="63"/>
        <v>B1C</v>
      </c>
      <c r="I988" s="14" t="str">
        <f t="shared" si="64"/>
        <v>B1_2022</v>
      </c>
      <c r="J988" s="14" t="s">
        <v>15</v>
      </c>
      <c r="K988" s="14" t="s">
        <v>369</v>
      </c>
      <c r="L988" s="18">
        <v>44726</v>
      </c>
      <c r="M988" s="154">
        <v>27.2</v>
      </c>
      <c r="N988" s="155">
        <v>3989.3333333333335</v>
      </c>
      <c r="O988" s="155">
        <v>3989.3333333333335</v>
      </c>
      <c r="P988" s="14"/>
      <c r="Q988" s="14"/>
      <c r="R988" s="14"/>
      <c r="S988" s="168"/>
      <c r="T988" s="168"/>
      <c r="U988" s="168"/>
      <c r="V988" s="168"/>
      <c r="W988" s="168"/>
      <c r="X988" s="168"/>
      <c r="Y988" s="168"/>
      <c r="Z988" s="168"/>
      <c r="AA988" s="168"/>
      <c r="AB988" s="168"/>
      <c r="AC988" s="168"/>
      <c r="AD988" s="168"/>
      <c r="AE988" s="168"/>
      <c r="AF988" s="168"/>
      <c r="AG988" s="168"/>
      <c r="AH988" s="168"/>
      <c r="AI988" s="168"/>
      <c r="AJ988" s="168"/>
      <c r="AK988" s="168"/>
      <c r="AL988" s="168"/>
      <c r="AM988" s="168"/>
      <c r="AN988" s="168"/>
      <c r="AO988" s="168"/>
      <c r="AP988" s="168"/>
      <c r="AQ988" s="168"/>
      <c r="AR988" s="14"/>
    </row>
    <row r="989" spans="1:44" x14ac:dyDescent="0.35">
      <c r="A989" s="153" t="str">
        <f t="shared" si="62"/>
        <v>Cut1_28</v>
      </c>
      <c r="B989" s="14">
        <v>2022</v>
      </c>
      <c r="C989" s="14">
        <v>28</v>
      </c>
      <c r="D989" s="14" t="s">
        <v>13</v>
      </c>
      <c r="E989" s="14" t="s">
        <v>12</v>
      </c>
      <c r="F989" s="14" t="s">
        <v>14</v>
      </c>
      <c r="G989" s="14" t="s">
        <v>9</v>
      </c>
      <c r="H989" s="14" t="str">
        <f t="shared" si="63"/>
        <v>B1BPW</v>
      </c>
      <c r="I989" s="14" t="str">
        <f t="shared" si="64"/>
        <v>B1_2022</v>
      </c>
      <c r="J989" s="14" t="s">
        <v>15</v>
      </c>
      <c r="K989" s="14" t="s">
        <v>369</v>
      </c>
      <c r="L989" s="18">
        <v>44726</v>
      </c>
      <c r="M989" s="154">
        <v>29.619999999999997</v>
      </c>
      <c r="N989" s="155">
        <v>5608.0533333333324</v>
      </c>
      <c r="O989" s="155">
        <v>5608.0533333333324</v>
      </c>
      <c r="P989" s="14"/>
      <c r="Q989" s="14"/>
      <c r="R989" s="14"/>
      <c r="S989" s="168"/>
      <c r="T989" s="168"/>
      <c r="U989" s="168"/>
      <c r="V989" s="168"/>
      <c r="W989" s="168"/>
      <c r="X989" s="168"/>
      <c r="Y989" s="168"/>
      <c r="Z989" s="168"/>
      <c r="AA989" s="168"/>
      <c r="AB989" s="168"/>
      <c r="AC989" s="168"/>
      <c r="AD989" s="168"/>
      <c r="AE989" s="168"/>
      <c r="AF989" s="168"/>
      <c r="AG989" s="168"/>
      <c r="AH989" s="168"/>
      <c r="AI989" s="168"/>
      <c r="AJ989" s="168"/>
      <c r="AK989" s="168"/>
      <c r="AL989" s="168"/>
      <c r="AM989" s="168"/>
      <c r="AN989" s="168"/>
      <c r="AO989" s="168"/>
      <c r="AP989" s="168"/>
      <c r="AQ989" s="168"/>
      <c r="AR989" s="14"/>
    </row>
    <row r="990" spans="1:44" x14ac:dyDescent="0.35">
      <c r="A990" s="153" t="str">
        <f t="shared" si="62"/>
        <v>Cut1_29</v>
      </c>
      <c r="B990" s="14">
        <v>2022</v>
      </c>
      <c r="C990" s="14">
        <v>29</v>
      </c>
      <c r="D990" s="14" t="s">
        <v>12</v>
      </c>
      <c r="E990" s="14" t="s">
        <v>12</v>
      </c>
      <c r="F990" s="14" t="s">
        <v>11</v>
      </c>
      <c r="G990" s="14" t="s">
        <v>9</v>
      </c>
      <c r="H990" s="14" t="str">
        <f t="shared" si="63"/>
        <v>B4BPW</v>
      </c>
      <c r="I990" s="14" t="str">
        <f t="shared" si="64"/>
        <v>B4_2022</v>
      </c>
      <c r="J990" s="14" t="s">
        <v>10</v>
      </c>
      <c r="K990" s="14" t="s">
        <v>369</v>
      </c>
      <c r="L990" s="18">
        <v>44697</v>
      </c>
      <c r="M990" s="154">
        <v>24.909999847412109</v>
      </c>
      <c r="N990" s="155">
        <v>4782.719970703125</v>
      </c>
      <c r="O990" s="155">
        <v>4782.719970703125</v>
      </c>
      <c r="P990" s="14"/>
      <c r="Q990" s="14"/>
      <c r="R990" s="14"/>
      <c r="S990" s="168"/>
      <c r="T990" s="168"/>
      <c r="U990" s="168"/>
      <c r="V990" s="168"/>
      <c r="W990" s="168"/>
      <c r="X990" s="168"/>
      <c r="Y990" s="168"/>
      <c r="Z990" s="168"/>
      <c r="AA990" s="168"/>
      <c r="AB990" s="168"/>
      <c r="AC990" s="168"/>
      <c r="AD990" s="168"/>
      <c r="AE990" s="168"/>
      <c r="AF990" s="168"/>
      <c r="AG990" s="168"/>
      <c r="AH990" s="168"/>
      <c r="AI990" s="168"/>
      <c r="AJ990" s="168"/>
      <c r="AK990" s="168"/>
      <c r="AL990" s="168"/>
      <c r="AM990" s="168"/>
      <c r="AN990" s="168"/>
      <c r="AO990" s="168"/>
      <c r="AP990" s="168"/>
      <c r="AQ990" s="168"/>
      <c r="AR990" s="14"/>
    </row>
    <row r="991" spans="1:44" x14ac:dyDescent="0.35">
      <c r="A991" s="153" t="str">
        <f t="shared" si="62"/>
        <v>Cut1_30</v>
      </c>
      <c r="B991" s="14">
        <v>2022</v>
      </c>
      <c r="C991" s="14">
        <v>30</v>
      </c>
      <c r="D991" s="14" t="s">
        <v>12</v>
      </c>
      <c r="E991" s="14" t="s">
        <v>12</v>
      </c>
      <c r="F991" s="14" t="s">
        <v>8</v>
      </c>
      <c r="G991" s="14" t="s">
        <v>16</v>
      </c>
      <c r="H991" s="14" t="str">
        <f t="shared" si="63"/>
        <v>B3BFW</v>
      </c>
      <c r="I991" s="14" t="str">
        <f t="shared" si="64"/>
        <v>B3_2022</v>
      </c>
      <c r="J991" s="14" t="s">
        <v>10</v>
      </c>
      <c r="K991" s="14" t="s">
        <v>369</v>
      </c>
      <c r="L991" s="18">
        <v>44697</v>
      </c>
      <c r="M991" s="154">
        <v>28.200000000000003</v>
      </c>
      <c r="N991" s="155">
        <v>2068.0000000000005</v>
      </c>
      <c r="O991" s="155">
        <v>2068.0000000000005</v>
      </c>
      <c r="P991" s="14"/>
      <c r="Q991" s="14"/>
      <c r="R991" s="14"/>
      <c r="S991" s="168"/>
      <c r="T991" s="168"/>
      <c r="U991" s="168"/>
      <c r="V991" s="168"/>
      <c r="W991" s="168"/>
      <c r="X991" s="168"/>
      <c r="Y991" s="168"/>
      <c r="Z991" s="168"/>
      <c r="AA991" s="168"/>
      <c r="AB991" s="168"/>
      <c r="AC991" s="168"/>
      <c r="AD991" s="168"/>
      <c r="AE991" s="168"/>
      <c r="AF991" s="168"/>
      <c r="AG991" s="168"/>
      <c r="AH991" s="168"/>
      <c r="AI991" s="168"/>
      <c r="AJ991" s="168"/>
      <c r="AK991" s="168"/>
      <c r="AL991" s="168"/>
      <c r="AM991" s="168"/>
      <c r="AN991" s="168"/>
      <c r="AO991" s="168"/>
      <c r="AP991" s="168"/>
      <c r="AQ991" s="168"/>
      <c r="AR991" s="14"/>
    </row>
    <row r="992" spans="1:44" x14ac:dyDescent="0.35">
      <c r="A992" s="153" t="str">
        <f t="shared" si="62"/>
        <v>Cut1_31</v>
      </c>
      <c r="B992" s="14">
        <v>2022</v>
      </c>
      <c r="C992" s="14">
        <v>31</v>
      </c>
      <c r="D992" s="14" t="s">
        <v>17</v>
      </c>
      <c r="E992" s="14" t="s">
        <v>12</v>
      </c>
      <c r="F992" s="14" t="s">
        <v>11</v>
      </c>
      <c r="G992" s="14" t="s">
        <v>12</v>
      </c>
      <c r="H992" s="14" t="str">
        <f t="shared" si="63"/>
        <v>B4C</v>
      </c>
      <c r="I992" s="14" t="str">
        <f t="shared" si="64"/>
        <v>B4_2022</v>
      </c>
      <c r="J992" s="14" t="s">
        <v>10</v>
      </c>
      <c r="K992" s="14" t="s">
        <v>369</v>
      </c>
      <c r="L992" s="18">
        <v>44697</v>
      </c>
      <c r="M992" s="154">
        <v>25.555000305175781</v>
      </c>
      <c r="N992" s="155">
        <v>5247.2933959960938</v>
      </c>
      <c r="O992" s="155">
        <v>5247.2933959960938</v>
      </c>
      <c r="P992" s="14"/>
      <c r="Q992" s="14"/>
      <c r="R992" s="14"/>
      <c r="S992" s="168"/>
      <c r="T992" s="168"/>
      <c r="U992" s="168"/>
      <c r="V992" s="168"/>
      <c r="W992" s="168"/>
      <c r="X992" s="168"/>
      <c r="Y992" s="168"/>
      <c r="Z992" s="168"/>
      <c r="AA992" s="168"/>
      <c r="AB992" s="168"/>
      <c r="AC992" s="168"/>
      <c r="AD992" s="168"/>
      <c r="AE992" s="168"/>
      <c r="AF992" s="168"/>
      <c r="AG992" s="168"/>
      <c r="AH992" s="168"/>
      <c r="AI992" s="168"/>
      <c r="AJ992" s="168"/>
      <c r="AK992" s="168"/>
      <c r="AL992" s="168"/>
      <c r="AM992" s="168"/>
      <c r="AN992" s="168"/>
      <c r="AO992" s="168"/>
      <c r="AP992" s="168"/>
      <c r="AQ992" s="168"/>
      <c r="AR992" s="14"/>
    </row>
    <row r="993" spans="1:44" x14ac:dyDescent="0.35">
      <c r="A993" s="153" t="str">
        <f t="shared" si="62"/>
        <v>Cut1_32</v>
      </c>
      <c r="B993" s="14">
        <v>2022</v>
      </c>
      <c r="C993" s="14">
        <v>32</v>
      </c>
      <c r="D993" s="14" t="s">
        <v>17</v>
      </c>
      <c r="E993" s="14" t="s">
        <v>12</v>
      </c>
      <c r="F993" s="14" t="s">
        <v>8</v>
      </c>
      <c r="G993" s="14" t="s">
        <v>12</v>
      </c>
      <c r="H993" s="14" t="str">
        <f t="shared" si="63"/>
        <v>B3C</v>
      </c>
      <c r="I993" s="14" t="str">
        <f t="shared" si="64"/>
        <v>B3_2022</v>
      </c>
      <c r="J993" s="14" t="s">
        <v>10</v>
      </c>
      <c r="K993" s="14" t="s">
        <v>369</v>
      </c>
      <c r="L993" s="18">
        <v>44697</v>
      </c>
      <c r="M993" s="154">
        <v>29.590000915527341</v>
      </c>
      <c r="N993" s="155">
        <v>1499.2267130533851</v>
      </c>
      <c r="O993" s="155">
        <v>1499.2267130533851</v>
      </c>
      <c r="P993" s="14"/>
      <c r="Q993" s="14"/>
      <c r="R993" s="14"/>
      <c r="S993" s="168"/>
      <c r="T993" s="168"/>
      <c r="U993" s="168"/>
      <c r="V993" s="168"/>
      <c r="W993" s="168"/>
      <c r="X993" s="168"/>
      <c r="Y993" s="168"/>
      <c r="Z993" s="168"/>
      <c r="AA993" s="168"/>
      <c r="AB993" s="168"/>
      <c r="AC993" s="168"/>
      <c r="AD993" s="168"/>
      <c r="AE993" s="168"/>
      <c r="AF993" s="168"/>
      <c r="AG993" s="168"/>
      <c r="AH993" s="168"/>
      <c r="AI993" s="168"/>
      <c r="AJ993" s="168"/>
      <c r="AK993" s="168"/>
      <c r="AL993" s="168"/>
      <c r="AM993" s="168"/>
      <c r="AN993" s="168"/>
      <c r="AO993" s="168"/>
      <c r="AP993" s="168"/>
      <c r="AQ993" s="168"/>
      <c r="AR993" s="14"/>
    </row>
    <row r="994" spans="1:44" x14ac:dyDescent="0.35">
      <c r="A994" s="153" t="str">
        <f t="shared" si="62"/>
        <v>Cut1_33</v>
      </c>
      <c r="B994" s="14">
        <v>2022</v>
      </c>
      <c r="C994" s="14">
        <v>33</v>
      </c>
      <c r="D994" s="14" t="s">
        <v>19</v>
      </c>
      <c r="E994" s="14" t="s">
        <v>12</v>
      </c>
      <c r="F994" s="14" t="s">
        <v>8</v>
      </c>
      <c r="G994" s="14" t="s">
        <v>9</v>
      </c>
      <c r="H994" s="14" t="str">
        <f t="shared" si="63"/>
        <v>B3BPW</v>
      </c>
      <c r="I994" s="14" t="str">
        <f t="shared" si="64"/>
        <v>B3_2022</v>
      </c>
      <c r="J994" s="14" t="s">
        <v>10</v>
      </c>
      <c r="K994" s="14" t="s">
        <v>369</v>
      </c>
      <c r="L994" s="18">
        <v>44697</v>
      </c>
      <c r="M994" s="154">
        <v>27.524999999999999</v>
      </c>
      <c r="N994" s="155">
        <v>2018.4999999999998</v>
      </c>
      <c r="O994" s="155">
        <v>2018.4999999999998</v>
      </c>
      <c r="P994" s="14"/>
      <c r="Q994" s="14"/>
      <c r="R994" s="14"/>
      <c r="S994" s="168"/>
      <c r="T994" s="168"/>
      <c r="U994" s="168"/>
      <c r="V994" s="168"/>
      <c r="W994" s="168"/>
      <c r="X994" s="168"/>
      <c r="Y994" s="168"/>
      <c r="Z994" s="168"/>
      <c r="AA994" s="168"/>
      <c r="AB994" s="168"/>
      <c r="AC994" s="168"/>
      <c r="AD994" s="168"/>
      <c r="AE994" s="168"/>
      <c r="AF994" s="168"/>
      <c r="AG994" s="168"/>
      <c r="AH994" s="168"/>
      <c r="AI994" s="168"/>
      <c r="AJ994" s="168"/>
      <c r="AK994" s="168"/>
      <c r="AL994" s="168"/>
      <c r="AM994" s="168"/>
      <c r="AN994" s="168"/>
      <c r="AO994" s="168"/>
      <c r="AP994" s="168"/>
      <c r="AQ994" s="168"/>
      <c r="AR994" s="14"/>
    </row>
    <row r="995" spans="1:44" x14ac:dyDescent="0.35">
      <c r="A995" s="153" t="str">
        <f t="shared" si="62"/>
        <v>Cut1_34</v>
      </c>
      <c r="B995" s="14">
        <v>2022</v>
      </c>
      <c r="C995" s="14">
        <v>34</v>
      </c>
      <c r="D995" s="14" t="s">
        <v>19</v>
      </c>
      <c r="E995" s="14" t="s">
        <v>12</v>
      </c>
      <c r="F995" s="14" t="s">
        <v>14</v>
      </c>
      <c r="G995" s="14" t="s">
        <v>16</v>
      </c>
      <c r="H995" s="14" t="str">
        <f t="shared" si="63"/>
        <v>B1BFW</v>
      </c>
      <c r="I995" s="14" t="str">
        <f t="shared" si="64"/>
        <v>B1_2022</v>
      </c>
      <c r="J995" s="14" t="s">
        <v>15</v>
      </c>
      <c r="K995" s="14" t="s">
        <v>369</v>
      </c>
      <c r="L995" s="18">
        <v>44726</v>
      </c>
      <c r="M995" s="154">
        <v>23.55</v>
      </c>
      <c r="N995" s="155">
        <v>4992.6000000000004</v>
      </c>
      <c r="O995" s="155">
        <v>4992.6000000000004</v>
      </c>
      <c r="P995" s="14"/>
      <c r="Q995" s="14"/>
      <c r="R995" s="14"/>
      <c r="S995" s="168"/>
      <c r="T995" s="168"/>
      <c r="U995" s="168"/>
      <c r="V995" s="168"/>
      <c r="W995" s="168"/>
      <c r="X995" s="168"/>
      <c r="Y995" s="168"/>
      <c r="Z995" s="168"/>
      <c r="AA995" s="168"/>
      <c r="AB995" s="168"/>
      <c r="AC995" s="168"/>
      <c r="AD995" s="168"/>
      <c r="AE995" s="168"/>
      <c r="AF995" s="168"/>
      <c r="AG995" s="168"/>
      <c r="AH995" s="168"/>
      <c r="AI995" s="168"/>
      <c r="AJ995" s="168"/>
      <c r="AK995" s="168"/>
      <c r="AL995" s="168"/>
      <c r="AM995" s="168"/>
      <c r="AN995" s="168"/>
      <c r="AO995" s="168"/>
      <c r="AP995" s="168"/>
      <c r="AQ995" s="168"/>
      <c r="AR995" s="14"/>
    </row>
    <row r="996" spans="1:44" x14ac:dyDescent="0.35">
      <c r="A996" s="153" t="str">
        <f t="shared" si="62"/>
        <v>Cut1_35</v>
      </c>
      <c r="B996" s="14">
        <v>2022</v>
      </c>
      <c r="C996" s="16">
        <v>35</v>
      </c>
      <c r="D996" s="14" t="s">
        <v>20</v>
      </c>
      <c r="E996" s="16" t="s">
        <v>12</v>
      </c>
      <c r="F996" s="16" t="s">
        <v>18</v>
      </c>
      <c r="G996" s="14" t="s">
        <v>16</v>
      </c>
      <c r="H996" s="14" t="str">
        <f t="shared" si="63"/>
        <v>B2BFW</v>
      </c>
      <c r="I996" s="14" t="str">
        <f t="shared" si="64"/>
        <v>B2_2022</v>
      </c>
      <c r="J996" s="14" t="s">
        <v>15</v>
      </c>
      <c r="K996" s="14" t="s">
        <v>369</v>
      </c>
      <c r="L996" s="18">
        <v>44726</v>
      </c>
      <c r="M996" s="154">
        <v>24.3</v>
      </c>
      <c r="N996" s="155">
        <v>4600.8</v>
      </c>
      <c r="O996" s="155">
        <v>4600.8</v>
      </c>
      <c r="P996" s="14"/>
      <c r="Q996" s="14"/>
      <c r="R996" s="14"/>
      <c r="S996" s="168"/>
      <c r="T996" s="168"/>
      <c r="U996" s="168"/>
      <c r="V996" s="168"/>
      <c r="W996" s="168"/>
      <c r="X996" s="168"/>
      <c r="Y996" s="168"/>
      <c r="Z996" s="168"/>
      <c r="AA996" s="168"/>
      <c r="AB996" s="168"/>
      <c r="AC996" s="168"/>
      <c r="AD996" s="168"/>
      <c r="AE996" s="168"/>
      <c r="AF996" s="168"/>
      <c r="AG996" s="168"/>
      <c r="AH996" s="168"/>
      <c r="AI996" s="168"/>
      <c r="AJ996" s="168"/>
      <c r="AK996" s="168"/>
      <c r="AL996" s="168"/>
      <c r="AM996" s="168"/>
      <c r="AN996" s="168"/>
      <c r="AO996" s="168"/>
      <c r="AP996" s="168"/>
      <c r="AQ996" s="168"/>
      <c r="AR996" s="14"/>
    </row>
    <row r="997" spans="1:44" x14ac:dyDescent="0.35">
      <c r="A997" s="153" t="str">
        <f t="shared" si="62"/>
        <v>Cut1_36</v>
      </c>
      <c r="B997" s="14">
        <v>2022</v>
      </c>
      <c r="C997" s="15">
        <v>36</v>
      </c>
      <c r="D997" s="15" t="s">
        <v>20</v>
      </c>
      <c r="E997" s="15" t="s">
        <v>12</v>
      </c>
      <c r="F997" s="15" t="s">
        <v>18</v>
      </c>
      <c r="G997" s="14" t="s">
        <v>12</v>
      </c>
      <c r="H997" s="14" t="str">
        <f t="shared" si="63"/>
        <v>B2C</v>
      </c>
      <c r="I997" s="14" t="str">
        <f t="shared" si="64"/>
        <v>B2_2022</v>
      </c>
      <c r="J997" s="14" t="s">
        <v>15</v>
      </c>
      <c r="K997" s="14" t="s">
        <v>369</v>
      </c>
      <c r="L997" s="18">
        <v>44726</v>
      </c>
      <c r="M997" s="154">
        <v>25.270000000000003</v>
      </c>
      <c r="N997" s="155">
        <v>5727.8666666666668</v>
      </c>
      <c r="O997" s="155">
        <v>5727.8666666666668</v>
      </c>
      <c r="P997" s="14"/>
      <c r="Q997" s="14"/>
      <c r="R997" s="14"/>
      <c r="S997" s="168"/>
      <c r="T997" s="168"/>
      <c r="U997" s="168"/>
      <c r="V997" s="168"/>
      <c r="W997" s="168"/>
      <c r="X997" s="168"/>
      <c r="Y997" s="168"/>
      <c r="Z997" s="168"/>
      <c r="AA997" s="168"/>
      <c r="AB997" s="168"/>
      <c r="AC997" s="168"/>
      <c r="AD997" s="168"/>
      <c r="AE997" s="168"/>
      <c r="AF997" s="168"/>
      <c r="AG997" s="168"/>
      <c r="AH997" s="168"/>
      <c r="AI997" s="168"/>
      <c r="AJ997" s="168"/>
      <c r="AK997" s="168"/>
      <c r="AL997" s="168"/>
      <c r="AM997" s="168"/>
      <c r="AN997" s="168"/>
      <c r="AO997" s="168"/>
      <c r="AP997" s="168"/>
      <c r="AQ997" s="168"/>
      <c r="AR997" s="14"/>
    </row>
    <row r="998" spans="1:44" x14ac:dyDescent="0.35">
      <c r="A998" s="153" t="str">
        <f t="shared" si="62"/>
        <v>Cut1_37</v>
      </c>
      <c r="B998" s="14">
        <v>2022</v>
      </c>
      <c r="C998" s="14">
        <v>37</v>
      </c>
      <c r="D998" s="14" t="s">
        <v>7</v>
      </c>
      <c r="E998" s="14" t="s">
        <v>17</v>
      </c>
      <c r="F998" s="14" t="s">
        <v>14</v>
      </c>
      <c r="G998" s="14" t="s">
        <v>16</v>
      </c>
      <c r="H998" s="14" t="str">
        <f t="shared" si="63"/>
        <v>B1BFW</v>
      </c>
      <c r="I998" s="14" t="str">
        <f t="shared" si="64"/>
        <v>B1_2022</v>
      </c>
      <c r="J998" s="14" t="s">
        <v>15</v>
      </c>
      <c r="K998" s="14" t="s">
        <v>369</v>
      </c>
      <c r="L998" s="18">
        <v>44726</v>
      </c>
      <c r="M998" s="154">
        <v>29.015000000000001</v>
      </c>
      <c r="N998" s="155">
        <v>5609.5666666666666</v>
      </c>
      <c r="O998" s="155">
        <v>5609.5666666666666</v>
      </c>
      <c r="P998" s="14"/>
      <c r="Q998" s="14"/>
      <c r="R998" s="14"/>
      <c r="S998" s="168"/>
      <c r="T998" s="168"/>
      <c r="U998" s="168"/>
      <c r="V998" s="168"/>
      <c r="W998" s="168"/>
      <c r="X998" s="168"/>
      <c r="Y998" s="168"/>
      <c r="Z998" s="168"/>
      <c r="AA998" s="168"/>
      <c r="AB998" s="168"/>
      <c r="AC998" s="168"/>
      <c r="AD998" s="168"/>
      <c r="AE998" s="168"/>
      <c r="AF998" s="168"/>
      <c r="AG998" s="168"/>
      <c r="AH998" s="168"/>
      <c r="AI998" s="168"/>
      <c r="AJ998" s="168"/>
      <c r="AK998" s="168"/>
      <c r="AL998" s="168"/>
      <c r="AM998" s="168"/>
      <c r="AN998" s="168"/>
      <c r="AO998" s="168"/>
      <c r="AP998" s="168"/>
      <c r="AQ998" s="168"/>
      <c r="AR998" s="14"/>
    </row>
    <row r="999" spans="1:44" x14ac:dyDescent="0.35">
      <c r="A999" s="153" t="str">
        <f t="shared" si="62"/>
        <v>Cut1_38</v>
      </c>
      <c r="B999" s="14">
        <v>2022</v>
      </c>
      <c r="C999" s="14">
        <v>38</v>
      </c>
      <c r="D999" s="14" t="s">
        <v>7</v>
      </c>
      <c r="E999" s="14" t="s">
        <v>17</v>
      </c>
      <c r="F999" s="14" t="s">
        <v>8</v>
      </c>
      <c r="G999" s="14" t="s">
        <v>12</v>
      </c>
      <c r="H999" s="14" t="str">
        <f t="shared" si="63"/>
        <v>B3C</v>
      </c>
      <c r="I999" s="14" t="str">
        <f t="shared" si="64"/>
        <v>B3_2022</v>
      </c>
      <c r="J999" s="14" t="s">
        <v>10</v>
      </c>
      <c r="K999" s="14" t="s">
        <v>369</v>
      </c>
      <c r="L999" s="18">
        <v>44697</v>
      </c>
      <c r="M999" s="154">
        <v>30.554998779296874</v>
      </c>
      <c r="N999" s="155">
        <v>1955.5199218749999</v>
      </c>
      <c r="O999" s="155">
        <v>1955.5199218749999</v>
      </c>
      <c r="P999" s="14"/>
      <c r="Q999" s="14"/>
      <c r="R999" s="14"/>
      <c r="S999" s="168"/>
      <c r="T999" s="168"/>
      <c r="U999" s="168"/>
      <c r="V999" s="168"/>
      <c r="W999" s="168"/>
      <c r="X999" s="168"/>
      <c r="Y999" s="168"/>
      <c r="Z999" s="168"/>
      <c r="AA999" s="168"/>
      <c r="AB999" s="168"/>
      <c r="AC999" s="168"/>
      <c r="AD999" s="168"/>
      <c r="AE999" s="168"/>
      <c r="AF999" s="168"/>
      <c r="AG999" s="168"/>
      <c r="AH999" s="168"/>
      <c r="AI999" s="168"/>
      <c r="AJ999" s="168"/>
      <c r="AK999" s="168"/>
      <c r="AL999" s="168"/>
      <c r="AM999" s="168"/>
      <c r="AN999" s="168"/>
      <c r="AO999" s="168"/>
      <c r="AP999" s="168"/>
      <c r="AQ999" s="168"/>
      <c r="AR999" s="14"/>
    </row>
    <row r="1000" spans="1:44" x14ac:dyDescent="0.35">
      <c r="A1000" s="153" t="str">
        <f t="shared" si="62"/>
        <v>Cut1_39</v>
      </c>
      <c r="B1000" s="14">
        <v>2022</v>
      </c>
      <c r="C1000" s="14">
        <v>39</v>
      </c>
      <c r="D1000" s="14" t="s">
        <v>13</v>
      </c>
      <c r="E1000" s="14" t="s">
        <v>17</v>
      </c>
      <c r="F1000" s="14" t="s">
        <v>8</v>
      </c>
      <c r="G1000" s="14" t="s">
        <v>9</v>
      </c>
      <c r="H1000" s="14" t="str">
        <f t="shared" si="63"/>
        <v>B3BPW</v>
      </c>
      <c r="I1000" s="14" t="str">
        <f t="shared" si="64"/>
        <v>B3_2022</v>
      </c>
      <c r="J1000" s="14" t="s">
        <v>10</v>
      </c>
      <c r="K1000" s="14" t="s">
        <v>369</v>
      </c>
      <c r="L1000" s="18">
        <v>44697</v>
      </c>
      <c r="M1000" s="154">
        <v>26.119999694824219</v>
      </c>
      <c r="N1000" s="155">
        <v>2263.7333068847656</v>
      </c>
      <c r="O1000" s="155">
        <v>2263.7333068847656</v>
      </c>
      <c r="P1000" s="14"/>
      <c r="Q1000" s="14"/>
      <c r="R1000" s="14"/>
      <c r="S1000" s="168"/>
      <c r="T1000" s="168"/>
      <c r="U1000" s="168"/>
      <c r="V1000" s="168"/>
      <c r="W1000" s="168"/>
      <c r="X1000" s="168"/>
      <c r="Y1000" s="168"/>
      <c r="Z1000" s="168"/>
      <c r="AA1000" s="168"/>
      <c r="AB1000" s="168"/>
      <c r="AC1000" s="168"/>
      <c r="AD1000" s="168"/>
      <c r="AE1000" s="168"/>
      <c r="AF1000" s="168"/>
      <c r="AG1000" s="168"/>
      <c r="AH1000" s="168"/>
      <c r="AI1000" s="168"/>
      <c r="AJ1000" s="168"/>
      <c r="AK1000" s="168"/>
      <c r="AL1000" s="168"/>
      <c r="AM1000" s="168"/>
      <c r="AN1000" s="168"/>
      <c r="AO1000" s="168"/>
      <c r="AP1000" s="168"/>
      <c r="AQ1000" s="168"/>
      <c r="AR1000" s="14"/>
    </row>
    <row r="1001" spans="1:44" x14ac:dyDescent="0.35">
      <c r="A1001" s="153" t="str">
        <f t="shared" si="62"/>
        <v>Cut1_40</v>
      </c>
      <c r="B1001" s="14">
        <v>2022</v>
      </c>
      <c r="C1001" s="14">
        <v>40</v>
      </c>
      <c r="D1001" s="14" t="s">
        <v>13</v>
      </c>
      <c r="E1001" s="14" t="s">
        <v>17</v>
      </c>
      <c r="F1001" s="14" t="s">
        <v>11</v>
      </c>
      <c r="G1001" s="14" t="s">
        <v>12</v>
      </c>
      <c r="H1001" s="14" t="str">
        <f t="shared" si="63"/>
        <v>B4C</v>
      </c>
      <c r="I1001" s="14" t="str">
        <f t="shared" si="64"/>
        <v>B4_2022</v>
      </c>
      <c r="J1001" s="14" t="s">
        <v>10</v>
      </c>
      <c r="K1001" s="14" t="s">
        <v>369</v>
      </c>
      <c r="L1001" s="18">
        <v>44697</v>
      </c>
      <c r="M1001" s="154">
        <v>26.83999938964844</v>
      </c>
      <c r="N1001" s="155">
        <v>5224.8532145182298</v>
      </c>
      <c r="O1001" s="155">
        <v>5224.8532145182298</v>
      </c>
      <c r="P1001" s="14"/>
      <c r="Q1001" s="14"/>
      <c r="R1001" s="14"/>
      <c r="S1001" s="168"/>
      <c r="T1001" s="168"/>
      <c r="U1001" s="168"/>
      <c r="V1001" s="168"/>
      <c r="W1001" s="168"/>
      <c r="X1001" s="168"/>
      <c r="Y1001" s="168"/>
      <c r="Z1001" s="168"/>
      <c r="AA1001" s="168"/>
      <c r="AB1001" s="168"/>
      <c r="AC1001" s="168"/>
      <c r="AD1001" s="168"/>
      <c r="AE1001" s="168"/>
      <c r="AF1001" s="168"/>
      <c r="AG1001" s="168"/>
      <c r="AH1001" s="168"/>
      <c r="AI1001" s="168"/>
      <c r="AJ1001" s="168"/>
      <c r="AK1001" s="168"/>
      <c r="AL1001" s="168"/>
      <c r="AM1001" s="168"/>
      <c r="AN1001" s="168"/>
      <c r="AO1001" s="168"/>
      <c r="AP1001" s="168"/>
      <c r="AQ1001" s="168"/>
      <c r="AR1001" s="14"/>
    </row>
    <row r="1002" spans="1:44" x14ac:dyDescent="0.35">
      <c r="A1002" s="153" t="str">
        <f t="shared" si="62"/>
        <v>Cut1_41</v>
      </c>
      <c r="B1002" s="14">
        <v>2022</v>
      </c>
      <c r="C1002" s="14">
        <v>41</v>
      </c>
      <c r="D1002" s="14" t="s">
        <v>12</v>
      </c>
      <c r="E1002" s="14" t="s">
        <v>17</v>
      </c>
      <c r="F1002" s="14" t="s">
        <v>18</v>
      </c>
      <c r="G1002" s="14" t="s">
        <v>16</v>
      </c>
      <c r="H1002" s="14" t="str">
        <f t="shared" si="63"/>
        <v>B2BFW</v>
      </c>
      <c r="I1002" s="14" t="str">
        <f t="shared" si="64"/>
        <v>B2_2022</v>
      </c>
      <c r="J1002" s="14" t="s">
        <v>15</v>
      </c>
      <c r="K1002" s="14" t="s">
        <v>369</v>
      </c>
      <c r="L1002" s="18">
        <v>44726</v>
      </c>
      <c r="M1002" s="154">
        <v>28.115000000000002</v>
      </c>
      <c r="N1002" s="155">
        <v>4198.5066666666662</v>
      </c>
      <c r="O1002" s="155">
        <v>4198.5066666666662</v>
      </c>
      <c r="P1002" s="14"/>
      <c r="Q1002" s="14"/>
      <c r="R1002" s="14"/>
      <c r="S1002" s="168"/>
      <c r="T1002" s="168"/>
      <c r="U1002" s="168"/>
      <c r="V1002" s="168"/>
      <c r="W1002" s="168"/>
      <c r="X1002" s="168"/>
      <c r="Y1002" s="168"/>
      <c r="Z1002" s="168"/>
      <c r="AA1002" s="168"/>
      <c r="AB1002" s="168"/>
      <c r="AC1002" s="168"/>
      <c r="AD1002" s="168"/>
      <c r="AE1002" s="168"/>
      <c r="AF1002" s="168"/>
      <c r="AG1002" s="168"/>
      <c r="AH1002" s="168"/>
      <c r="AI1002" s="168"/>
      <c r="AJ1002" s="168"/>
      <c r="AK1002" s="168"/>
      <c r="AL1002" s="168"/>
      <c r="AM1002" s="168"/>
      <c r="AN1002" s="168"/>
      <c r="AO1002" s="168"/>
      <c r="AP1002" s="168"/>
      <c r="AQ1002" s="168"/>
      <c r="AR1002" s="14"/>
    </row>
    <row r="1003" spans="1:44" x14ac:dyDescent="0.35">
      <c r="A1003" s="153" t="str">
        <f t="shared" si="62"/>
        <v>Cut1_42</v>
      </c>
      <c r="B1003" s="14">
        <v>2022</v>
      </c>
      <c r="C1003" s="14">
        <v>42</v>
      </c>
      <c r="D1003" s="14" t="s">
        <v>12</v>
      </c>
      <c r="E1003" s="14" t="s">
        <v>17</v>
      </c>
      <c r="F1003" s="14" t="s">
        <v>14</v>
      </c>
      <c r="G1003" s="14" t="s">
        <v>9</v>
      </c>
      <c r="H1003" s="14" t="str">
        <f t="shared" si="63"/>
        <v>B1BPW</v>
      </c>
      <c r="I1003" s="14" t="str">
        <f t="shared" si="64"/>
        <v>B1_2022</v>
      </c>
      <c r="J1003" s="14" t="s">
        <v>15</v>
      </c>
      <c r="K1003" s="14" t="s">
        <v>369</v>
      </c>
      <c r="L1003" s="18">
        <v>44726</v>
      </c>
      <c r="M1003" s="154">
        <v>27.43</v>
      </c>
      <c r="N1003" s="155">
        <v>4388.8</v>
      </c>
      <c r="O1003" s="155">
        <v>4388.8</v>
      </c>
      <c r="P1003" s="14"/>
      <c r="Q1003" s="14"/>
      <c r="R1003" s="14"/>
      <c r="S1003" s="168"/>
      <c r="T1003" s="168"/>
      <c r="U1003" s="168"/>
      <c r="V1003" s="168"/>
      <c r="W1003" s="168"/>
      <c r="X1003" s="168"/>
      <c r="Y1003" s="168"/>
      <c r="Z1003" s="168"/>
      <c r="AA1003" s="168"/>
      <c r="AB1003" s="168"/>
      <c r="AC1003" s="168"/>
      <c r="AD1003" s="168"/>
      <c r="AE1003" s="168"/>
      <c r="AF1003" s="168"/>
      <c r="AG1003" s="168"/>
      <c r="AH1003" s="168"/>
      <c r="AI1003" s="168"/>
      <c r="AJ1003" s="168"/>
      <c r="AK1003" s="168"/>
      <c r="AL1003" s="168"/>
      <c r="AM1003" s="168"/>
      <c r="AN1003" s="168"/>
      <c r="AO1003" s="168"/>
      <c r="AP1003" s="168"/>
      <c r="AQ1003" s="168"/>
      <c r="AR1003" s="14"/>
    </row>
    <row r="1004" spans="1:44" x14ac:dyDescent="0.35">
      <c r="A1004" s="153" t="str">
        <f t="shared" si="62"/>
        <v>Cut1_43</v>
      </c>
      <c r="B1004" s="14">
        <v>2022</v>
      </c>
      <c r="C1004" s="14">
        <v>43</v>
      </c>
      <c r="D1004" s="14" t="s">
        <v>17</v>
      </c>
      <c r="E1004" s="14" t="s">
        <v>17</v>
      </c>
      <c r="F1004" s="14" t="s">
        <v>18</v>
      </c>
      <c r="G1004" s="14" t="s">
        <v>12</v>
      </c>
      <c r="H1004" s="14" t="str">
        <f t="shared" si="63"/>
        <v>B2C</v>
      </c>
      <c r="I1004" s="14" t="str">
        <f t="shared" si="64"/>
        <v>B2_2022</v>
      </c>
      <c r="J1004" s="14" t="s">
        <v>15</v>
      </c>
      <c r="K1004" s="14" t="s">
        <v>369</v>
      </c>
      <c r="L1004" s="18">
        <v>44726</v>
      </c>
      <c r="M1004" s="154">
        <v>31.555</v>
      </c>
      <c r="N1004" s="155">
        <v>3492.0866666666666</v>
      </c>
      <c r="O1004" s="155">
        <v>3492.0866666666666</v>
      </c>
      <c r="P1004" s="14"/>
      <c r="Q1004" s="14"/>
      <c r="R1004" s="14"/>
      <c r="S1004" s="168"/>
      <c r="T1004" s="168"/>
      <c r="U1004" s="168"/>
      <c r="V1004" s="168"/>
      <c r="W1004" s="168"/>
      <c r="X1004" s="168"/>
      <c r="Y1004" s="168"/>
      <c r="Z1004" s="168"/>
      <c r="AA1004" s="168"/>
      <c r="AB1004" s="168"/>
      <c r="AC1004" s="168"/>
      <c r="AD1004" s="168"/>
      <c r="AE1004" s="168"/>
      <c r="AF1004" s="168"/>
      <c r="AG1004" s="168"/>
      <c r="AH1004" s="168"/>
      <c r="AI1004" s="168"/>
      <c r="AJ1004" s="168"/>
      <c r="AK1004" s="168"/>
      <c r="AL1004" s="168"/>
      <c r="AM1004" s="168"/>
      <c r="AN1004" s="168"/>
      <c r="AO1004" s="168"/>
      <c r="AP1004" s="168"/>
      <c r="AQ1004" s="168"/>
      <c r="AR1004" s="14"/>
    </row>
    <row r="1005" spans="1:44" x14ac:dyDescent="0.35">
      <c r="A1005" s="153" t="str">
        <f t="shared" si="62"/>
        <v>Cut1_44</v>
      </c>
      <c r="B1005" s="14">
        <v>2022</v>
      </c>
      <c r="C1005" s="14">
        <v>44</v>
      </c>
      <c r="D1005" s="14" t="s">
        <v>17</v>
      </c>
      <c r="E1005" s="14" t="s">
        <v>17</v>
      </c>
      <c r="F1005" s="14" t="s">
        <v>11</v>
      </c>
      <c r="G1005" s="14" t="s">
        <v>9</v>
      </c>
      <c r="H1005" s="14" t="str">
        <f t="shared" si="63"/>
        <v>B4BPW</v>
      </c>
      <c r="I1005" s="14" t="str">
        <f t="shared" si="64"/>
        <v>B4_2022</v>
      </c>
      <c r="J1005" s="14" t="s">
        <v>10</v>
      </c>
      <c r="K1005" s="14" t="s">
        <v>369</v>
      </c>
      <c r="L1005" s="18">
        <v>44697</v>
      </c>
      <c r="M1005" s="154">
        <v>25.65</v>
      </c>
      <c r="N1005" s="155">
        <v>4377.6000000000004</v>
      </c>
      <c r="O1005" s="155">
        <v>4377.6000000000004</v>
      </c>
      <c r="P1005" s="14"/>
      <c r="Q1005" s="14"/>
      <c r="R1005" s="14"/>
      <c r="S1005" s="168"/>
      <c r="T1005" s="168"/>
      <c r="U1005" s="168"/>
      <c r="V1005" s="168"/>
      <c r="W1005" s="168"/>
      <c r="X1005" s="168"/>
      <c r="Y1005" s="168"/>
      <c r="Z1005" s="168"/>
      <c r="AA1005" s="168"/>
      <c r="AB1005" s="168"/>
      <c r="AC1005" s="168"/>
      <c r="AD1005" s="168"/>
      <c r="AE1005" s="168"/>
      <c r="AF1005" s="168"/>
      <c r="AG1005" s="168"/>
      <c r="AH1005" s="168"/>
      <c r="AI1005" s="168"/>
      <c r="AJ1005" s="168"/>
      <c r="AK1005" s="168"/>
      <c r="AL1005" s="168"/>
      <c r="AM1005" s="168"/>
      <c r="AN1005" s="168"/>
      <c r="AO1005" s="168"/>
      <c r="AP1005" s="168"/>
      <c r="AQ1005" s="168"/>
      <c r="AR1005" s="14"/>
    </row>
    <row r="1006" spans="1:44" x14ac:dyDescent="0.35">
      <c r="A1006" s="153" t="str">
        <f t="shared" si="62"/>
        <v>Cut1_45</v>
      </c>
      <c r="B1006" s="14">
        <v>2022</v>
      </c>
      <c r="C1006" s="14">
        <v>45</v>
      </c>
      <c r="D1006" s="14" t="s">
        <v>19</v>
      </c>
      <c r="E1006" s="14" t="s">
        <v>17</v>
      </c>
      <c r="F1006" s="14" t="s">
        <v>14</v>
      </c>
      <c r="G1006" s="14" t="s">
        <v>12</v>
      </c>
      <c r="H1006" s="14" t="str">
        <f t="shared" si="63"/>
        <v>B1C</v>
      </c>
      <c r="I1006" s="14" t="str">
        <f t="shared" si="64"/>
        <v>B1_2022</v>
      </c>
      <c r="J1006" s="14" t="s">
        <v>15</v>
      </c>
      <c r="K1006" s="14" t="s">
        <v>369</v>
      </c>
      <c r="L1006" s="18">
        <v>44726</v>
      </c>
      <c r="M1006" s="154">
        <v>25.220000000000002</v>
      </c>
      <c r="N1006" s="155">
        <v>4102.4533333333338</v>
      </c>
      <c r="O1006" s="155">
        <v>4102.4533333333338</v>
      </c>
      <c r="P1006" s="14"/>
      <c r="Q1006" s="14"/>
      <c r="R1006" s="14"/>
      <c r="S1006" s="168"/>
      <c r="T1006" s="168"/>
      <c r="U1006" s="168"/>
      <c r="V1006" s="168"/>
      <c r="W1006" s="168"/>
      <c r="X1006" s="168"/>
      <c r="Y1006" s="168"/>
      <c r="Z1006" s="168"/>
      <c r="AA1006" s="168"/>
      <c r="AB1006" s="168"/>
      <c r="AC1006" s="168"/>
      <c r="AD1006" s="168"/>
      <c r="AE1006" s="168"/>
      <c r="AF1006" s="168"/>
      <c r="AG1006" s="168"/>
      <c r="AH1006" s="168"/>
      <c r="AI1006" s="168"/>
      <c r="AJ1006" s="168"/>
      <c r="AK1006" s="168"/>
      <c r="AL1006" s="168"/>
      <c r="AM1006" s="168"/>
      <c r="AN1006" s="168"/>
      <c r="AO1006" s="168"/>
      <c r="AP1006" s="168"/>
      <c r="AQ1006" s="168"/>
      <c r="AR1006" s="14"/>
    </row>
    <row r="1007" spans="1:44" x14ac:dyDescent="0.35">
      <c r="A1007" s="153" t="str">
        <f t="shared" si="62"/>
        <v>Cut1_46</v>
      </c>
      <c r="B1007" s="14">
        <v>2022</v>
      </c>
      <c r="C1007" s="14">
        <v>46</v>
      </c>
      <c r="D1007" s="14" t="s">
        <v>19</v>
      </c>
      <c r="E1007" s="14" t="s">
        <v>17</v>
      </c>
      <c r="F1007" s="14" t="s">
        <v>8</v>
      </c>
      <c r="G1007" s="14" t="s">
        <v>16</v>
      </c>
      <c r="H1007" s="14" t="str">
        <f t="shared" si="63"/>
        <v>B3BFW</v>
      </c>
      <c r="I1007" s="14" t="str">
        <f t="shared" si="64"/>
        <v>B3_2022</v>
      </c>
      <c r="J1007" s="14" t="s">
        <v>10</v>
      </c>
      <c r="K1007" s="14" t="s">
        <v>369</v>
      </c>
      <c r="L1007" s="18">
        <v>44697</v>
      </c>
      <c r="M1007" s="154">
        <v>28.6</v>
      </c>
      <c r="N1007" s="155">
        <v>1182.1333333333337</v>
      </c>
      <c r="O1007" s="155">
        <v>1182.1333333333337</v>
      </c>
      <c r="P1007" s="14"/>
      <c r="Q1007" s="14"/>
      <c r="R1007" s="14"/>
      <c r="S1007" s="168"/>
      <c r="T1007" s="168"/>
      <c r="U1007" s="168"/>
      <c r="V1007" s="168"/>
      <c r="W1007" s="168"/>
      <c r="X1007" s="168"/>
      <c r="Y1007" s="168"/>
      <c r="Z1007" s="168"/>
      <c r="AA1007" s="168"/>
      <c r="AB1007" s="168"/>
      <c r="AC1007" s="168"/>
      <c r="AD1007" s="168"/>
      <c r="AE1007" s="168"/>
      <c r="AF1007" s="168"/>
      <c r="AG1007" s="168"/>
      <c r="AH1007" s="168"/>
      <c r="AI1007" s="168"/>
      <c r="AJ1007" s="168"/>
      <c r="AK1007" s="168"/>
      <c r="AL1007" s="168"/>
      <c r="AM1007" s="168"/>
      <c r="AN1007" s="168"/>
      <c r="AO1007" s="168"/>
      <c r="AP1007" s="168"/>
      <c r="AQ1007" s="168"/>
      <c r="AR1007" s="14"/>
    </row>
    <row r="1008" spans="1:44" x14ac:dyDescent="0.35">
      <c r="A1008" s="153" t="str">
        <f t="shared" si="62"/>
        <v>Cut1_47</v>
      </c>
      <c r="B1008" s="14">
        <v>2022</v>
      </c>
      <c r="C1008" s="16">
        <v>47</v>
      </c>
      <c r="D1008" s="14" t="s">
        <v>20</v>
      </c>
      <c r="E1008" s="16" t="s">
        <v>17</v>
      </c>
      <c r="F1008" s="16" t="s">
        <v>18</v>
      </c>
      <c r="G1008" s="14" t="s">
        <v>9</v>
      </c>
      <c r="H1008" s="14" t="str">
        <f t="shared" si="63"/>
        <v>B2BPW</v>
      </c>
      <c r="I1008" s="14" t="str">
        <f t="shared" si="64"/>
        <v>B2_2022</v>
      </c>
      <c r="J1008" s="14" t="s">
        <v>15</v>
      </c>
      <c r="K1008" s="14" t="s">
        <v>369</v>
      </c>
      <c r="L1008" s="18">
        <v>44726</v>
      </c>
      <c r="M1008" s="154">
        <v>24.305</v>
      </c>
      <c r="N1008" s="155">
        <v>3564.7333333333331</v>
      </c>
      <c r="O1008" s="155">
        <v>3564.7333333333331</v>
      </c>
      <c r="P1008" s="14"/>
      <c r="Q1008" s="14"/>
      <c r="R1008" s="14"/>
      <c r="S1008" s="168"/>
      <c r="T1008" s="168"/>
      <c r="U1008" s="168"/>
      <c r="V1008" s="168"/>
      <c r="W1008" s="168"/>
      <c r="X1008" s="168"/>
      <c r="Y1008" s="168"/>
      <c r="Z1008" s="168"/>
      <c r="AA1008" s="168"/>
      <c r="AB1008" s="168"/>
      <c r="AC1008" s="168"/>
      <c r="AD1008" s="168"/>
      <c r="AE1008" s="168"/>
      <c r="AF1008" s="168"/>
      <c r="AG1008" s="168"/>
      <c r="AH1008" s="168"/>
      <c r="AI1008" s="168"/>
      <c r="AJ1008" s="168"/>
      <c r="AK1008" s="168"/>
      <c r="AL1008" s="168"/>
      <c r="AM1008" s="168"/>
      <c r="AN1008" s="168"/>
      <c r="AO1008" s="168"/>
      <c r="AP1008" s="168"/>
      <c r="AQ1008" s="168"/>
      <c r="AR1008" s="14"/>
    </row>
    <row r="1009" spans="1:44" x14ac:dyDescent="0.35">
      <c r="A1009" s="153" t="str">
        <f t="shared" ref="A1009:A1072" si="65">CONCATENATE(K1009,"_",C1009)</f>
        <v>Cut1_48</v>
      </c>
      <c r="B1009" s="14">
        <v>2022</v>
      </c>
      <c r="C1009" s="15">
        <v>48</v>
      </c>
      <c r="D1009" s="15" t="s">
        <v>20</v>
      </c>
      <c r="E1009" s="15" t="s">
        <v>17</v>
      </c>
      <c r="F1009" s="15" t="s">
        <v>11</v>
      </c>
      <c r="G1009" s="14" t="s">
        <v>16</v>
      </c>
      <c r="H1009" s="14" t="str">
        <f t="shared" si="63"/>
        <v>B4BFW</v>
      </c>
      <c r="I1009" s="14" t="str">
        <f t="shared" si="64"/>
        <v>B4_2022</v>
      </c>
      <c r="J1009" s="14" t="s">
        <v>10</v>
      </c>
      <c r="K1009" s="14" t="s">
        <v>369</v>
      </c>
      <c r="L1009" s="18">
        <v>44697</v>
      </c>
      <c r="M1009" s="154">
        <v>26.130000305175784</v>
      </c>
      <c r="N1009" s="155">
        <v>2717.5200317382814</v>
      </c>
      <c r="O1009" s="155">
        <v>2717.5200317382814</v>
      </c>
      <c r="P1009" s="14"/>
      <c r="Q1009" s="14"/>
      <c r="R1009" s="14"/>
      <c r="S1009" s="168"/>
      <c r="T1009" s="168"/>
      <c r="U1009" s="168"/>
      <c r="V1009" s="168"/>
      <c r="W1009" s="168"/>
      <c r="X1009" s="168"/>
      <c r="Y1009" s="168"/>
      <c r="Z1009" s="168"/>
      <c r="AA1009" s="168"/>
      <c r="AB1009" s="168"/>
      <c r="AC1009" s="168"/>
      <c r="AD1009" s="168"/>
      <c r="AE1009" s="168"/>
      <c r="AF1009" s="168"/>
      <c r="AG1009" s="168"/>
      <c r="AH1009" s="168"/>
      <c r="AI1009" s="168"/>
      <c r="AJ1009" s="168"/>
      <c r="AK1009" s="168"/>
      <c r="AL1009" s="168"/>
      <c r="AM1009" s="168"/>
      <c r="AN1009" s="168"/>
      <c r="AO1009" s="168"/>
      <c r="AP1009" s="168"/>
      <c r="AQ1009" s="168"/>
      <c r="AR1009" s="14"/>
    </row>
    <row r="1010" spans="1:44" x14ac:dyDescent="0.35">
      <c r="A1010" s="153" t="str">
        <f t="shared" si="65"/>
        <v>Cut2_1</v>
      </c>
      <c r="B1010" s="14">
        <v>2022</v>
      </c>
      <c r="C1010" s="14">
        <v>1</v>
      </c>
      <c r="D1010" s="14" t="s">
        <v>7</v>
      </c>
      <c r="E1010" s="14" t="s">
        <v>7</v>
      </c>
      <c r="F1010" s="14" t="s">
        <v>8</v>
      </c>
      <c r="G1010" s="14" t="s">
        <v>9</v>
      </c>
      <c r="H1010" s="14" t="str">
        <f t="shared" ref="H1010:H1073" si="66">F1010&amp;G1010</f>
        <v>B3BPW</v>
      </c>
      <c r="I1010" s="14" t="str">
        <f t="shared" ref="I1010:I1073" si="67">CONCATENATE(F1010,"_",B1010)</f>
        <v>B3_2022</v>
      </c>
      <c r="J1010" s="14" t="s">
        <v>10</v>
      </c>
      <c r="K1010" s="14" t="s">
        <v>371</v>
      </c>
      <c r="L1010" s="18">
        <v>44739</v>
      </c>
      <c r="M1010" s="154">
        <v>18.885000000000002</v>
      </c>
      <c r="N1010" s="155">
        <v>3424.4800000000005</v>
      </c>
      <c r="O1010" s="155">
        <v>3424.4800000000005</v>
      </c>
      <c r="P1010" s="14"/>
      <c r="Q1010" s="14"/>
      <c r="R1010" s="14"/>
      <c r="S1010" s="168"/>
      <c r="T1010" s="168"/>
      <c r="U1010" s="168"/>
      <c r="V1010" s="168"/>
      <c r="W1010" s="168"/>
      <c r="X1010" s="168"/>
      <c r="Y1010" s="168"/>
      <c r="Z1010" s="168"/>
      <c r="AA1010" s="168"/>
      <c r="AB1010" s="168"/>
      <c r="AC1010" s="168"/>
      <c r="AD1010" s="168"/>
      <c r="AE1010" s="168"/>
      <c r="AF1010" s="168"/>
      <c r="AG1010" s="168"/>
      <c r="AH1010" s="168"/>
      <c r="AI1010" s="168"/>
      <c r="AJ1010" s="168"/>
      <c r="AK1010" s="168"/>
      <c r="AL1010" s="168"/>
      <c r="AM1010" s="168"/>
      <c r="AN1010" s="168"/>
      <c r="AO1010" s="168"/>
      <c r="AP1010" s="168"/>
      <c r="AQ1010" s="168"/>
      <c r="AR1010" s="14"/>
    </row>
    <row r="1011" spans="1:44" x14ac:dyDescent="0.35">
      <c r="A1011" s="153" t="str">
        <f t="shared" si="65"/>
        <v>Cut2_2</v>
      </c>
      <c r="B1011" s="14">
        <v>2022</v>
      </c>
      <c r="C1011" s="14">
        <v>2</v>
      </c>
      <c r="D1011" s="14" t="s">
        <v>7</v>
      </c>
      <c r="E1011" s="14" t="s">
        <v>7</v>
      </c>
      <c r="F1011" s="14" t="s">
        <v>11</v>
      </c>
      <c r="G1011" s="14" t="s">
        <v>12</v>
      </c>
      <c r="H1011" s="14" t="str">
        <f t="shared" si="66"/>
        <v>B4C</v>
      </c>
      <c r="I1011" s="14" t="str">
        <f t="shared" si="67"/>
        <v>B4_2022</v>
      </c>
      <c r="J1011" s="14" t="s">
        <v>10</v>
      </c>
      <c r="K1011" s="14" t="s">
        <v>371</v>
      </c>
      <c r="L1011" s="18">
        <v>44739</v>
      </c>
      <c r="M1011" s="154">
        <v>21.055</v>
      </c>
      <c r="N1011" s="155">
        <v>3958.3399999999997</v>
      </c>
      <c r="O1011" s="155">
        <v>3958.3399999999997</v>
      </c>
      <c r="P1011" s="14"/>
      <c r="Q1011" s="14"/>
      <c r="R1011" s="14"/>
      <c r="S1011" s="168"/>
      <c r="T1011" s="168"/>
      <c r="U1011" s="168"/>
      <c r="V1011" s="168"/>
      <c r="W1011" s="168"/>
      <c r="X1011" s="168"/>
      <c r="Y1011" s="168"/>
      <c r="Z1011" s="168"/>
      <c r="AA1011" s="168"/>
      <c r="AB1011" s="168"/>
      <c r="AC1011" s="168"/>
      <c r="AD1011" s="168"/>
      <c r="AE1011" s="168"/>
      <c r="AF1011" s="168"/>
      <c r="AG1011" s="168"/>
      <c r="AH1011" s="168"/>
      <c r="AI1011" s="168"/>
      <c r="AJ1011" s="168"/>
      <c r="AK1011" s="168"/>
      <c r="AL1011" s="168"/>
      <c r="AM1011" s="168"/>
      <c r="AN1011" s="168"/>
      <c r="AO1011" s="168"/>
      <c r="AP1011" s="168"/>
      <c r="AQ1011" s="168"/>
      <c r="AR1011" s="14"/>
    </row>
    <row r="1012" spans="1:44" x14ac:dyDescent="0.35">
      <c r="A1012" s="153" t="str">
        <f t="shared" si="65"/>
        <v>Cut2_3</v>
      </c>
      <c r="B1012" s="14">
        <v>2022</v>
      </c>
      <c r="C1012" s="14">
        <v>3</v>
      </c>
      <c r="D1012" s="14" t="s">
        <v>13</v>
      </c>
      <c r="E1012" s="14" t="s">
        <v>7</v>
      </c>
      <c r="F1012" s="14" t="s">
        <v>14</v>
      </c>
      <c r="G1012" s="14" t="s">
        <v>9</v>
      </c>
      <c r="H1012" s="14" t="str">
        <f t="shared" si="66"/>
        <v>B1BPW</v>
      </c>
      <c r="I1012" s="14" t="str">
        <f t="shared" si="67"/>
        <v>B1_2022</v>
      </c>
      <c r="J1012" s="14" t="s">
        <v>15</v>
      </c>
      <c r="K1012" s="14" t="s">
        <v>371</v>
      </c>
      <c r="L1012" s="18"/>
      <c r="M1012" s="154"/>
      <c r="N1012" s="155"/>
      <c r="O1012" s="155">
        <v>0</v>
      </c>
      <c r="P1012" s="14"/>
      <c r="Q1012" s="14"/>
      <c r="R1012" s="14"/>
      <c r="S1012" s="168"/>
      <c r="T1012" s="168"/>
      <c r="U1012" s="168"/>
      <c r="V1012" s="168"/>
      <c r="W1012" s="168"/>
      <c r="X1012" s="168"/>
      <c r="Y1012" s="168"/>
      <c r="Z1012" s="168"/>
      <c r="AA1012" s="168"/>
      <c r="AB1012" s="168"/>
      <c r="AC1012" s="168"/>
      <c r="AD1012" s="168"/>
      <c r="AE1012" s="168"/>
      <c r="AF1012" s="168"/>
      <c r="AG1012" s="168"/>
      <c r="AH1012" s="168"/>
      <c r="AI1012" s="168"/>
      <c r="AJ1012" s="168"/>
      <c r="AK1012" s="168"/>
      <c r="AL1012" s="168"/>
      <c r="AM1012" s="168"/>
      <c r="AN1012" s="168"/>
      <c r="AO1012" s="168"/>
      <c r="AP1012" s="168"/>
      <c r="AQ1012" s="168"/>
      <c r="AR1012" s="14"/>
    </row>
    <row r="1013" spans="1:44" x14ac:dyDescent="0.35">
      <c r="A1013" s="153" t="str">
        <f t="shared" si="65"/>
        <v>Cut2_4</v>
      </c>
      <c r="B1013" s="14">
        <v>2022</v>
      </c>
      <c r="C1013" s="14">
        <v>4</v>
      </c>
      <c r="D1013" s="14" t="s">
        <v>13</v>
      </c>
      <c r="E1013" s="14" t="s">
        <v>7</v>
      </c>
      <c r="F1013" s="14" t="s">
        <v>14</v>
      </c>
      <c r="G1013" s="14" t="s">
        <v>16</v>
      </c>
      <c r="H1013" s="14" t="str">
        <f t="shared" si="66"/>
        <v>B1BFW</v>
      </c>
      <c r="I1013" s="14" t="str">
        <f t="shared" si="67"/>
        <v>B1_2022</v>
      </c>
      <c r="J1013" s="14" t="s">
        <v>15</v>
      </c>
      <c r="K1013" s="14" t="s">
        <v>371</v>
      </c>
      <c r="L1013" s="18"/>
      <c r="M1013" s="154"/>
      <c r="N1013" s="155"/>
      <c r="O1013" s="155">
        <v>0</v>
      </c>
      <c r="P1013" s="14"/>
      <c r="Q1013" s="14"/>
      <c r="R1013" s="14"/>
      <c r="S1013" s="168"/>
      <c r="T1013" s="168"/>
      <c r="U1013" s="168"/>
      <c r="V1013" s="168"/>
      <c r="W1013" s="168"/>
      <c r="X1013" s="168"/>
      <c r="Y1013" s="168"/>
      <c r="Z1013" s="168"/>
      <c r="AA1013" s="168"/>
      <c r="AB1013" s="168"/>
      <c r="AC1013" s="168"/>
      <c r="AD1013" s="168"/>
      <c r="AE1013" s="168"/>
      <c r="AF1013" s="168"/>
      <c r="AG1013" s="168"/>
      <c r="AH1013" s="168"/>
      <c r="AI1013" s="168"/>
      <c r="AJ1013" s="168"/>
      <c r="AK1013" s="168"/>
      <c r="AL1013" s="168"/>
      <c r="AM1013" s="168"/>
      <c r="AN1013" s="168"/>
      <c r="AO1013" s="168"/>
      <c r="AP1013" s="168"/>
      <c r="AQ1013" s="168"/>
      <c r="AR1013" s="14"/>
    </row>
    <row r="1014" spans="1:44" x14ac:dyDescent="0.35">
      <c r="A1014" s="153" t="str">
        <f t="shared" si="65"/>
        <v>Cut2_5</v>
      </c>
      <c r="B1014" s="14">
        <v>2022</v>
      </c>
      <c r="C1014" s="14">
        <v>5</v>
      </c>
      <c r="D1014" s="14" t="s">
        <v>12</v>
      </c>
      <c r="E1014" s="14" t="s">
        <v>7</v>
      </c>
      <c r="F1014" s="14" t="s">
        <v>11</v>
      </c>
      <c r="G1014" s="14" t="s">
        <v>9</v>
      </c>
      <c r="H1014" s="14" t="str">
        <f t="shared" si="66"/>
        <v>B4BPW</v>
      </c>
      <c r="I1014" s="14" t="str">
        <f t="shared" si="67"/>
        <v>B4_2022</v>
      </c>
      <c r="J1014" s="14" t="s">
        <v>10</v>
      </c>
      <c r="K1014" s="14" t="s">
        <v>371</v>
      </c>
      <c r="L1014" s="18">
        <v>44739</v>
      </c>
      <c r="M1014" s="154">
        <v>19.420000000000002</v>
      </c>
      <c r="N1014" s="155">
        <v>3236.666666666667</v>
      </c>
      <c r="O1014" s="155">
        <v>3236.666666666667</v>
      </c>
      <c r="P1014" s="14"/>
      <c r="Q1014" s="14"/>
      <c r="R1014" s="14"/>
      <c r="S1014" s="168"/>
      <c r="T1014" s="168"/>
      <c r="U1014" s="168"/>
      <c r="V1014" s="168"/>
      <c r="W1014" s="168"/>
      <c r="X1014" s="168"/>
      <c r="Y1014" s="168"/>
      <c r="Z1014" s="168"/>
      <c r="AA1014" s="168"/>
      <c r="AB1014" s="168"/>
      <c r="AC1014" s="168"/>
      <c r="AD1014" s="168"/>
      <c r="AE1014" s="168"/>
      <c r="AF1014" s="168"/>
      <c r="AG1014" s="168"/>
      <c r="AH1014" s="168"/>
      <c r="AI1014" s="168"/>
      <c r="AJ1014" s="168"/>
      <c r="AK1014" s="168"/>
      <c r="AL1014" s="168"/>
      <c r="AM1014" s="168"/>
      <c r="AN1014" s="168"/>
      <c r="AO1014" s="168"/>
      <c r="AP1014" s="168"/>
      <c r="AQ1014" s="168"/>
      <c r="AR1014" s="14"/>
    </row>
    <row r="1015" spans="1:44" x14ac:dyDescent="0.35">
      <c r="A1015" s="153" t="str">
        <f t="shared" si="65"/>
        <v>Cut2_6</v>
      </c>
      <c r="B1015" s="14">
        <v>2022</v>
      </c>
      <c r="C1015" s="14">
        <v>6</v>
      </c>
      <c r="D1015" s="14" t="s">
        <v>12</v>
      </c>
      <c r="E1015" s="14" t="s">
        <v>7</v>
      </c>
      <c r="F1015" s="14" t="s">
        <v>14</v>
      </c>
      <c r="G1015" s="14" t="s">
        <v>12</v>
      </c>
      <c r="H1015" s="14" t="str">
        <f t="shared" si="66"/>
        <v>B1C</v>
      </c>
      <c r="I1015" s="14" t="str">
        <f t="shared" si="67"/>
        <v>B1_2022</v>
      </c>
      <c r="J1015" s="14" t="s">
        <v>15</v>
      </c>
      <c r="K1015" s="14" t="s">
        <v>371</v>
      </c>
      <c r="L1015" s="18"/>
      <c r="M1015" s="154"/>
      <c r="N1015" s="155"/>
      <c r="O1015" s="155">
        <v>0</v>
      </c>
      <c r="P1015" s="14"/>
      <c r="Q1015" s="14"/>
      <c r="R1015" s="14"/>
      <c r="S1015" s="168"/>
      <c r="T1015" s="168"/>
      <c r="U1015" s="168"/>
      <c r="V1015" s="168"/>
      <c r="W1015" s="168"/>
      <c r="X1015" s="168"/>
      <c r="Y1015" s="168"/>
      <c r="Z1015" s="168"/>
      <c r="AA1015" s="168"/>
      <c r="AB1015" s="168"/>
      <c r="AC1015" s="168"/>
      <c r="AD1015" s="168"/>
      <c r="AE1015" s="168"/>
      <c r="AF1015" s="168"/>
      <c r="AG1015" s="168"/>
      <c r="AH1015" s="168"/>
      <c r="AI1015" s="168"/>
      <c r="AJ1015" s="168"/>
      <c r="AK1015" s="168"/>
      <c r="AL1015" s="168"/>
      <c r="AM1015" s="168"/>
      <c r="AN1015" s="168"/>
      <c r="AO1015" s="168"/>
      <c r="AP1015" s="168"/>
      <c r="AQ1015" s="168"/>
      <c r="AR1015" s="14"/>
    </row>
    <row r="1016" spans="1:44" x14ac:dyDescent="0.35">
      <c r="A1016" s="153" t="str">
        <f t="shared" si="65"/>
        <v>Cut2_7</v>
      </c>
      <c r="B1016" s="14">
        <v>2022</v>
      </c>
      <c r="C1016" s="14">
        <v>7</v>
      </c>
      <c r="D1016" s="14" t="s">
        <v>17</v>
      </c>
      <c r="E1016" s="14" t="s">
        <v>7</v>
      </c>
      <c r="F1016" s="14" t="s">
        <v>18</v>
      </c>
      <c r="G1016" s="14" t="s">
        <v>12</v>
      </c>
      <c r="H1016" s="14" t="str">
        <f t="shared" si="66"/>
        <v>B2C</v>
      </c>
      <c r="I1016" s="14" t="str">
        <f t="shared" si="67"/>
        <v>B2_2022</v>
      </c>
      <c r="J1016" s="14" t="s">
        <v>15</v>
      </c>
      <c r="K1016" s="14" t="s">
        <v>371</v>
      </c>
      <c r="L1016" s="18">
        <v>44760</v>
      </c>
      <c r="M1016" s="154">
        <v>23.2</v>
      </c>
      <c r="N1016" s="155">
        <v>1361.0666666666666</v>
      </c>
      <c r="O1016" s="155">
        <v>1361.0666666666666</v>
      </c>
      <c r="P1016" s="14"/>
      <c r="Q1016" s="14"/>
      <c r="R1016" s="14"/>
      <c r="S1016" s="168"/>
      <c r="T1016" s="168"/>
      <c r="U1016" s="168"/>
      <c r="V1016" s="168"/>
      <c r="W1016" s="168"/>
      <c r="X1016" s="168"/>
      <c r="Y1016" s="168"/>
      <c r="Z1016" s="168"/>
      <c r="AA1016" s="168"/>
      <c r="AB1016" s="168"/>
      <c r="AC1016" s="168"/>
      <c r="AD1016" s="168"/>
      <c r="AE1016" s="168"/>
      <c r="AF1016" s="168"/>
      <c r="AG1016" s="168"/>
      <c r="AH1016" s="168"/>
      <c r="AI1016" s="168"/>
      <c r="AJ1016" s="168"/>
      <c r="AK1016" s="168"/>
      <c r="AL1016" s="168"/>
      <c r="AM1016" s="168"/>
      <c r="AN1016" s="168"/>
      <c r="AO1016" s="168"/>
      <c r="AP1016" s="168"/>
      <c r="AQ1016" s="168"/>
      <c r="AR1016" s="14"/>
    </row>
    <row r="1017" spans="1:44" x14ac:dyDescent="0.35">
      <c r="A1017" s="153" t="str">
        <f t="shared" si="65"/>
        <v>Cut2_8</v>
      </c>
      <c r="B1017" s="14">
        <v>2022</v>
      </c>
      <c r="C1017" s="14">
        <v>8</v>
      </c>
      <c r="D1017" s="14" t="s">
        <v>17</v>
      </c>
      <c r="E1017" s="14" t="s">
        <v>7</v>
      </c>
      <c r="F1017" s="14" t="s">
        <v>18</v>
      </c>
      <c r="G1017" s="14" t="s">
        <v>9</v>
      </c>
      <c r="H1017" s="14" t="str">
        <f t="shared" si="66"/>
        <v>B2BPW</v>
      </c>
      <c r="I1017" s="14" t="str">
        <f t="shared" si="67"/>
        <v>B2_2022</v>
      </c>
      <c r="J1017" s="14" t="s">
        <v>15</v>
      </c>
      <c r="K1017" s="14" t="s">
        <v>371</v>
      </c>
      <c r="L1017" s="18">
        <v>44760</v>
      </c>
      <c r="M1017" s="154">
        <v>20.009999999999998</v>
      </c>
      <c r="N1017" s="155">
        <v>2294.48</v>
      </c>
      <c r="O1017" s="155">
        <v>2294.48</v>
      </c>
      <c r="P1017" s="14"/>
      <c r="Q1017" s="14"/>
      <c r="R1017" s="14"/>
      <c r="S1017" s="168"/>
      <c r="T1017" s="168"/>
      <c r="U1017" s="168"/>
      <c r="V1017" s="168"/>
      <c r="W1017" s="168"/>
      <c r="X1017" s="168"/>
      <c r="Y1017" s="168"/>
      <c r="Z1017" s="168"/>
      <c r="AA1017" s="168"/>
      <c r="AB1017" s="168"/>
      <c r="AC1017" s="168"/>
      <c r="AD1017" s="168"/>
      <c r="AE1017" s="168"/>
      <c r="AF1017" s="168"/>
      <c r="AG1017" s="168"/>
      <c r="AH1017" s="168"/>
      <c r="AI1017" s="168"/>
      <c r="AJ1017" s="168"/>
      <c r="AK1017" s="168"/>
      <c r="AL1017" s="168"/>
      <c r="AM1017" s="168"/>
      <c r="AN1017" s="168"/>
      <c r="AO1017" s="168"/>
      <c r="AP1017" s="168"/>
      <c r="AQ1017" s="168"/>
      <c r="AR1017" s="14"/>
    </row>
    <row r="1018" spans="1:44" x14ac:dyDescent="0.35">
      <c r="A1018" s="153" t="str">
        <f t="shared" si="65"/>
        <v>Cut2_9</v>
      </c>
      <c r="B1018" s="14">
        <v>2022</v>
      </c>
      <c r="C1018" s="14">
        <v>9</v>
      </c>
      <c r="D1018" s="14" t="s">
        <v>19</v>
      </c>
      <c r="E1018" s="14" t="s">
        <v>7</v>
      </c>
      <c r="F1018" s="14" t="s">
        <v>8</v>
      </c>
      <c r="G1018" s="14" t="s">
        <v>12</v>
      </c>
      <c r="H1018" s="14" t="str">
        <f t="shared" si="66"/>
        <v>B3C</v>
      </c>
      <c r="I1018" s="14" t="str">
        <f t="shared" si="67"/>
        <v>B3_2022</v>
      </c>
      <c r="J1018" s="14" t="s">
        <v>10</v>
      </c>
      <c r="K1018" s="14" t="s">
        <v>371</v>
      </c>
      <c r="L1018" s="18">
        <v>44739</v>
      </c>
      <c r="M1018" s="154">
        <v>20.885000000000002</v>
      </c>
      <c r="N1018" s="155">
        <v>3341.6</v>
      </c>
      <c r="O1018" s="155">
        <v>3341.6</v>
      </c>
      <c r="P1018" s="14"/>
      <c r="Q1018" s="14"/>
      <c r="R1018" s="14"/>
      <c r="S1018" s="168"/>
      <c r="T1018" s="168"/>
      <c r="U1018" s="168"/>
      <c r="V1018" s="168"/>
      <c r="W1018" s="168"/>
      <c r="X1018" s="168"/>
      <c r="Y1018" s="168"/>
      <c r="Z1018" s="168"/>
      <c r="AA1018" s="168"/>
      <c r="AB1018" s="168"/>
      <c r="AC1018" s="168"/>
      <c r="AD1018" s="168"/>
      <c r="AE1018" s="168"/>
      <c r="AF1018" s="168"/>
      <c r="AG1018" s="168"/>
      <c r="AH1018" s="168"/>
      <c r="AI1018" s="168"/>
      <c r="AJ1018" s="168"/>
      <c r="AK1018" s="168"/>
      <c r="AL1018" s="168"/>
      <c r="AM1018" s="168"/>
      <c r="AN1018" s="168"/>
      <c r="AO1018" s="168"/>
      <c r="AP1018" s="168"/>
      <c r="AQ1018" s="168"/>
      <c r="AR1018" s="14"/>
    </row>
    <row r="1019" spans="1:44" x14ac:dyDescent="0.35">
      <c r="A1019" s="153" t="str">
        <f t="shared" si="65"/>
        <v>Cut2_10</v>
      </c>
      <c r="B1019" s="14">
        <v>2022</v>
      </c>
      <c r="C1019" s="14">
        <v>10</v>
      </c>
      <c r="D1019" s="14" t="s">
        <v>19</v>
      </c>
      <c r="E1019" s="14" t="s">
        <v>7</v>
      </c>
      <c r="F1019" s="14" t="s">
        <v>11</v>
      </c>
      <c r="G1019" s="14" t="s">
        <v>16</v>
      </c>
      <c r="H1019" s="14" t="str">
        <f t="shared" si="66"/>
        <v>B4BFW</v>
      </c>
      <c r="I1019" s="14" t="str">
        <f t="shared" si="67"/>
        <v>B4_2022</v>
      </c>
      <c r="J1019" s="14" t="s">
        <v>10</v>
      </c>
      <c r="K1019" s="14" t="s">
        <v>371</v>
      </c>
      <c r="L1019" s="18">
        <v>44739</v>
      </c>
      <c r="M1019" s="154">
        <v>18.03</v>
      </c>
      <c r="N1019" s="155">
        <v>4808</v>
      </c>
      <c r="O1019" s="155">
        <v>4808</v>
      </c>
      <c r="P1019" s="14"/>
      <c r="Q1019" s="14"/>
      <c r="R1019" s="14"/>
      <c r="S1019" s="168"/>
      <c r="T1019" s="168"/>
      <c r="U1019" s="168"/>
      <c r="V1019" s="168"/>
      <c r="W1019" s="168"/>
      <c r="X1019" s="168"/>
      <c r="Y1019" s="168"/>
      <c r="Z1019" s="168"/>
      <c r="AA1019" s="168"/>
      <c r="AB1019" s="168"/>
      <c r="AC1019" s="168"/>
      <c r="AD1019" s="168"/>
      <c r="AE1019" s="168"/>
      <c r="AF1019" s="168"/>
      <c r="AG1019" s="168"/>
      <c r="AH1019" s="168"/>
      <c r="AI1019" s="168"/>
      <c r="AJ1019" s="168"/>
      <c r="AK1019" s="168"/>
      <c r="AL1019" s="168"/>
      <c r="AM1019" s="168"/>
      <c r="AN1019" s="168"/>
      <c r="AO1019" s="168"/>
      <c r="AP1019" s="168"/>
      <c r="AQ1019" s="168"/>
      <c r="AR1019" s="14"/>
    </row>
    <row r="1020" spans="1:44" x14ac:dyDescent="0.35">
      <c r="A1020" s="153" t="str">
        <f t="shared" si="65"/>
        <v>Cut2_11</v>
      </c>
      <c r="B1020" s="14">
        <v>2022</v>
      </c>
      <c r="C1020" s="14">
        <v>11</v>
      </c>
      <c r="D1020" s="14" t="s">
        <v>20</v>
      </c>
      <c r="E1020" s="14" t="s">
        <v>7</v>
      </c>
      <c r="F1020" s="14" t="s">
        <v>8</v>
      </c>
      <c r="G1020" s="14" t="s">
        <v>16</v>
      </c>
      <c r="H1020" s="14" t="str">
        <f t="shared" si="66"/>
        <v>B3BFW</v>
      </c>
      <c r="I1020" s="14" t="str">
        <f t="shared" si="67"/>
        <v>B3_2022</v>
      </c>
      <c r="J1020" s="14" t="s">
        <v>10</v>
      </c>
      <c r="K1020" s="14" t="s">
        <v>371</v>
      </c>
      <c r="L1020" s="18">
        <v>44739</v>
      </c>
      <c r="M1020" s="154">
        <v>20.330000000000002</v>
      </c>
      <c r="N1020" s="155">
        <v>3632.293333333334</v>
      </c>
      <c r="O1020" s="155">
        <v>3632.293333333334</v>
      </c>
      <c r="P1020" s="14"/>
      <c r="Q1020" s="14"/>
      <c r="R1020" s="14"/>
      <c r="S1020" s="168"/>
      <c r="T1020" s="168"/>
      <c r="U1020" s="168"/>
      <c r="V1020" s="168"/>
      <c r="W1020" s="168"/>
      <c r="X1020" s="168"/>
      <c r="Y1020" s="168"/>
      <c r="Z1020" s="168"/>
      <c r="AA1020" s="168"/>
      <c r="AB1020" s="168"/>
      <c r="AC1020" s="168"/>
      <c r="AD1020" s="168"/>
      <c r="AE1020" s="168"/>
      <c r="AF1020" s="168"/>
      <c r="AG1020" s="168"/>
      <c r="AH1020" s="168"/>
      <c r="AI1020" s="168"/>
      <c r="AJ1020" s="168"/>
      <c r="AK1020" s="168"/>
      <c r="AL1020" s="168"/>
      <c r="AM1020" s="168"/>
      <c r="AN1020" s="168"/>
      <c r="AO1020" s="168"/>
      <c r="AP1020" s="168"/>
      <c r="AQ1020" s="168"/>
      <c r="AR1020" s="14"/>
    </row>
    <row r="1021" spans="1:44" x14ac:dyDescent="0.35">
      <c r="A1021" s="153" t="str">
        <f t="shared" si="65"/>
        <v>Cut2_12</v>
      </c>
      <c r="B1021" s="14">
        <v>2022</v>
      </c>
      <c r="C1021" s="15">
        <v>12</v>
      </c>
      <c r="D1021" s="15" t="s">
        <v>20</v>
      </c>
      <c r="E1021" s="15" t="s">
        <v>7</v>
      </c>
      <c r="F1021" s="15" t="s">
        <v>18</v>
      </c>
      <c r="G1021" s="14" t="s">
        <v>16</v>
      </c>
      <c r="H1021" s="14" t="str">
        <f t="shared" si="66"/>
        <v>B2BFW</v>
      </c>
      <c r="I1021" s="14" t="str">
        <f t="shared" si="67"/>
        <v>B2_2022</v>
      </c>
      <c r="J1021" s="14" t="s">
        <v>15</v>
      </c>
      <c r="K1021" s="14" t="s">
        <v>371</v>
      </c>
      <c r="L1021" s="18">
        <v>44760</v>
      </c>
      <c r="M1021" s="154">
        <v>24.045000000000002</v>
      </c>
      <c r="N1021" s="155">
        <v>1795.36</v>
      </c>
      <c r="O1021" s="155">
        <v>1795.36</v>
      </c>
      <c r="P1021" s="14"/>
      <c r="Q1021" s="14"/>
      <c r="R1021" s="14"/>
      <c r="S1021" s="168"/>
      <c r="T1021" s="168"/>
      <c r="U1021" s="168"/>
      <c r="V1021" s="168"/>
      <c r="W1021" s="168"/>
      <c r="X1021" s="168"/>
      <c r="Y1021" s="168"/>
      <c r="Z1021" s="168"/>
      <c r="AA1021" s="168"/>
      <c r="AB1021" s="168"/>
      <c r="AC1021" s="168"/>
      <c r="AD1021" s="168"/>
      <c r="AE1021" s="168"/>
      <c r="AF1021" s="168"/>
      <c r="AG1021" s="168"/>
      <c r="AH1021" s="168"/>
      <c r="AI1021" s="168"/>
      <c r="AJ1021" s="168"/>
      <c r="AK1021" s="168"/>
      <c r="AL1021" s="168"/>
      <c r="AM1021" s="168"/>
      <c r="AN1021" s="168"/>
      <c r="AO1021" s="168"/>
      <c r="AP1021" s="168"/>
      <c r="AQ1021" s="168"/>
      <c r="AR1021" s="14"/>
    </row>
    <row r="1022" spans="1:44" x14ac:dyDescent="0.35">
      <c r="A1022" s="153" t="str">
        <f t="shared" si="65"/>
        <v>Cut2_13</v>
      </c>
      <c r="B1022" s="14">
        <v>2022</v>
      </c>
      <c r="C1022" s="14">
        <v>13</v>
      </c>
      <c r="D1022" s="14" t="s">
        <v>7</v>
      </c>
      <c r="E1022" s="14" t="s">
        <v>13</v>
      </c>
      <c r="F1022" s="14" t="s">
        <v>8</v>
      </c>
      <c r="G1022" s="14" t="s">
        <v>9</v>
      </c>
      <c r="H1022" s="14" t="str">
        <f t="shared" si="66"/>
        <v>B3BPW</v>
      </c>
      <c r="I1022" s="14" t="str">
        <f t="shared" si="67"/>
        <v>B3_2022</v>
      </c>
      <c r="J1022" s="14" t="s">
        <v>10</v>
      </c>
      <c r="K1022" s="14" t="s">
        <v>371</v>
      </c>
      <c r="L1022" s="18">
        <v>44739</v>
      </c>
      <c r="M1022" s="154">
        <v>18.215</v>
      </c>
      <c r="N1022" s="155">
        <v>3011.5466666666671</v>
      </c>
      <c r="O1022" s="155">
        <v>3011.5466666666671</v>
      </c>
      <c r="P1022" s="14"/>
      <c r="Q1022" s="14"/>
      <c r="R1022" s="14"/>
      <c r="S1022" s="168"/>
      <c r="T1022" s="168"/>
      <c r="U1022" s="168"/>
      <c r="V1022" s="168"/>
      <c r="W1022" s="168"/>
      <c r="X1022" s="168"/>
      <c r="Y1022" s="168"/>
      <c r="Z1022" s="168"/>
      <c r="AA1022" s="168"/>
      <c r="AB1022" s="168"/>
      <c r="AC1022" s="168"/>
      <c r="AD1022" s="168"/>
      <c r="AE1022" s="168"/>
      <c r="AF1022" s="168"/>
      <c r="AG1022" s="168"/>
      <c r="AH1022" s="168"/>
      <c r="AI1022" s="168"/>
      <c r="AJ1022" s="168"/>
      <c r="AK1022" s="168"/>
      <c r="AL1022" s="168"/>
      <c r="AM1022" s="168"/>
      <c r="AN1022" s="168"/>
      <c r="AO1022" s="168"/>
      <c r="AP1022" s="168"/>
      <c r="AQ1022" s="168"/>
      <c r="AR1022" s="14"/>
    </row>
    <row r="1023" spans="1:44" x14ac:dyDescent="0.35">
      <c r="A1023" s="153" t="str">
        <f t="shared" si="65"/>
        <v>Cut2_14</v>
      </c>
      <c r="B1023" s="14">
        <v>2022</v>
      </c>
      <c r="C1023" s="14">
        <v>14</v>
      </c>
      <c r="D1023" s="14" t="s">
        <v>7</v>
      </c>
      <c r="E1023" s="14" t="s">
        <v>13</v>
      </c>
      <c r="F1023" s="14" t="s">
        <v>18</v>
      </c>
      <c r="G1023" s="14" t="s">
        <v>9</v>
      </c>
      <c r="H1023" s="14" t="str">
        <f t="shared" si="66"/>
        <v>B2BPW</v>
      </c>
      <c r="I1023" s="14" t="str">
        <f t="shared" si="67"/>
        <v>B2_2022</v>
      </c>
      <c r="J1023" s="14" t="s">
        <v>15</v>
      </c>
      <c r="K1023" s="14" t="s">
        <v>371</v>
      </c>
      <c r="L1023" s="18">
        <v>44760</v>
      </c>
      <c r="M1023" s="154">
        <v>21.8</v>
      </c>
      <c r="N1023" s="155">
        <v>2354.4</v>
      </c>
      <c r="O1023" s="155">
        <v>2354.4</v>
      </c>
      <c r="P1023" s="14"/>
      <c r="Q1023" s="14"/>
      <c r="R1023" s="14"/>
      <c r="S1023" s="168"/>
      <c r="T1023" s="168"/>
      <c r="U1023" s="168"/>
      <c r="V1023" s="168"/>
      <c r="W1023" s="168"/>
      <c r="X1023" s="168"/>
      <c r="Y1023" s="168"/>
      <c r="Z1023" s="168"/>
      <c r="AA1023" s="168"/>
      <c r="AB1023" s="168"/>
      <c r="AC1023" s="168"/>
      <c r="AD1023" s="168"/>
      <c r="AE1023" s="168"/>
      <c r="AF1023" s="168"/>
      <c r="AG1023" s="168"/>
      <c r="AH1023" s="168"/>
      <c r="AI1023" s="168"/>
      <c r="AJ1023" s="168"/>
      <c r="AK1023" s="168"/>
      <c r="AL1023" s="168"/>
      <c r="AM1023" s="168"/>
      <c r="AN1023" s="168"/>
      <c r="AO1023" s="168"/>
      <c r="AP1023" s="168"/>
      <c r="AQ1023" s="168"/>
      <c r="AR1023" s="14"/>
    </row>
    <row r="1024" spans="1:44" x14ac:dyDescent="0.35">
      <c r="A1024" s="153" t="str">
        <f t="shared" si="65"/>
        <v>Cut2_15</v>
      </c>
      <c r="B1024" s="14">
        <v>2022</v>
      </c>
      <c r="C1024" s="14">
        <v>15</v>
      </c>
      <c r="D1024" s="14" t="s">
        <v>13</v>
      </c>
      <c r="E1024" s="14" t="s">
        <v>13</v>
      </c>
      <c r="F1024" s="14" t="s">
        <v>18</v>
      </c>
      <c r="G1024" s="14" t="s">
        <v>16</v>
      </c>
      <c r="H1024" s="14" t="str">
        <f t="shared" si="66"/>
        <v>B2BFW</v>
      </c>
      <c r="I1024" s="14" t="str">
        <f t="shared" si="67"/>
        <v>B2_2022</v>
      </c>
      <c r="J1024" s="14" t="s">
        <v>15</v>
      </c>
      <c r="K1024" s="14" t="s">
        <v>371</v>
      </c>
      <c r="L1024" s="18">
        <v>44760</v>
      </c>
      <c r="M1024" s="154">
        <v>21.28</v>
      </c>
      <c r="N1024" s="155">
        <v>2553.6</v>
      </c>
      <c r="O1024" s="155">
        <v>2553.6</v>
      </c>
      <c r="P1024" s="14"/>
      <c r="Q1024" s="14"/>
      <c r="R1024" s="14"/>
      <c r="S1024" s="168"/>
      <c r="T1024" s="168"/>
      <c r="U1024" s="168"/>
      <c r="V1024" s="168"/>
      <c r="W1024" s="168"/>
      <c r="X1024" s="168"/>
      <c r="Y1024" s="168"/>
      <c r="Z1024" s="168"/>
      <c r="AA1024" s="168"/>
      <c r="AB1024" s="168"/>
      <c r="AC1024" s="168"/>
      <c r="AD1024" s="168"/>
      <c r="AE1024" s="168"/>
      <c r="AF1024" s="168"/>
      <c r="AG1024" s="168"/>
      <c r="AH1024" s="168"/>
      <c r="AI1024" s="168"/>
      <c r="AJ1024" s="168"/>
      <c r="AK1024" s="168"/>
      <c r="AL1024" s="168"/>
      <c r="AM1024" s="168"/>
      <c r="AN1024" s="168"/>
      <c r="AO1024" s="168"/>
      <c r="AP1024" s="168"/>
      <c r="AQ1024" s="168"/>
      <c r="AR1024" s="14"/>
    </row>
    <row r="1025" spans="1:44" x14ac:dyDescent="0.35">
      <c r="A1025" s="153" t="str">
        <f t="shared" si="65"/>
        <v>Cut2_16</v>
      </c>
      <c r="B1025" s="14">
        <v>2022</v>
      </c>
      <c r="C1025" s="14">
        <v>16</v>
      </c>
      <c r="D1025" s="14" t="s">
        <v>13</v>
      </c>
      <c r="E1025" s="14" t="s">
        <v>13</v>
      </c>
      <c r="F1025" s="14" t="s">
        <v>14</v>
      </c>
      <c r="G1025" s="14" t="s">
        <v>9</v>
      </c>
      <c r="H1025" s="14" t="str">
        <f t="shared" si="66"/>
        <v>B1BPW</v>
      </c>
      <c r="I1025" s="14" t="str">
        <f t="shared" si="67"/>
        <v>B1_2022</v>
      </c>
      <c r="J1025" s="14" t="s">
        <v>15</v>
      </c>
      <c r="K1025" s="14" t="s">
        <v>371</v>
      </c>
      <c r="L1025" s="18"/>
      <c r="M1025" s="154"/>
      <c r="N1025" s="155"/>
      <c r="O1025" s="155">
        <v>0</v>
      </c>
      <c r="P1025" s="14"/>
      <c r="Q1025" s="14"/>
      <c r="R1025" s="14"/>
      <c r="S1025" s="168"/>
      <c r="T1025" s="168"/>
      <c r="U1025" s="168"/>
      <c r="V1025" s="168"/>
      <c r="W1025" s="168"/>
      <c r="X1025" s="168"/>
      <c r="Y1025" s="168"/>
      <c r="Z1025" s="168"/>
      <c r="AA1025" s="168"/>
      <c r="AB1025" s="168"/>
      <c r="AC1025" s="168"/>
      <c r="AD1025" s="168"/>
      <c r="AE1025" s="168"/>
      <c r="AF1025" s="168"/>
      <c r="AG1025" s="168"/>
      <c r="AH1025" s="168"/>
      <c r="AI1025" s="168"/>
      <c r="AJ1025" s="168"/>
      <c r="AK1025" s="168"/>
      <c r="AL1025" s="168"/>
      <c r="AM1025" s="168"/>
      <c r="AN1025" s="168"/>
      <c r="AO1025" s="168"/>
      <c r="AP1025" s="168"/>
      <c r="AQ1025" s="168"/>
      <c r="AR1025" s="14"/>
    </row>
    <row r="1026" spans="1:44" x14ac:dyDescent="0.35">
      <c r="A1026" s="153" t="str">
        <f t="shared" si="65"/>
        <v>Cut2_17</v>
      </c>
      <c r="B1026" s="14">
        <v>2022</v>
      </c>
      <c r="C1026" s="14">
        <v>17</v>
      </c>
      <c r="D1026" s="14" t="s">
        <v>12</v>
      </c>
      <c r="E1026" s="14" t="s">
        <v>13</v>
      </c>
      <c r="F1026" s="14" t="s">
        <v>14</v>
      </c>
      <c r="G1026" s="14" t="s">
        <v>16</v>
      </c>
      <c r="H1026" s="14" t="str">
        <f t="shared" si="66"/>
        <v>B1BFW</v>
      </c>
      <c r="I1026" s="14" t="str">
        <f t="shared" si="67"/>
        <v>B1_2022</v>
      </c>
      <c r="J1026" s="14" t="s">
        <v>15</v>
      </c>
      <c r="K1026" s="14" t="s">
        <v>371</v>
      </c>
      <c r="L1026" s="18"/>
      <c r="M1026" s="154"/>
      <c r="N1026" s="155"/>
      <c r="O1026" s="155">
        <v>0</v>
      </c>
      <c r="P1026" s="14"/>
      <c r="Q1026" s="14"/>
      <c r="R1026" s="14"/>
      <c r="S1026" s="168"/>
      <c r="T1026" s="168"/>
      <c r="U1026" s="168"/>
      <c r="V1026" s="168"/>
      <c r="W1026" s="168"/>
      <c r="X1026" s="168"/>
      <c r="Y1026" s="168"/>
      <c r="Z1026" s="168"/>
      <c r="AA1026" s="168"/>
      <c r="AB1026" s="168"/>
      <c r="AC1026" s="168"/>
      <c r="AD1026" s="168"/>
      <c r="AE1026" s="168"/>
      <c r="AF1026" s="168"/>
      <c r="AG1026" s="168"/>
      <c r="AH1026" s="168"/>
      <c r="AI1026" s="168"/>
      <c r="AJ1026" s="168"/>
      <c r="AK1026" s="168"/>
      <c r="AL1026" s="168"/>
      <c r="AM1026" s="168"/>
      <c r="AN1026" s="168"/>
      <c r="AO1026" s="168"/>
      <c r="AP1026" s="168"/>
      <c r="AQ1026" s="168"/>
      <c r="AR1026" s="14"/>
    </row>
    <row r="1027" spans="1:44" x14ac:dyDescent="0.35">
      <c r="A1027" s="153" t="str">
        <f t="shared" si="65"/>
        <v>Cut2_18</v>
      </c>
      <c r="B1027" s="14">
        <v>2022</v>
      </c>
      <c r="C1027" s="14">
        <v>18</v>
      </c>
      <c r="D1027" s="14" t="s">
        <v>12</v>
      </c>
      <c r="E1027" s="14" t="s">
        <v>13</v>
      </c>
      <c r="F1027" s="14" t="s">
        <v>11</v>
      </c>
      <c r="G1027" s="14" t="s">
        <v>16</v>
      </c>
      <c r="H1027" s="14" t="str">
        <f t="shared" si="66"/>
        <v>B4BFW</v>
      </c>
      <c r="I1027" s="14" t="str">
        <f t="shared" si="67"/>
        <v>B4_2022</v>
      </c>
      <c r="J1027" s="14" t="s">
        <v>10</v>
      </c>
      <c r="K1027" s="14" t="s">
        <v>371</v>
      </c>
      <c r="L1027" s="18">
        <v>44739</v>
      </c>
      <c r="M1027" s="154">
        <v>20.475000000000001</v>
      </c>
      <c r="N1027" s="155">
        <v>4013.1</v>
      </c>
      <c r="O1027" s="155">
        <v>4013.1</v>
      </c>
      <c r="P1027" s="14"/>
      <c r="Q1027" s="14"/>
      <c r="R1027" s="14"/>
      <c r="S1027" s="168"/>
      <c r="T1027" s="168"/>
      <c r="U1027" s="168"/>
      <c r="V1027" s="168"/>
      <c r="W1027" s="168"/>
      <c r="X1027" s="168"/>
      <c r="Y1027" s="168"/>
      <c r="Z1027" s="168"/>
      <c r="AA1027" s="168"/>
      <c r="AB1027" s="168"/>
      <c r="AC1027" s="168"/>
      <c r="AD1027" s="168"/>
      <c r="AE1027" s="168"/>
      <c r="AF1027" s="168"/>
      <c r="AG1027" s="168"/>
      <c r="AH1027" s="168"/>
      <c r="AI1027" s="168"/>
      <c r="AJ1027" s="168"/>
      <c r="AK1027" s="168"/>
      <c r="AL1027" s="168"/>
      <c r="AM1027" s="168"/>
      <c r="AN1027" s="168"/>
      <c r="AO1027" s="168"/>
      <c r="AP1027" s="168"/>
      <c r="AQ1027" s="168"/>
      <c r="AR1027" s="14"/>
    </row>
    <row r="1028" spans="1:44" x14ac:dyDescent="0.35">
      <c r="A1028" s="153" t="str">
        <f t="shared" si="65"/>
        <v>Cut2_19</v>
      </c>
      <c r="B1028" s="14">
        <v>2022</v>
      </c>
      <c r="C1028" s="14">
        <v>19</v>
      </c>
      <c r="D1028" s="14" t="s">
        <v>17</v>
      </c>
      <c r="E1028" s="14" t="s">
        <v>13</v>
      </c>
      <c r="F1028" s="14" t="s">
        <v>11</v>
      </c>
      <c r="G1028" s="14" t="s">
        <v>9</v>
      </c>
      <c r="H1028" s="14" t="str">
        <f t="shared" si="66"/>
        <v>B4BPW</v>
      </c>
      <c r="I1028" s="14" t="str">
        <f t="shared" si="67"/>
        <v>B4_2022</v>
      </c>
      <c r="J1028" s="14" t="s">
        <v>10</v>
      </c>
      <c r="K1028" s="14" t="s">
        <v>371</v>
      </c>
      <c r="L1028" s="18">
        <v>44739</v>
      </c>
      <c r="M1028" s="154">
        <v>19.524999999999999</v>
      </c>
      <c r="N1028" s="155">
        <v>3592.6</v>
      </c>
      <c r="O1028" s="155">
        <v>3592.6</v>
      </c>
      <c r="P1028" s="14"/>
      <c r="Q1028" s="14"/>
      <c r="R1028" s="14"/>
      <c r="S1028" s="168"/>
      <c r="T1028" s="168"/>
      <c r="U1028" s="168"/>
      <c r="V1028" s="168"/>
      <c r="W1028" s="168"/>
      <c r="X1028" s="168"/>
      <c r="Y1028" s="168"/>
      <c r="Z1028" s="168"/>
      <c r="AA1028" s="168"/>
      <c r="AB1028" s="168"/>
      <c r="AC1028" s="168"/>
      <c r="AD1028" s="168"/>
      <c r="AE1028" s="168"/>
      <c r="AF1028" s="168"/>
      <c r="AG1028" s="168"/>
      <c r="AH1028" s="168"/>
      <c r="AI1028" s="168"/>
      <c r="AJ1028" s="168"/>
      <c r="AK1028" s="168"/>
      <c r="AL1028" s="168"/>
      <c r="AM1028" s="168"/>
      <c r="AN1028" s="168"/>
      <c r="AO1028" s="168"/>
      <c r="AP1028" s="168"/>
      <c r="AQ1028" s="168"/>
      <c r="AR1028" s="14"/>
    </row>
    <row r="1029" spans="1:44" x14ac:dyDescent="0.35">
      <c r="A1029" s="153" t="str">
        <f t="shared" si="65"/>
        <v>Cut2_20</v>
      </c>
      <c r="B1029" s="14">
        <v>2022</v>
      </c>
      <c r="C1029" s="14">
        <v>20</v>
      </c>
      <c r="D1029" s="14" t="s">
        <v>17</v>
      </c>
      <c r="E1029" s="14" t="s">
        <v>13</v>
      </c>
      <c r="F1029" s="14" t="s">
        <v>8</v>
      </c>
      <c r="G1029" s="14" t="s">
        <v>12</v>
      </c>
      <c r="H1029" s="14" t="str">
        <f t="shared" si="66"/>
        <v>B3C</v>
      </c>
      <c r="I1029" s="14" t="str">
        <f t="shared" si="67"/>
        <v>B3_2022</v>
      </c>
      <c r="J1029" s="14" t="s">
        <v>10</v>
      </c>
      <c r="K1029" s="14" t="s">
        <v>371</v>
      </c>
      <c r="L1029" s="18">
        <v>44739</v>
      </c>
      <c r="M1029" s="154">
        <v>22.25</v>
      </c>
      <c r="N1029" s="155">
        <v>3827.0000000000005</v>
      </c>
      <c r="O1029" s="155">
        <v>3827.0000000000005</v>
      </c>
      <c r="P1029" s="14"/>
      <c r="Q1029" s="14"/>
      <c r="R1029" s="14"/>
      <c r="S1029" s="168"/>
      <c r="T1029" s="168"/>
      <c r="U1029" s="168"/>
      <c r="V1029" s="168"/>
      <c r="W1029" s="168"/>
      <c r="X1029" s="168"/>
      <c r="Y1029" s="168"/>
      <c r="Z1029" s="168"/>
      <c r="AA1029" s="168"/>
      <c r="AB1029" s="168"/>
      <c r="AC1029" s="168"/>
      <c r="AD1029" s="168"/>
      <c r="AE1029" s="168"/>
      <c r="AF1029" s="168"/>
      <c r="AG1029" s="168"/>
      <c r="AH1029" s="168"/>
      <c r="AI1029" s="168"/>
      <c r="AJ1029" s="168"/>
      <c r="AK1029" s="168"/>
      <c r="AL1029" s="168"/>
      <c r="AM1029" s="168"/>
      <c r="AN1029" s="168"/>
      <c r="AO1029" s="168"/>
      <c r="AP1029" s="168"/>
      <c r="AQ1029" s="168"/>
      <c r="AR1029" s="14"/>
    </row>
    <row r="1030" spans="1:44" x14ac:dyDescent="0.35">
      <c r="A1030" s="153" t="str">
        <f t="shared" si="65"/>
        <v>Cut2_21</v>
      </c>
      <c r="B1030" s="14">
        <v>2022</v>
      </c>
      <c r="C1030" s="14">
        <v>21</v>
      </c>
      <c r="D1030" s="14" t="s">
        <v>19</v>
      </c>
      <c r="E1030" s="14" t="s">
        <v>13</v>
      </c>
      <c r="F1030" s="14" t="s">
        <v>14</v>
      </c>
      <c r="G1030" s="14" t="s">
        <v>12</v>
      </c>
      <c r="H1030" s="14" t="str">
        <f t="shared" si="66"/>
        <v>B1C</v>
      </c>
      <c r="I1030" s="14" t="str">
        <f t="shared" si="67"/>
        <v>B1_2022</v>
      </c>
      <c r="J1030" s="14" t="s">
        <v>15</v>
      </c>
      <c r="K1030" s="14" t="s">
        <v>371</v>
      </c>
      <c r="L1030" s="18"/>
      <c r="M1030" s="154"/>
      <c r="N1030" s="155"/>
      <c r="O1030" s="155">
        <v>0</v>
      </c>
      <c r="P1030" s="14"/>
      <c r="Q1030" s="14"/>
      <c r="R1030" s="14"/>
      <c r="S1030" s="168"/>
      <c r="T1030" s="168"/>
      <c r="U1030" s="168"/>
      <c r="V1030" s="168"/>
      <c r="W1030" s="168"/>
      <c r="X1030" s="168"/>
      <c r="Y1030" s="168"/>
      <c r="Z1030" s="168"/>
      <c r="AA1030" s="168"/>
      <c r="AB1030" s="168"/>
      <c r="AC1030" s="168"/>
      <c r="AD1030" s="168"/>
      <c r="AE1030" s="168"/>
      <c r="AF1030" s="168"/>
      <c r="AG1030" s="168"/>
      <c r="AH1030" s="168"/>
      <c r="AI1030" s="168"/>
      <c r="AJ1030" s="168"/>
      <c r="AK1030" s="168"/>
      <c r="AL1030" s="168"/>
      <c r="AM1030" s="168"/>
      <c r="AN1030" s="168"/>
      <c r="AO1030" s="168"/>
      <c r="AP1030" s="168"/>
      <c r="AQ1030" s="168"/>
      <c r="AR1030" s="14"/>
    </row>
    <row r="1031" spans="1:44" x14ac:dyDescent="0.35">
      <c r="A1031" s="153" t="str">
        <f t="shared" si="65"/>
        <v>Cut2_22</v>
      </c>
      <c r="B1031" s="14">
        <v>2022</v>
      </c>
      <c r="C1031" s="14">
        <v>22</v>
      </c>
      <c r="D1031" s="14" t="s">
        <v>19</v>
      </c>
      <c r="E1031" s="14" t="s">
        <v>13</v>
      </c>
      <c r="F1031" s="14" t="s">
        <v>11</v>
      </c>
      <c r="G1031" s="14" t="s">
        <v>12</v>
      </c>
      <c r="H1031" s="14" t="str">
        <f t="shared" si="66"/>
        <v>B4C</v>
      </c>
      <c r="I1031" s="14" t="str">
        <f t="shared" si="67"/>
        <v>B4_2022</v>
      </c>
      <c r="J1031" s="14" t="s">
        <v>10</v>
      </c>
      <c r="K1031" s="14" t="s">
        <v>371</v>
      </c>
      <c r="L1031" s="18">
        <v>44739</v>
      </c>
      <c r="M1031" s="154">
        <v>20.465</v>
      </c>
      <c r="N1031" s="155">
        <v>5048.0333333333338</v>
      </c>
      <c r="O1031" s="155">
        <v>5048.0333333333338</v>
      </c>
      <c r="P1031" s="14"/>
      <c r="Q1031" s="14"/>
      <c r="R1031" s="14"/>
      <c r="S1031" s="168"/>
      <c r="T1031" s="168"/>
      <c r="U1031" s="168"/>
      <c r="V1031" s="168"/>
      <c r="W1031" s="168"/>
      <c r="X1031" s="168"/>
      <c r="Y1031" s="168"/>
      <c r="Z1031" s="168"/>
      <c r="AA1031" s="168"/>
      <c r="AB1031" s="168"/>
      <c r="AC1031" s="168"/>
      <c r="AD1031" s="168"/>
      <c r="AE1031" s="168"/>
      <c r="AF1031" s="168"/>
      <c r="AG1031" s="168"/>
      <c r="AH1031" s="168"/>
      <c r="AI1031" s="168"/>
      <c r="AJ1031" s="168"/>
      <c r="AK1031" s="168"/>
      <c r="AL1031" s="168"/>
      <c r="AM1031" s="168"/>
      <c r="AN1031" s="168"/>
      <c r="AO1031" s="168"/>
      <c r="AP1031" s="168"/>
      <c r="AQ1031" s="168"/>
      <c r="AR1031" s="14"/>
    </row>
    <row r="1032" spans="1:44" x14ac:dyDescent="0.35">
      <c r="A1032" s="153" t="str">
        <f t="shared" si="65"/>
        <v>Cut2_23</v>
      </c>
      <c r="B1032" s="14">
        <v>2022</v>
      </c>
      <c r="C1032" s="14">
        <v>23</v>
      </c>
      <c r="D1032" s="14" t="s">
        <v>20</v>
      </c>
      <c r="E1032" s="14" t="s">
        <v>13</v>
      </c>
      <c r="F1032" s="14" t="s">
        <v>8</v>
      </c>
      <c r="G1032" s="14" t="s">
        <v>16</v>
      </c>
      <c r="H1032" s="14" t="str">
        <f t="shared" si="66"/>
        <v>B3BFW</v>
      </c>
      <c r="I1032" s="14" t="str">
        <f t="shared" si="67"/>
        <v>B3_2022</v>
      </c>
      <c r="J1032" s="14" t="s">
        <v>10</v>
      </c>
      <c r="K1032" s="14" t="s">
        <v>371</v>
      </c>
      <c r="L1032" s="18">
        <v>44739</v>
      </c>
      <c r="M1032" s="154">
        <v>21.07</v>
      </c>
      <c r="N1032" s="155">
        <v>4157.8133333333335</v>
      </c>
      <c r="O1032" s="155">
        <v>4157.8133333333335</v>
      </c>
      <c r="P1032" s="14"/>
      <c r="Q1032" s="14"/>
      <c r="R1032" s="14"/>
      <c r="S1032" s="168"/>
      <c r="T1032" s="168"/>
      <c r="U1032" s="168"/>
      <c r="V1032" s="168"/>
      <c r="W1032" s="168"/>
      <c r="X1032" s="168"/>
      <c r="Y1032" s="168"/>
      <c r="Z1032" s="168"/>
      <c r="AA1032" s="168"/>
      <c r="AB1032" s="168"/>
      <c r="AC1032" s="168"/>
      <c r="AD1032" s="168"/>
      <c r="AE1032" s="168"/>
      <c r="AF1032" s="168"/>
      <c r="AG1032" s="168"/>
      <c r="AH1032" s="168"/>
      <c r="AI1032" s="168"/>
      <c r="AJ1032" s="168"/>
      <c r="AK1032" s="168"/>
      <c r="AL1032" s="168"/>
      <c r="AM1032" s="168"/>
      <c r="AN1032" s="168"/>
      <c r="AO1032" s="168"/>
      <c r="AP1032" s="168"/>
      <c r="AQ1032" s="168"/>
      <c r="AR1032" s="14"/>
    </row>
    <row r="1033" spans="1:44" x14ac:dyDescent="0.35">
      <c r="A1033" s="153" t="str">
        <f t="shared" si="65"/>
        <v>Cut2_24</v>
      </c>
      <c r="B1033" s="14">
        <v>2022</v>
      </c>
      <c r="C1033" s="15">
        <v>24</v>
      </c>
      <c r="D1033" s="15" t="s">
        <v>20</v>
      </c>
      <c r="E1033" s="15" t="s">
        <v>13</v>
      </c>
      <c r="F1033" s="15" t="s">
        <v>18</v>
      </c>
      <c r="G1033" s="14" t="s">
        <v>12</v>
      </c>
      <c r="H1033" s="14" t="str">
        <f t="shared" si="66"/>
        <v>B2C</v>
      </c>
      <c r="I1033" s="14" t="str">
        <f t="shared" si="67"/>
        <v>B2_2022</v>
      </c>
      <c r="J1033" s="14" t="s">
        <v>15</v>
      </c>
      <c r="K1033" s="14" t="s">
        <v>371</v>
      </c>
      <c r="L1033" s="18">
        <v>44760</v>
      </c>
      <c r="M1033" s="154">
        <v>24.97</v>
      </c>
      <c r="N1033" s="155">
        <v>1398.32</v>
      </c>
      <c r="O1033" s="155">
        <v>1398.32</v>
      </c>
      <c r="P1033" s="14"/>
      <c r="Q1033" s="14"/>
      <c r="R1033" s="14"/>
      <c r="S1033" s="168"/>
      <c r="T1033" s="168"/>
      <c r="U1033" s="168"/>
      <c r="V1033" s="168"/>
      <c r="W1033" s="168"/>
      <c r="X1033" s="168"/>
      <c r="Y1033" s="168"/>
      <c r="Z1033" s="168"/>
      <c r="AA1033" s="168"/>
      <c r="AB1033" s="168"/>
      <c r="AC1033" s="168"/>
      <c r="AD1033" s="168"/>
      <c r="AE1033" s="168"/>
      <c r="AF1033" s="168"/>
      <c r="AG1033" s="168"/>
      <c r="AH1033" s="168"/>
      <c r="AI1033" s="168"/>
      <c r="AJ1033" s="168"/>
      <c r="AK1033" s="168"/>
      <c r="AL1033" s="168"/>
      <c r="AM1033" s="168"/>
      <c r="AN1033" s="168"/>
      <c r="AO1033" s="168"/>
      <c r="AP1033" s="168"/>
      <c r="AQ1033" s="168"/>
      <c r="AR1033" s="14"/>
    </row>
    <row r="1034" spans="1:44" x14ac:dyDescent="0.35">
      <c r="A1034" s="153" t="str">
        <f t="shared" si="65"/>
        <v>Cut2_25</v>
      </c>
      <c r="B1034" s="14">
        <v>2022</v>
      </c>
      <c r="C1034" s="14">
        <v>25</v>
      </c>
      <c r="D1034" s="14" t="s">
        <v>7</v>
      </c>
      <c r="E1034" s="14" t="s">
        <v>12</v>
      </c>
      <c r="F1034" s="14" t="s">
        <v>11</v>
      </c>
      <c r="G1034" s="14" t="s">
        <v>16</v>
      </c>
      <c r="H1034" s="14" t="str">
        <f t="shared" si="66"/>
        <v>B4BFW</v>
      </c>
      <c r="I1034" s="14" t="str">
        <f t="shared" si="67"/>
        <v>B4_2022</v>
      </c>
      <c r="J1034" s="14" t="s">
        <v>10</v>
      </c>
      <c r="K1034" s="14" t="s">
        <v>371</v>
      </c>
      <c r="L1034" s="18">
        <v>44739</v>
      </c>
      <c r="M1034" s="154">
        <v>19.87</v>
      </c>
      <c r="N1034" s="155">
        <v>4318.4133333333339</v>
      </c>
      <c r="O1034" s="155">
        <v>4318.4133333333339</v>
      </c>
      <c r="P1034" s="14"/>
      <c r="Q1034" s="14"/>
      <c r="R1034" s="14"/>
      <c r="S1034" s="168"/>
      <c r="T1034" s="168"/>
      <c r="U1034" s="168"/>
      <c r="V1034" s="168"/>
      <c r="W1034" s="168"/>
      <c r="X1034" s="168"/>
      <c r="Y1034" s="168"/>
      <c r="Z1034" s="168"/>
      <c r="AA1034" s="168"/>
      <c r="AB1034" s="168"/>
      <c r="AC1034" s="168"/>
      <c r="AD1034" s="168"/>
      <c r="AE1034" s="168"/>
      <c r="AF1034" s="168"/>
      <c r="AG1034" s="168"/>
      <c r="AH1034" s="168"/>
      <c r="AI1034" s="168"/>
      <c r="AJ1034" s="168"/>
      <c r="AK1034" s="168"/>
      <c r="AL1034" s="168"/>
      <c r="AM1034" s="168"/>
      <c r="AN1034" s="168"/>
      <c r="AO1034" s="168"/>
      <c r="AP1034" s="168"/>
      <c r="AQ1034" s="168"/>
      <c r="AR1034" s="14"/>
    </row>
    <row r="1035" spans="1:44" x14ac:dyDescent="0.35">
      <c r="A1035" s="153" t="str">
        <f t="shared" si="65"/>
        <v>Cut2_26</v>
      </c>
      <c r="B1035" s="14">
        <v>2022</v>
      </c>
      <c r="C1035" s="14">
        <v>26</v>
      </c>
      <c r="D1035" s="14" t="s">
        <v>7</v>
      </c>
      <c r="E1035" s="14" t="s">
        <v>12</v>
      </c>
      <c r="F1035" s="14" t="s">
        <v>18</v>
      </c>
      <c r="G1035" s="14" t="s">
        <v>9</v>
      </c>
      <c r="H1035" s="14" t="str">
        <f t="shared" si="66"/>
        <v>B2BPW</v>
      </c>
      <c r="I1035" s="14" t="str">
        <f t="shared" si="67"/>
        <v>B2_2022</v>
      </c>
      <c r="J1035" s="14" t="s">
        <v>15</v>
      </c>
      <c r="K1035" s="14" t="s">
        <v>371</v>
      </c>
      <c r="L1035" s="18">
        <v>44760</v>
      </c>
      <c r="M1035" s="154">
        <v>21.605</v>
      </c>
      <c r="N1035" s="155">
        <v>2246.92</v>
      </c>
      <c r="O1035" s="155">
        <v>2246.92</v>
      </c>
      <c r="P1035" s="14"/>
      <c r="Q1035" s="14"/>
      <c r="R1035" s="14"/>
      <c r="S1035" s="168"/>
      <c r="T1035" s="168"/>
      <c r="U1035" s="168"/>
      <c r="V1035" s="168"/>
      <c r="W1035" s="168"/>
      <c r="X1035" s="168"/>
      <c r="Y1035" s="168"/>
      <c r="Z1035" s="168"/>
      <c r="AA1035" s="168"/>
      <c r="AB1035" s="168"/>
      <c r="AC1035" s="168"/>
      <c r="AD1035" s="168"/>
      <c r="AE1035" s="168"/>
      <c r="AF1035" s="168"/>
      <c r="AG1035" s="168"/>
      <c r="AH1035" s="168"/>
      <c r="AI1035" s="168"/>
      <c r="AJ1035" s="168"/>
      <c r="AK1035" s="168"/>
      <c r="AL1035" s="168"/>
      <c r="AM1035" s="168"/>
      <c r="AN1035" s="168"/>
      <c r="AO1035" s="168"/>
      <c r="AP1035" s="168"/>
      <c r="AQ1035" s="168"/>
      <c r="AR1035" s="14"/>
    </row>
    <row r="1036" spans="1:44" x14ac:dyDescent="0.35">
      <c r="A1036" s="153" t="str">
        <f t="shared" si="65"/>
        <v>Cut2_27</v>
      </c>
      <c r="B1036" s="14">
        <v>2022</v>
      </c>
      <c r="C1036" s="14">
        <v>27</v>
      </c>
      <c r="D1036" s="14" t="s">
        <v>13</v>
      </c>
      <c r="E1036" s="14" t="s">
        <v>12</v>
      </c>
      <c r="F1036" s="14" t="s">
        <v>14</v>
      </c>
      <c r="G1036" s="14" t="s">
        <v>12</v>
      </c>
      <c r="H1036" s="14" t="str">
        <f t="shared" si="66"/>
        <v>B1C</v>
      </c>
      <c r="I1036" s="14" t="str">
        <f t="shared" si="67"/>
        <v>B1_2022</v>
      </c>
      <c r="J1036" s="14" t="s">
        <v>15</v>
      </c>
      <c r="K1036" s="14" t="s">
        <v>371</v>
      </c>
      <c r="L1036" s="18"/>
      <c r="M1036" s="154"/>
      <c r="N1036" s="155"/>
      <c r="O1036" s="155">
        <v>0</v>
      </c>
      <c r="P1036" s="14"/>
      <c r="Q1036" s="14"/>
      <c r="R1036" s="14"/>
      <c r="S1036" s="168"/>
      <c r="T1036" s="168"/>
      <c r="U1036" s="168"/>
      <c r="V1036" s="168"/>
      <c r="W1036" s="168"/>
      <c r="X1036" s="168"/>
      <c r="Y1036" s="168"/>
      <c r="Z1036" s="168"/>
      <c r="AA1036" s="168"/>
      <c r="AB1036" s="168"/>
      <c r="AC1036" s="168"/>
      <c r="AD1036" s="168"/>
      <c r="AE1036" s="168"/>
      <c r="AF1036" s="168"/>
      <c r="AG1036" s="168"/>
      <c r="AH1036" s="168"/>
      <c r="AI1036" s="168"/>
      <c r="AJ1036" s="168"/>
      <c r="AK1036" s="168"/>
      <c r="AL1036" s="168"/>
      <c r="AM1036" s="168"/>
      <c r="AN1036" s="168"/>
      <c r="AO1036" s="168"/>
      <c r="AP1036" s="168"/>
      <c r="AQ1036" s="168"/>
      <c r="AR1036" s="14"/>
    </row>
    <row r="1037" spans="1:44" x14ac:dyDescent="0.35">
      <c r="A1037" s="153" t="str">
        <f t="shared" si="65"/>
        <v>Cut2_28</v>
      </c>
      <c r="B1037" s="14">
        <v>2022</v>
      </c>
      <c r="C1037" s="14">
        <v>28</v>
      </c>
      <c r="D1037" s="14" t="s">
        <v>13</v>
      </c>
      <c r="E1037" s="14" t="s">
        <v>12</v>
      </c>
      <c r="F1037" s="14" t="s">
        <v>14</v>
      </c>
      <c r="G1037" s="14" t="s">
        <v>9</v>
      </c>
      <c r="H1037" s="14" t="str">
        <f t="shared" si="66"/>
        <v>B1BPW</v>
      </c>
      <c r="I1037" s="14" t="str">
        <f t="shared" si="67"/>
        <v>B1_2022</v>
      </c>
      <c r="J1037" s="14" t="s">
        <v>15</v>
      </c>
      <c r="K1037" s="14" t="s">
        <v>371</v>
      </c>
      <c r="L1037" s="18"/>
      <c r="M1037" s="154"/>
      <c r="N1037" s="155"/>
      <c r="O1037" s="155">
        <v>0</v>
      </c>
      <c r="P1037" s="14"/>
      <c r="Q1037" s="14"/>
      <c r="R1037" s="14"/>
      <c r="S1037" s="168"/>
      <c r="T1037" s="168"/>
      <c r="U1037" s="168"/>
      <c r="V1037" s="168"/>
      <c r="W1037" s="168"/>
      <c r="X1037" s="168"/>
      <c r="Y1037" s="168"/>
      <c r="Z1037" s="168"/>
      <c r="AA1037" s="168"/>
      <c r="AB1037" s="168"/>
      <c r="AC1037" s="168"/>
      <c r="AD1037" s="168"/>
      <c r="AE1037" s="168"/>
      <c r="AF1037" s="168"/>
      <c r="AG1037" s="168"/>
      <c r="AH1037" s="168"/>
      <c r="AI1037" s="168"/>
      <c r="AJ1037" s="168"/>
      <c r="AK1037" s="168"/>
      <c r="AL1037" s="168"/>
      <c r="AM1037" s="168"/>
      <c r="AN1037" s="168"/>
      <c r="AO1037" s="168"/>
      <c r="AP1037" s="168"/>
      <c r="AQ1037" s="168"/>
      <c r="AR1037" s="14"/>
    </row>
    <row r="1038" spans="1:44" x14ac:dyDescent="0.35">
      <c r="A1038" s="153" t="str">
        <f t="shared" si="65"/>
        <v>Cut2_29</v>
      </c>
      <c r="B1038" s="14">
        <v>2022</v>
      </c>
      <c r="C1038" s="14">
        <v>29</v>
      </c>
      <c r="D1038" s="14" t="s">
        <v>12</v>
      </c>
      <c r="E1038" s="14" t="s">
        <v>12</v>
      </c>
      <c r="F1038" s="14" t="s">
        <v>11</v>
      </c>
      <c r="G1038" s="14" t="s">
        <v>9</v>
      </c>
      <c r="H1038" s="14" t="str">
        <f t="shared" si="66"/>
        <v>B4BPW</v>
      </c>
      <c r="I1038" s="14" t="str">
        <f t="shared" si="67"/>
        <v>B4_2022</v>
      </c>
      <c r="J1038" s="14" t="s">
        <v>10</v>
      </c>
      <c r="K1038" s="14" t="s">
        <v>371</v>
      </c>
      <c r="L1038" s="18">
        <v>44739</v>
      </c>
      <c r="M1038" s="154">
        <v>20.82</v>
      </c>
      <c r="N1038" s="155">
        <v>3858.6400000000003</v>
      </c>
      <c r="O1038" s="155">
        <v>3858.6400000000003</v>
      </c>
      <c r="P1038" s="14"/>
      <c r="Q1038" s="14"/>
      <c r="R1038" s="14"/>
      <c r="S1038" s="168"/>
      <c r="T1038" s="168"/>
      <c r="U1038" s="168"/>
      <c r="V1038" s="168"/>
      <c r="W1038" s="168"/>
      <c r="X1038" s="168"/>
      <c r="Y1038" s="168"/>
      <c r="Z1038" s="168"/>
      <c r="AA1038" s="168"/>
      <c r="AB1038" s="168"/>
      <c r="AC1038" s="168"/>
      <c r="AD1038" s="168"/>
      <c r="AE1038" s="168"/>
      <c r="AF1038" s="168"/>
      <c r="AG1038" s="168"/>
      <c r="AH1038" s="168"/>
      <c r="AI1038" s="168"/>
      <c r="AJ1038" s="168"/>
      <c r="AK1038" s="168"/>
      <c r="AL1038" s="168"/>
      <c r="AM1038" s="168"/>
      <c r="AN1038" s="168"/>
      <c r="AO1038" s="168"/>
      <c r="AP1038" s="168"/>
      <c r="AQ1038" s="168"/>
      <c r="AR1038" s="14"/>
    </row>
    <row r="1039" spans="1:44" x14ac:dyDescent="0.35">
      <c r="A1039" s="153" t="str">
        <f t="shared" si="65"/>
        <v>Cut2_30</v>
      </c>
      <c r="B1039" s="14">
        <v>2022</v>
      </c>
      <c r="C1039" s="14">
        <v>30</v>
      </c>
      <c r="D1039" s="14" t="s">
        <v>12</v>
      </c>
      <c r="E1039" s="14" t="s">
        <v>12</v>
      </c>
      <c r="F1039" s="14" t="s">
        <v>8</v>
      </c>
      <c r="G1039" s="14" t="s">
        <v>16</v>
      </c>
      <c r="H1039" s="14" t="str">
        <f t="shared" si="66"/>
        <v>B3BFW</v>
      </c>
      <c r="I1039" s="14" t="str">
        <f t="shared" si="67"/>
        <v>B3_2022</v>
      </c>
      <c r="J1039" s="14" t="s">
        <v>10</v>
      </c>
      <c r="K1039" s="14" t="s">
        <v>371</v>
      </c>
      <c r="L1039" s="18">
        <v>44739</v>
      </c>
      <c r="M1039" s="154">
        <v>21.925000000000001</v>
      </c>
      <c r="N1039" s="155">
        <v>4151.1333333333332</v>
      </c>
      <c r="O1039" s="155">
        <v>4151.1333333333332</v>
      </c>
      <c r="P1039" s="14"/>
      <c r="Q1039" s="14"/>
      <c r="R1039" s="14"/>
      <c r="S1039" s="168"/>
      <c r="T1039" s="168"/>
      <c r="U1039" s="168"/>
      <c r="V1039" s="168"/>
      <c r="W1039" s="168"/>
      <c r="X1039" s="168"/>
      <c r="Y1039" s="168"/>
      <c r="Z1039" s="168"/>
      <c r="AA1039" s="168"/>
      <c r="AB1039" s="168"/>
      <c r="AC1039" s="168"/>
      <c r="AD1039" s="168"/>
      <c r="AE1039" s="168"/>
      <c r="AF1039" s="168"/>
      <c r="AG1039" s="168"/>
      <c r="AH1039" s="168"/>
      <c r="AI1039" s="168"/>
      <c r="AJ1039" s="168"/>
      <c r="AK1039" s="168"/>
      <c r="AL1039" s="168"/>
      <c r="AM1039" s="168"/>
      <c r="AN1039" s="168"/>
      <c r="AO1039" s="168"/>
      <c r="AP1039" s="168"/>
      <c r="AQ1039" s="168"/>
      <c r="AR1039" s="14"/>
    </row>
    <row r="1040" spans="1:44" x14ac:dyDescent="0.35">
      <c r="A1040" s="153" t="str">
        <f t="shared" si="65"/>
        <v>Cut2_31</v>
      </c>
      <c r="B1040" s="14">
        <v>2022</v>
      </c>
      <c r="C1040" s="14">
        <v>31</v>
      </c>
      <c r="D1040" s="14" t="s">
        <v>17</v>
      </c>
      <c r="E1040" s="14" t="s">
        <v>12</v>
      </c>
      <c r="F1040" s="14" t="s">
        <v>11</v>
      </c>
      <c r="G1040" s="14" t="s">
        <v>12</v>
      </c>
      <c r="H1040" s="14" t="str">
        <f t="shared" si="66"/>
        <v>B4C</v>
      </c>
      <c r="I1040" s="14" t="str">
        <f t="shared" si="67"/>
        <v>B4_2022</v>
      </c>
      <c r="J1040" s="14" t="s">
        <v>10</v>
      </c>
      <c r="K1040" s="14" t="s">
        <v>371</v>
      </c>
      <c r="L1040" s="18">
        <v>44739</v>
      </c>
      <c r="M1040" s="154">
        <v>21.134999999999998</v>
      </c>
      <c r="N1040" s="155">
        <v>3607.0399999999995</v>
      </c>
      <c r="O1040" s="155">
        <v>3607.0399999999995</v>
      </c>
      <c r="P1040" s="14"/>
      <c r="Q1040" s="14"/>
      <c r="R1040" s="14"/>
      <c r="S1040" s="168"/>
      <c r="T1040" s="168"/>
      <c r="U1040" s="168"/>
      <c r="V1040" s="168"/>
      <c r="W1040" s="168"/>
      <c r="X1040" s="168"/>
      <c r="Y1040" s="168"/>
      <c r="Z1040" s="168"/>
      <c r="AA1040" s="168"/>
      <c r="AB1040" s="168"/>
      <c r="AC1040" s="168"/>
      <c r="AD1040" s="168"/>
      <c r="AE1040" s="168"/>
      <c r="AF1040" s="168"/>
      <c r="AG1040" s="168"/>
      <c r="AH1040" s="168"/>
      <c r="AI1040" s="168"/>
      <c r="AJ1040" s="168"/>
      <c r="AK1040" s="168"/>
      <c r="AL1040" s="168"/>
      <c r="AM1040" s="168"/>
      <c r="AN1040" s="168"/>
      <c r="AO1040" s="168"/>
      <c r="AP1040" s="168"/>
      <c r="AQ1040" s="168"/>
      <c r="AR1040" s="14"/>
    </row>
    <row r="1041" spans="1:44" x14ac:dyDescent="0.35">
      <c r="A1041" s="153" t="str">
        <f t="shared" si="65"/>
        <v>Cut2_32</v>
      </c>
      <c r="B1041" s="14">
        <v>2022</v>
      </c>
      <c r="C1041" s="14">
        <v>32</v>
      </c>
      <c r="D1041" s="14" t="s">
        <v>17</v>
      </c>
      <c r="E1041" s="14" t="s">
        <v>12</v>
      </c>
      <c r="F1041" s="14" t="s">
        <v>8</v>
      </c>
      <c r="G1041" s="14" t="s">
        <v>12</v>
      </c>
      <c r="H1041" s="14" t="str">
        <f t="shared" si="66"/>
        <v>B3C</v>
      </c>
      <c r="I1041" s="14" t="str">
        <f t="shared" si="67"/>
        <v>B3_2022</v>
      </c>
      <c r="J1041" s="14" t="s">
        <v>10</v>
      </c>
      <c r="K1041" s="14" t="s">
        <v>371</v>
      </c>
      <c r="L1041" s="18">
        <v>44739</v>
      </c>
      <c r="M1041" s="154">
        <v>24.215000000000003</v>
      </c>
      <c r="N1041" s="155">
        <v>3938.9733333333334</v>
      </c>
      <c r="O1041" s="155">
        <v>3938.9733333333334</v>
      </c>
      <c r="P1041" s="14"/>
      <c r="Q1041" s="14"/>
      <c r="R1041" s="14"/>
      <c r="S1041" s="168"/>
      <c r="T1041" s="168"/>
      <c r="U1041" s="168"/>
      <c r="V1041" s="168"/>
      <c r="W1041" s="168"/>
      <c r="X1041" s="168"/>
      <c r="Y1041" s="168"/>
      <c r="Z1041" s="168"/>
      <c r="AA1041" s="168"/>
      <c r="AB1041" s="168"/>
      <c r="AC1041" s="168"/>
      <c r="AD1041" s="168"/>
      <c r="AE1041" s="168"/>
      <c r="AF1041" s="168"/>
      <c r="AG1041" s="168"/>
      <c r="AH1041" s="168"/>
      <c r="AI1041" s="168"/>
      <c r="AJ1041" s="168"/>
      <c r="AK1041" s="168"/>
      <c r="AL1041" s="168"/>
      <c r="AM1041" s="168"/>
      <c r="AN1041" s="168"/>
      <c r="AO1041" s="168"/>
      <c r="AP1041" s="168"/>
      <c r="AQ1041" s="168"/>
      <c r="AR1041" s="14"/>
    </row>
    <row r="1042" spans="1:44" x14ac:dyDescent="0.35">
      <c r="A1042" s="153" t="str">
        <f t="shared" si="65"/>
        <v>Cut2_33</v>
      </c>
      <c r="B1042" s="14">
        <v>2022</v>
      </c>
      <c r="C1042" s="14">
        <v>33</v>
      </c>
      <c r="D1042" s="14" t="s">
        <v>19</v>
      </c>
      <c r="E1042" s="14" t="s">
        <v>12</v>
      </c>
      <c r="F1042" s="14" t="s">
        <v>8</v>
      </c>
      <c r="G1042" s="14" t="s">
        <v>9</v>
      </c>
      <c r="H1042" s="14" t="str">
        <f t="shared" si="66"/>
        <v>B3BPW</v>
      </c>
      <c r="I1042" s="14" t="str">
        <f t="shared" si="67"/>
        <v>B3_2022</v>
      </c>
      <c r="J1042" s="14" t="s">
        <v>10</v>
      </c>
      <c r="K1042" s="14" t="s">
        <v>371</v>
      </c>
      <c r="L1042" s="18">
        <v>44739</v>
      </c>
      <c r="M1042" s="154">
        <v>20.585000000000001</v>
      </c>
      <c r="N1042" s="155">
        <v>3183.813333333333</v>
      </c>
      <c r="O1042" s="155">
        <v>3183.813333333333</v>
      </c>
      <c r="P1042" s="14"/>
      <c r="Q1042" s="14"/>
      <c r="R1042" s="14"/>
      <c r="S1042" s="168"/>
      <c r="T1042" s="168"/>
      <c r="U1042" s="168"/>
      <c r="V1042" s="168"/>
      <c r="W1042" s="168"/>
      <c r="X1042" s="168"/>
      <c r="Y1042" s="168"/>
      <c r="Z1042" s="168"/>
      <c r="AA1042" s="168"/>
      <c r="AB1042" s="168"/>
      <c r="AC1042" s="168"/>
      <c r="AD1042" s="168"/>
      <c r="AE1042" s="168"/>
      <c r="AF1042" s="168"/>
      <c r="AG1042" s="168"/>
      <c r="AH1042" s="168"/>
      <c r="AI1042" s="168"/>
      <c r="AJ1042" s="168"/>
      <c r="AK1042" s="168"/>
      <c r="AL1042" s="168"/>
      <c r="AM1042" s="168"/>
      <c r="AN1042" s="168"/>
      <c r="AO1042" s="168"/>
      <c r="AP1042" s="168"/>
      <c r="AQ1042" s="168"/>
      <c r="AR1042" s="14"/>
    </row>
    <row r="1043" spans="1:44" x14ac:dyDescent="0.35">
      <c r="A1043" s="153" t="str">
        <f t="shared" si="65"/>
        <v>Cut2_34</v>
      </c>
      <c r="B1043" s="14">
        <v>2022</v>
      </c>
      <c r="C1043" s="14">
        <v>34</v>
      </c>
      <c r="D1043" s="14" t="s">
        <v>19</v>
      </c>
      <c r="E1043" s="14" t="s">
        <v>12</v>
      </c>
      <c r="F1043" s="14" t="s">
        <v>14</v>
      </c>
      <c r="G1043" s="14" t="s">
        <v>16</v>
      </c>
      <c r="H1043" s="14" t="str">
        <f t="shared" si="66"/>
        <v>B1BFW</v>
      </c>
      <c r="I1043" s="14" t="str">
        <f t="shared" si="67"/>
        <v>B1_2022</v>
      </c>
      <c r="J1043" s="14" t="s">
        <v>15</v>
      </c>
      <c r="K1043" s="14" t="s">
        <v>371</v>
      </c>
      <c r="L1043" s="18"/>
      <c r="M1043" s="154"/>
      <c r="N1043" s="155"/>
      <c r="O1043" s="155">
        <v>0</v>
      </c>
      <c r="P1043" s="14"/>
      <c r="Q1043" s="14"/>
      <c r="R1043" s="14"/>
      <c r="S1043" s="168"/>
      <c r="T1043" s="168"/>
      <c r="U1043" s="168"/>
      <c r="V1043" s="168"/>
      <c r="W1043" s="168"/>
      <c r="X1043" s="168"/>
      <c r="Y1043" s="168"/>
      <c r="Z1043" s="168"/>
      <c r="AA1043" s="168"/>
      <c r="AB1043" s="168"/>
      <c r="AC1043" s="168"/>
      <c r="AD1043" s="168"/>
      <c r="AE1043" s="168"/>
      <c r="AF1043" s="168"/>
      <c r="AG1043" s="168"/>
      <c r="AH1043" s="168"/>
      <c r="AI1043" s="168"/>
      <c r="AJ1043" s="168"/>
      <c r="AK1043" s="168"/>
      <c r="AL1043" s="168"/>
      <c r="AM1043" s="168"/>
      <c r="AN1043" s="168"/>
      <c r="AO1043" s="168"/>
      <c r="AP1043" s="168"/>
      <c r="AQ1043" s="168"/>
      <c r="AR1043" s="14"/>
    </row>
    <row r="1044" spans="1:44" x14ac:dyDescent="0.35">
      <c r="A1044" s="153" t="str">
        <f t="shared" si="65"/>
        <v>Cut2_35</v>
      </c>
      <c r="B1044" s="14">
        <v>2022</v>
      </c>
      <c r="C1044" s="16">
        <v>35</v>
      </c>
      <c r="D1044" s="14" t="s">
        <v>20</v>
      </c>
      <c r="E1044" s="16" t="s">
        <v>12</v>
      </c>
      <c r="F1044" s="16" t="s">
        <v>18</v>
      </c>
      <c r="G1044" s="14" t="s">
        <v>16</v>
      </c>
      <c r="H1044" s="14" t="str">
        <f t="shared" si="66"/>
        <v>B2BFW</v>
      </c>
      <c r="I1044" s="14" t="str">
        <f t="shared" si="67"/>
        <v>B2_2022</v>
      </c>
      <c r="J1044" s="14" t="s">
        <v>15</v>
      </c>
      <c r="K1044" s="14" t="s">
        <v>371</v>
      </c>
      <c r="L1044" s="18">
        <v>44760</v>
      </c>
      <c r="M1044" s="154">
        <v>23.439999999999998</v>
      </c>
      <c r="N1044" s="155">
        <v>2125.2266666666665</v>
      </c>
      <c r="O1044" s="155">
        <v>2125.2266666666665</v>
      </c>
      <c r="P1044" s="14"/>
      <c r="Q1044" s="14"/>
      <c r="R1044" s="14"/>
      <c r="S1044" s="168"/>
      <c r="T1044" s="168"/>
      <c r="U1044" s="168"/>
      <c r="V1044" s="168"/>
      <c r="W1044" s="168"/>
      <c r="X1044" s="168"/>
      <c r="Y1044" s="168"/>
      <c r="Z1044" s="168"/>
      <c r="AA1044" s="168"/>
      <c r="AB1044" s="168"/>
      <c r="AC1044" s="168"/>
      <c r="AD1044" s="168"/>
      <c r="AE1044" s="168"/>
      <c r="AF1044" s="168"/>
      <c r="AG1044" s="168"/>
      <c r="AH1044" s="168"/>
      <c r="AI1044" s="168"/>
      <c r="AJ1044" s="168"/>
      <c r="AK1044" s="168"/>
      <c r="AL1044" s="168"/>
      <c r="AM1044" s="168"/>
      <c r="AN1044" s="168"/>
      <c r="AO1044" s="168"/>
      <c r="AP1044" s="168"/>
      <c r="AQ1044" s="168"/>
      <c r="AR1044" s="14"/>
    </row>
    <row r="1045" spans="1:44" x14ac:dyDescent="0.35">
      <c r="A1045" s="153" t="str">
        <f t="shared" si="65"/>
        <v>Cut2_36</v>
      </c>
      <c r="B1045" s="14">
        <v>2022</v>
      </c>
      <c r="C1045" s="15">
        <v>36</v>
      </c>
      <c r="D1045" s="15" t="s">
        <v>20</v>
      </c>
      <c r="E1045" s="15" t="s">
        <v>12</v>
      </c>
      <c r="F1045" s="15" t="s">
        <v>18</v>
      </c>
      <c r="G1045" s="14" t="s">
        <v>12</v>
      </c>
      <c r="H1045" s="14" t="str">
        <f t="shared" si="66"/>
        <v>B2C</v>
      </c>
      <c r="I1045" s="14" t="str">
        <f t="shared" si="67"/>
        <v>B2_2022</v>
      </c>
      <c r="J1045" s="14" t="s">
        <v>15</v>
      </c>
      <c r="K1045" s="14" t="s">
        <v>371</v>
      </c>
      <c r="L1045" s="18">
        <v>44760</v>
      </c>
      <c r="M1045" s="154">
        <v>22.855</v>
      </c>
      <c r="N1045" s="155">
        <v>1523.6666666666667</v>
      </c>
      <c r="O1045" s="155">
        <v>1523.6666666666667</v>
      </c>
      <c r="P1045" s="14"/>
      <c r="Q1045" s="14"/>
      <c r="R1045" s="14"/>
      <c r="S1045" s="168"/>
      <c r="T1045" s="168"/>
      <c r="U1045" s="168"/>
      <c r="V1045" s="168"/>
      <c r="W1045" s="168"/>
      <c r="X1045" s="168"/>
      <c r="Y1045" s="168"/>
      <c r="Z1045" s="168"/>
      <c r="AA1045" s="168"/>
      <c r="AB1045" s="168"/>
      <c r="AC1045" s="168"/>
      <c r="AD1045" s="168"/>
      <c r="AE1045" s="168"/>
      <c r="AF1045" s="168"/>
      <c r="AG1045" s="168"/>
      <c r="AH1045" s="168"/>
      <c r="AI1045" s="168"/>
      <c r="AJ1045" s="168"/>
      <c r="AK1045" s="168"/>
      <c r="AL1045" s="168"/>
      <c r="AM1045" s="168"/>
      <c r="AN1045" s="168"/>
      <c r="AO1045" s="168"/>
      <c r="AP1045" s="168"/>
      <c r="AQ1045" s="168"/>
      <c r="AR1045" s="14"/>
    </row>
    <row r="1046" spans="1:44" x14ac:dyDescent="0.35">
      <c r="A1046" s="153" t="str">
        <f t="shared" si="65"/>
        <v>Cut2_37</v>
      </c>
      <c r="B1046" s="14">
        <v>2022</v>
      </c>
      <c r="C1046" s="14">
        <v>37</v>
      </c>
      <c r="D1046" s="14" t="s">
        <v>7</v>
      </c>
      <c r="E1046" s="14" t="s">
        <v>17</v>
      </c>
      <c r="F1046" s="14" t="s">
        <v>14</v>
      </c>
      <c r="G1046" s="14" t="s">
        <v>16</v>
      </c>
      <c r="H1046" s="14" t="str">
        <f t="shared" si="66"/>
        <v>B1BFW</v>
      </c>
      <c r="I1046" s="14" t="str">
        <f t="shared" si="67"/>
        <v>B1_2022</v>
      </c>
      <c r="J1046" s="14" t="s">
        <v>15</v>
      </c>
      <c r="K1046" s="14" t="s">
        <v>371</v>
      </c>
      <c r="L1046" s="18"/>
      <c r="M1046" s="154"/>
      <c r="N1046" s="155"/>
      <c r="O1046" s="155">
        <v>0</v>
      </c>
      <c r="P1046" s="14"/>
      <c r="Q1046" s="14"/>
      <c r="R1046" s="14"/>
      <c r="S1046" s="168"/>
      <c r="T1046" s="168"/>
      <c r="U1046" s="168"/>
      <c r="V1046" s="168"/>
      <c r="W1046" s="168"/>
      <c r="X1046" s="168"/>
      <c r="Y1046" s="168"/>
      <c r="Z1046" s="168"/>
      <c r="AA1046" s="168"/>
      <c r="AB1046" s="168"/>
      <c r="AC1046" s="168"/>
      <c r="AD1046" s="168"/>
      <c r="AE1046" s="168"/>
      <c r="AF1046" s="168"/>
      <c r="AG1046" s="168"/>
      <c r="AH1046" s="168"/>
      <c r="AI1046" s="168"/>
      <c r="AJ1046" s="168"/>
      <c r="AK1046" s="168"/>
      <c r="AL1046" s="168"/>
      <c r="AM1046" s="168"/>
      <c r="AN1046" s="168"/>
      <c r="AO1046" s="168"/>
      <c r="AP1046" s="168"/>
      <c r="AQ1046" s="168"/>
      <c r="AR1046" s="14"/>
    </row>
    <row r="1047" spans="1:44" x14ac:dyDescent="0.35">
      <c r="A1047" s="153" t="str">
        <f t="shared" si="65"/>
        <v>Cut2_38</v>
      </c>
      <c r="B1047" s="14">
        <v>2022</v>
      </c>
      <c r="C1047" s="14">
        <v>38</v>
      </c>
      <c r="D1047" s="14" t="s">
        <v>7</v>
      </c>
      <c r="E1047" s="14" t="s">
        <v>17</v>
      </c>
      <c r="F1047" s="14" t="s">
        <v>8</v>
      </c>
      <c r="G1047" s="14" t="s">
        <v>12</v>
      </c>
      <c r="H1047" s="14" t="str">
        <f t="shared" si="66"/>
        <v>B3C</v>
      </c>
      <c r="I1047" s="14" t="str">
        <f t="shared" si="67"/>
        <v>B3_2022</v>
      </c>
      <c r="J1047" s="14" t="s">
        <v>10</v>
      </c>
      <c r="K1047" s="14" t="s">
        <v>371</v>
      </c>
      <c r="L1047" s="18">
        <v>44739</v>
      </c>
      <c r="M1047" s="154">
        <v>22.435000000000002</v>
      </c>
      <c r="N1047" s="155">
        <v>3110.9866666666671</v>
      </c>
      <c r="O1047" s="155">
        <v>3110.9866666666671</v>
      </c>
      <c r="P1047" s="14"/>
      <c r="Q1047" s="14"/>
      <c r="R1047" s="14"/>
      <c r="S1047" s="168"/>
      <c r="T1047" s="168"/>
      <c r="U1047" s="168"/>
      <c r="V1047" s="168"/>
      <c r="W1047" s="168"/>
      <c r="X1047" s="168"/>
      <c r="Y1047" s="168"/>
      <c r="Z1047" s="168"/>
      <c r="AA1047" s="168"/>
      <c r="AB1047" s="168"/>
      <c r="AC1047" s="168"/>
      <c r="AD1047" s="168"/>
      <c r="AE1047" s="168"/>
      <c r="AF1047" s="168"/>
      <c r="AG1047" s="168"/>
      <c r="AH1047" s="168"/>
      <c r="AI1047" s="168"/>
      <c r="AJ1047" s="168"/>
      <c r="AK1047" s="168"/>
      <c r="AL1047" s="168"/>
      <c r="AM1047" s="168"/>
      <c r="AN1047" s="168"/>
      <c r="AO1047" s="168"/>
      <c r="AP1047" s="168"/>
      <c r="AQ1047" s="168"/>
      <c r="AR1047" s="14"/>
    </row>
    <row r="1048" spans="1:44" x14ac:dyDescent="0.35">
      <c r="A1048" s="153" t="str">
        <f t="shared" si="65"/>
        <v>Cut2_39</v>
      </c>
      <c r="B1048" s="14">
        <v>2022</v>
      </c>
      <c r="C1048" s="14">
        <v>39</v>
      </c>
      <c r="D1048" s="14" t="s">
        <v>13</v>
      </c>
      <c r="E1048" s="14" t="s">
        <v>17</v>
      </c>
      <c r="F1048" s="14" t="s">
        <v>8</v>
      </c>
      <c r="G1048" s="14" t="s">
        <v>9</v>
      </c>
      <c r="H1048" s="14" t="str">
        <f t="shared" si="66"/>
        <v>B3BPW</v>
      </c>
      <c r="I1048" s="14" t="str">
        <f t="shared" si="67"/>
        <v>B3_2022</v>
      </c>
      <c r="J1048" s="14" t="s">
        <v>10</v>
      </c>
      <c r="K1048" s="14" t="s">
        <v>371</v>
      </c>
      <c r="L1048" s="18">
        <v>44739</v>
      </c>
      <c r="M1048" s="154">
        <v>19.925000000000001</v>
      </c>
      <c r="N1048" s="155">
        <v>3666.2000000000003</v>
      </c>
      <c r="O1048" s="155">
        <v>3666.2000000000003</v>
      </c>
      <c r="P1048" s="14"/>
      <c r="Q1048" s="14"/>
      <c r="R1048" s="14"/>
      <c r="S1048" s="168"/>
      <c r="T1048" s="168"/>
      <c r="U1048" s="168"/>
      <c r="V1048" s="168"/>
      <c r="W1048" s="168"/>
      <c r="X1048" s="168"/>
      <c r="Y1048" s="168"/>
      <c r="Z1048" s="168"/>
      <c r="AA1048" s="168"/>
      <c r="AB1048" s="168"/>
      <c r="AC1048" s="168"/>
      <c r="AD1048" s="168"/>
      <c r="AE1048" s="168"/>
      <c r="AF1048" s="168"/>
      <c r="AG1048" s="168"/>
      <c r="AH1048" s="168"/>
      <c r="AI1048" s="168"/>
      <c r="AJ1048" s="168"/>
      <c r="AK1048" s="168"/>
      <c r="AL1048" s="168"/>
      <c r="AM1048" s="168"/>
      <c r="AN1048" s="168"/>
      <c r="AO1048" s="168"/>
      <c r="AP1048" s="168"/>
      <c r="AQ1048" s="168"/>
      <c r="AR1048" s="14"/>
    </row>
    <row r="1049" spans="1:44" x14ac:dyDescent="0.35">
      <c r="A1049" s="153" t="str">
        <f t="shared" si="65"/>
        <v>Cut2_40</v>
      </c>
      <c r="B1049" s="14">
        <v>2022</v>
      </c>
      <c r="C1049" s="14">
        <v>40</v>
      </c>
      <c r="D1049" s="14" t="s">
        <v>13</v>
      </c>
      <c r="E1049" s="14" t="s">
        <v>17</v>
      </c>
      <c r="F1049" s="14" t="s">
        <v>11</v>
      </c>
      <c r="G1049" s="14" t="s">
        <v>12</v>
      </c>
      <c r="H1049" s="14" t="str">
        <f t="shared" si="66"/>
        <v>B4C</v>
      </c>
      <c r="I1049" s="14" t="str">
        <f t="shared" si="67"/>
        <v>B4_2022</v>
      </c>
      <c r="J1049" s="14" t="s">
        <v>10</v>
      </c>
      <c r="K1049" s="14" t="s">
        <v>371</v>
      </c>
      <c r="L1049" s="18">
        <v>44739</v>
      </c>
      <c r="M1049" s="154">
        <v>22.57</v>
      </c>
      <c r="N1049" s="155">
        <v>3942.2266666666665</v>
      </c>
      <c r="O1049" s="155">
        <v>3942.2266666666665</v>
      </c>
      <c r="P1049" s="14"/>
      <c r="Q1049" s="14"/>
      <c r="R1049" s="14"/>
      <c r="S1049" s="168"/>
      <c r="T1049" s="168"/>
      <c r="U1049" s="168"/>
      <c r="V1049" s="168"/>
      <c r="W1049" s="168"/>
      <c r="X1049" s="168"/>
      <c r="Y1049" s="168"/>
      <c r="Z1049" s="168"/>
      <c r="AA1049" s="168"/>
      <c r="AB1049" s="168"/>
      <c r="AC1049" s="168"/>
      <c r="AD1049" s="168"/>
      <c r="AE1049" s="168"/>
      <c r="AF1049" s="168"/>
      <c r="AG1049" s="168"/>
      <c r="AH1049" s="168"/>
      <c r="AI1049" s="168"/>
      <c r="AJ1049" s="168"/>
      <c r="AK1049" s="168"/>
      <c r="AL1049" s="168"/>
      <c r="AM1049" s="168"/>
      <c r="AN1049" s="168"/>
      <c r="AO1049" s="168"/>
      <c r="AP1049" s="168"/>
      <c r="AQ1049" s="168"/>
      <c r="AR1049" s="14"/>
    </row>
    <row r="1050" spans="1:44" x14ac:dyDescent="0.35">
      <c r="A1050" s="153" t="str">
        <f t="shared" si="65"/>
        <v>Cut2_41</v>
      </c>
      <c r="B1050" s="14">
        <v>2022</v>
      </c>
      <c r="C1050" s="14">
        <v>41</v>
      </c>
      <c r="D1050" s="14" t="s">
        <v>12</v>
      </c>
      <c r="E1050" s="14" t="s">
        <v>17</v>
      </c>
      <c r="F1050" s="14" t="s">
        <v>18</v>
      </c>
      <c r="G1050" s="14" t="s">
        <v>16</v>
      </c>
      <c r="H1050" s="14" t="str">
        <f t="shared" si="66"/>
        <v>B2BFW</v>
      </c>
      <c r="I1050" s="14" t="str">
        <f t="shared" si="67"/>
        <v>B2_2022</v>
      </c>
      <c r="J1050" s="14" t="s">
        <v>15</v>
      </c>
      <c r="K1050" s="14" t="s">
        <v>371</v>
      </c>
      <c r="L1050" s="18">
        <v>44760</v>
      </c>
      <c r="M1050" s="154">
        <v>19.375</v>
      </c>
      <c r="N1050" s="155">
        <v>2325</v>
      </c>
      <c r="O1050" s="155">
        <v>2325</v>
      </c>
      <c r="P1050" s="14"/>
      <c r="Q1050" s="14"/>
      <c r="R1050" s="14"/>
      <c r="S1050" s="168"/>
      <c r="T1050" s="168"/>
      <c r="U1050" s="168"/>
      <c r="V1050" s="168"/>
      <c r="W1050" s="168"/>
      <c r="X1050" s="168"/>
      <c r="Y1050" s="168"/>
      <c r="Z1050" s="168"/>
      <c r="AA1050" s="168"/>
      <c r="AB1050" s="168"/>
      <c r="AC1050" s="168"/>
      <c r="AD1050" s="168"/>
      <c r="AE1050" s="168"/>
      <c r="AF1050" s="168"/>
      <c r="AG1050" s="168"/>
      <c r="AH1050" s="168"/>
      <c r="AI1050" s="168"/>
      <c r="AJ1050" s="168"/>
      <c r="AK1050" s="168"/>
      <c r="AL1050" s="168"/>
      <c r="AM1050" s="168"/>
      <c r="AN1050" s="168"/>
      <c r="AO1050" s="168"/>
      <c r="AP1050" s="168"/>
      <c r="AQ1050" s="168"/>
      <c r="AR1050" s="14"/>
    </row>
    <row r="1051" spans="1:44" x14ac:dyDescent="0.35">
      <c r="A1051" s="153" t="str">
        <f t="shared" si="65"/>
        <v>Cut2_42</v>
      </c>
      <c r="B1051" s="14">
        <v>2022</v>
      </c>
      <c r="C1051" s="14">
        <v>42</v>
      </c>
      <c r="D1051" s="14" t="s">
        <v>12</v>
      </c>
      <c r="E1051" s="14" t="s">
        <v>17</v>
      </c>
      <c r="F1051" s="14" t="s">
        <v>14</v>
      </c>
      <c r="G1051" s="14" t="s">
        <v>9</v>
      </c>
      <c r="H1051" s="14" t="str">
        <f t="shared" si="66"/>
        <v>B1BPW</v>
      </c>
      <c r="I1051" s="14" t="str">
        <f t="shared" si="67"/>
        <v>B1_2022</v>
      </c>
      <c r="J1051" s="14" t="s">
        <v>15</v>
      </c>
      <c r="K1051" s="14" t="s">
        <v>371</v>
      </c>
      <c r="L1051" s="18"/>
      <c r="M1051" s="154"/>
      <c r="N1051" s="155"/>
      <c r="O1051" s="155">
        <v>0</v>
      </c>
      <c r="P1051" s="14"/>
      <c r="Q1051" s="14"/>
      <c r="R1051" s="14"/>
      <c r="S1051" s="168"/>
      <c r="T1051" s="168"/>
      <c r="U1051" s="168"/>
      <c r="V1051" s="168"/>
      <c r="W1051" s="168"/>
      <c r="X1051" s="168"/>
      <c r="Y1051" s="168"/>
      <c r="Z1051" s="168"/>
      <c r="AA1051" s="168"/>
      <c r="AB1051" s="168"/>
      <c r="AC1051" s="168"/>
      <c r="AD1051" s="168"/>
      <c r="AE1051" s="168"/>
      <c r="AF1051" s="168"/>
      <c r="AG1051" s="168"/>
      <c r="AH1051" s="168"/>
      <c r="AI1051" s="168"/>
      <c r="AJ1051" s="168"/>
      <c r="AK1051" s="168"/>
      <c r="AL1051" s="168"/>
      <c r="AM1051" s="168"/>
      <c r="AN1051" s="168"/>
      <c r="AO1051" s="168"/>
      <c r="AP1051" s="168"/>
      <c r="AQ1051" s="168"/>
      <c r="AR1051" s="14"/>
    </row>
    <row r="1052" spans="1:44" x14ac:dyDescent="0.35">
      <c r="A1052" s="153" t="str">
        <f t="shared" si="65"/>
        <v>Cut2_43</v>
      </c>
      <c r="B1052" s="14">
        <v>2022</v>
      </c>
      <c r="C1052" s="14">
        <v>43</v>
      </c>
      <c r="D1052" s="14" t="s">
        <v>17</v>
      </c>
      <c r="E1052" s="14" t="s">
        <v>17</v>
      </c>
      <c r="F1052" s="14" t="s">
        <v>18</v>
      </c>
      <c r="G1052" s="14" t="s">
        <v>12</v>
      </c>
      <c r="H1052" s="14" t="str">
        <f t="shared" si="66"/>
        <v>B2C</v>
      </c>
      <c r="I1052" s="14" t="str">
        <f t="shared" si="67"/>
        <v>B2_2022</v>
      </c>
      <c r="J1052" s="14" t="s">
        <v>15</v>
      </c>
      <c r="K1052" s="14" t="s">
        <v>371</v>
      </c>
      <c r="L1052" s="18">
        <v>44760</v>
      </c>
      <c r="M1052" s="154">
        <v>19.78</v>
      </c>
      <c r="N1052" s="155">
        <v>2268.1066666666666</v>
      </c>
      <c r="O1052" s="155">
        <v>2268.1066666666666</v>
      </c>
      <c r="P1052" s="14"/>
      <c r="Q1052" s="14"/>
      <c r="R1052" s="14"/>
      <c r="S1052" s="168"/>
      <c r="T1052" s="168"/>
      <c r="U1052" s="168"/>
      <c r="V1052" s="168"/>
      <c r="W1052" s="168"/>
      <c r="X1052" s="168"/>
      <c r="Y1052" s="168"/>
      <c r="Z1052" s="168"/>
      <c r="AA1052" s="168"/>
      <c r="AB1052" s="168"/>
      <c r="AC1052" s="168"/>
      <c r="AD1052" s="168"/>
      <c r="AE1052" s="168"/>
      <c r="AF1052" s="168"/>
      <c r="AG1052" s="168"/>
      <c r="AH1052" s="168"/>
      <c r="AI1052" s="168"/>
      <c r="AJ1052" s="168"/>
      <c r="AK1052" s="168"/>
      <c r="AL1052" s="168"/>
      <c r="AM1052" s="168"/>
      <c r="AN1052" s="168"/>
      <c r="AO1052" s="168"/>
      <c r="AP1052" s="168"/>
      <c r="AQ1052" s="168"/>
      <c r="AR1052" s="14"/>
    </row>
    <row r="1053" spans="1:44" x14ac:dyDescent="0.35">
      <c r="A1053" s="153" t="str">
        <f t="shared" si="65"/>
        <v>Cut2_44</v>
      </c>
      <c r="B1053" s="14">
        <v>2022</v>
      </c>
      <c r="C1053" s="14">
        <v>44</v>
      </c>
      <c r="D1053" s="14" t="s">
        <v>17</v>
      </c>
      <c r="E1053" s="14" t="s">
        <v>17</v>
      </c>
      <c r="F1053" s="14" t="s">
        <v>11</v>
      </c>
      <c r="G1053" s="14" t="s">
        <v>9</v>
      </c>
      <c r="H1053" s="14" t="str">
        <f t="shared" si="66"/>
        <v>B4BPW</v>
      </c>
      <c r="I1053" s="14" t="str">
        <f t="shared" si="67"/>
        <v>B4_2022</v>
      </c>
      <c r="J1053" s="14" t="s">
        <v>10</v>
      </c>
      <c r="K1053" s="14" t="s">
        <v>371</v>
      </c>
      <c r="L1053" s="18">
        <v>44739</v>
      </c>
      <c r="M1053" s="154">
        <v>19.510000000000002</v>
      </c>
      <c r="N1053" s="155">
        <v>3641.8666666666672</v>
      </c>
      <c r="O1053" s="155">
        <v>3641.8666666666672</v>
      </c>
      <c r="P1053" s="14"/>
      <c r="Q1053" s="14"/>
      <c r="R1053" s="14"/>
      <c r="S1053" s="168"/>
      <c r="T1053" s="168"/>
      <c r="U1053" s="168"/>
      <c r="V1053" s="168"/>
      <c r="W1053" s="168"/>
      <c r="X1053" s="168"/>
      <c r="Y1053" s="168"/>
      <c r="Z1053" s="168"/>
      <c r="AA1053" s="168"/>
      <c r="AB1053" s="168"/>
      <c r="AC1053" s="168"/>
      <c r="AD1053" s="168"/>
      <c r="AE1053" s="168"/>
      <c r="AF1053" s="168"/>
      <c r="AG1053" s="168"/>
      <c r="AH1053" s="168"/>
      <c r="AI1053" s="168"/>
      <c r="AJ1053" s="168"/>
      <c r="AK1053" s="168"/>
      <c r="AL1053" s="168"/>
      <c r="AM1053" s="168"/>
      <c r="AN1053" s="168"/>
      <c r="AO1053" s="168"/>
      <c r="AP1053" s="168"/>
      <c r="AQ1053" s="168"/>
      <c r="AR1053" s="14"/>
    </row>
    <row r="1054" spans="1:44" x14ac:dyDescent="0.35">
      <c r="A1054" s="153" t="str">
        <f t="shared" si="65"/>
        <v>Cut2_45</v>
      </c>
      <c r="B1054" s="14">
        <v>2022</v>
      </c>
      <c r="C1054" s="14">
        <v>45</v>
      </c>
      <c r="D1054" s="14" t="s">
        <v>19</v>
      </c>
      <c r="E1054" s="14" t="s">
        <v>17</v>
      </c>
      <c r="F1054" s="14" t="s">
        <v>14</v>
      </c>
      <c r="G1054" s="14" t="s">
        <v>12</v>
      </c>
      <c r="H1054" s="14" t="str">
        <f t="shared" si="66"/>
        <v>B1C</v>
      </c>
      <c r="I1054" s="14" t="str">
        <f t="shared" si="67"/>
        <v>B1_2022</v>
      </c>
      <c r="J1054" s="14" t="s">
        <v>15</v>
      </c>
      <c r="K1054" s="14" t="s">
        <v>371</v>
      </c>
      <c r="L1054" s="18"/>
      <c r="M1054" s="154"/>
      <c r="N1054" s="155"/>
      <c r="O1054" s="155">
        <v>0</v>
      </c>
      <c r="P1054" s="14"/>
      <c r="Q1054" s="14"/>
      <c r="R1054" s="14"/>
      <c r="S1054" s="168"/>
      <c r="T1054" s="168"/>
      <c r="U1054" s="168"/>
      <c r="V1054" s="168"/>
      <c r="W1054" s="168"/>
      <c r="X1054" s="168"/>
      <c r="Y1054" s="168"/>
      <c r="Z1054" s="168"/>
      <c r="AA1054" s="168"/>
      <c r="AB1054" s="168"/>
      <c r="AC1054" s="168"/>
      <c r="AD1054" s="168"/>
      <c r="AE1054" s="168"/>
      <c r="AF1054" s="168"/>
      <c r="AG1054" s="168"/>
      <c r="AH1054" s="168"/>
      <c r="AI1054" s="168"/>
      <c r="AJ1054" s="168"/>
      <c r="AK1054" s="168"/>
      <c r="AL1054" s="168"/>
      <c r="AM1054" s="168"/>
      <c r="AN1054" s="168"/>
      <c r="AO1054" s="168"/>
      <c r="AP1054" s="168"/>
      <c r="AQ1054" s="168"/>
      <c r="AR1054" s="14"/>
    </row>
    <row r="1055" spans="1:44" x14ac:dyDescent="0.35">
      <c r="A1055" s="153" t="str">
        <f t="shared" si="65"/>
        <v>Cut2_46</v>
      </c>
      <c r="B1055" s="14">
        <v>2022</v>
      </c>
      <c r="C1055" s="14">
        <v>46</v>
      </c>
      <c r="D1055" s="14" t="s">
        <v>19</v>
      </c>
      <c r="E1055" s="14" t="s">
        <v>17</v>
      </c>
      <c r="F1055" s="14" t="s">
        <v>8</v>
      </c>
      <c r="G1055" s="14" t="s">
        <v>16</v>
      </c>
      <c r="H1055" s="14" t="str">
        <f t="shared" si="66"/>
        <v>B3BFW</v>
      </c>
      <c r="I1055" s="14" t="str">
        <f t="shared" si="67"/>
        <v>B3_2022</v>
      </c>
      <c r="J1055" s="14" t="s">
        <v>10</v>
      </c>
      <c r="K1055" s="14" t="s">
        <v>371</v>
      </c>
      <c r="L1055" s="18">
        <v>44739</v>
      </c>
      <c r="M1055" s="154">
        <v>21.244999999999997</v>
      </c>
      <c r="N1055" s="155">
        <v>4107.3666666666659</v>
      </c>
      <c r="O1055" s="155">
        <v>4107.3666666666659</v>
      </c>
      <c r="P1055" s="14"/>
      <c r="Q1055" s="14"/>
      <c r="R1055" s="14"/>
      <c r="S1055" s="168"/>
      <c r="T1055" s="168"/>
      <c r="U1055" s="168"/>
      <c r="V1055" s="168"/>
      <c r="W1055" s="168"/>
      <c r="X1055" s="168"/>
      <c r="Y1055" s="168"/>
      <c r="Z1055" s="168"/>
      <c r="AA1055" s="168"/>
      <c r="AB1055" s="168"/>
      <c r="AC1055" s="168"/>
      <c r="AD1055" s="168"/>
      <c r="AE1055" s="168"/>
      <c r="AF1055" s="168"/>
      <c r="AG1055" s="168"/>
      <c r="AH1055" s="168"/>
      <c r="AI1055" s="168"/>
      <c r="AJ1055" s="168"/>
      <c r="AK1055" s="168"/>
      <c r="AL1055" s="168"/>
      <c r="AM1055" s="168"/>
      <c r="AN1055" s="168"/>
      <c r="AO1055" s="168"/>
      <c r="AP1055" s="168"/>
      <c r="AQ1055" s="168"/>
      <c r="AR1055" s="14"/>
    </row>
    <row r="1056" spans="1:44" x14ac:dyDescent="0.35">
      <c r="A1056" s="153" t="str">
        <f t="shared" si="65"/>
        <v>Cut2_47</v>
      </c>
      <c r="B1056" s="14">
        <v>2022</v>
      </c>
      <c r="C1056" s="16">
        <v>47</v>
      </c>
      <c r="D1056" s="14" t="s">
        <v>20</v>
      </c>
      <c r="E1056" s="16" t="s">
        <v>17</v>
      </c>
      <c r="F1056" s="16" t="s">
        <v>18</v>
      </c>
      <c r="G1056" s="14" t="s">
        <v>9</v>
      </c>
      <c r="H1056" s="14" t="str">
        <f t="shared" si="66"/>
        <v>B2BPW</v>
      </c>
      <c r="I1056" s="14" t="str">
        <f t="shared" si="67"/>
        <v>B2_2022</v>
      </c>
      <c r="J1056" s="14" t="s">
        <v>15</v>
      </c>
      <c r="K1056" s="14" t="s">
        <v>371</v>
      </c>
      <c r="L1056" s="18">
        <v>44760</v>
      </c>
      <c r="M1056" s="154">
        <v>20.38</v>
      </c>
      <c r="N1056" s="155">
        <v>1793.4399999999996</v>
      </c>
      <c r="O1056" s="155">
        <v>1793.4399999999996</v>
      </c>
      <c r="P1056" s="14"/>
      <c r="Q1056" s="14"/>
      <c r="R1056" s="14"/>
      <c r="S1056" s="168"/>
      <c r="T1056" s="168"/>
      <c r="U1056" s="168"/>
      <c r="V1056" s="168"/>
      <c r="W1056" s="168"/>
      <c r="X1056" s="168"/>
      <c r="Y1056" s="168"/>
      <c r="Z1056" s="168"/>
      <c r="AA1056" s="168"/>
      <c r="AB1056" s="168"/>
      <c r="AC1056" s="168"/>
      <c r="AD1056" s="168"/>
      <c r="AE1056" s="168"/>
      <c r="AF1056" s="168"/>
      <c r="AG1056" s="168"/>
      <c r="AH1056" s="168"/>
      <c r="AI1056" s="168"/>
      <c r="AJ1056" s="168"/>
      <c r="AK1056" s="168"/>
      <c r="AL1056" s="168"/>
      <c r="AM1056" s="168"/>
      <c r="AN1056" s="168"/>
      <c r="AO1056" s="168"/>
      <c r="AP1056" s="168"/>
      <c r="AQ1056" s="168"/>
      <c r="AR1056" s="14"/>
    </row>
    <row r="1057" spans="1:44" x14ac:dyDescent="0.35">
      <c r="A1057" s="153" t="str">
        <f t="shared" si="65"/>
        <v>Cut2_48</v>
      </c>
      <c r="B1057" s="14">
        <v>2022</v>
      </c>
      <c r="C1057" s="15">
        <v>48</v>
      </c>
      <c r="D1057" s="15" t="s">
        <v>20</v>
      </c>
      <c r="E1057" s="15" t="s">
        <v>17</v>
      </c>
      <c r="F1057" s="15" t="s">
        <v>11</v>
      </c>
      <c r="G1057" s="14" t="s">
        <v>16</v>
      </c>
      <c r="H1057" s="14" t="str">
        <f t="shared" si="66"/>
        <v>B4BFW</v>
      </c>
      <c r="I1057" s="14" t="str">
        <f t="shared" si="67"/>
        <v>B4_2022</v>
      </c>
      <c r="J1057" s="14" t="s">
        <v>10</v>
      </c>
      <c r="K1057" s="14" t="s">
        <v>371</v>
      </c>
      <c r="L1057" s="18">
        <v>44739</v>
      </c>
      <c r="M1057" s="154">
        <v>21.615000000000002</v>
      </c>
      <c r="N1057" s="155">
        <v>4178.8999999999996</v>
      </c>
      <c r="O1057" s="155">
        <v>4178.8999999999996</v>
      </c>
      <c r="P1057" s="14"/>
      <c r="Q1057" s="14"/>
      <c r="R1057" s="14"/>
      <c r="S1057" s="168"/>
      <c r="T1057" s="168"/>
      <c r="U1057" s="168"/>
      <c r="V1057" s="168"/>
      <c r="W1057" s="168"/>
      <c r="X1057" s="168"/>
      <c r="Y1057" s="168"/>
      <c r="Z1057" s="168"/>
      <c r="AA1057" s="168"/>
      <c r="AB1057" s="168"/>
      <c r="AC1057" s="168"/>
      <c r="AD1057" s="168"/>
      <c r="AE1057" s="168"/>
      <c r="AF1057" s="168"/>
      <c r="AG1057" s="168"/>
      <c r="AH1057" s="168"/>
      <c r="AI1057" s="168"/>
      <c r="AJ1057" s="168"/>
      <c r="AK1057" s="168"/>
      <c r="AL1057" s="168"/>
      <c r="AM1057" s="168"/>
      <c r="AN1057" s="168"/>
      <c r="AO1057" s="168"/>
      <c r="AP1057" s="168"/>
      <c r="AQ1057" s="168"/>
      <c r="AR1057" s="14"/>
    </row>
    <row r="1058" spans="1:44" x14ac:dyDescent="0.35">
      <c r="A1058" s="153" t="str">
        <f t="shared" si="65"/>
        <v>Cut3_1</v>
      </c>
      <c r="B1058" s="14">
        <v>2022</v>
      </c>
      <c r="C1058" s="14">
        <v>1</v>
      </c>
      <c r="D1058" s="14" t="s">
        <v>7</v>
      </c>
      <c r="E1058" s="14" t="s">
        <v>7</v>
      </c>
      <c r="F1058" s="14" t="s">
        <v>8</v>
      </c>
      <c r="G1058" s="14" t="s">
        <v>9</v>
      </c>
      <c r="H1058" s="14" t="str">
        <f t="shared" si="66"/>
        <v>B3BPW</v>
      </c>
      <c r="I1058" s="14" t="str">
        <f t="shared" si="67"/>
        <v>B3_2022</v>
      </c>
      <c r="J1058" s="14" t="s">
        <v>10</v>
      </c>
      <c r="K1058" s="14" t="s">
        <v>372</v>
      </c>
      <c r="L1058" s="18">
        <v>44788</v>
      </c>
      <c r="M1058" s="154">
        <v>24.71</v>
      </c>
      <c r="N1058" s="155">
        <v>2866.36</v>
      </c>
      <c r="O1058" s="155">
        <v>2866.36</v>
      </c>
      <c r="P1058" s="14"/>
      <c r="Q1058" s="14"/>
      <c r="R1058" s="14"/>
      <c r="S1058" s="168"/>
      <c r="T1058" s="168"/>
      <c r="U1058" s="168"/>
      <c r="V1058" s="168"/>
      <c r="W1058" s="168"/>
      <c r="X1058" s="168"/>
      <c r="Y1058" s="168"/>
      <c r="Z1058" s="168"/>
      <c r="AA1058" s="168"/>
      <c r="AB1058" s="168"/>
      <c r="AC1058" s="168"/>
      <c r="AD1058" s="168"/>
      <c r="AE1058" s="168"/>
      <c r="AF1058" s="168"/>
      <c r="AG1058" s="168"/>
      <c r="AH1058" s="168"/>
      <c r="AI1058" s="168"/>
      <c r="AJ1058" s="168"/>
      <c r="AK1058" s="168"/>
      <c r="AL1058" s="168"/>
      <c r="AM1058" s="168"/>
      <c r="AN1058" s="168"/>
      <c r="AO1058" s="168"/>
      <c r="AP1058" s="168"/>
      <c r="AQ1058" s="168"/>
      <c r="AR1058" s="14"/>
    </row>
    <row r="1059" spans="1:44" x14ac:dyDescent="0.35">
      <c r="A1059" s="153" t="str">
        <f t="shared" si="65"/>
        <v>Cut3_2</v>
      </c>
      <c r="B1059" s="14">
        <v>2022</v>
      </c>
      <c r="C1059" s="14">
        <v>2</v>
      </c>
      <c r="D1059" s="14" t="s">
        <v>7</v>
      </c>
      <c r="E1059" s="14" t="s">
        <v>7</v>
      </c>
      <c r="F1059" s="14" t="s">
        <v>11</v>
      </c>
      <c r="G1059" s="14" t="s">
        <v>12</v>
      </c>
      <c r="H1059" s="14" t="str">
        <f t="shared" si="66"/>
        <v>B4C</v>
      </c>
      <c r="I1059" s="14" t="str">
        <f t="shared" si="67"/>
        <v>B4_2022</v>
      </c>
      <c r="J1059" s="14" t="s">
        <v>10</v>
      </c>
      <c r="K1059" s="14" t="s">
        <v>372</v>
      </c>
      <c r="L1059" s="18">
        <v>44788</v>
      </c>
      <c r="M1059" s="154">
        <v>26.53</v>
      </c>
      <c r="N1059" s="155">
        <v>2511.5066666666667</v>
      </c>
      <c r="O1059" s="155">
        <v>2511.5066666666667</v>
      </c>
      <c r="P1059" s="14"/>
      <c r="Q1059" s="14"/>
      <c r="R1059" s="14"/>
      <c r="S1059" s="168"/>
      <c r="T1059" s="168"/>
      <c r="U1059" s="168"/>
      <c r="V1059" s="168"/>
      <c r="W1059" s="168"/>
      <c r="X1059" s="168"/>
      <c r="Y1059" s="168"/>
      <c r="Z1059" s="168"/>
      <c r="AA1059" s="168"/>
      <c r="AB1059" s="168"/>
      <c r="AC1059" s="168"/>
      <c r="AD1059" s="168"/>
      <c r="AE1059" s="168"/>
      <c r="AF1059" s="168"/>
      <c r="AG1059" s="168"/>
      <c r="AH1059" s="168"/>
      <c r="AI1059" s="168"/>
      <c r="AJ1059" s="168"/>
      <c r="AK1059" s="168"/>
      <c r="AL1059" s="168"/>
      <c r="AM1059" s="168"/>
      <c r="AN1059" s="168"/>
      <c r="AO1059" s="168"/>
      <c r="AP1059" s="168"/>
      <c r="AQ1059" s="168"/>
      <c r="AR1059" s="14"/>
    </row>
    <row r="1060" spans="1:44" x14ac:dyDescent="0.35">
      <c r="A1060" s="153" t="str">
        <f t="shared" si="65"/>
        <v>Cut3_3</v>
      </c>
      <c r="B1060" s="14">
        <v>2022</v>
      </c>
      <c r="C1060" s="14">
        <v>3</v>
      </c>
      <c r="D1060" s="14" t="s">
        <v>13</v>
      </c>
      <c r="E1060" s="14" t="s">
        <v>7</v>
      </c>
      <c r="F1060" s="14" t="s">
        <v>14</v>
      </c>
      <c r="G1060" s="14" t="s">
        <v>9</v>
      </c>
      <c r="H1060" s="14" t="str">
        <f t="shared" si="66"/>
        <v>B1BPW</v>
      </c>
      <c r="I1060" s="14" t="str">
        <f t="shared" si="67"/>
        <v>B1_2022</v>
      </c>
      <c r="J1060" s="14" t="s">
        <v>15</v>
      </c>
      <c r="K1060" s="14" t="s">
        <v>372</v>
      </c>
      <c r="L1060" s="18">
        <v>44788</v>
      </c>
      <c r="M1060" s="154">
        <v>24.384999999999998</v>
      </c>
      <c r="N1060" s="155">
        <v>2471.0133333333329</v>
      </c>
      <c r="O1060" s="155">
        <v>2471.0133333333329</v>
      </c>
      <c r="P1060" s="14"/>
      <c r="Q1060" s="14"/>
      <c r="R1060" s="14"/>
      <c r="S1060" s="168"/>
      <c r="T1060" s="168"/>
      <c r="U1060" s="168"/>
      <c r="V1060" s="168"/>
      <c r="W1060" s="168"/>
      <c r="X1060" s="168"/>
      <c r="Y1060" s="168"/>
      <c r="Z1060" s="168"/>
      <c r="AA1060" s="168"/>
      <c r="AB1060" s="168"/>
      <c r="AC1060" s="168"/>
      <c r="AD1060" s="168"/>
      <c r="AE1060" s="168"/>
      <c r="AF1060" s="168"/>
      <c r="AG1060" s="168"/>
      <c r="AH1060" s="168"/>
      <c r="AI1060" s="168"/>
      <c r="AJ1060" s="168"/>
      <c r="AK1060" s="168"/>
      <c r="AL1060" s="168"/>
      <c r="AM1060" s="168"/>
      <c r="AN1060" s="168"/>
      <c r="AO1060" s="168"/>
      <c r="AP1060" s="168"/>
      <c r="AQ1060" s="168"/>
      <c r="AR1060" s="14"/>
    </row>
    <row r="1061" spans="1:44" x14ac:dyDescent="0.35">
      <c r="A1061" s="153" t="str">
        <f t="shared" si="65"/>
        <v>Cut3_4</v>
      </c>
      <c r="B1061" s="14">
        <v>2022</v>
      </c>
      <c r="C1061" s="14">
        <v>4</v>
      </c>
      <c r="D1061" s="14" t="s">
        <v>13</v>
      </c>
      <c r="E1061" s="14" t="s">
        <v>7</v>
      </c>
      <c r="F1061" s="14" t="s">
        <v>14</v>
      </c>
      <c r="G1061" s="14" t="s">
        <v>16</v>
      </c>
      <c r="H1061" s="14" t="str">
        <f t="shared" si="66"/>
        <v>B1BFW</v>
      </c>
      <c r="I1061" s="14" t="str">
        <f t="shared" si="67"/>
        <v>B1_2022</v>
      </c>
      <c r="J1061" s="14" t="s">
        <v>15</v>
      </c>
      <c r="K1061" s="14" t="s">
        <v>372</v>
      </c>
      <c r="L1061" s="18">
        <v>44788</v>
      </c>
      <c r="M1061" s="154">
        <v>22.96</v>
      </c>
      <c r="N1061" s="155">
        <v>2326.6133333333337</v>
      </c>
      <c r="O1061" s="155">
        <v>2326.6133333333337</v>
      </c>
      <c r="P1061" s="14"/>
      <c r="Q1061" s="14"/>
      <c r="R1061" s="14"/>
      <c r="S1061" s="168"/>
      <c r="T1061" s="168"/>
      <c r="U1061" s="168"/>
      <c r="V1061" s="168"/>
      <c r="W1061" s="168"/>
      <c r="X1061" s="168"/>
      <c r="Y1061" s="168"/>
      <c r="Z1061" s="168"/>
      <c r="AA1061" s="168"/>
      <c r="AB1061" s="168"/>
      <c r="AC1061" s="168"/>
      <c r="AD1061" s="168"/>
      <c r="AE1061" s="168"/>
      <c r="AF1061" s="168"/>
      <c r="AG1061" s="168"/>
      <c r="AH1061" s="168"/>
      <c r="AI1061" s="168"/>
      <c r="AJ1061" s="168"/>
      <c r="AK1061" s="168"/>
      <c r="AL1061" s="168"/>
      <c r="AM1061" s="168"/>
      <c r="AN1061" s="168"/>
      <c r="AO1061" s="168"/>
      <c r="AP1061" s="168"/>
      <c r="AQ1061" s="168"/>
      <c r="AR1061" s="14"/>
    </row>
    <row r="1062" spans="1:44" x14ac:dyDescent="0.35">
      <c r="A1062" s="153" t="str">
        <f t="shared" si="65"/>
        <v>Cut3_5</v>
      </c>
      <c r="B1062" s="14">
        <v>2022</v>
      </c>
      <c r="C1062" s="14">
        <v>5</v>
      </c>
      <c r="D1062" s="14" t="s">
        <v>12</v>
      </c>
      <c r="E1062" s="14" t="s">
        <v>7</v>
      </c>
      <c r="F1062" s="14" t="s">
        <v>11</v>
      </c>
      <c r="G1062" s="14" t="s">
        <v>9</v>
      </c>
      <c r="H1062" s="14" t="str">
        <f t="shared" si="66"/>
        <v>B4BPW</v>
      </c>
      <c r="I1062" s="14" t="str">
        <f t="shared" si="67"/>
        <v>B4_2022</v>
      </c>
      <c r="J1062" s="14" t="s">
        <v>10</v>
      </c>
      <c r="K1062" s="14" t="s">
        <v>372</v>
      </c>
      <c r="L1062" s="18">
        <v>44788</v>
      </c>
      <c r="M1062" s="154">
        <v>25.77</v>
      </c>
      <c r="N1062" s="155">
        <v>2748.8</v>
      </c>
      <c r="O1062" s="155">
        <v>2748.8</v>
      </c>
      <c r="P1062" s="14"/>
      <c r="Q1062" s="14"/>
      <c r="R1062" s="14"/>
      <c r="S1062" s="168"/>
      <c r="T1062" s="168"/>
      <c r="U1062" s="168"/>
      <c r="V1062" s="168"/>
      <c r="W1062" s="168"/>
      <c r="X1062" s="168"/>
      <c r="Y1062" s="168"/>
      <c r="Z1062" s="168"/>
      <c r="AA1062" s="168"/>
      <c r="AB1062" s="168"/>
      <c r="AC1062" s="168"/>
      <c r="AD1062" s="168"/>
      <c r="AE1062" s="168"/>
      <c r="AF1062" s="168"/>
      <c r="AG1062" s="168"/>
      <c r="AH1062" s="168"/>
      <c r="AI1062" s="168"/>
      <c r="AJ1062" s="168"/>
      <c r="AK1062" s="168"/>
      <c r="AL1062" s="168"/>
      <c r="AM1062" s="168"/>
      <c r="AN1062" s="168"/>
      <c r="AO1062" s="168"/>
      <c r="AP1062" s="168"/>
      <c r="AQ1062" s="168"/>
      <c r="AR1062" s="14"/>
    </row>
    <row r="1063" spans="1:44" x14ac:dyDescent="0.35">
      <c r="A1063" s="153" t="str">
        <f t="shared" si="65"/>
        <v>Cut3_6</v>
      </c>
      <c r="B1063" s="14">
        <v>2022</v>
      </c>
      <c r="C1063" s="14">
        <v>6</v>
      </c>
      <c r="D1063" s="14" t="s">
        <v>12</v>
      </c>
      <c r="E1063" s="14" t="s">
        <v>7</v>
      </c>
      <c r="F1063" s="14" t="s">
        <v>14</v>
      </c>
      <c r="G1063" s="14" t="s">
        <v>12</v>
      </c>
      <c r="H1063" s="14" t="str">
        <f t="shared" si="66"/>
        <v>B1C</v>
      </c>
      <c r="I1063" s="14" t="str">
        <f t="shared" si="67"/>
        <v>B1_2022</v>
      </c>
      <c r="J1063" s="14" t="s">
        <v>15</v>
      </c>
      <c r="K1063" s="14" t="s">
        <v>372</v>
      </c>
      <c r="L1063" s="18">
        <v>44788</v>
      </c>
      <c r="M1063" s="154">
        <v>24.46</v>
      </c>
      <c r="N1063" s="155">
        <v>1989.4133333333332</v>
      </c>
      <c r="O1063" s="155">
        <v>1989.4133333333332</v>
      </c>
      <c r="P1063" s="14"/>
      <c r="Q1063" s="14"/>
      <c r="R1063" s="14"/>
      <c r="S1063" s="168"/>
      <c r="T1063" s="168"/>
      <c r="U1063" s="168"/>
      <c r="V1063" s="168"/>
      <c r="W1063" s="168"/>
      <c r="X1063" s="168"/>
      <c r="Y1063" s="168"/>
      <c r="Z1063" s="168"/>
      <c r="AA1063" s="168"/>
      <c r="AB1063" s="168"/>
      <c r="AC1063" s="168"/>
      <c r="AD1063" s="168"/>
      <c r="AE1063" s="168"/>
      <c r="AF1063" s="168"/>
      <c r="AG1063" s="168"/>
      <c r="AH1063" s="168"/>
      <c r="AI1063" s="168"/>
      <c r="AJ1063" s="168"/>
      <c r="AK1063" s="168"/>
      <c r="AL1063" s="168"/>
      <c r="AM1063" s="168"/>
      <c r="AN1063" s="168"/>
      <c r="AO1063" s="168"/>
      <c r="AP1063" s="168"/>
      <c r="AQ1063" s="168"/>
      <c r="AR1063" s="14"/>
    </row>
    <row r="1064" spans="1:44" x14ac:dyDescent="0.35">
      <c r="A1064" s="153" t="str">
        <f t="shared" si="65"/>
        <v>Cut3_7</v>
      </c>
      <c r="B1064" s="14">
        <v>2022</v>
      </c>
      <c r="C1064" s="14">
        <v>7</v>
      </c>
      <c r="D1064" s="14" t="s">
        <v>17</v>
      </c>
      <c r="E1064" s="14" t="s">
        <v>7</v>
      </c>
      <c r="F1064" s="14" t="s">
        <v>18</v>
      </c>
      <c r="G1064" s="14" t="s">
        <v>12</v>
      </c>
      <c r="H1064" s="14" t="str">
        <f t="shared" si="66"/>
        <v>B2C</v>
      </c>
      <c r="I1064" s="14" t="str">
        <f t="shared" si="67"/>
        <v>B2_2022</v>
      </c>
      <c r="J1064" s="14" t="s">
        <v>15</v>
      </c>
      <c r="K1064" s="14" t="s">
        <v>372</v>
      </c>
      <c r="L1064" s="18">
        <v>44795</v>
      </c>
      <c r="M1064" s="154">
        <v>25.265000000000001</v>
      </c>
      <c r="N1064" s="155">
        <v>2223.3199999999997</v>
      </c>
      <c r="O1064" s="155">
        <v>2223.3199999999997</v>
      </c>
      <c r="P1064" s="14"/>
      <c r="Q1064" s="14"/>
      <c r="R1064" s="14"/>
      <c r="S1064" s="168"/>
      <c r="T1064" s="168"/>
      <c r="U1064" s="168"/>
      <c r="V1064" s="168"/>
      <c r="W1064" s="168"/>
      <c r="X1064" s="168"/>
      <c r="Y1064" s="168"/>
      <c r="Z1064" s="168"/>
      <c r="AA1064" s="168"/>
      <c r="AB1064" s="168"/>
      <c r="AC1064" s="168"/>
      <c r="AD1064" s="168"/>
      <c r="AE1064" s="168"/>
      <c r="AF1064" s="168"/>
      <c r="AG1064" s="168"/>
      <c r="AH1064" s="168"/>
      <c r="AI1064" s="168"/>
      <c r="AJ1064" s="168"/>
      <c r="AK1064" s="168"/>
      <c r="AL1064" s="168"/>
      <c r="AM1064" s="168"/>
      <c r="AN1064" s="168"/>
      <c r="AO1064" s="168"/>
      <c r="AP1064" s="168"/>
      <c r="AQ1064" s="168"/>
      <c r="AR1064" s="14"/>
    </row>
    <row r="1065" spans="1:44" x14ac:dyDescent="0.35">
      <c r="A1065" s="153" t="str">
        <f t="shared" si="65"/>
        <v>Cut3_8</v>
      </c>
      <c r="B1065" s="14">
        <v>2022</v>
      </c>
      <c r="C1065" s="14">
        <v>8</v>
      </c>
      <c r="D1065" s="14" t="s">
        <v>17</v>
      </c>
      <c r="E1065" s="14" t="s">
        <v>7</v>
      </c>
      <c r="F1065" s="14" t="s">
        <v>18</v>
      </c>
      <c r="G1065" s="14" t="s">
        <v>9</v>
      </c>
      <c r="H1065" s="14" t="str">
        <f t="shared" si="66"/>
        <v>B2BPW</v>
      </c>
      <c r="I1065" s="14" t="str">
        <f t="shared" si="67"/>
        <v>B2_2022</v>
      </c>
      <c r="J1065" s="14" t="s">
        <v>15</v>
      </c>
      <c r="K1065" s="14" t="s">
        <v>372</v>
      </c>
      <c r="L1065" s="18">
        <v>44795</v>
      </c>
      <c r="M1065" s="154">
        <v>21.4</v>
      </c>
      <c r="N1065" s="155">
        <v>4023.1999999999994</v>
      </c>
      <c r="O1065" s="155">
        <v>4023.1999999999994</v>
      </c>
      <c r="P1065" s="14"/>
      <c r="Q1065" s="14"/>
      <c r="R1065" s="14"/>
      <c r="S1065" s="168"/>
      <c r="T1065" s="168"/>
      <c r="U1065" s="168"/>
      <c r="V1065" s="168"/>
      <c r="W1065" s="168"/>
      <c r="X1065" s="168"/>
      <c r="Y1065" s="168"/>
      <c r="Z1065" s="168"/>
      <c r="AA1065" s="168"/>
      <c r="AB1065" s="168"/>
      <c r="AC1065" s="168"/>
      <c r="AD1065" s="168"/>
      <c r="AE1065" s="168"/>
      <c r="AF1065" s="168"/>
      <c r="AG1065" s="168"/>
      <c r="AH1065" s="168"/>
      <c r="AI1065" s="168"/>
      <c r="AJ1065" s="168"/>
      <c r="AK1065" s="168"/>
      <c r="AL1065" s="168"/>
      <c r="AM1065" s="168"/>
      <c r="AN1065" s="168"/>
      <c r="AO1065" s="168"/>
      <c r="AP1065" s="168"/>
      <c r="AQ1065" s="168"/>
      <c r="AR1065" s="14"/>
    </row>
    <row r="1066" spans="1:44" x14ac:dyDescent="0.35">
      <c r="A1066" s="153" t="str">
        <f t="shared" si="65"/>
        <v>Cut3_9</v>
      </c>
      <c r="B1066" s="14">
        <v>2022</v>
      </c>
      <c r="C1066" s="14">
        <v>9</v>
      </c>
      <c r="D1066" s="14" t="s">
        <v>19</v>
      </c>
      <c r="E1066" s="14" t="s">
        <v>7</v>
      </c>
      <c r="F1066" s="14" t="s">
        <v>8</v>
      </c>
      <c r="G1066" s="14" t="s">
        <v>12</v>
      </c>
      <c r="H1066" s="14" t="str">
        <f t="shared" si="66"/>
        <v>B3C</v>
      </c>
      <c r="I1066" s="14" t="str">
        <f t="shared" si="67"/>
        <v>B3_2022</v>
      </c>
      <c r="J1066" s="14" t="s">
        <v>10</v>
      </c>
      <c r="K1066" s="14" t="s">
        <v>372</v>
      </c>
      <c r="L1066" s="18">
        <v>44788</v>
      </c>
      <c r="M1066" s="154">
        <v>28.024999999999999</v>
      </c>
      <c r="N1066" s="155">
        <v>1718.8666666666666</v>
      </c>
      <c r="O1066" s="155">
        <v>1718.8666666666666</v>
      </c>
      <c r="P1066" s="14"/>
      <c r="Q1066" s="14"/>
      <c r="R1066" s="14"/>
      <c r="S1066" s="168"/>
      <c r="T1066" s="168"/>
      <c r="U1066" s="168"/>
      <c r="V1066" s="168"/>
      <c r="W1066" s="168"/>
      <c r="X1066" s="168"/>
      <c r="Y1066" s="168"/>
      <c r="Z1066" s="168"/>
      <c r="AA1066" s="168"/>
      <c r="AB1066" s="168"/>
      <c r="AC1066" s="168"/>
      <c r="AD1066" s="168"/>
      <c r="AE1066" s="168"/>
      <c r="AF1066" s="168"/>
      <c r="AG1066" s="168"/>
      <c r="AH1066" s="168"/>
      <c r="AI1066" s="168"/>
      <c r="AJ1066" s="168"/>
      <c r="AK1066" s="168"/>
      <c r="AL1066" s="168"/>
      <c r="AM1066" s="168"/>
      <c r="AN1066" s="168"/>
      <c r="AO1066" s="168"/>
      <c r="AP1066" s="168"/>
      <c r="AQ1066" s="168"/>
      <c r="AR1066" s="14"/>
    </row>
    <row r="1067" spans="1:44" x14ac:dyDescent="0.35">
      <c r="A1067" s="153" t="str">
        <f t="shared" si="65"/>
        <v>Cut3_10</v>
      </c>
      <c r="B1067" s="14">
        <v>2022</v>
      </c>
      <c r="C1067" s="14">
        <v>10</v>
      </c>
      <c r="D1067" s="14" t="s">
        <v>19</v>
      </c>
      <c r="E1067" s="14" t="s">
        <v>7</v>
      </c>
      <c r="F1067" s="14" t="s">
        <v>11</v>
      </c>
      <c r="G1067" s="14" t="s">
        <v>16</v>
      </c>
      <c r="H1067" s="14" t="str">
        <f t="shared" si="66"/>
        <v>B4BFW</v>
      </c>
      <c r="I1067" s="14" t="str">
        <f t="shared" si="67"/>
        <v>B4_2022</v>
      </c>
      <c r="J1067" s="14" t="s">
        <v>10</v>
      </c>
      <c r="K1067" s="14" t="s">
        <v>372</v>
      </c>
      <c r="L1067" s="18">
        <v>44788</v>
      </c>
      <c r="M1067" s="154">
        <v>26.344999999999999</v>
      </c>
      <c r="N1067" s="155">
        <v>2318.3599999999997</v>
      </c>
      <c r="O1067" s="155">
        <v>2318.3599999999997</v>
      </c>
      <c r="P1067" s="14"/>
      <c r="Q1067" s="14"/>
      <c r="R1067" s="14"/>
      <c r="S1067" s="168"/>
      <c r="T1067" s="168"/>
      <c r="U1067" s="168"/>
      <c r="V1067" s="168"/>
      <c r="W1067" s="168"/>
      <c r="X1067" s="168"/>
      <c r="Y1067" s="168"/>
      <c r="Z1067" s="168"/>
      <c r="AA1067" s="168"/>
      <c r="AB1067" s="168"/>
      <c r="AC1067" s="168"/>
      <c r="AD1067" s="168"/>
      <c r="AE1067" s="168"/>
      <c r="AF1067" s="168"/>
      <c r="AG1067" s="168"/>
      <c r="AH1067" s="168"/>
      <c r="AI1067" s="168"/>
      <c r="AJ1067" s="168"/>
      <c r="AK1067" s="168"/>
      <c r="AL1067" s="168"/>
      <c r="AM1067" s="168"/>
      <c r="AN1067" s="168"/>
      <c r="AO1067" s="168"/>
      <c r="AP1067" s="168"/>
      <c r="AQ1067" s="168"/>
      <c r="AR1067" s="14"/>
    </row>
    <row r="1068" spans="1:44" x14ac:dyDescent="0.35">
      <c r="A1068" s="153" t="str">
        <f t="shared" si="65"/>
        <v>Cut3_11</v>
      </c>
      <c r="B1068" s="14">
        <v>2022</v>
      </c>
      <c r="C1068" s="14">
        <v>11</v>
      </c>
      <c r="D1068" s="14" t="s">
        <v>20</v>
      </c>
      <c r="E1068" s="14" t="s">
        <v>7</v>
      </c>
      <c r="F1068" s="14" t="s">
        <v>8</v>
      </c>
      <c r="G1068" s="14" t="s">
        <v>16</v>
      </c>
      <c r="H1068" s="14" t="str">
        <f t="shared" si="66"/>
        <v>B3BFW</v>
      </c>
      <c r="I1068" s="14" t="str">
        <f t="shared" si="67"/>
        <v>B3_2022</v>
      </c>
      <c r="J1068" s="14" t="s">
        <v>10</v>
      </c>
      <c r="K1068" s="14" t="s">
        <v>372</v>
      </c>
      <c r="L1068" s="18">
        <v>44788</v>
      </c>
      <c r="M1068" s="154">
        <v>29.215</v>
      </c>
      <c r="N1068" s="155">
        <v>1636.0400000000002</v>
      </c>
      <c r="O1068" s="155">
        <v>1636.0400000000002</v>
      </c>
      <c r="P1068" s="14"/>
      <c r="Q1068" s="14"/>
      <c r="R1068" s="14"/>
      <c r="S1068" s="168"/>
      <c r="T1068" s="168"/>
      <c r="U1068" s="168"/>
      <c r="V1068" s="168"/>
      <c r="W1068" s="168"/>
      <c r="X1068" s="168"/>
      <c r="Y1068" s="168"/>
      <c r="Z1068" s="168"/>
      <c r="AA1068" s="168"/>
      <c r="AB1068" s="168"/>
      <c r="AC1068" s="168"/>
      <c r="AD1068" s="168"/>
      <c r="AE1068" s="168"/>
      <c r="AF1068" s="168"/>
      <c r="AG1068" s="168"/>
      <c r="AH1068" s="168"/>
      <c r="AI1068" s="168"/>
      <c r="AJ1068" s="168"/>
      <c r="AK1068" s="168"/>
      <c r="AL1068" s="168"/>
      <c r="AM1068" s="168"/>
      <c r="AN1068" s="168"/>
      <c r="AO1068" s="168"/>
      <c r="AP1068" s="168"/>
      <c r="AQ1068" s="168"/>
      <c r="AR1068" s="14"/>
    </row>
    <row r="1069" spans="1:44" x14ac:dyDescent="0.35">
      <c r="A1069" s="153" t="str">
        <f t="shared" si="65"/>
        <v>Cut3_12</v>
      </c>
      <c r="B1069" s="14">
        <v>2022</v>
      </c>
      <c r="C1069" s="15">
        <v>12</v>
      </c>
      <c r="D1069" s="15" t="s">
        <v>20</v>
      </c>
      <c r="E1069" s="15" t="s">
        <v>7</v>
      </c>
      <c r="F1069" s="15" t="s">
        <v>18</v>
      </c>
      <c r="G1069" s="14" t="s">
        <v>16</v>
      </c>
      <c r="H1069" s="14" t="str">
        <f t="shared" si="66"/>
        <v>B2BFW</v>
      </c>
      <c r="I1069" s="14" t="str">
        <f t="shared" si="67"/>
        <v>B2_2022</v>
      </c>
      <c r="J1069" s="14" t="s">
        <v>15</v>
      </c>
      <c r="K1069" s="14" t="s">
        <v>372</v>
      </c>
      <c r="L1069" s="18">
        <v>44795</v>
      </c>
      <c r="M1069" s="154">
        <v>26.14</v>
      </c>
      <c r="N1069" s="155">
        <v>871.33333333333326</v>
      </c>
      <c r="O1069" s="155">
        <v>871.33333333333326</v>
      </c>
      <c r="P1069" s="14"/>
      <c r="Q1069" s="14"/>
      <c r="R1069" s="14"/>
      <c r="S1069" s="168"/>
      <c r="T1069" s="168"/>
      <c r="U1069" s="168"/>
      <c r="V1069" s="168"/>
      <c r="W1069" s="168"/>
      <c r="X1069" s="168"/>
      <c r="Y1069" s="168"/>
      <c r="Z1069" s="168"/>
      <c r="AA1069" s="168"/>
      <c r="AB1069" s="168"/>
      <c r="AC1069" s="168"/>
      <c r="AD1069" s="168"/>
      <c r="AE1069" s="168"/>
      <c r="AF1069" s="168"/>
      <c r="AG1069" s="168"/>
      <c r="AH1069" s="168"/>
      <c r="AI1069" s="168"/>
      <c r="AJ1069" s="168"/>
      <c r="AK1069" s="168"/>
      <c r="AL1069" s="168"/>
      <c r="AM1069" s="168"/>
      <c r="AN1069" s="168"/>
      <c r="AO1069" s="168"/>
      <c r="AP1069" s="168"/>
      <c r="AQ1069" s="168"/>
      <c r="AR1069" s="14"/>
    </row>
    <row r="1070" spans="1:44" x14ac:dyDescent="0.35">
      <c r="A1070" s="153" t="str">
        <f t="shared" si="65"/>
        <v>Cut3_13</v>
      </c>
      <c r="B1070" s="14">
        <v>2022</v>
      </c>
      <c r="C1070" s="14">
        <v>13</v>
      </c>
      <c r="D1070" s="14" t="s">
        <v>7</v>
      </c>
      <c r="E1070" s="14" t="s">
        <v>13</v>
      </c>
      <c r="F1070" s="14" t="s">
        <v>8</v>
      </c>
      <c r="G1070" s="14" t="s">
        <v>9</v>
      </c>
      <c r="H1070" s="14" t="str">
        <f t="shared" si="66"/>
        <v>B3BPW</v>
      </c>
      <c r="I1070" s="14" t="str">
        <f t="shared" si="67"/>
        <v>B3_2022</v>
      </c>
      <c r="J1070" s="14" t="s">
        <v>10</v>
      </c>
      <c r="K1070" s="14" t="s">
        <v>372</v>
      </c>
      <c r="L1070" s="18">
        <v>44788</v>
      </c>
      <c r="M1070" s="154">
        <v>25.46</v>
      </c>
      <c r="N1070" s="155">
        <v>2546</v>
      </c>
      <c r="O1070" s="155">
        <v>2546</v>
      </c>
      <c r="P1070" s="14"/>
      <c r="Q1070" s="14"/>
      <c r="R1070" s="14"/>
      <c r="S1070" s="168"/>
      <c r="T1070" s="168"/>
      <c r="U1070" s="168"/>
      <c r="V1070" s="168"/>
      <c r="W1070" s="168"/>
      <c r="X1070" s="168"/>
      <c r="Y1070" s="168"/>
      <c r="Z1070" s="168"/>
      <c r="AA1070" s="168"/>
      <c r="AB1070" s="168"/>
      <c r="AC1070" s="168"/>
      <c r="AD1070" s="168"/>
      <c r="AE1070" s="168"/>
      <c r="AF1070" s="168"/>
      <c r="AG1070" s="168"/>
      <c r="AH1070" s="168"/>
      <c r="AI1070" s="168"/>
      <c r="AJ1070" s="168"/>
      <c r="AK1070" s="168"/>
      <c r="AL1070" s="168"/>
      <c r="AM1070" s="168"/>
      <c r="AN1070" s="168"/>
      <c r="AO1070" s="168"/>
      <c r="AP1070" s="168"/>
      <c r="AQ1070" s="168"/>
      <c r="AR1070" s="14"/>
    </row>
    <row r="1071" spans="1:44" x14ac:dyDescent="0.35">
      <c r="A1071" s="153" t="str">
        <f t="shared" si="65"/>
        <v>Cut3_14</v>
      </c>
      <c r="B1071" s="14">
        <v>2022</v>
      </c>
      <c r="C1071" s="14">
        <v>14</v>
      </c>
      <c r="D1071" s="14" t="s">
        <v>7</v>
      </c>
      <c r="E1071" s="14" t="s">
        <v>13</v>
      </c>
      <c r="F1071" s="14" t="s">
        <v>18</v>
      </c>
      <c r="G1071" s="14" t="s">
        <v>9</v>
      </c>
      <c r="H1071" s="14" t="str">
        <f t="shared" si="66"/>
        <v>B2BPW</v>
      </c>
      <c r="I1071" s="14" t="str">
        <f t="shared" si="67"/>
        <v>B2_2022</v>
      </c>
      <c r="J1071" s="14" t="s">
        <v>15</v>
      </c>
      <c r="K1071" s="14" t="s">
        <v>372</v>
      </c>
      <c r="L1071" s="18">
        <v>44795</v>
      </c>
      <c r="M1071" s="154">
        <v>22.185000000000002</v>
      </c>
      <c r="N1071" s="155">
        <v>4407.42</v>
      </c>
      <c r="O1071" s="155">
        <v>4407.42</v>
      </c>
      <c r="P1071" s="14"/>
      <c r="Q1071" s="14"/>
      <c r="R1071" s="14"/>
      <c r="S1071" s="168"/>
      <c r="T1071" s="168"/>
      <c r="U1071" s="168"/>
      <c r="V1071" s="168"/>
      <c r="W1071" s="168"/>
      <c r="X1071" s="168"/>
      <c r="Y1071" s="168"/>
      <c r="Z1071" s="168"/>
      <c r="AA1071" s="168"/>
      <c r="AB1071" s="168"/>
      <c r="AC1071" s="168"/>
      <c r="AD1071" s="168"/>
      <c r="AE1071" s="168"/>
      <c r="AF1071" s="168"/>
      <c r="AG1071" s="168"/>
      <c r="AH1071" s="168"/>
      <c r="AI1071" s="168"/>
      <c r="AJ1071" s="168"/>
      <c r="AK1071" s="168"/>
      <c r="AL1071" s="168"/>
      <c r="AM1071" s="168"/>
      <c r="AN1071" s="168"/>
      <c r="AO1071" s="168"/>
      <c r="AP1071" s="168"/>
      <c r="AQ1071" s="168"/>
      <c r="AR1071" s="14"/>
    </row>
    <row r="1072" spans="1:44" x14ac:dyDescent="0.35">
      <c r="A1072" s="153" t="str">
        <f t="shared" si="65"/>
        <v>Cut3_15</v>
      </c>
      <c r="B1072" s="14">
        <v>2022</v>
      </c>
      <c r="C1072" s="14">
        <v>15</v>
      </c>
      <c r="D1072" s="14" t="s">
        <v>13</v>
      </c>
      <c r="E1072" s="14" t="s">
        <v>13</v>
      </c>
      <c r="F1072" s="14" t="s">
        <v>18</v>
      </c>
      <c r="G1072" s="14" t="s">
        <v>16</v>
      </c>
      <c r="H1072" s="14" t="str">
        <f t="shared" si="66"/>
        <v>B2BFW</v>
      </c>
      <c r="I1072" s="14" t="str">
        <f t="shared" si="67"/>
        <v>B2_2022</v>
      </c>
      <c r="J1072" s="14" t="s">
        <v>15</v>
      </c>
      <c r="K1072" s="14" t="s">
        <v>372</v>
      </c>
      <c r="L1072" s="18">
        <v>44795</v>
      </c>
      <c r="M1072" s="154">
        <v>22.230000000000004</v>
      </c>
      <c r="N1072" s="155">
        <v>3201.1200000000008</v>
      </c>
      <c r="O1072" s="155">
        <v>3201.1200000000008</v>
      </c>
      <c r="P1072" s="14"/>
      <c r="Q1072" s="14"/>
      <c r="R1072" s="14"/>
      <c r="S1072" s="168"/>
      <c r="T1072" s="168"/>
      <c r="U1072" s="168"/>
      <c r="V1072" s="168"/>
      <c r="W1072" s="168"/>
      <c r="X1072" s="168"/>
      <c r="Y1072" s="168"/>
      <c r="Z1072" s="168"/>
      <c r="AA1072" s="168"/>
      <c r="AB1072" s="168"/>
      <c r="AC1072" s="168"/>
      <c r="AD1072" s="168"/>
      <c r="AE1072" s="168"/>
      <c r="AF1072" s="168"/>
      <c r="AG1072" s="168"/>
      <c r="AH1072" s="168"/>
      <c r="AI1072" s="168"/>
      <c r="AJ1072" s="168"/>
      <c r="AK1072" s="168"/>
      <c r="AL1072" s="168"/>
      <c r="AM1072" s="168"/>
      <c r="AN1072" s="168"/>
      <c r="AO1072" s="168"/>
      <c r="AP1072" s="168"/>
      <c r="AQ1072" s="168"/>
      <c r="AR1072" s="14"/>
    </row>
    <row r="1073" spans="1:44" x14ac:dyDescent="0.35">
      <c r="A1073" s="153" t="str">
        <f t="shared" ref="A1073:A1136" si="68">CONCATENATE(K1073,"_",C1073)</f>
        <v>Cut3_16</v>
      </c>
      <c r="B1073" s="14">
        <v>2022</v>
      </c>
      <c r="C1073" s="14">
        <v>16</v>
      </c>
      <c r="D1073" s="14" t="s">
        <v>13</v>
      </c>
      <c r="E1073" s="14" t="s">
        <v>13</v>
      </c>
      <c r="F1073" s="14" t="s">
        <v>14</v>
      </c>
      <c r="G1073" s="14" t="s">
        <v>9</v>
      </c>
      <c r="H1073" s="14" t="str">
        <f t="shared" si="66"/>
        <v>B1BPW</v>
      </c>
      <c r="I1073" s="14" t="str">
        <f t="shared" si="67"/>
        <v>B1_2022</v>
      </c>
      <c r="J1073" s="14" t="s">
        <v>15</v>
      </c>
      <c r="K1073" s="14" t="s">
        <v>372</v>
      </c>
      <c r="L1073" s="18">
        <v>44788</v>
      </c>
      <c r="M1073" s="154">
        <v>28.020000000000003</v>
      </c>
      <c r="N1073" s="155">
        <v>2503.1200000000008</v>
      </c>
      <c r="O1073" s="155">
        <v>2503.1200000000008</v>
      </c>
      <c r="P1073" s="14"/>
      <c r="Q1073" s="14"/>
      <c r="R1073" s="14"/>
      <c r="S1073" s="168"/>
      <c r="T1073" s="168"/>
      <c r="U1073" s="168"/>
      <c r="V1073" s="168"/>
      <c r="W1073" s="168"/>
      <c r="X1073" s="168"/>
      <c r="Y1073" s="168"/>
      <c r="Z1073" s="168"/>
      <c r="AA1073" s="168"/>
      <c r="AB1073" s="168"/>
      <c r="AC1073" s="168"/>
      <c r="AD1073" s="168"/>
      <c r="AE1073" s="168"/>
      <c r="AF1073" s="168"/>
      <c r="AG1073" s="168"/>
      <c r="AH1073" s="168"/>
      <c r="AI1073" s="168"/>
      <c r="AJ1073" s="168"/>
      <c r="AK1073" s="168"/>
      <c r="AL1073" s="168"/>
      <c r="AM1073" s="168"/>
      <c r="AN1073" s="168"/>
      <c r="AO1073" s="168"/>
      <c r="AP1073" s="168"/>
      <c r="AQ1073" s="168"/>
      <c r="AR1073" s="14"/>
    </row>
    <row r="1074" spans="1:44" x14ac:dyDescent="0.35">
      <c r="A1074" s="153" t="str">
        <f t="shared" si="68"/>
        <v>Cut3_17</v>
      </c>
      <c r="B1074" s="14">
        <v>2022</v>
      </c>
      <c r="C1074" s="14">
        <v>17</v>
      </c>
      <c r="D1074" s="14" t="s">
        <v>12</v>
      </c>
      <c r="E1074" s="14" t="s">
        <v>13</v>
      </c>
      <c r="F1074" s="14" t="s">
        <v>14</v>
      </c>
      <c r="G1074" s="14" t="s">
        <v>16</v>
      </c>
      <c r="H1074" s="14" t="str">
        <f t="shared" ref="H1074:H1137" si="69">F1074&amp;G1074</f>
        <v>B1BFW</v>
      </c>
      <c r="I1074" s="14" t="str">
        <f t="shared" ref="I1074:I1137" si="70">CONCATENATE(F1074,"_",B1074)</f>
        <v>B1_2022</v>
      </c>
      <c r="J1074" s="14" t="s">
        <v>15</v>
      </c>
      <c r="K1074" s="14" t="s">
        <v>372</v>
      </c>
      <c r="L1074" s="18">
        <v>44788</v>
      </c>
      <c r="M1074" s="154">
        <v>26.524999999999999</v>
      </c>
      <c r="N1074" s="155">
        <v>3642.7666666666669</v>
      </c>
      <c r="O1074" s="155">
        <v>3642.7666666666669</v>
      </c>
      <c r="P1074" s="14"/>
      <c r="Q1074" s="14"/>
      <c r="R1074" s="14"/>
      <c r="S1074" s="168"/>
      <c r="T1074" s="168"/>
      <c r="U1074" s="168"/>
      <c r="V1074" s="168"/>
      <c r="W1074" s="168"/>
      <c r="X1074" s="168"/>
      <c r="Y1074" s="168"/>
      <c r="Z1074" s="168"/>
      <c r="AA1074" s="168"/>
      <c r="AB1074" s="168"/>
      <c r="AC1074" s="168"/>
      <c r="AD1074" s="168"/>
      <c r="AE1074" s="168"/>
      <c r="AF1074" s="168"/>
      <c r="AG1074" s="168"/>
      <c r="AH1074" s="168"/>
      <c r="AI1074" s="168"/>
      <c r="AJ1074" s="168"/>
      <c r="AK1074" s="168"/>
      <c r="AL1074" s="168"/>
      <c r="AM1074" s="168"/>
      <c r="AN1074" s="168"/>
      <c r="AO1074" s="168"/>
      <c r="AP1074" s="168"/>
      <c r="AQ1074" s="168"/>
      <c r="AR1074" s="14"/>
    </row>
    <row r="1075" spans="1:44" x14ac:dyDescent="0.35">
      <c r="A1075" s="153" t="str">
        <f t="shared" si="68"/>
        <v>Cut3_18</v>
      </c>
      <c r="B1075" s="14">
        <v>2022</v>
      </c>
      <c r="C1075" s="14">
        <v>18</v>
      </c>
      <c r="D1075" s="14" t="s">
        <v>12</v>
      </c>
      <c r="E1075" s="14" t="s">
        <v>13</v>
      </c>
      <c r="F1075" s="14" t="s">
        <v>11</v>
      </c>
      <c r="G1075" s="14" t="s">
        <v>16</v>
      </c>
      <c r="H1075" s="14" t="str">
        <f t="shared" si="69"/>
        <v>B4BFW</v>
      </c>
      <c r="I1075" s="14" t="str">
        <f t="shared" si="70"/>
        <v>B4_2022</v>
      </c>
      <c r="J1075" s="14" t="s">
        <v>10</v>
      </c>
      <c r="K1075" s="14" t="s">
        <v>372</v>
      </c>
      <c r="L1075" s="18">
        <v>44788</v>
      </c>
      <c r="M1075" s="154">
        <v>29.69</v>
      </c>
      <c r="N1075" s="155">
        <v>2969</v>
      </c>
      <c r="O1075" s="155">
        <v>2969</v>
      </c>
      <c r="P1075" s="14"/>
      <c r="Q1075" s="14"/>
      <c r="R1075" s="14"/>
      <c r="S1075" s="168"/>
      <c r="T1075" s="168"/>
      <c r="U1075" s="168"/>
      <c r="V1075" s="168"/>
      <c r="W1075" s="168"/>
      <c r="X1075" s="168"/>
      <c r="Y1075" s="168"/>
      <c r="Z1075" s="168"/>
      <c r="AA1075" s="168"/>
      <c r="AB1075" s="168"/>
      <c r="AC1075" s="168"/>
      <c r="AD1075" s="168"/>
      <c r="AE1075" s="168"/>
      <c r="AF1075" s="168"/>
      <c r="AG1075" s="168"/>
      <c r="AH1075" s="168"/>
      <c r="AI1075" s="168"/>
      <c r="AJ1075" s="168"/>
      <c r="AK1075" s="168"/>
      <c r="AL1075" s="168"/>
      <c r="AM1075" s="168"/>
      <c r="AN1075" s="168"/>
      <c r="AO1075" s="168"/>
      <c r="AP1075" s="168"/>
      <c r="AQ1075" s="168"/>
      <c r="AR1075" s="14"/>
    </row>
    <row r="1076" spans="1:44" x14ac:dyDescent="0.35">
      <c r="A1076" s="153" t="str">
        <f t="shared" si="68"/>
        <v>Cut3_19</v>
      </c>
      <c r="B1076" s="14">
        <v>2022</v>
      </c>
      <c r="C1076" s="14">
        <v>19</v>
      </c>
      <c r="D1076" s="14" t="s">
        <v>17</v>
      </c>
      <c r="E1076" s="14" t="s">
        <v>13</v>
      </c>
      <c r="F1076" s="14" t="s">
        <v>11</v>
      </c>
      <c r="G1076" s="14" t="s">
        <v>9</v>
      </c>
      <c r="H1076" s="14" t="str">
        <f t="shared" si="69"/>
        <v>B4BPW</v>
      </c>
      <c r="I1076" s="14" t="str">
        <f t="shared" si="70"/>
        <v>B4_2022</v>
      </c>
      <c r="J1076" s="14" t="s">
        <v>10</v>
      </c>
      <c r="K1076" s="14" t="s">
        <v>372</v>
      </c>
      <c r="L1076" s="18">
        <v>44788</v>
      </c>
      <c r="M1076" s="154">
        <v>29.265000000000001</v>
      </c>
      <c r="N1076" s="155">
        <v>3316.7</v>
      </c>
      <c r="O1076" s="155">
        <v>3316.7</v>
      </c>
      <c r="P1076" s="14"/>
      <c r="Q1076" s="14"/>
      <c r="R1076" s="14"/>
      <c r="S1076" s="168"/>
      <c r="T1076" s="168"/>
      <c r="U1076" s="168"/>
      <c r="V1076" s="168"/>
      <c r="W1076" s="168"/>
      <c r="X1076" s="168"/>
      <c r="Y1076" s="168"/>
      <c r="Z1076" s="168"/>
      <c r="AA1076" s="168"/>
      <c r="AB1076" s="168"/>
      <c r="AC1076" s="168"/>
      <c r="AD1076" s="168"/>
      <c r="AE1076" s="168"/>
      <c r="AF1076" s="168"/>
      <c r="AG1076" s="168"/>
      <c r="AH1076" s="168"/>
      <c r="AI1076" s="168"/>
      <c r="AJ1076" s="168"/>
      <c r="AK1076" s="168"/>
      <c r="AL1076" s="168"/>
      <c r="AM1076" s="168"/>
      <c r="AN1076" s="168"/>
      <c r="AO1076" s="168"/>
      <c r="AP1076" s="168"/>
      <c r="AQ1076" s="168"/>
      <c r="AR1076" s="14"/>
    </row>
    <row r="1077" spans="1:44" x14ac:dyDescent="0.35">
      <c r="A1077" s="153" t="str">
        <f t="shared" si="68"/>
        <v>Cut3_20</v>
      </c>
      <c r="B1077" s="14">
        <v>2022</v>
      </c>
      <c r="C1077" s="14">
        <v>20</v>
      </c>
      <c r="D1077" s="14" t="s">
        <v>17</v>
      </c>
      <c r="E1077" s="14" t="s">
        <v>13</v>
      </c>
      <c r="F1077" s="14" t="s">
        <v>8</v>
      </c>
      <c r="G1077" s="14" t="s">
        <v>12</v>
      </c>
      <c r="H1077" s="14" t="str">
        <f t="shared" si="69"/>
        <v>B3C</v>
      </c>
      <c r="I1077" s="14" t="str">
        <f t="shared" si="70"/>
        <v>B3_2022</v>
      </c>
      <c r="J1077" s="14" t="s">
        <v>10</v>
      </c>
      <c r="K1077" s="14" t="s">
        <v>372</v>
      </c>
      <c r="L1077" s="18">
        <v>44788</v>
      </c>
      <c r="M1077" s="154">
        <v>32.415000000000006</v>
      </c>
      <c r="N1077" s="155">
        <v>1685.5800000000004</v>
      </c>
      <c r="O1077" s="155">
        <v>1685.5800000000004</v>
      </c>
      <c r="P1077" s="14"/>
      <c r="Q1077" s="14"/>
      <c r="R1077" s="14"/>
      <c r="S1077" s="168"/>
      <c r="T1077" s="168"/>
      <c r="U1077" s="168"/>
      <c r="V1077" s="168"/>
      <c r="W1077" s="168"/>
      <c r="X1077" s="168"/>
      <c r="Y1077" s="168"/>
      <c r="Z1077" s="168"/>
      <c r="AA1077" s="168"/>
      <c r="AB1077" s="168"/>
      <c r="AC1077" s="168"/>
      <c r="AD1077" s="168"/>
      <c r="AE1077" s="168"/>
      <c r="AF1077" s="168"/>
      <c r="AG1077" s="168"/>
      <c r="AH1077" s="168"/>
      <c r="AI1077" s="168"/>
      <c r="AJ1077" s="168"/>
      <c r="AK1077" s="168"/>
      <c r="AL1077" s="168"/>
      <c r="AM1077" s="168"/>
      <c r="AN1077" s="168"/>
      <c r="AO1077" s="168"/>
      <c r="AP1077" s="168"/>
      <c r="AQ1077" s="168"/>
      <c r="AR1077" s="14"/>
    </row>
    <row r="1078" spans="1:44" x14ac:dyDescent="0.35">
      <c r="A1078" s="153" t="str">
        <f t="shared" si="68"/>
        <v>Cut3_21</v>
      </c>
      <c r="B1078" s="14">
        <v>2022</v>
      </c>
      <c r="C1078" s="14">
        <v>21</v>
      </c>
      <c r="D1078" s="14" t="s">
        <v>19</v>
      </c>
      <c r="E1078" s="14" t="s">
        <v>13</v>
      </c>
      <c r="F1078" s="14" t="s">
        <v>14</v>
      </c>
      <c r="G1078" s="14" t="s">
        <v>12</v>
      </c>
      <c r="H1078" s="14" t="str">
        <f t="shared" si="69"/>
        <v>B1C</v>
      </c>
      <c r="I1078" s="14" t="str">
        <f t="shared" si="70"/>
        <v>B1_2022</v>
      </c>
      <c r="J1078" s="14" t="s">
        <v>15</v>
      </c>
      <c r="K1078" s="14" t="s">
        <v>372</v>
      </c>
      <c r="L1078" s="18">
        <v>44788</v>
      </c>
      <c r="M1078" s="154">
        <v>32.659999999999997</v>
      </c>
      <c r="N1078" s="155">
        <v>1001.5733333333332</v>
      </c>
      <c r="O1078" s="155">
        <v>1001.5733333333332</v>
      </c>
      <c r="P1078" s="14"/>
      <c r="Q1078" s="14"/>
      <c r="R1078" s="14"/>
      <c r="S1078" s="168"/>
      <c r="T1078" s="168"/>
      <c r="U1078" s="168"/>
      <c r="V1078" s="168"/>
      <c r="W1078" s="168"/>
      <c r="X1078" s="168"/>
      <c r="Y1078" s="168"/>
      <c r="Z1078" s="168"/>
      <c r="AA1078" s="168"/>
      <c r="AB1078" s="168"/>
      <c r="AC1078" s="168"/>
      <c r="AD1078" s="168"/>
      <c r="AE1078" s="168"/>
      <c r="AF1078" s="168"/>
      <c r="AG1078" s="168"/>
      <c r="AH1078" s="168"/>
      <c r="AI1078" s="168"/>
      <c r="AJ1078" s="168"/>
      <c r="AK1078" s="168"/>
      <c r="AL1078" s="168"/>
      <c r="AM1078" s="168"/>
      <c r="AN1078" s="168"/>
      <c r="AO1078" s="168"/>
      <c r="AP1078" s="168"/>
      <c r="AQ1078" s="168"/>
      <c r="AR1078" s="14"/>
    </row>
    <row r="1079" spans="1:44" x14ac:dyDescent="0.35">
      <c r="A1079" s="153" t="str">
        <f t="shared" si="68"/>
        <v>Cut3_22</v>
      </c>
      <c r="B1079" s="14">
        <v>2022</v>
      </c>
      <c r="C1079" s="14">
        <v>22</v>
      </c>
      <c r="D1079" s="14" t="s">
        <v>19</v>
      </c>
      <c r="E1079" s="14" t="s">
        <v>13</v>
      </c>
      <c r="F1079" s="14" t="s">
        <v>11</v>
      </c>
      <c r="G1079" s="14" t="s">
        <v>12</v>
      </c>
      <c r="H1079" s="14" t="str">
        <f t="shared" si="69"/>
        <v>B4C</v>
      </c>
      <c r="I1079" s="14" t="str">
        <f t="shared" si="70"/>
        <v>B4_2022</v>
      </c>
      <c r="J1079" s="14" t="s">
        <v>10</v>
      </c>
      <c r="K1079" s="14" t="s">
        <v>372</v>
      </c>
      <c r="L1079" s="18">
        <v>44788</v>
      </c>
      <c r="M1079" s="154">
        <v>33.92</v>
      </c>
      <c r="N1079" s="155">
        <v>2804.0533333333337</v>
      </c>
      <c r="O1079" s="155">
        <v>2804.0533333333337</v>
      </c>
      <c r="P1079" s="14"/>
      <c r="Q1079" s="14"/>
      <c r="R1079" s="14"/>
      <c r="S1079" s="168"/>
      <c r="T1079" s="168"/>
      <c r="U1079" s="168"/>
      <c r="V1079" s="168"/>
      <c r="W1079" s="168"/>
      <c r="X1079" s="168"/>
      <c r="Y1079" s="168"/>
      <c r="Z1079" s="168"/>
      <c r="AA1079" s="168"/>
      <c r="AB1079" s="168"/>
      <c r="AC1079" s="168"/>
      <c r="AD1079" s="168"/>
      <c r="AE1079" s="168"/>
      <c r="AF1079" s="168"/>
      <c r="AG1079" s="168"/>
      <c r="AH1079" s="168"/>
      <c r="AI1079" s="168"/>
      <c r="AJ1079" s="168"/>
      <c r="AK1079" s="168"/>
      <c r="AL1079" s="168"/>
      <c r="AM1079" s="168"/>
      <c r="AN1079" s="168"/>
      <c r="AO1079" s="168"/>
      <c r="AP1079" s="168"/>
      <c r="AQ1079" s="168"/>
      <c r="AR1079" s="14"/>
    </row>
    <row r="1080" spans="1:44" x14ac:dyDescent="0.35">
      <c r="A1080" s="153" t="str">
        <f t="shared" si="68"/>
        <v>Cut3_23</v>
      </c>
      <c r="B1080" s="14">
        <v>2022</v>
      </c>
      <c r="C1080" s="14">
        <v>23</v>
      </c>
      <c r="D1080" s="14" t="s">
        <v>20</v>
      </c>
      <c r="E1080" s="14" t="s">
        <v>13</v>
      </c>
      <c r="F1080" s="14" t="s">
        <v>8</v>
      </c>
      <c r="G1080" s="14" t="s">
        <v>16</v>
      </c>
      <c r="H1080" s="14" t="str">
        <f t="shared" si="69"/>
        <v>B3BFW</v>
      </c>
      <c r="I1080" s="14" t="str">
        <f t="shared" si="70"/>
        <v>B3_2022</v>
      </c>
      <c r="J1080" s="14" t="s">
        <v>10</v>
      </c>
      <c r="K1080" s="14" t="s">
        <v>372</v>
      </c>
      <c r="L1080" s="18">
        <v>44788</v>
      </c>
      <c r="M1080" s="154">
        <v>31.1</v>
      </c>
      <c r="N1080" s="155">
        <v>1492.8</v>
      </c>
      <c r="O1080" s="155">
        <v>1492.8</v>
      </c>
      <c r="P1080" s="14"/>
      <c r="Q1080" s="14"/>
      <c r="R1080" s="14"/>
      <c r="S1080" s="168"/>
      <c r="T1080" s="168"/>
      <c r="U1080" s="168"/>
      <c r="V1080" s="168"/>
      <c r="W1080" s="168"/>
      <c r="X1080" s="168"/>
      <c r="Y1080" s="168"/>
      <c r="Z1080" s="168"/>
      <c r="AA1080" s="168"/>
      <c r="AB1080" s="168"/>
      <c r="AC1080" s="168"/>
      <c r="AD1080" s="168"/>
      <c r="AE1080" s="168"/>
      <c r="AF1080" s="168"/>
      <c r="AG1080" s="168"/>
      <c r="AH1080" s="168"/>
      <c r="AI1080" s="168"/>
      <c r="AJ1080" s="168"/>
      <c r="AK1080" s="168"/>
      <c r="AL1080" s="168"/>
      <c r="AM1080" s="168"/>
      <c r="AN1080" s="168"/>
      <c r="AO1080" s="168"/>
      <c r="AP1080" s="168"/>
      <c r="AQ1080" s="168"/>
      <c r="AR1080" s="14"/>
    </row>
    <row r="1081" spans="1:44" x14ac:dyDescent="0.35">
      <c r="A1081" s="153" t="str">
        <f t="shared" si="68"/>
        <v>Cut3_24</v>
      </c>
      <c r="B1081" s="14">
        <v>2022</v>
      </c>
      <c r="C1081" s="15">
        <v>24</v>
      </c>
      <c r="D1081" s="15" t="s">
        <v>20</v>
      </c>
      <c r="E1081" s="15" t="s">
        <v>13</v>
      </c>
      <c r="F1081" s="15" t="s">
        <v>18</v>
      </c>
      <c r="G1081" s="14" t="s">
        <v>12</v>
      </c>
      <c r="H1081" s="14" t="str">
        <f t="shared" si="69"/>
        <v>B2C</v>
      </c>
      <c r="I1081" s="14" t="str">
        <f t="shared" si="70"/>
        <v>B2_2022</v>
      </c>
      <c r="J1081" s="14" t="s">
        <v>15</v>
      </c>
      <c r="K1081" s="14" t="s">
        <v>372</v>
      </c>
      <c r="L1081" s="18">
        <v>44795</v>
      </c>
      <c r="M1081" s="154">
        <v>32.494999999999997</v>
      </c>
      <c r="N1081" s="155">
        <v>1126.4933333333331</v>
      </c>
      <c r="O1081" s="155">
        <v>1126.4933333333331</v>
      </c>
      <c r="P1081" s="14"/>
      <c r="Q1081" s="14"/>
      <c r="R1081" s="14"/>
      <c r="S1081" s="168"/>
      <c r="T1081" s="168"/>
      <c r="U1081" s="168"/>
      <c r="V1081" s="168"/>
      <c r="W1081" s="168"/>
      <c r="X1081" s="168"/>
      <c r="Y1081" s="168"/>
      <c r="Z1081" s="168"/>
      <c r="AA1081" s="168"/>
      <c r="AB1081" s="168"/>
      <c r="AC1081" s="168"/>
      <c r="AD1081" s="168"/>
      <c r="AE1081" s="168"/>
      <c r="AF1081" s="168"/>
      <c r="AG1081" s="168"/>
      <c r="AH1081" s="168"/>
      <c r="AI1081" s="168"/>
      <c r="AJ1081" s="168"/>
      <c r="AK1081" s="168"/>
      <c r="AL1081" s="168"/>
      <c r="AM1081" s="168"/>
      <c r="AN1081" s="168"/>
      <c r="AO1081" s="168"/>
      <c r="AP1081" s="168"/>
      <c r="AQ1081" s="168"/>
      <c r="AR1081" s="14"/>
    </row>
    <row r="1082" spans="1:44" x14ac:dyDescent="0.35">
      <c r="A1082" s="153" t="str">
        <f t="shared" si="68"/>
        <v>Cut3_25</v>
      </c>
      <c r="B1082" s="14">
        <v>2022</v>
      </c>
      <c r="C1082" s="14">
        <v>25</v>
      </c>
      <c r="D1082" s="14" t="s">
        <v>7</v>
      </c>
      <c r="E1082" s="14" t="s">
        <v>12</v>
      </c>
      <c r="F1082" s="14" t="s">
        <v>11</v>
      </c>
      <c r="G1082" s="14" t="s">
        <v>16</v>
      </c>
      <c r="H1082" s="14" t="str">
        <f t="shared" si="69"/>
        <v>B4BFW</v>
      </c>
      <c r="I1082" s="14" t="str">
        <f t="shared" si="70"/>
        <v>B4_2022</v>
      </c>
      <c r="J1082" s="14" t="s">
        <v>10</v>
      </c>
      <c r="K1082" s="14" t="s">
        <v>372</v>
      </c>
      <c r="L1082" s="18">
        <v>44788</v>
      </c>
      <c r="M1082" s="154">
        <v>32.924999999999997</v>
      </c>
      <c r="N1082" s="155">
        <v>3380.2999999999997</v>
      </c>
      <c r="O1082" s="155">
        <v>3380.2999999999997</v>
      </c>
      <c r="P1082" s="14"/>
      <c r="Q1082" s="14"/>
      <c r="R1082" s="14"/>
      <c r="S1082" s="168"/>
      <c r="T1082" s="168"/>
      <c r="U1082" s="168"/>
      <c r="V1082" s="168"/>
      <c r="W1082" s="168"/>
      <c r="X1082" s="168"/>
      <c r="Y1082" s="168"/>
      <c r="Z1082" s="168"/>
      <c r="AA1082" s="168"/>
      <c r="AB1082" s="168"/>
      <c r="AC1082" s="168"/>
      <c r="AD1082" s="168"/>
      <c r="AE1082" s="168"/>
      <c r="AF1082" s="168"/>
      <c r="AG1082" s="168"/>
      <c r="AH1082" s="168"/>
      <c r="AI1082" s="168"/>
      <c r="AJ1082" s="168"/>
      <c r="AK1082" s="168"/>
      <c r="AL1082" s="168"/>
      <c r="AM1082" s="168"/>
      <c r="AN1082" s="168"/>
      <c r="AO1082" s="168"/>
      <c r="AP1082" s="168"/>
      <c r="AQ1082" s="168"/>
      <c r="AR1082" s="14"/>
    </row>
    <row r="1083" spans="1:44" x14ac:dyDescent="0.35">
      <c r="A1083" s="153" t="str">
        <f t="shared" si="68"/>
        <v>Cut3_26</v>
      </c>
      <c r="B1083" s="14">
        <v>2022</v>
      </c>
      <c r="C1083" s="14">
        <v>26</v>
      </c>
      <c r="D1083" s="14" t="s">
        <v>7</v>
      </c>
      <c r="E1083" s="14" t="s">
        <v>12</v>
      </c>
      <c r="F1083" s="14" t="s">
        <v>18</v>
      </c>
      <c r="G1083" s="14" t="s">
        <v>9</v>
      </c>
      <c r="H1083" s="14" t="str">
        <f t="shared" si="69"/>
        <v>B2BPW</v>
      </c>
      <c r="I1083" s="14" t="str">
        <f t="shared" si="70"/>
        <v>B2_2022</v>
      </c>
      <c r="J1083" s="14" t="s">
        <v>15</v>
      </c>
      <c r="K1083" s="14" t="s">
        <v>372</v>
      </c>
      <c r="L1083" s="18">
        <v>44795</v>
      </c>
      <c r="M1083" s="154">
        <v>27.580000000000002</v>
      </c>
      <c r="N1083" s="155">
        <v>5074.72</v>
      </c>
      <c r="O1083" s="155">
        <v>5074.72</v>
      </c>
      <c r="P1083" s="14"/>
      <c r="Q1083" s="14"/>
      <c r="R1083" s="14"/>
      <c r="S1083" s="168"/>
      <c r="T1083" s="168"/>
      <c r="U1083" s="168"/>
      <c r="V1083" s="168"/>
      <c r="W1083" s="168"/>
      <c r="X1083" s="168"/>
      <c r="Y1083" s="168"/>
      <c r="Z1083" s="168"/>
      <c r="AA1083" s="168"/>
      <c r="AB1083" s="168"/>
      <c r="AC1083" s="168"/>
      <c r="AD1083" s="168"/>
      <c r="AE1083" s="168"/>
      <c r="AF1083" s="168"/>
      <c r="AG1083" s="168"/>
      <c r="AH1083" s="168"/>
      <c r="AI1083" s="168"/>
      <c r="AJ1083" s="168"/>
      <c r="AK1083" s="168"/>
      <c r="AL1083" s="168"/>
      <c r="AM1083" s="168"/>
      <c r="AN1083" s="168"/>
      <c r="AO1083" s="168"/>
      <c r="AP1083" s="168"/>
      <c r="AQ1083" s="168"/>
      <c r="AR1083" s="14"/>
    </row>
    <row r="1084" spans="1:44" x14ac:dyDescent="0.35">
      <c r="A1084" s="153" t="str">
        <f t="shared" si="68"/>
        <v>Cut3_27</v>
      </c>
      <c r="B1084" s="14">
        <v>2022</v>
      </c>
      <c r="C1084" s="14">
        <v>27</v>
      </c>
      <c r="D1084" s="14" t="s">
        <v>13</v>
      </c>
      <c r="E1084" s="14" t="s">
        <v>12</v>
      </c>
      <c r="F1084" s="14" t="s">
        <v>14</v>
      </c>
      <c r="G1084" s="14" t="s">
        <v>12</v>
      </c>
      <c r="H1084" s="14" t="str">
        <f t="shared" si="69"/>
        <v>B1C</v>
      </c>
      <c r="I1084" s="14" t="str">
        <f t="shared" si="70"/>
        <v>B1_2022</v>
      </c>
      <c r="J1084" s="14" t="s">
        <v>15</v>
      </c>
      <c r="K1084" s="14" t="s">
        <v>372</v>
      </c>
      <c r="L1084" s="18">
        <v>44788</v>
      </c>
      <c r="M1084" s="154">
        <v>29.454999999999998</v>
      </c>
      <c r="N1084" s="155">
        <v>2356.4</v>
      </c>
      <c r="O1084" s="155">
        <v>2356.4</v>
      </c>
      <c r="P1084" s="14"/>
      <c r="Q1084" s="14"/>
      <c r="R1084" s="14"/>
      <c r="S1084" s="168"/>
      <c r="T1084" s="168"/>
      <c r="U1084" s="168"/>
      <c r="V1084" s="168"/>
      <c r="W1084" s="168"/>
      <c r="X1084" s="168"/>
      <c r="Y1084" s="168"/>
      <c r="Z1084" s="168"/>
      <c r="AA1084" s="168"/>
      <c r="AB1084" s="168"/>
      <c r="AC1084" s="168"/>
      <c r="AD1084" s="168"/>
      <c r="AE1084" s="168"/>
      <c r="AF1084" s="168"/>
      <c r="AG1084" s="168"/>
      <c r="AH1084" s="168"/>
      <c r="AI1084" s="168"/>
      <c r="AJ1084" s="168"/>
      <c r="AK1084" s="168"/>
      <c r="AL1084" s="168"/>
      <c r="AM1084" s="168"/>
      <c r="AN1084" s="168"/>
      <c r="AO1084" s="168"/>
      <c r="AP1084" s="168"/>
      <c r="AQ1084" s="168"/>
      <c r="AR1084" s="14"/>
    </row>
    <row r="1085" spans="1:44" x14ac:dyDescent="0.35">
      <c r="A1085" s="153" t="str">
        <f t="shared" si="68"/>
        <v>Cut3_28</v>
      </c>
      <c r="B1085" s="14">
        <v>2022</v>
      </c>
      <c r="C1085" s="14">
        <v>28</v>
      </c>
      <c r="D1085" s="14" t="s">
        <v>13</v>
      </c>
      <c r="E1085" s="14" t="s">
        <v>12</v>
      </c>
      <c r="F1085" s="14" t="s">
        <v>14</v>
      </c>
      <c r="G1085" s="14" t="s">
        <v>9</v>
      </c>
      <c r="H1085" s="14" t="str">
        <f t="shared" si="69"/>
        <v>B1BPW</v>
      </c>
      <c r="I1085" s="14" t="str">
        <f t="shared" si="70"/>
        <v>B1_2022</v>
      </c>
      <c r="J1085" s="14" t="s">
        <v>15</v>
      </c>
      <c r="K1085" s="14" t="s">
        <v>372</v>
      </c>
      <c r="L1085" s="18">
        <v>44788</v>
      </c>
      <c r="M1085" s="154">
        <v>26.939999999999998</v>
      </c>
      <c r="N1085" s="155">
        <v>1939.68</v>
      </c>
      <c r="O1085" s="155">
        <v>1939.68</v>
      </c>
      <c r="P1085" s="14"/>
      <c r="Q1085" s="14"/>
      <c r="R1085" s="14"/>
      <c r="S1085" s="168"/>
      <c r="T1085" s="168"/>
      <c r="U1085" s="168"/>
      <c r="V1085" s="168"/>
      <c r="W1085" s="168"/>
      <c r="X1085" s="168"/>
      <c r="Y1085" s="168"/>
      <c r="Z1085" s="168"/>
      <c r="AA1085" s="168"/>
      <c r="AB1085" s="168"/>
      <c r="AC1085" s="168"/>
      <c r="AD1085" s="168"/>
      <c r="AE1085" s="168"/>
      <c r="AF1085" s="168"/>
      <c r="AG1085" s="168"/>
      <c r="AH1085" s="168"/>
      <c r="AI1085" s="168"/>
      <c r="AJ1085" s="168"/>
      <c r="AK1085" s="168"/>
      <c r="AL1085" s="168"/>
      <c r="AM1085" s="168"/>
      <c r="AN1085" s="168"/>
      <c r="AO1085" s="168"/>
      <c r="AP1085" s="168"/>
      <c r="AQ1085" s="168"/>
      <c r="AR1085" s="14"/>
    </row>
    <row r="1086" spans="1:44" x14ac:dyDescent="0.35">
      <c r="A1086" s="153" t="str">
        <f t="shared" si="68"/>
        <v>Cut3_29</v>
      </c>
      <c r="B1086" s="14">
        <v>2022</v>
      </c>
      <c r="C1086" s="14">
        <v>29</v>
      </c>
      <c r="D1086" s="14" t="s">
        <v>12</v>
      </c>
      <c r="E1086" s="14" t="s">
        <v>12</v>
      </c>
      <c r="F1086" s="14" t="s">
        <v>11</v>
      </c>
      <c r="G1086" s="14" t="s">
        <v>9</v>
      </c>
      <c r="H1086" s="14" t="str">
        <f t="shared" si="69"/>
        <v>B4BPW</v>
      </c>
      <c r="I1086" s="14" t="str">
        <f t="shared" si="70"/>
        <v>B4_2022</v>
      </c>
      <c r="J1086" s="14" t="s">
        <v>10</v>
      </c>
      <c r="K1086" s="14" t="s">
        <v>372</v>
      </c>
      <c r="L1086" s="18">
        <v>44788</v>
      </c>
      <c r="M1086" s="154">
        <v>26.82</v>
      </c>
      <c r="N1086" s="155">
        <v>3003.8400000000006</v>
      </c>
      <c r="O1086" s="155">
        <v>3003.8400000000006</v>
      </c>
      <c r="P1086" s="14"/>
      <c r="Q1086" s="14"/>
      <c r="R1086" s="14"/>
      <c r="S1086" s="168"/>
      <c r="T1086" s="168"/>
      <c r="U1086" s="168"/>
      <c r="V1086" s="168"/>
      <c r="W1086" s="168"/>
      <c r="X1086" s="168"/>
      <c r="Y1086" s="168"/>
      <c r="Z1086" s="168"/>
      <c r="AA1086" s="168"/>
      <c r="AB1086" s="168"/>
      <c r="AC1086" s="168"/>
      <c r="AD1086" s="168"/>
      <c r="AE1086" s="168"/>
      <c r="AF1086" s="168"/>
      <c r="AG1086" s="168"/>
      <c r="AH1086" s="168"/>
      <c r="AI1086" s="168"/>
      <c r="AJ1086" s="168"/>
      <c r="AK1086" s="168"/>
      <c r="AL1086" s="168"/>
      <c r="AM1086" s="168"/>
      <c r="AN1086" s="168"/>
      <c r="AO1086" s="168"/>
      <c r="AP1086" s="168"/>
      <c r="AQ1086" s="168"/>
      <c r="AR1086" s="14"/>
    </row>
    <row r="1087" spans="1:44" x14ac:dyDescent="0.35">
      <c r="A1087" s="153" t="str">
        <f t="shared" si="68"/>
        <v>Cut3_30</v>
      </c>
      <c r="B1087" s="14">
        <v>2022</v>
      </c>
      <c r="C1087" s="14">
        <v>30</v>
      </c>
      <c r="D1087" s="14" t="s">
        <v>12</v>
      </c>
      <c r="E1087" s="14" t="s">
        <v>12</v>
      </c>
      <c r="F1087" s="14" t="s">
        <v>8</v>
      </c>
      <c r="G1087" s="14" t="s">
        <v>16</v>
      </c>
      <c r="H1087" s="14" t="str">
        <f t="shared" si="69"/>
        <v>B3BFW</v>
      </c>
      <c r="I1087" s="14" t="str">
        <f t="shared" si="70"/>
        <v>B3_2022</v>
      </c>
      <c r="J1087" s="14" t="s">
        <v>10</v>
      </c>
      <c r="K1087" s="14" t="s">
        <v>372</v>
      </c>
      <c r="L1087" s="18">
        <v>44788</v>
      </c>
      <c r="M1087" s="154">
        <v>28.54</v>
      </c>
      <c r="N1087" s="155">
        <v>1902.6666666666665</v>
      </c>
      <c r="O1087" s="155">
        <v>1902.6666666666665</v>
      </c>
      <c r="P1087" s="14"/>
      <c r="Q1087" s="14"/>
      <c r="R1087" s="14"/>
      <c r="S1087" s="168"/>
      <c r="T1087" s="168"/>
      <c r="U1087" s="168"/>
      <c r="V1087" s="168"/>
      <c r="W1087" s="168"/>
      <c r="X1087" s="168"/>
      <c r="Y1087" s="168"/>
      <c r="Z1087" s="168"/>
      <c r="AA1087" s="168"/>
      <c r="AB1087" s="168"/>
      <c r="AC1087" s="168"/>
      <c r="AD1087" s="168"/>
      <c r="AE1087" s="168"/>
      <c r="AF1087" s="168"/>
      <c r="AG1087" s="168"/>
      <c r="AH1087" s="168"/>
      <c r="AI1087" s="168"/>
      <c r="AJ1087" s="168"/>
      <c r="AK1087" s="168"/>
      <c r="AL1087" s="168"/>
      <c r="AM1087" s="168"/>
      <c r="AN1087" s="168"/>
      <c r="AO1087" s="168"/>
      <c r="AP1087" s="168"/>
      <c r="AQ1087" s="168"/>
      <c r="AR1087" s="14"/>
    </row>
    <row r="1088" spans="1:44" x14ac:dyDescent="0.35">
      <c r="A1088" s="153" t="str">
        <f t="shared" si="68"/>
        <v>Cut3_31</v>
      </c>
      <c r="B1088" s="14">
        <v>2022</v>
      </c>
      <c r="C1088" s="14">
        <v>31</v>
      </c>
      <c r="D1088" s="14" t="s">
        <v>17</v>
      </c>
      <c r="E1088" s="14" t="s">
        <v>12</v>
      </c>
      <c r="F1088" s="14" t="s">
        <v>11</v>
      </c>
      <c r="G1088" s="14" t="s">
        <v>12</v>
      </c>
      <c r="H1088" s="14" t="str">
        <f t="shared" si="69"/>
        <v>B4C</v>
      </c>
      <c r="I1088" s="14" t="str">
        <f t="shared" si="70"/>
        <v>B4_2022</v>
      </c>
      <c r="J1088" s="14" t="s">
        <v>10</v>
      </c>
      <c r="K1088" s="14" t="s">
        <v>372</v>
      </c>
      <c r="L1088" s="18">
        <v>44788</v>
      </c>
      <c r="M1088" s="154">
        <v>31.365000000000002</v>
      </c>
      <c r="N1088" s="155">
        <v>2341.92</v>
      </c>
      <c r="O1088" s="155">
        <v>2341.92</v>
      </c>
      <c r="P1088" s="14"/>
      <c r="Q1088" s="14"/>
      <c r="R1088" s="14"/>
      <c r="S1088" s="168"/>
      <c r="T1088" s="168"/>
      <c r="U1088" s="168"/>
      <c r="V1088" s="168"/>
      <c r="W1088" s="168"/>
      <c r="X1088" s="168"/>
      <c r="Y1088" s="168"/>
      <c r="Z1088" s="168"/>
      <c r="AA1088" s="168"/>
      <c r="AB1088" s="168"/>
      <c r="AC1088" s="168"/>
      <c r="AD1088" s="168"/>
      <c r="AE1088" s="168"/>
      <c r="AF1088" s="168"/>
      <c r="AG1088" s="168"/>
      <c r="AH1088" s="168"/>
      <c r="AI1088" s="168"/>
      <c r="AJ1088" s="168"/>
      <c r="AK1088" s="168"/>
      <c r="AL1088" s="168"/>
      <c r="AM1088" s="168"/>
      <c r="AN1088" s="168"/>
      <c r="AO1088" s="168"/>
      <c r="AP1088" s="168"/>
      <c r="AQ1088" s="168"/>
      <c r="AR1088" s="14"/>
    </row>
    <row r="1089" spans="1:44" x14ac:dyDescent="0.35">
      <c r="A1089" s="153" t="str">
        <f t="shared" si="68"/>
        <v>Cut3_32</v>
      </c>
      <c r="B1089" s="14">
        <v>2022</v>
      </c>
      <c r="C1089" s="14">
        <v>32</v>
      </c>
      <c r="D1089" s="14" t="s">
        <v>17</v>
      </c>
      <c r="E1089" s="14" t="s">
        <v>12</v>
      </c>
      <c r="F1089" s="14" t="s">
        <v>8</v>
      </c>
      <c r="G1089" s="14" t="s">
        <v>12</v>
      </c>
      <c r="H1089" s="14" t="str">
        <f t="shared" si="69"/>
        <v>B3C</v>
      </c>
      <c r="I1089" s="14" t="str">
        <f t="shared" si="70"/>
        <v>B3_2022</v>
      </c>
      <c r="J1089" s="14" t="s">
        <v>10</v>
      </c>
      <c r="K1089" s="14" t="s">
        <v>372</v>
      </c>
      <c r="L1089" s="18">
        <v>44788</v>
      </c>
      <c r="M1089" s="154">
        <v>32.290000000000006</v>
      </c>
      <c r="N1089" s="155">
        <v>1592.9733333333338</v>
      </c>
      <c r="O1089" s="155">
        <v>1592.9733333333338</v>
      </c>
      <c r="P1089" s="14"/>
      <c r="Q1089" s="14"/>
      <c r="R1089" s="14"/>
      <c r="S1089" s="168"/>
      <c r="T1089" s="168"/>
      <c r="U1089" s="168"/>
      <c r="V1089" s="168"/>
      <c r="W1089" s="168"/>
      <c r="X1089" s="168"/>
      <c r="Y1089" s="168"/>
      <c r="Z1089" s="168"/>
      <c r="AA1089" s="168"/>
      <c r="AB1089" s="168"/>
      <c r="AC1089" s="168"/>
      <c r="AD1089" s="168"/>
      <c r="AE1089" s="168"/>
      <c r="AF1089" s="168"/>
      <c r="AG1089" s="168"/>
      <c r="AH1089" s="168"/>
      <c r="AI1089" s="168"/>
      <c r="AJ1089" s="168"/>
      <c r="AK1089" s="168"/>
      <c r="AL1089" s="168"/>
      <c r="AM1089" s="168"/>
      <c r="AN1089" s="168"/>
      <c r="AO1089" s="168"/>
      <c r="AP1089" s="168"/>
      <c r="AQ1089" s="168"/>
      <c r="AR1089" s="14"/>
    </row>
    <row r="1090" spans="1:44" x14ac:dyDescent="0.35">
      <c r="A1090" s="153" t="str">
        <f t="shared" si="68"/>
        <v>Cut3_33</v>
      </c>
      <c r="B1090" s="14">
        <v>2022</v>
      </c>
      <c r="C1090" s="14">
        <v>33</v>
      </c>
      <c r="D1090" s="14" t="s">
        <v>19</v>
      </c>
      <c r="E1090" s="14" t="s">
        <v>12</v>
      </c>
      <c r="F1090" s="14" t="s">
        <v>8</v>
      </c>
      <c r="G1090" s="14" t="s">
        <v>9</v>
      </c>
      <c r="H1090" s="14" t="str">
        <f t="shared" si="69"/>
        <v>B3BPW</v>
      </c>
      <c r="I1090" s="14" t="str">
        <f t="shared" si="70"/>
        <v>B3_2022</v>
      </c>
      <c r="J1090" s="14" t="s">
        <v>10</v>
      </c>
      <c r="K1090" s="14" t="s">
        <v>372</v>
      </c>
      <c r="L1090" s="18">
        <v>44788</v>
      </c>
      <c r="M1090" s="154">
        <v>27.765000000000001</v>
      </c>
      <c r="N1090" s="155">
        <v>2702.4599999999996</v>
      </c>
      <c r="O1090" s="155">
        <v>2702.4599999999996</v>
      </c>
      <c r="P1090" s="14"/>
      <c r="Q1090" s="14"/>
      <c r="R1090" s="14"/>
      <c r="S1090" s="168"/>
      <c r="T1090" s="168"/>
      <c r="U1090" s="168"/>
      <c r="V1090" s="168"/>
      <c r="W1090" s="168"/>
      <c r="X1090" s="168"/>
      <c r="Y1090" s="168"/>
      <c r="Z1090" s="168"/>
      <c r="AA1090" s="168"/>
      <c r="AB1090" s="168"/>
      <c r="AC1090" s="168"/>
      <c r="AD1090" s="168"/>
      <c r="AE1090" s="168"/>
      <c r="AF1090" s="168"/>
      <c r="AG1090" s="168"/>
      <c r="AH1090" s="168"/>
      <c r="AI1090" s="168"/>
      <c r="AJ1090" s="168"/>
      <c r="AK1090" s="168"/>
      <c r="AL1090" s="168"/>
      <c r="AM1090" s="168"/>
      <c r="AN1090" s="168"/>
      <c r="AO1090" s="168"/>
      <c r="AP1090" s="168"/>
      <c r="AQ1090" s="168"/>
      <c r="AR1090" s="14"/>
    </row>
    <row r="1091" spans="1:44" x14ac:dyDescent="0.35">
      <c r="A1091" s="153" t="str">
        <f t="shared" si="68"/>
        <v>Cut3_34</v>
      </c>
      <c r="B1091" s="14">
        <v>2022</v>
      </c>
      <c r="C1091" s="14">
        <v>34</v>
      </c>
      <c r="D1091" s="14" t="s">
        <v>19</v>
      </c>
      <c r="E1091" s="14" t="s">
        <v>12</v>
      </c>
      <c r="F1091" s="14" t="s">
        <v>14</v>
      </c>
      <c r="G1091" s="14" t="s">
        <v>16</v>
      </c>
      <c r="H1091" s="14" t="str">
        <f t="shared" si="69"/>
        <v>B1BFW</v>
      </c>
      <c r="I1091" s="14" t="str">
        <f t="shared" si="70"/>
        <v>B1_2022</v>
      </c>
      <c r="J1091" s="14" t="s">
        <v>15</v>
      </c>
      <c r="K1091" s="14" t="s">
        <v>372</v>
      </c>
      <c r="L1091" s="18">
        <v>44788</v>
      </c>
      <c r="M1091" s="154">
        <v>26.580000000000002</v>
      </c>
      <c r="N1091" s="155">
        <v>1807.4399999999998</v>
      </c>
      <c r="O1091" s="155">
        <v>1807.4399999999998</v>
      </c>
      <c r="P1091" s="14"/>
      <c r="Q1091" s="14"/>
      <c r="R1091" s="14"/>
      <c r="S1091" s="168"/>
      <c r="T1091" s="168"/>
      <c r="U1091" s="168"/>
      <c r="V1091" s="168"/>
      <c r="W1091" s="168"/>
      <c r="X1091" s="168"/>
      <c r="Y1091" s="168"/>
      <c r="Z1091" s="168"/>
      <c r="AA1091" s="168"/>
      <c r="AB1091" s="168"/>
      <c r="AC1091" s="168"/>
      <c r="AD1091" s="168"/>
      <c r="AE1091" s="168"/>
      <c r="AF1091" s="168"/>
      <c r="AG1091" s="168"/>
      <c r="AH1091" s="168"/>
      <c r="AI1091" s="168"/>
      <c r="AJ1091" s="168"/>
      <c r="AK1091" s="168"/>
      <c r="AL1091" s="168"/>
      <c r="AM1091" s="168"/>
      <c r="AN1091" s="168"/>
      <c r="AO1091" s="168"/>
      <c r="AP1091" s="168"/>
      <c r="AQ1091" s="168"/>
      <c r="AR1091" s="14"/>
    </row>
    <row r="1092" spans="1:44" x14ac:dyDescent="0.35">
      <c r="A1092" s="153" t="str">
        <f t="shared" si="68"/>
        <v>Cut3_35</v>
      </c>
      <c r="B1092" s="14">
        <v>2022</v>
      </c>
      <c r="C1092" s="16">
        <v>35</v>
      </c>
      <c r="D1092" s="14" t="s">
        <v>20</v>
      </c>
      <c r="E1092" s="16" t="s">
        <v>12</v>
      </c>
      <c r="F1092" s="16" t="s">
        <v>18</v>
      </c>
      <c r="G1092" s="14" t="s">
        <v>16</v>
      </c>
      <c r="H1092" s="14" t="str">
        <f t="shared" si="69"/>
        <v>B2BFW</v>
      </c>
      <c r="I1092" s="14" t="str">
        <f t="shared" si="70"/>
        <v>B2_2022</v>
      </c>
      <c r="J1092" s="14" t="s">
        <v>15</v>
      </c>
      <c r="K1092" s="14" t="s">
        <v>372</v>
      </c>
      <c r="L1092" s="18">
        <v>44795</v>
      </c>
      <c r="M1092" s="154">
        <v>25.785</v>
      </c>
      <c r="N1092" s="155">
        <v>1719.0000000000002</v>
      </c>
      <c r="O1092" s="155">
        <v>1719.0000000000002</v>
      </c>
      <c r="P1092" s="14"/>
      <c r="Q1092" s="14"/>
      <c r="R1092" s="14"/>
      <c r="S1092" s="168"/>
      <c r="T1092" s="168"/>
      <c r="U1092" s="168"/>
      <c r="V1092" s="168"/>
      <c r="W1092" s="168"/>
      <c r="X1092" s="168"/>
      <c r="Y1092" s="168"/>
      <c r="Z1092" s="168"/>
      <c r="AA1092" s="168"/>
      <c r="AB1092" s="168"/>
      <c r="AC1092" s="168"/>
      <c r="AD1092" s="168"/>
      <c r="AE1092" s="168"/>
      <c r="AF1092" s="168"/>
      <c r="AG1092" s="168"/>
      <c r="AH1092" s="168"/>
      <c r="AI1092" s="168"/>
      <c r="AJ1092" s="168"/>
      <c r="AK1092" s="168"/>
      <c r="AL1092" s="168"/>
      <c r="AM1092" s="168"/>
      <c r="AN1092" s="168"/>
      <c r="AO1092" s="168"/>
      <c r="AP1092" s="168"/>
      <c r="AQ1092" s="168"/>
      <c r="AR1092" s="14"/>
    </row>
    <row r="1093" spans="1:44" x14ac:dyDescent="0.35">
      <c r="A1093" s="153" t="str">
        <f t="shared" si="68"/>
        <v>Cut3_36</v>
      </c>
      <c r="B1093" s="14">
        <v>2022</v>
      </c>
      <c r="C1093" s="15">
        <v>36</v>
      </c>
      <c r="D1093" s="15" t="s">
        <v>20</v>
      </c>
      <c r="E1093" s="15" t="s">
        <v>12</v>
      </c>
      <c r="F1093" s="15" t="s">
        <v>18</v>
      </c>
      <c r="G1093" s="14" t="s">
        <v>12</v>
      </c>
      <c r="H1093" s="14" t="str">
        <f t="shared" si="69"/>
        <v>B2C</v>
      </c>
      <c r="I1093" s="14" t="str">
        <f t="shared" si="70"/>
        <v>B2_2022</v>
      </c>
      <c r="J1093" s="14" t="s">
        <v>15</v>
      </c>
      <c r="K1093" s="14" t="s">
        <v>372</v>
      </c>
      <c r="L1093" s="18">
        <v>44795</v>
      </c>
      <c r="M1093" s="154">
        <v>27.32</v>
      </c>
      <c r="N1093" s="155">
        <v>1675.6266666666666</v>
      </c>
      <c r="O1093" s="155">
        <v>1675.6266666666666</v>
      </c>
      <c r="P1093" s="14"/>
      <c r="Q1093" s="14"/>
      <c r="R1093" s="14"/>
      <c r="S1093" s="168"/>
      <c r="T1093" s="168"/>
      <c r="U1093" s="168"/>
      <c r="V1093" s="168"/>
      <c r="W1093" s="168"/>
      <c r="X1093" s="168"/>
      <c r="Y1093" s="168"/>
      <c r="Z1093" s="168"/>
      <c r="AA1093" s="168"/>
      <c r="AB1093" s="168"/>
      <c r="AC1093" s="168"/>
      <c r="AD1093" s="168"/>
      <c r="AE1093" s="168"/>
      <c r="AF1093" s="168"/>
      <c r="AG1093" s="168"/>
      <c r="AH1093" s="168"/>
      <c r="AI1093" s="168"/>
      <c r="AJ1093" s="168"/>
      <c r="AK1093" s="168"/>
      <c r="AL1093" s="168"/>
      <c r="AM1093" s="168"/>
      <c r="AN1093" s="168"/>
      <c r="AO1093" s="168"/>
      <c r="AP1093" s="168"/>
      <c r="AQ1093" s="168"/>
      <c r="AR1093" s="14"/>
    </row>
    <row r="1094" spans="1:44" x14ac:dyDescent="0.35">
      <c r="A1094" s="153" t="str">
        <f t="shared" si="68"/>
        <v>Cut3_37</v>
      </c>
      <c r="B1094" s="14">
        <v>2022</v>
      </c>
      <c r="C1094" s="14">
        <v>37</v>
      </c>
      <c r="D1094" s="14" t="s">
        <v>7</v>
      </c>
      <c r="E1094" s="14" t="s">
        <v>17</v>
      </c>
      <c r="F1094" s="14" t="s">
        <v>14</v>
      </c>
      <c r="G1094" s="14" t="s">
        <v>16</v>
      </c>
      <c r="H1094" s="14" t="str">
        <f t="shared" si="69"/>
        <v>B1BFW</v>
      </c>
      <c r="I1094" s="14" t="str">
        <f t="shared" si="70"/>
        <v>B1_2022</v>
      </c>
      <c r="J1094" s="14" t="s">
        <v>15</v>
      </c>
      <c r="K1094" s="14" t="s">
        <v>372</v>
      </c>
      <c r="L1094" s="18">
        <v>44788</v>
      </c>
      <c r="M1094" s="154">
        <v>27.02</v>
      </c>
      <c r="N1094" s="155">
        <v>2053.52</v>
      </c>
      <c r="O1094" s="155">
        <v>2053.52</v>
      </c>
      <c r="P1094" s="14"/>
      <c r="Q1094" s="14"/>
      <c r="R1094" s="14"/>
      <c r="S1094" s="168"/>
      <c r="T1094" s="168"/>
      <c r="U1094" s="168"/>
      <c r="V1094" s="168"/>
      <c r="W1094" s="168"/>
      <c r="X1094" s="168"/>
      <c r="Y1094" s="168"/>
      <c r="Z1094" s="168"/>
      <c r="AA1094" s="168"/>
      <c r="AB1094" s="168"/>
      <c r="AC1094" s="168"/>
      <c r="AD1094" s="168"/>
      <c r="AE1094" s="168"/>
      <c r="AF1094" s="168"/>
      <c r="AG1094" s="168"/>
      <c r="AH1094" s="168"/>
      <c r="AI1094" s="168"/>
      <c r="AJ1094" s="168"/>
      <c r="AK1094" s="168"/>
      <c r="AL1094" s="168"/>
      <c r="AM1094" s="168"/>
      <c r="AN1094" s="168"/>
      <c r="AO1094" s="168"/>
      <c r="AP1094" s="168"/>
      <c r="AQ1094" s="168"/>
      <c r="AR1094" s="14"/>
    </row>
    <row r="1095" spans="1:44" x14ac:dyDescent="0.35">
      <c r="A1095" s="153" t="str">
        <f t="shared" si="68"/>
        <v>Cut3_38</v>
      </c>
      <c r="B1095" s="14">
        <v>2022</v>
      </c>
      <c r="C1095" s="14">
        <v>38</v>
      </c>
      <c r="D1095" s="14" t="s">
        <v>7</v>
      </c>
      <c r="E1095" s="14" t="s">
        <v>17</v>
      </c>
      <c r="F1095" s="14" t="s">
        <v>8</v>
      </c>
      <c r="G1095" s="14" t="s">
        <v>12</v>
      </c>
      <c r="H1095" s="14" t="str">
        <f t="shared" si="69"/>
        <v>B3C</v>
      </c>
      <c r="I1095" s="14" t="str">
        <f t="shared" si="70"/>
        <v>B3_2022</v>
      </c>
      <c r="J1095" s="14" t="s">
        <v>10</v>
      </c>
      <c r="K1095" s="14" t="s">
        <v>372</v>
      </c>
      <c r="L1095" s="18">
        <v>44788</v>
      </c>
      <c r="M1095" s="154">
        <v>30.090000000000003</v>
      </c>
      <c r="N1095" s="155">
        <v>1163.48</v>
      </c>
      <c r="O1095" s="155">
        <v>1163.48</v>
      </c>
      <c r="P1095" s="14"/>
      <c r="Q1095" s="14"/>
      <c r="R1095" s="14"/>
      <c r="S1095" s="168"/>
      <c r="T1095" s="168"/>
      <c r="U1095" s="168"/>
      <c r="V1095" s="168"/>
      <c r="W1095" s="168"/>
      <c r="X1095" s="168"/>
      <c r="Y1095" s="168"/>
      <c r="Z1095" s="168"/>
      <c r="AA1095" s="168"/>
      <c r="AB1095" s="168"/>
      <c r="AC1095" s="168"/>
      <c r="AD1095" s="168"/>
      <c r="AE1095" s="168"/>
      <c r="AF1095" s="168"/>
      <c r="AG1095" s="168"/>
      <c r="AH1095" s="168"/>
      <c r="AI1095" s="168"/>
      <c r="AJ1095" s="168"/>
      <c r="AK1095" s="168"/>
      <c r="AL1095" s="168"/>
      <c r="AM1095" s="168"/>
      <c r="AN1095" s="168"/>
      <c r="AO1095" s="168"/>
      <c r="AP1095" s="168"/>
      <c r="AQ1095" s="168"/>
      <c r="AR1095" s="14"/>
    </row>
    <row r="1096" spans="1:44" x14ac:dyDescent="0.35">
      <c r="A1096" s="153" t="str">
        <f t="shared" si="68"/>
        <v>Cut3_39</v>
      </c>
      <c r="B1096" s="14">
        <v>2022</v>
      </c>
      <c r="C1096" s="14">
        <v>39</v>
      </c>
      <c r="D1096" s="14" t="s">
        <v>13</v>
      </c>
      <c r="E1096" s="14" t="s">
        <v>17</v>
      </c>
      <c r="F1096" s="14" t="s">
        <v>8</v>
      </c>
      <c r="G1096" s="14" t="s">
        <v>9</v>
      </c>
      <c r="H1096" s="14" t="str">
        <f t="shared" si="69"/>
        <v>B3BPW</v>
      </c>
      <c r="I1096" s="14" t="str">
        <f t="shared" si="70"/>
        <v>B3_2022</v>
      </c>
      <c r="J1096" s="14" t="s">
        <v>10</v>
      </c>
      <c r="K1096" s="14" t="s">
        <v>372</v>
      </c>
      <c r="L1096" s="18">
        <v>44788</v>
      </c>
      <c r="M1096" s="154">
        <v>26.835000000000001</v>
      </c>
      <c r="N1096" s="155">
        <v>2755.06</v>
      </c>
      <c r="O1096" s="155">
        <v>2755.06</v>
      </c>
      <c r="P1096" s="14"/>
      <c r="Q1096" s="14"/>
      <c r="R1096" s="14"/>
      <c r="S1096" s="168"/>
      <c r="T1096" s="168"/>
      <c r="U1096" s="168"/>
      <c r="V1096" s="168"/>
      <c r="W1096" s="168"/>
      <c r="X1096" s="168"/>
      <c r="Y1096" s="168"/>
      <c r="Z1096" s="168"/>
      <c r="AA1096" s="168"/>
      <c r="AB1096" s="168"/>
      <c r="AC1096" s="168"/>
      <c r="AD1096" s="168"/>
      <c r="AE1096" s="168"/>
      <c r="AF1096" s="168"/>
      <c r="AG1096" s="168"/>
      <c r="AH1096" s="168"/>
      <c r="AI1096" s="168"/>
      <c r="AJ1096" s="168"/>
      <c r="AK1096" s="168"/>
      <c r="AL1096" s="168"/>
      <c r="AM1096" s="168"/>
      <c r="AN1096" s="168"/>
      <c r="AO1096" s="168"/>
      <c r="AP1096" s="168"/>
      <c r="AQ1096" s="168"/>
      <c r="AR1096" s="14"/>
    </row>
    <row r="1097" spans="1:44" x14ac:dyDescent="0.35">
      <c r="A1097" s="153" t="str">
        <f t="shared" si="68"/>
        <v>Cut3_40</v>
      </c>
      <c r="B1097" s="14">
        <v>2022</v>
      </c>
      <c r="C1097" s="14">
        <v>40</v>
      </c>
      <c r="D1097" s="14" t="s">
        <v>13</v>
      </c>
      <c r="E1097" s="14" t="s">
        <v>17</v>
      </c>
      <c r="F1097" s="14" t="s">
        <v>11</v>
      </c>
      <c r="G1097" s="14" t="s">
        <v>12</v>
      </c>
      <c r="H1097" s="14" t="str">
        <f t="shared" si="69"/>
        <v>B4C</v>
      </c>
      <c r="I1097" s="14" t="str">
        <f t="shared" si="70"/>
        <v>B4_2022</v>
      </c>
      <c r="J1097" s="14" t="s">
        <v>10</v>
      </c>
      <c r="K1097" s="14" t="s">
        <v>372</v>
      </c>
      <c r="L1097" s="18">
        <v>44788</v>
      </c>
      <c r="M1097" s="154">
        <v>31.02</v>
      </c>
      <c r="N1097" s="155">
        <v>2068</v>
      </c>
      <c r="O1097" s="155">
        <v>2068</v>
      </c>
      <c r="P1097" s="14"/>
      <c r="Q1097" s="14"/>
      <c r="R1097" s="14"/>
      <c r="S1097" s="168"/>
      <c r="T1097" s="168"/>
      <c r="U1097" s="168"/>
      <c r="V1097" s="168"/>
      <c r="W1097" s="168"/>
      <c r="X1097" s="168"/>
      <c r="Y1097" s="168"/>
      <c r="Z1097" s="168"/>
      <c r="AA1097" s="168"/>
      <c r="AB1097" s="168"/>
      <c r="AC1097" s="168"/>
      <c r="AD1097" s="168"/>
      <c r="AE1097" s="168"/>
      <c r="AF1097" s="168"/>
      <c r="AG1097" s="168"/>
      <c r="AH1097" s="168"/>
      <c r="AI1097" s="168"/>
      <c r="AJ1097" s="168"/>
      <c r="AK1097" s="168"/>
      <c r="AL1097" s="168"/>
      <c r="AM1097" s="168"/>
      <c r="AN1097" s="168"/>
      <c r="AO1097" s="168"/>
      <c r="AP1097" s="168"/>
      <c r="AQ1097" s="168"/>
      <c r="AR1097" s="14"/>
    </row>
    <row r="1098" spans="1:44" x14ac:dyDescent="0.35">
      <c r="A1098" s="153" t="str">
        <f t="shared" si="68"/>
        <v>Cut3_41</v>
      </c>
      <c r="B1098" s="14">
        <v>2022</v>
      </c>
      <c r="C1098" s="14">
        <v>41</v>
      </c>
      <c r="D1098" s="14" t="s">
        <v>12</v>
      </c>
      <c r="E1098" s="14" t="s">
        <v>17</v>
      </c>
      <c r="F1098" s="14" t="s">
        <v>18</v>
      </c>
      <c r="G1098" s="14" t="s">
        <v>16</v>
      </c>
      <c r="H1098" s="14" t="str">
        <f t="shared" si="69"/>
        <v>B2BFW</v>
      </c>
      <c r="I1098" s="14" t="str">
        <f t="shared" si="70"/>
        <v>B2_2022</v>
      </c>
      <c r="J1098" s="14" t="s">
        <v>15</v>
      </c>
      <c r="K1098" s="14" t="s">
        <v>372</v>
      </c>
      <c r="L1098" s="18">
        <v>44795</v>
      </c>
      <c r="M1098" s="154">
        <v>21.83</v>
      </c>
      <c r="N1098" s="155">
        <v>2823.3466666666664</v>
      </c>
      <c r="O1098" s="155">
        <v>2823.3466666666664</v>
      </c>
      <c r="P1098" s="14"/>
      <c r="Q1098" s="14"/>
      <c r="R1098" s="14"/>
      <c r="S1098" s="168"/>
      <c r="T1098" s="168"/>
      <c r="U1098" s="168"/>
      <c r="V1098" s="168"/>
      <c r="W1098" s="168"/>
      <c r="X1098" s="168"/>
      <c r="Y1098" s="168"/>
      <c r="Z1098" s="168"/>
      <c r="AA1098" s="168"/>
      <c r="AB1098" s="168"/>
      <c r="AC1098" s="168"/>
      <c r="AD1098" s="168"/>
      <c r="AE1098" s="168"/>
      <c r="AF1098" s="168"/>
      <c r="AG1098" s="168"/>
      <c r="AH1098" s="168"/>
      <c r="AI1098" s="168"/>
      <c r="AJ1098" s="168"/>
      <c r="AK1098" s="168"/>
      <c r="AL1098" s="168"/>
      <c r="AM1098" s="168"/>
      <c r="AN1098" s="168"/>
      <c r="AO1098" s="168"/>
      <c r="AP1098" s="168"/>
      <c r="AQ1098" s="168"/>
      <c r="AR1098" s="14"/>
    </row>
    <row r="1099" spans="1:44" x14ac:dyDescent="0.35">
      <c r="A1099" s="153" t="str">
        <f t="shared" si="68"/>
        <v>Cut3_42</v>
      </c>
      <c r="B1099" s="14">
        <v>2022</v>
      </c>
      <c r="C1099" s="14">
        <v>42</v>
      </c>
      <c r="D1099" s="14" t="s">
        <v>12</v>
      </c>
      <c r="E1099" s="14" t="s">
        <v>17</v>
      </c>
      <c r="F1099" s="14" t="s">
        <v>14</v>
      </c>
      <c r="G1099" s="14" t="s">
        <v>9</v>
      </c>
      <c r="H1099" s="14" t="str">
        <f t="shared" si="69"/>
        <v>B1BPW</v>
      </c>
      <c r="I1099" s="14" t="str">
        <f t="shared" si="70"/>
        <v>B1_2022</v>
      </c>
      <c r="J1099" s="14" t="s">
        <v>15</v>
      </c>
      <c r="K1099" s="14" t="s">
        <v>372</v>
      </c>
      <c r="L1099" s="18">
        <v>44788</v>
      </c>
      <c r="M1099" s="154">
        <v>25.8</v>
      </c>
      <c r="N1099" s="155">
        <v>2304.8000000000002</v>
      </c>
      <c r="O1099" s="155">
        <v>2304.8000000000002</v>
      </c>
      <c r="P1099" s="14"/>
      <c r="Q1099" s="14"/>
      <c r="R1099" s="14"/>
      <c r="S1099" s="168"/>
      <c r="T1099" s="168"/>
      <c r="U1099" s="168"/>
      <c r="V1099" s="168"/>
      <c r="W1099" s="168"/>
      <c r="X1099" s="168"/>
      <c r="Y1099" s="168"/>
      <c r="Z1099" s="168"/>
      <c r="AA1099" s="168"/>
      <c r="AB1099" s="168"/>
      <c r="AC1099" s="168"/>
      <c r="AD1099" s="168"/>
      <c r="AE1099" s="168"/>
      <c r="AF1099" s="168"/>
      <c r="AG1099" s="168"/>
      <c r="AH1099" s="168"/>
      <c r="AI1099" s="168"/>
      <c r="AJ1099" s="168"/>
      <c r="AK1099" s="168"/>
      <c r="AL1099" s="168"/>
      <c r="AM1099" s="168"/>
      <c r="AN1099" s="168"/>
      <c r="AO1099" s="168"/>
      <c r="AP1099" s="168"/>
      <c r="AQ1099" s="168"/>
      <c r="AR1099" s="14"/>
    </row>
    <row r="1100" spans="1:44" x14ac:dyDescent="0.35">
      <c r="A1100" s="153" t="str">
        <f t="shared" si="68"/>
        <v>Cut3_43</v>
      </c>
      <c r="B1100" s="14">
        <v>2022</v>
      </c>
      <c r="C1100" s="14">
        <v>43</v>
      </c>
      <c r="D1100" s="14" t="s">
        <v>17</v>
      </c>
      <c r="E1100" s="14" t="s">
        <v>17</v>
      </c>
      <c r="F1100" s="14" t="s">
        <v>18</v>
      </c>
      <c r="G1100" s="14" t="s">
        <v>12</v>
      </c>
      <c r="H1100" s="14" t="str">
        <f t="shared" si="69"/>
        <v>B2C</v>
      </c>
      <c r="I1100" s="14" t="str">
        <f t="shared" si="70"/>
        <v>B2_2022</v>
      </c>
      <c r="J1100" s="14" t="s">
        <v>15</v>
      </c>
      <c r="K1100" s="14" t="s">
        <v>372</v>
      </c>
      <c r="L1100" s="18">
        <v>44795</v>
      </c>
      <c r="M1100" s="154">
        <v>22.97</v>
      </c>
      <c r="N1100" s="155">
        <v>2113.2399999999998</v>
      </c>
      <c r="O1100" s="155">
        <v>2113.2399999999998</v>
      </c>
      <c r="P1100" s="14"/>
      <c r="Q1100" s="14"/>
      <c r="R1100" s="14"/>
      <c r="S1100" s="168"/>
      <c r="T1100" s="168"/>
      <c r="U1100" s="168"/>
      <c r="V1100" s="168"/>
      <c r="W1100" s="168"/>
      <c r="X1100" s="168"/>
      <c r="Y1100" s="168"/>
      <c r="Z1100" s="168"/>
      <c r="AA1100" s="168"/>
      <c r="AB1100" s="168"/>
      <c r="AC1100" s="168"/>
      <c r="AD1100" s="168"/>
      <c r="AE1100" s="168"/>
      <c r="AF1100" s="168"/>
      <c r="AG1100" s="168"/>
      <c r="AH1100" s="168"/>
      <c r="AI1100" s="168"/>
      <c r="AJ1100" s="168"/>
      <c r="AK1100" s="168"/>
      <c r="AL1100" s="168"/>
      <c r="AM1100" s="168"/>
      <c r="AN1100" s="168"/>
      <c r="AO1100" s="168"/>
      <c r="AP1100" s="168"/>
      <c r="AQ1100" s="168"/>
      <c r="AR1100" s="14"/>
    </row>
    <row r="1101" spans="1:44" x14ac:dyDescent="0.35">
      <c r="A1101" s="153" t="str">
        <f t="shared" si="68"/>
        <v>Cut3_44</v>
      </c>
      <c r="B1101" s="14">
        <v>2022</v>
      </c>
      <c r="C1101" s="14">
        <v>44</v>
      </c>
      <c r="D1101" s="14" t="s">
        <v>17</v>
      </c>
      <c r="E1101" s="14" t="s">
        <v>17</v>
      </c>
      <c r="F1101" s="14" t="s">
        <v>11</v>
      </c>
      <c r="G1101" s="14" t="s">
        <v>9</v>
      </c>
      <c r="H1101" s="14" t="str">
        <f t="shared" si="69"/>
        <v>B4BPW</v>
      </c>
      <c r="I1101" s="14" t="str">
        <f t="shared" si="70"/>
        <v>B4_2022</v>
      </c>
      <c r="J1101" s="14" t="s">
        <v>10</v>
      </c>
      <c r="K1101" s="14" t="s">
        <v>372</v>
      </c>
      <c r="L1101" s="18">
        <v>44788</v>
      </c>
      <c r="M1101" s="154">
        <v>25.925000000000001</v>
      </c>
      <c r="N1101" s="155">
        <v>3491.2333333333327</v>
      </c>
      <c r="O1101" s="155">
        <v>3491.2333333333327</v>
      </c>
      <c r="P1101" s="14"/>
      <c r="Q1101" s="14"/>
      <c r="R1101" s="14"/>
      <c r="S1101" s="168"/>
      <c r="T1101" s="168"/>
      <c r="U1101" s="168"/>
      <c r="V1101" s="168"/>
      <c r="W1101" s="168"/>
      <c r="X1101" s="168"/>
      <c r="Y1101" s="168"/>
      <c r="Z1101" s="168"/>
      <c r="AA1101" s="168"/>
      <c r="AB1101" s="168"/>
      <c r="AC1101" s="168"/>
      <c r="AD1101" s="168"/>
      <c r="AE1101" s="168"/>
      <c r="AF1101" s="168"/>
      <c r="AG1101" s="168"/>
      <c r="AH1101" s="168"/>
      <c r="AI1101" s="168"/>
      <c r="AJ1101" s="168"/>
      <c r="AK1101" s="168"/>
      <c r="AL1101" s="168"/>
      <c r="AM1101" s="168"/>
      <c r="AN1101" s="168"/>
      <c r="AO1101" s="168"/>
      <c r="AP1101" s="168"/>
      <c r="AQ1101" s="168"/>
      <c r="AR1101" s="14"/>
    </row>
    <row r="1102" spans="1:44" x14ac:dyDescent="0.35">
      <c r="A1102" s="153" t="str">
        <f t="shared" si="68"/>
        <v>Cut3_45</v>
      </c>
      <c r="B1102" s="14">
        <v>2022</v>
      </c>
      <c r="C1102" s="14">
        <v>45</v>
      </c>
      <c r="D1102" s="14" t="s">
        <v>19</v>
      </c>
      <c r="E1102" s="14" t="s">
        <v>17</v>
      </c>
      <c r="F1102" s="14" t="s">
        <v>14</v>
      </c>
      <c r="G1102" s="14" t="s">
        <v>12</v>
      </c>
      <c r="H1102" s="14" t="str">
        <f t="shared" si="69"/>
        <v>B1C</v>
      </c>
      <c r="I1102" s="14" t="str">
        <f t="shared" si="70"/>
        <v>B1_2022</v>
      </c>
      <c r="J1102" s="14" t="s">
        <v>15</v>
      </c>
      <c r="K1102" s="14" t="s">
        <v>372</v>
      </c>
      <c r="L1102" s="18">
        <v>44788</v>
      </c>
      <c r="M1102" s="154">
        <v>24.36</v>
      </c>
      <c r="N1102" s="155">
        <v>2078.7199999999998</v>
      </c>
      <c r="O1102" s="155">
        <v>2078.7199999999998</v>
      </c>
      <c r="P1102" s="14"/>
      <c r="Q1102" s="14"/>
      <c r="R1102" s="14"/>
      <c r="S1102" s="168"/>
      <c r="T1102" s="168"/>
      <c r="U1102" s="168"/>
      <c r="V1102" s="168"/>
      <c r="W1102" s="168"/>
      <c r="X1102" s="168"/>
      <c r="Y1102" s="168"/>
      <c r="Z1102" s="168"/>
      <c r="AA1102" s="168"/>
      <c r="AB1102" s="168"/>
      <c r="AC1102" s="168"/>
      <c r="AD1102" s="168"/>
      <c r="AE1102" s="168"/>
      <c r="AF1102" s="168"/>
      <c r="AG1102" s="168"/>
      <c r="AH1102" s="168"/>
      <c r="AI1102" s="168"/>
      <c r="AJ1102" s="168"/>
      <c r="AK1102" s="168"/>
      <c r="AL1102" s="168"/>
      <c r="AM1102" s="168"/>
      <c r="AN1102" s="168"/>
      <c r="AO1102" s="168"/>
      <c r="AP1102" s="168"/>
      <c r="AQ1102" s="168"/>
      <c r="AR1102" s="14"/>
    </row>
    <row r="1103" spans="1:44" x14ac:dyDescent="0.35">
      <c r="A1103" s="153" t="str">
        <f t="shared" si="68"/>
        <v>Cut3_46</v>
      </c>
      <c r="B1103" s="14">
        <v>2022</v>
      </c>
      <c r="C1103" s="14">
        <v>46</v>
      </c>
      <c r="D1103" s="14" t="s">
        <v>19</v>
      </c>
      <c r="E1103" s="14" t="s">
        <v>17</v>
      </c>
      <c r="F1103" s="14" t="s">
        <v>8</v>
      </c>
      <c r="G1103" s="14" t="s">
        <v>16</v>
      </c>
      <c r="H1103" s="14" t="str">
        <f t="shared" si="69"/>
        <v>B3BFW</v>
      </c>
      <c r="I1103" s="14" t="str">
        <f t="shared" si="70"/>
        <v>B3_2022</v>
      </c>
      <c r="J1103" s="14" t="s">
        <v>10</v>
      </c>
      <c r="K1103" s="14" t="s">
        <v>372</v>
      </c>
      <c r="L1103" s="18">
        <v>44788</v>
      </c>
      <c r="M1103" s="154">
        <v>30.090000000000003</v>
      </c>
      <c r="N1103" s="155">
        <v>1364.0800000000002</v>
      </c>
      <c r="O1103" s="155">
        <v>1364.0800000000002</v>
      </c>
      <c r="P1103" s="14"/>
      <c r="Q1103" s="14"/>
      <c r="R1103" s="14"/>
      <c r="S1103" s="168"/>
      <c r="T1103" s="168"/>
      <c r="U1103" s="168"/>
      <c r="V1103" s="168"/>
      <c r="W1103" s="168"/>
      <c r="X1103" s="168"/>
      <c r="Y1103" s="168"/>
      <c r="Z1103" s="168"/>
      <c r="AA1103" s="168"/>
      <c r="AB1103" s="168"/>
      <c r="AC1103" s="168"/>
      <c r="AD1103" s="168"/>
      <c r="AE1103" s="168"/>
      <c r="AF1103" s="168"/>
      <c r="AG1103" s="168"/>
      <c r="AH1103" s="168"/>
      <c r="AI1103" s="168"/>
      <c r="AJ1103" s="168"/>
      <c r="AK1103" s="168"/>
      <c r="AL1103" s="168"/>
      <c r="AM1103" s="168"/>
      <c r="AN1103" s="168"/>
      <c r="AO1103" s="168"/>
      <c r="AP1103" s="168"/>
      <c r="AQ1103" s="168"/>
      <c r="AR1103" s="14"/>
    </row>
    <row r="1104" spans="1:44" x14ac:dyDescent="0.35">
      <c r="A1104" s="153" t="str">
        <f t="shared" si="68"/>
        <v>Cut3_47</v>
      </c>
      <c r="B1104" s="14">
        <v>2022</v>
      </c>
      <c r="C1104" s="16">
        <v>47</v>
      </c>
      <c r="D1104" s="14" t="s">
        <v>20</v>
      </c>
      <c r="E1104" s="16" t="s">
        <v>17</v>
      </c>
      <c r="F1104" s="16" t="s">
        <v>18</v>
      </c>
      <c r="G1104" s="14" t="s">
        <v>9</v>
      </c>
      <c r="H1104" s="14" t="str">
        <f t="shared" si="69"/>
        <v>B2BPW</v>
      </c>
      <c r="I1104" s="14" t="str">
        <f t="shared" si="70"/>
        <v>B2_2022</v>
      </c>
      <c r="J1104" s="14" t="s">
        <v>15</v>
      </c>
      <c r="K1104" s="14" t="s">
        <v>372</v>
      </c>
      <c r="L1104" s="18">
        <v>44795</v>
      </c>
      <c r="M1104" s="154">
        <v>23.53</v>
      </c>
      <c r="N1104" s="155">
        <v>1631.4133333333334</v>
      </c>
      <c r="O1104" s="155">
        <v>1631.4133333333334</v>
      </c>
      <c r="P1104" s="14"/>
      <c r="Q1104" s="14"/>
      <c r="R1104" s="14"/>
      <c r="S1104" s="168"/>
      <c r="T1104" s="168"/>
      <c r="U1104" s="168"/>
      <c r="V1104" s="168"/>
      <c r="W1104" s="168"/>
      <c r="X1104" s="168"/>
      <c r="Y1104" s="168"/>
      <c r="Z1104" s="168"/>
      <c r="AA1104" s="168"/>
      <c r="AB1104" s="168"/>
      <c r="AC1104" s="168"/>
      <c r="AD1104" s="168"/>
      <c r="AE1104" s="168"/>
      <c r="AF1104" s="168"/>
      <c r="AG1104" s="168"/>
      <c r="AH1104" s="168"/>
      <c r="AI1104" s="168"/>
      <c r="AJ1104" s="168"/>
      <c r="AK1104" s="168"/>
      <c r="AL1104" s="168"/>
      <c r="AM1104" s="168"/>
      <c r="AN1104" s="168"/>
      <c r="AO1104" s="168"/>
      <c r="AP1104" s="168"/>
      <c r="AQ1104" s="168"/>
      <c r="AR1104" s="14"/>
    </row>
    <row r="1105" spans="1:44" x14ac:dyDescent="0.35">
      <c r="A1105" s="153" t="str">
        <f t="shared" si="68"/>
        <v>Cut3_48</v>
      </c>
      <c r="B1105" s="14">
        <v>2022</v>
      </c>
      <c r="C1105" s="15">
        <v>48</v>
      </c>
      <c r="D1105" s="15" t="s">
        <v>20</v>
      </c>
      <c r="E1105" s="15" t="s">
        <v>17</v>
      </c>
      <c r="F1105" s="15" t="s">
        <v>11</v>
      </c>
      <c r="G1105" s="14" t="s">
        <v>16</v>
      </c>
      <c r="H1105" s="14" t="str">
        <f t="shared" si="69"/>
        <v>B4BFW</v>
      </c>
      <c r="I1105" s="14" t="str">
        <f t="shared" si="70"/>
        <v>B4_2022</v>
      </c>
      <c r="J1105" s="14" t="s">
        <v>10</v>
      </c>
      <c r="K1105" s="14" t="s">
        <v>372</v>
      </c>
      <c r="L1105" s="18">
        <v>44788</v>
      </c>
      <c r="M1105" s="154">
        <v>30.379999999999995</v>
      </c>
      <c r="N1105" s="155">
        <v>1417.7333333333331</v>
      </c>
      <c r="O1105" s="155">
        <v>1417.7333333333331</v>
      </c>
      <c r="P1105" s="14"/>
      <c r="Q1105" s="14"/>
      <c r="R1105" s="14"/>
      <c r="S1105" s="168"/>
      <c r="T1105" s="168"/>
      <c r="U1105" s="168"/>
      <c r="V1105" s="168"/>
      <c r="W1105" s="168"/>
      <c r="X1105" s="168"/>
      <c r="Y1105" s="168"/>
      <c r="Z1105" s="168"/>
      <c r="AA1105" s="168"/>
      <c r="AB1105" s="168"/>
      <c r="AC1105" s="168"/>
      <c r="AD1105" s="168"/>
      <c r="AE1105" s="168"/>
      <c r="AF1105" s="168"/>
      <c r="AG1105" s="168"/>
      <c r="AH1105" s="168"/>
      <c r="AI1105" s="168"/>
      <c r="AJ1105" s="168"/>
      <c r="AK1105" s="168"/>
      <c r="AL1105" s="168"/>
      <c r="AM1105" s="168"/>
      <c r="AN1105" s="168"/>
      <c r="AO1105" s="168"/>
      <c r="AP1105" s="168"/>
      <c r="AQ1105" s="168"/>
      <c r="AR1105" s="14"/>
    </row>
    <row r="1106" spans="1:44" x14ac:dyDescent="0.35">
      <c r="A1106" s="153" t="str">
        <f t="shared" si="68"/>
        <v>Cut4_1</v>
      </c>
      <c r="B1106" s="14">
        <v>2022</v>
      </c>
      <c r="C1106" s="14">
        <v>1</v>
      </c>
      <c r="D1106" s="14" t="s">
        <v>7</v>
      </c>
      <c r="E1106" s="14" t="s">
        <v>7</v>
      </c>
      <c r="F1106" s="14" t="s">
        <v>8</v>
      </c>
      <c r="G1106" s="14" t="s">
        <v>9</v>
      </c>
      <c r="H1106" s="14" t="str">
        <f t="shared" si="69"/>
        <v>B3BPW</v>
      </c>
      <c r="I1106" s="14" t="str">
        <f t="shared" si="70"/>
        <v>B3_2022</v>
      </c>
      <c r="J1106" s="14" t="s">
        <v>10</v>
      </c>
      <c r="K1106" s="14" t="s">
        <v>373</v>
      </c>
      <c r="L1106" s="18">
        <v>44838</v>
      </c>
      <c r="M1106" s="154">
        <v>23.754999999999999</v>
      </c>
      <c r="N1106" s="155">
        <v>1171.9133333333334</v>
      </c>
      <c r="O1106" s="155">
        <v>1171.9133333333334</v>
      </c>
      <c r="P1106" s="14"/>
      <c r="Q1106" s="14"/>
      <c r="R1106" s="14"/>
      <c r="S1106" s="168"/>
      <c r="T1106" s="168"/>
      <c r="U1106" s="168"/>
      <c r="V1106" s="168"/>
      <c r="W1106" s="168"/>
      <c r="X1106" s="168"/>
      <c r="Y1106" s="168"/>
      <c r="Z1106" s="168"/>
      <c r="AA1106" s="168"/>
      <c r="AB1106" s="168"/>
      <c r="AC1106" s="168"/>
      <c r="AD1106" s="168"/>
      <c r="AE1106" s="168"/>
      <c r="AF1106" s="168"/>
      <c r="AG1106" s="168"/>
      <c r="AH1106" s="168"/>
      <c r="AI1106" s="168"/>
      <c r="AJ1106" s="168"/>
      <c r="AK1106" s="168"/>
      <c r="AL1106" s="168"/>
      <c r="AM1106" s="168"/>
      <c r="AN1106" s="168"/>
      <c r="AO1106" s="168"/>
      <c r="AP1106" s="168"/>
      <c r="AQ1106" s="168"/>
      <c r="AR1106" s="14"/>
    </row>
    <row r="1107" spans="1:44" x14ac:dyDescent="0.35">
      <c r="A1107" s="153" t="str">
        <f t="shared" si="68"/>
        <v>Cut4_2</v>
      </c>
      <c r="B1107" s="14">
        <v>2022</v>
      </c>
      <c r="C1107" s="14">
        <v>2</v>
      </c>
      <c r="D1107" s="14" t="s">
        <v>7</v>
      </c>
      <c r="E1107" s="14" t="s">
        <v>7</v>
      </c>
      <c r="F1107" s="14" t="s">
        <v>11</v>
      </c>
      <c r="G1107" s="14" t="s">
        <v>12</v>
      </c>
      <c r="H1107" s="14" t="str">
        <f t="shared" si="69"/>
        <v>B4C</v>
      </c>
      <c r="I1107" s="14" t="str">
        <f t="shared" si="70"/>
        <v>B4_2022</v>
      </c>
      <c r="J1107" s="14" t="s">
        <v>10</v>
      </c>
      <c r="K1107" s="14" t="s">
        <v>373</v>
      </c>
      <c r="L1107" s="18">
        <v>44838</v>
      </c>
      <c r="M1107" s="154">
        <v>21.675000000000001</v>
      </c>
      <c r="N1107" s="155">
        <v>1242.7</v>
      </c>
      <c r="O1107" s="155">
        <v>1242.7</v>
      </c>
      <c r="P1107" s="14"/>
      <c r="Q1107" s="14"/>
      <c r="R1107" s="14"/>
      <c r="S1107" s="168"/>
      <c r="T1107" s="168"/>
      <c r="U1107" s="168"/>
      <c r="V1107" s="168"/>
      <c r="W1107" s="168"/>
      <c r="X1107" s="168"/>
      <c r="Y1107" s="168"/>
      <c r="Z1107" s="168"/>
      <c r="AA1107" s="168"/>
      <c r="AB1107" s="168"/>
      <c r="AC1107" s="168"/>
      <c r="AD1107" s="168"/>
      <c r="AE1107" s="168"/>
      <c r="AF1107" s="168"/>
      <c r="AG1107" s="168"/>
      <c r="AH1107" s="168"/>
      <c r="AI1107" s="168"/>
      <c r="AJ1107" s="168"/>
      <c r="AK1107" s="168"/>
      <c r="AL1107" s="168"/>
      <c r="AM1107" s="168"/>
      <c r="AN1107" s="168"/>
      <c r="AO1107" s="168"/>
      <c r="AP1107" s="168"/>
      <c r="AQ1107" s="168"/>
      <c r="AR1107" s="14"/>
    </row>
    <row r="1108" spans="1:44" x14ac:dyDescent="0.35">
      <c r="A1108" s="153" t="str">
        <f t="shared" si="68"/>
        <v>Cut4_3</v>
      </c>
      <c r="B1108" s="14">
        <v>2022</v>
      </c>
      <c r="C1108" s="14">
        <v>3</v>
      </c>
      <c r="D1108" s="14" t="s">
        <v>13</v>
      </c>
      <c r="E1108" s="14" t="s">
        <v>7</v>
      </c>
      <c r="F1108" s="14" t="s">
        <v>14</v>
      </c>
      <c r="G1108" s="14" t="s">
        <v>9</v>
      </c>
      <c r="H1108" s="14" t="str">
        <f t="shared" si="69"/>
        <v>B1BPW</v>
      </c>
      <c r="I1108" s="14" t="str">
        <f t="shared" si="70"/>
        <v>B1_2022</v>
      </c>
      <c r="J1108" s="14" t="s">
        <v>15</v>
      </c>
      <c r="K1108" s="14" t="s">
        <v>373</v>
      </c>
      <c r="L1108" s="18">
        <v>44838</v>
      </c>
      <c r="M1108" s="154">
        <v>22.555</v>
      </c>
      <c r="N1108" s="155">
        <v>360.88</v>
      </c>
      <c r="O1108" s="155">
        <v>360.88</v>
      </c>
      <c r="P1108" s="14"/>
      <c r="Q1108" s="14"/>
      <c r="R1108" s="14"/>
      <c r="S1108" s="168"/>
      <c r="T1108" s="168"/>
      <c r="U1108" s="168"/>
      <c r="V1108" s="168"/>
      <c r="W1108" s="168"/>
      <c r="X1108" s="168"/>
      <c r="Y1108" s="168"/>
      <c r="Z1108" s="168"/>
      <c r="AA1108" s="168"/>
      <c r="AB1108" s="168"/>
      <c r="AC1108" s="168"/>
      <c r="AD1108" s="168"/>
      <c r="AE1108" s="168"/>
      <c r="AF1108" s="168"/>
      <c r="AG1108" s="168"/>
      <c r="AH1108" s="168"/>
      <c r="AI1108" s="168"/>
      <c r="AJ1108" s="168"/>
      <c r="AK1108" s="168"/>
      <c r="AL1108" s="168"/>
      <c r="AM1108" s="168"/>
      <c r="AN1108" s="168"/>
      <c r="AO1108" s="168"/>
      <c r="AP1108" s="168"/>
      <c r="AQ1108" s="168"/>
      <c r="AR1108" s="14"/>
    </row>
    <row r="1109" spans="1:44" x14ac:dyDescent="0.35">
      <c r="A1109" s="153" t="str">
        <f t="shared" si="68"/>
        <v>Cut4_4</v>
      </c>
      <c r="B1109" s="14">
        <v>2022</v>
      </c>
      <c r="C1109" s="14">
        <v>4</v>
      </c>
      <c r="D1109" s="14" t="s">
        <v>13</v>
      </c>
      <c r="E1109" s="14" t="s">
        <v>7</v>
      </c>
      <c r="F1109" s="14" t="s">
        <v>14</v>
      </c>
      <c r="G1109" s="14" t="s">
        <v>16</v>
      </c>
      <c r="H1109" s="14" t="str">
        <f t="shared" si="69"/>
        <v>B1BFW</v>
      </c>
      <c r="I1109" s="14" t="str">
        <f t="shared" si="70"/>
        <v>B1_2022</v>
      </c>
      <c r="J1109" s="14" t="s">
        <v>15</v>
      </c>
      <c r="K1109" s="14" t="s">
        <v>373</v>
      </c>
      <c r="L1109" s="18">
        <v>44838</v>
      </c>
      <c r="M1109" s="154">
        <v>24.27</v>
      </c>
      <c r="N1109" s="155">
        <v>388.32</v>
      </c>
      <c r="O1109" s="155">
        <v>388.32</v>
      </c>
      <c r="P1109" s="14"/>
      <c r="Q1109" s="14"/>
      <c r="R1109" s="14"/>
      <c r="S1109" s="168"/>
      <c r="T1109" s="168"/>
      <c r="U1109" s="168"/>
      <c r="V1109" s="168"/>
      <c r="W1109" s="168"/>
      <c r="X1109" s="168"/>
      <c r="Y1109" s="168"/>
      <c r="Z1109" s="168"/>
      <c r="AA1109" s="168"/>
      <c r="AB1109" s="168"/>
      <c r="AC1109" s="168"/>
      <c r="AD1109" s="168"/>
      <c r="AE1109" s="168"/>
      <c r="AF1109" s="168"/>
      <c r="AG1109" s="168"/>
      <c r="AH1109" s="168"/>
      <c r="AI1109" s="168"/>
      <c r="AJ1109" s="168"/>
      <c r="AK1109" s="168"/>
      <c r="AL1109" s="168"/>
      <c r="AM1109" s="168"/>
      <c r="AN1109" s="168"/>
      <c r="AO1109" s="168"/>
      <c r="AP1109" s="168"/>
      <c r="AQ1109" s="168"/>
      <c r="AR1109" s="14"/>
    </row>
    <row r="1110" spans="1:44" x14ac:dyDescent="0.35">
      <c r="A1110" s="153" t="str">
        <f t="shared" si="68"/>
        <v>Cut4_5</v>
      </c>
      <c r="B1110" s="14">
        <v>2022</v>
      </c>
      <c r="C1110" s="14">
        <v>5</v>
      </c>
      <c r="D1110" s="14" t="s">
        <v>12</v>
      </c>
      <c r="E1110" s="14" t="s">
        <v>7</v>
      </c>
      <c r="F1110" s="14" t="s">
        <v>11</v>
      </c>
      <c r="G1110" s="14" t="s">
        <v>9</v>
      </c>
      <c r="H1110" s="14" t="str">
        <f t="shared" si="69"/>
        <v>B4BPW</v>
      </c>
      <c r="I1110" s="14" t="str">
        <f t="shared" si="70"/>
        <v>B4_2022</v>
      </c>
      <c r="J1110" s="14" t="s">
        <v>10</v>
      </c>
      <c r="K1110" s="14" t="s">
        <v>373</v>
      </c>
      <c r="L1110" s="18">
        <v>44838</v>
      </c>
      <c r="M1110" s="154">
        <v>19.950000000000003</v>
      </c>
      <c r="N1110" s="155">
        <v>1596.0000000000002</v>
      </c>
      <c r="O1110" s="155">
        <v>1596.0000000000002</v>
      </c>
      <c r="P1110" s="14"/>
      <c r="Q1110" s="14"/>
      <c r="R1110" s="14"/>
      <c r="S1110" s="168"/>
      <c r="T1110" s="168"/>
      <c r="U1110" s="168"/>
      <c r="V1110" s="168"/>
      <c r="W1110" s="168"/>
      <c r="X1110" s="168"/>
      <c r="Y1110" s="168"/>
      <c r="Z1110" s="168"/>
      <c r="AA1110" s="168"/>
      <c r="AB1110" s="168"/>
      <c r="AC1110" s="168"/>
      <c r="AD1110" s="168"/>
      <c r="AE1110" s="168"/>
      <c r="AF1110" s="168"/>
      <c r="AG1110" s="168"/>
      <c r="AH1110" s="168"/>
      <c r="AI1110" s="168"/>
      <c r="AJ1110" s="168"/>
      <c r="AK1110" s="168"/>
      <c r="AL1110" s="168"/>
      <c r="AM1110" s="168"/>
      <c r="AN1110" s="168"/>
      <c r="AO1110" s="168"/>
      <c r="AP1110" s="168"/>
      <c r="AQ1110" s="168"/>
      <c r="AR1110" s="14"/>
    </row>
    <row r="1111" spans="1:44" x14ac:dyDescent="0.35">
      <c r="A1111" s="153" t="str">
        <f t="shared" si="68"/>
        <v>Cut4_6</v>
      </c>
      <c r="B1111" s="14">
        <v>2022</v>
      </c>
      <c r="C1111" s="14">
        <v>6</v>
      </c>
      <c r="D1111" s="14" t="s">
        <v>12</v>
      </c>
      <c r="E1111" s="14" t="s">
        <v>7</v>
      </c>
      <c r="F1111" s="14" t="s">
        <v>14</v>
      </c>
      <c r="G1111" s="14" t="s">
        <v>12</v>
      </c>
      <c r="H1111" s="14" t="str">
        <f t="shared" si="69"/>
        <v>B1C</v>
      </c>
      <c r="I1111" s="14" t="str">
        <f t="shared" si="70"/>
        <v>B1_2022</v>
      </c>
      <c r="J1111" s="14" t="s">
        <v>15</v>
      </c>
      <c r="K1111" s="14" t="s">
        <v>373</v>
      </c>
      <c r="L1111" s="18">
        <v>44838</v>
      </c>
      <c r="M1111" s="154">
        <v>24.094999999999999</v>
      </c>
      <c r="N1111" s="155">
        <v>514.02666666666664</v>
      </c>
      <c r="O1111" s="155">
        <v>514.02666666666664</v>
      </c>
      <c r="P1111" s="14"/>
      <c r="Q1111" s="14"/>
      <c r="R1111" s="14"/>
      <c r="S1111" s="168"/>
      <c r="T1111" s="168"/>
      <c r="U1111" s="168"/>
      <c r="V1111" s="168"/>
      <c r="W1111" s="168"/>
      <c r="X1111" s="168"/>
      <c r="Y1111" s="168"/>
      <c r="Z1111" s="168"/>
      <c r="AA1111" s="168"/>
      <c r="AB1111" s="168"/>
      <c r="AC1111" s="168"/>
      <c r="AD1111" s="168"/>
      <c r="AE1111" s="168"/>
      <c r="AF1111" s="168"/>
      <c r="AG1111" s="168"/>
      <c r="AH1111" s="168"/>
      <c r="AI1111" s="168"/>
      <c r="AJ1111" s="168"/>
      <c r="AK1111" s="168"/>
      <c r="AL1111" s="168"/>
      <c r="AM1111" s="168"/>
      <c r="AN1111" s="168"/>
      <c r="AO1111" s="168"/>
      <c r="AP1111" s="168"/>
      <c r="AQ1111" s="168"/>
      <c r="AR1111" s="14"/>
    </row>
    <row r="1112" spans="1:44" x14ac:dyDescent="0.35">
      <c r="A1112" s="153" t="str">
        <f t="shared" si="68"/>
        <v>Cut4_7</v>
      </c>
      <c r="B1112" s="14">
        <v>2022</v>
      </c>
      <c r="C1112" s="14">
        <v>7</v>
      </c>
      <c r="D1112" s="14" t="s">
        <v>17</v>
      </c>
      <c r="E1112" s="14" t="s">
        <v>7</v>
      </c>
      <c r="F1112" s="14" t="s">
        <v>18</v>
      </c>
      <c r="G1112" s="14" t="s">
        <v>12</v>
      </c>
      <c r="H1112" s="14" t="str">
        <f t="shared" si="69"/>
        <v>B2C</v>
      </c>
      <c r="I1112" s="14" t="str">
        <f t="shared" si="70"/>
        <v>B2_2022</v>
      </c>
      <c r="J1112" s="14" t="s">
        <v>15</v>
      </c>
      <c r="K1112" s="14" t="s">
        <v>373</v>
      </c>
      <c r="L1112" s="18">
        <v>44838</v>
      </c>
      <c r="M1112" s="154">
        <v>20.195</v>
      </c>
      <c r="N1112" s="155">
        <v>673.16666666666663</v>
      </c>
      <c r="O1112" s="155">
        <v>673.16666666666663</v>
      </c>
      <c r="P1112" s="14"/>
      <c r="Q1112" s="14"/>
      <c r="R1112" s="14"/>
      <c r="S1112" s="168"/>
      <c r="T1112" s="168"/>
      <c r="U1112" s="168"/>
      <c r="V1112" s="168"/>
      <c r="W1112" s="168"/>
      <c r="X1112" s="168"/>
      <c r="Y1112" s="168"/>
      <c r="Z1112" s="168"/>
      <c r="AA1112" s="168"/>
      <c r="AB1112" s="168"/>
      <c r="AC1112" s="168"/>
      <c r="AD1112" s="168"/>
      <c r="AE1112" s="168"/>
      <c r="AF1112" s="168"/>
      <c r="AG1112" s="168"/>
      <c r="AH1112" s="168"/>
      <c r="AI1112" s="168"/>
      <c r="AJ1112" s="168"/>
      <c r="AK1112" s="168"/>
      <c r="AL1112" s="168"/>
      <c r="AM1112" s="168"/>
      <c r="AN1112" s="168"/>
      <c r="AO1112" s="168"/>
      <c r="AP1112" s="168"/>
      <c r="AQ1112" s="168"/>
      <c r="AR1112" s="14"/>
    </row>
    <row r="1113" spans="1:44" x14ac:dyDescent="0.35">
      <c r="A1113" s="153" t="str">
        <f t="shared" si="68"/>
        <v>Cut4_8</v>
      </c>
      <c r="B1113" s="14">
        <v>2022</v>
      </c>
      <c r="C1113" s="14">
        <v>8</v>
      </c>
      <c r="D1113" s="14" t="s">
        <v>17</v>
      </c>
      <c r="E1113" s="14" t="s">
        <v>7</v>
      </c>
      <c r="F1113" s="14" t="s">
        <v>18</v>
      </c>
      <c r="G1113" s="14" t="s">
        <v>9</v>
      </c>
      <c r="H1113" s="14" t="str">
        <f t="shared" si="69"/>
        <v>B2BPW</v>
      </c>
      <c r="I1113" s="14" t="str">
        <f t="shared" si="70"/>
        <v>B2_2022</v>
      </c>
      <c r="J1113" s="14" t="s">
        <v>15</v>
      </c>
      <c r="K1113" s="14" t="s">
        <v>373</v>
      </c>
      <c r="L1113" s="18">
        <v>44838</v>
      </c>
      <c r="M1113" s="154">
        <v>17.670000000000002</v>
      </c>
      <c r="N1113" s="155">
        <v>1083.76</v>
      </c>
      <c r="O1113" s="155">
        <v>1083.76</v>
      </c>
      <c r="P1113" s="14"/>
      <c r="Q1113" s="14"/>
      <c r="R1113" s="14"/>
      <c r="S1113" s="168"/>
      <c r="T1113" s="168"/>
      <c r="U1113" s="168"/>
      <c r="V1113" s="168"/>
      <c r="W1113" s="168"/>
      <c r="X1113" s="168"/>
      <c r="Y1113" s="168"/>
      <c r="Z1113" s="168"/>
      <c r="AA1113" s="168"/>
      <c r="AB1113" s="168"/>
      <c r="AC1113" s="168"/>
      <c r="AD1113" s="168"/>
      <c r="AE1113" s="168"/>
      <c r="AF1113" s="168"/>
      <c r="AG1113" s="168"/>
      <c r="AH1113" s="168"/>
      <c r="AI1113" s="168"/>
      <c r="AJ1113" s="168"/>
      <c r="AK1113" s="168"/>
      <c r="AL1113" s="168"/>
      <c r="AM1113" s="168"/>
      <c r="AN1113" s="168"/>
      <c r="AO1113" s="168"/>
      <c r="AP1113" s="168"/>
      <c r="AQ1113" s="168"/>
      <c r="AR1113" s="14"/>
    </row>
    <row r="1114" spans="1:44" x14ac:dyDescent="0.35">
      <c r="A1114" s="153" t="str">
        <f t="shared" si="68"/>
        <v>Cut4_9</v>
      </c>
      <c r="B1114" s="14">
        <v>2022</v>
      </c>
      <c r="C1114" s="14">
        <v>9</v>
      </c>
      <c r="D1114" s="14" t="s">
        <v>19</v>
      </c>
      <c r="E1114" s="14" t="s">
        <v>7</v>
      </c>
      <c r="F1114" s="14" t="s">
        <v>8</v>
      </c>
      <c r="G1114" s="14" t="s">
        <v>12</v>
      </c>
      <c r="H1114" s="14" t="str">
        <f t="shared" si="69"/>
        <v>B3C</v>
      </c>
      <c r="I1114" s="14" t="str">
        <f t="shared" si="70"/>
        <v>B3_2022</v>
      </c>
      <c r="J1114" s="14" t="s">
        <v>10</v>
      </c>
      <c r="K1114" s="14" t="s">
        <v>373</v>
      </c>
      <c r="L1114" s="18">
        <v>44838</v>
      </c>
      <c r="M1114" s="154">
        <v>22.35</v>
      </c>
      <c r="N1114" s="155">
        <v>953.60000000000014</v>
      </c>
      <c r="O1114" s="155">
        <v>953.60000000000014</v>
      </c>
      <c r="P1114" s="14"/>
      <c r="Q1114" s="14"/>
      <c r="R1114" s="14"/>
      <c r="S1114" s="168"/>
      <c r="T1114" s="168"/>
      <c r="U1114" s="168"/>
      <c r="V1114" s="168"/>
      <c r="W1114" s="168"/>
      <c r="X1114" s="168"/>
      <c r="Y1114" s="168"/>
      <c r="Z1114" s="168"/>
      <c r="AA1114" s="168"/>
      <c r="AB1114" s="168"/>
      <c r="AC1114" s="168"/>
      <c r="AD1114" s="168"/>
      <c r="AE1114" s="168"/>
      <c r="AF1114" s="168"/>
      <c r="AG1114" s="168"/>
      <c r="AH1114" s="168"/>
      <c r="AI1114" s="168"/>
      <c r="AJ1114" s="168"/>
      <c r="AK1114" s="168"/>
      <c r="AL1114" s="168"/>
      <c r="AM1114" s="168"/>
      <c r="AN1114" s="168"/>
      <c r="AO1114" s="168"/>
      <c r="AP1114" s="168"/>
      <c r="AQ1114" s="168"/>
      <c r="AR1114" s="14"/>
    </row>
    <row r="1115" spans="1:44" x14ac:dyDescent="0.35">
      <c r="A1115" s="153" t="str">
        <f t="shared" si="68"/>
        <v>Cut4_10</v>
      </c>
      <c r="B1115" s="14">
        <v>2022</v>
      </c>
      <c r="C1115" s="14">
        <v>10</v>
      </c>
      <c r="D1115" s="14" t="s">
        <v>19</v>
      </c>
      <c r="E1115" s="14" t="s">
        <v>7</v>
      </c>
      <c r="F1115" s="14" t="s">
        <v>11</v>
      </c>
      <c r="G1115" s="14" t="s">
        <v>16</v>
      </c>
      <c r="H1115" s="14" t="str">
        <f t="shared" si="69"/>
        <v>B4BFW</v>
      </c>
      <c r="I1115" s="14" t="str">
        <f t="shared" si="70"/>
        <v>B4_2022</v>
      </c>
      <c r="J1115" s="14" t="s">
        <v>10</v>
      </c>
      <c r="K1115" s="14" t="s">
        <v>373</v>
      </c>
      <c r="L1115" s="18">
        <v>44838</v>
      </c>
      <c r="M1115" s="154">
        <v>25.93</v>
      </c>
      <c r="N1115" s="155">
        <v>1624.9466666666667</v>
      </c>
      <c r="O1115" s="155">
        <v>1624.9466666666667</v>
      </c>
      <c r="P1115" s="14"/>
      <c r="Q1115" s="14"/>
      <c r="R1115" s="14"/>
      <c r="S1115" s="168"/>
      <c r="T1115" s="168"/>
      <c r="U1115" s="168"/>
      <c r="V1115" s="168"/>
      <c r="W1115" s="168"/>
      <c r="X1115" s="168"/>
      <c r="Y1115" s="168"/>
      <c r="Z1115" s="168"/>
      <c r="AA1115" s="168"/>
      <c r="AB1115" s="168"/>
      <c r="AC1115" s="168"/>
      <c r="AD1115" s="168"/>
      <c r="AE1115" s="168"/>
      <c r="AF1115" s="168"/>
      <c r="AG1115" s="168"/>
      <c r="AH1115" s="168"/>
      <c r="AI1115" s="168"/>
      <c r="AJ1115" s="168"/>
      <c r="AK1115" s="168"/>
      <c r="AL1115" s="168"/>
      <c r="AM1115" s="168"/>
      <c r="AN1115" s="168"/>
      <c r="AO1115" s="168"/>
      <c r="AP1115" s="168"/>
      <c r="AQ1115" s="168"/>
      <c r="AR1115" s="14"/>
    </row>
    <row r="1116" spans="1:44" x14ac:dyDescent="0.35">
      <c r="A1116" s="153" t="str">
        <f t="shared" si="68"/>
        <v>Cut4_11</v>
      </c>
      <c r="B1116" s="14">
        <v>2022</v>
      </c>
      <c r="C1116" s="14">
        <v>11</v>
      </c>
      <c r="D1116" s="14" t="s">
        <v>20</v>
      </c>
      <c r="E1116" s="14" t="s">
        <v>7</v>
      </c>
      <c r="F1116" s="14" t="s">
        <v>8</v>
      </c>
      <c r="G1116" s="14" t="s">
        <v>16</v>
      </c>
      <c r="H1116" s="14" t="str">
        <f t="shared" si="69"/>
        <v>B3BFW</v>
      </c>
      <c r="I1116" s="14" t="str">
        <f t="shared" si="70"/>
        <v>B3_2022</v>
      </c>
      <c r="J1116" s="14" t="s">
        <v>10</v>
      </c>
      <c r="K1116" s="14" t="s">
        <v>373</v>
      </c>
      <c r="L1116" s="18">
        <v>44838</v>
      </c>
      <c r="M1116" s="154">
        <v>23.695</v>
      </c>
      <c r="N1116" s="155">
        <v>1042.5800000000002</v>
      </c>
      <c r="O1116" s="155">
        <v>1042.5800000000002</v>
      </c>
      <c r="P1116" s="14"/>
      <c r="Q1116" s="14"/>
      <c r="R1116" s="14"/>
      <c r="S1116" s="168"/>
      <c r="T1116" s="168"/>
      <c r="U1116" s="168"/>
      <c r="V1116" s="168"/>
      <c r="W1116" s="168"/>
      <c r="X1116" s="168"/>
      <c r="Y1116" s="168"/>
      <c r="Z1116" s="168"/>
      <c r="AA1116" s="168"/>
      <c r="AB1116" s="168"/>
      <c r="AC1116" s="168"/>
      <c r="AD1116" s="168"/>
      <c r="AE1116" s="168"/>
      <c r="AF1116" s="168"/>
      <c r="AG1116" s="168"/>
      <c r="AH1116" s="168"/>
      <c r="AI1116" s="168"/>
      <c r="AJ1116" s="168"/>
      <c r="AK1116" s="168"/>
      <c r="AL1116" s="168"/>
      <c r="AM1116" s="168"/>
      <c r="AN1116" s="168"/>
      <c r="AO1116" s="168"/>
      <c r="AP1116" s="168"/>
      <c r="AQ1116" s="168"/>
      <c r="AR1116" s="14"/>
    </row>
    <row r="1117" spans="1:44" x14ac:dyDescent="0.35">
      <c r="A1117" s="153" t="str">
        <f t="shared" si="68"/>
        <v>Cut4_12</v>
      </c>
      <c r="B1117" s="14">
        <v>2022</v>
      </c>
      <c r="C1117" s="15">
        <v>12</v>
      </c>
      <c r="D1117" s="15" t="s">
        <v>20</v>
      </c>
      <c r="E1117" s="15" t="s">
        <v>7</v>
      </c>
      <c r="F1117" s="15" t="s">
        <v>18</v>
      </c>
      <c r="G1117" s="14" t="s">
        <v>16</v>
      </c>
      <c r="H1117" s="14" t="str">
        <f t="shared" si="69"/>
        <v>B2BFW</v>
      </c>
      <c r="I1117" s="14" t="str">
        <f t="shared" si="70"/>
        <v>B2_2022</v>
      </c>
      <c r="J1117" s="14" t="s">
        <v>15</v>
      </c>
      <c r="K1117" s="14" t="s">
        <v>373</v>
      </c>
      <c r="L1117" s="18">
        <v>44838</v>
      </c>
      <c r="M1117" s="154">
        <v>20.84</v>
      </c>
      <c r="N1117" s="155">
        <v>694.66666666666663</v>
      </c>
      <c r="O1117" s="155">
        <v>694.66666666666663</v>
      </c>
      <c r="P1117" s="14"/>
      <c r="Q1117" s="14"/>
      <c r="R1117" s="14"/>
      <c r="S1117" s="168"/>
      <c r="T1117" s="168"/>
      <c r="U1117" s="168"/>
      <c r="V1117" s="168"/>
      <c r="W1117" s="168"/>
      <c r="X1117" s="168"/>
      <c r="Y1117" s="168"/>
      <c r="Z1117" s="168"/>
      <c r="AA1117" s="168"/>
      <c r="AB1117" s="168"/>
      <c r="AC1117" s="168"/>
      <c r="AD1117" s="168"/>
      <c r="AE1117" s="168"/>
      <c r="AF1117" s="168"/>
      <c r="AG1117" s="168"/>
      <c r="AH1117" s="168"/>
      <c r="AI1117" s="168"/>
      <c r="AJ1117" s="168"/>
      <c r="AK1117" s="168"/>
      <c r="AL1117" s="168"/>
      <c r="AM1117" s="168"/>
      <c r="AN1117" s="168"/>
      <c r="AO1117" s="168"/>
      <c r="AP1117" s="168"/>
      <c r="AQ1117" s="168"/>
      <c r="AR1117" s="14"/>
    </row>
    <row r="1118" spans="1:44" x14ac:dyDescent="0.35">
      <c r="A1118" s="153" t="str">
        <f t="shared" si="68"/>
        <v>Cut4_13</v>
      </c>
      <c r="B1118" s="14">
        <v>2022</v>
      </c>
      <c r="C1118" s="14">
        <v>13</v>
      </c>
      <c r="D1118" s="14" t="s">
        <v>7</v>
      </c>
      <c r="E1118" s="14" t="s">
        <v>13</v>
      </c>
      <c r="F1118" s="14" t="s">
        <v>8</v>
      </c>
      <c r="G1118" s="14" t="s">
        <v>9</v>
      </c>
      <c r="H1118" s="14" t="str">
        <f t="shared" si="69"/>
        <v>B3BPW</v>
      </c>
      <c r="I1118" s="14" t="str">
        <f t="shared" si="70"/>
        <v>B3_2022</v>
      </c>
      <c r="J1118" s="14" t="s">
        <v>10</v>
      </c>
      <c r="K1118" s="14" t="s">
        <v>373</v>
      </c>
      <c r="L1118" s="18">
        <v>44838</v>
      </c>
      <c r="M1118" s="154">
        <v>23.17</v>
      </c>
      <c r="N1118" s="155">
        <v>1266.6266666666668</v>
      </c>
      <c r="O1118" s="155">
        <v>1266.6266666666668</v>
      </c>
      <c r="P1118" s="14"/>
      <c r="Q1118" s="14"/>
      <c r="R1118" s="14"/>
      <c r="S1118" s="168"/>
      <c r="T1118" s="168"/>
      <c r="U1118" s="168"/>
      <c r="V1118" s="168"/>
      <c r="W1118" s="168"/>
      <c r="X1118" s="168"/>
      <c r="Y1118" s="168"/>
      <c r="Z1118" s="168"/>
      <c r="AA1118" s="168"/>
      <c r="AB1118" s="168"/>
      <c r="AC1118" s="168"/>
      <c r="AD1118" s="168"/>
      <c r="AE1118" s="168"/>
      <c r="AF1118" s="168"/>
      <c r="AG1118" s="168"/>
      <c r="AH1118" s="168"/>
      <c r="AI1118" s="168"/>
      <c r="AJ1118" s="168"/>
      <c r="AK1118" s="168"/>
      <c r="AL1118" s="168"/>
      <c r="AM1118" s="168"/>
      <c r="AN1118" s="168"/>
      <c r="AO1118" s="168"/>
      <c r="AP1118" s="168"/>
      <c r="AQ1118" s="168"/>
      <c r="AR1118" s="14"/>
    </row>
    <row r="1119" spans="1:44" x14ac:dyDescent="0.35">
      <c r="A1119" s="153" t="str">
        <f t="shared" si="68"/>
        <v>Cut4_14</v>
      </c>
      <c r="B1119" s="14">
        <v>2022</v>
      </c>
      <c r="C1119" s="14">
        <v>14</v>
      </c>
      <c r="D1119" s="14" t="s">
        <v>7</v>
      </c>
      <c r="E1119" s="14" t="s">
        <v>13</v>
      </c>
      <c r="F1119" s="14" t="s">
        <v>18</v>
      </c>
      <c r="G1119" s="14" t="s">
        <v>9</v>
      </c>
      <c r="H1119" s="14" t="str">
        <f t="shared" si="69"/>
        <v>B2BPW</v>
      </c>
      <c r="I1119" s="14" t="str">
        <f t="shared" si="70"/>
        <v>B2_2022</v>
      </c>
      <c r="J1119" s="14" t="s">
        <v>15</v>
      </c>
      <c r="K1119" s="14" t="s">
        <v>373</v>
      </c>
      <c r="L1119" s="18">
        <v>44838</v>
      </c>
      <c r="M1119" s="154">
        <v>19.704999999999998</v>
      </c>
      <c r="N1119" s="155">
        <v>735.65333333333331</v>
      </c>
      <c r="O1119" s="155">
        <v>735.65333333333331</v>
      </c>
      <c r="P1119" s="14"/>
      <c r="Q1119" s="14"/>
      <c r="R1119" s="14"/>
      <c r="S1119" s="168"/>
      <c r="T1119" s="168"/>
      <c r="U1119" s="168"/>
      <c r="V1119" s="168"/>
      <c r="W1119" s="168"/>
      <c r="X1119" s="168"/>
      <c r="Y1119" s="168"/>
      <c r="Z1119" s="168"/>
      <c r="AA1119" s="168"/>
      <c r="AB1119" s="168"/>
      <c r="AC1119" s="168"/>
      <c r="AD1119" s="168"/>
      <c r="AE1119" s="168"/>
      <c r="AF1119" s="168"/>
      <c r="AG1119" s="168"/>
      <c r="AH1119" s="168"/>
      <c r="AI1119" s="168"/>
      <c r="AJ1119" s="168"/>
      <c r="AK1119" s="168"/>
      <c r="AL1119" s="168"/>
      <c r="AM1119" s="168"/>
      <c r="AN1119" s="168"/>
      <c r="AO1119" s="168"/>
      <c r="AP1119" s="168"/>
      <c r="AQ1119" s="168"/>
      <c r="AR1119" s="14"/>
    </row>
    <row r="1120" spans="1:44" x14ac:dyDescent="0.35">
      <c r="A1120" s="153" t="str">
        <f t="shared" si="68"/>
        <v>Cut4_15</v>
      </c>
      <c r="B1120" s="14">
        <v>2022</v>
      </c>
      <c r="C1120" s="14">
        <v>15</v>
      </c>
      <c r="D1120" s="14" t="s">
        <v>13</v>
      </c>
      <c r="E1120" s="14" t="s">
        <v>13</v>
      </c>
      <c r="F1120" s="14" t="s">
        <v>18</v>
      </c>
      <c r="G1120" s="14" t="s">
        <v>16</v>
      </c>
      <c r="H1120" s="14" t="str">
        <f t="shared" si="69"/>
        <v>B2BFW</v>
      </c>
      <c r="I1120" s="14" t="str">
        <f t="shared" si="70"/>
        <v>B2_2022</v>
      </c>
      <c r="J1120" s="14" t="s">
        <v>15</v>
      </c>
      <c r="K1120" s="14" t="s">
        <v>373</v>
      </c>
      <c r="L1120" s="18">
        <v>44838</v>
      </c>
      <c r="M1120" s="154">
        <v>20.074999999999999</v>
      </c>
      <c r="N1120" s="155">
        <v>802.99999999999989</v>
      </c>
      <c r="O1120" s="155">
        <v>802.99999999999989</v>
      </c>
      <c r="P1120" s="14"/>
      <c r="Q1120" s="14"/>
      <c r="R1120" s="14"/>
      <c r="S1120" s="168"/>
      <c r="T1120" s="168"/>
      <c r="U1120" s="168"/>
      <c r="V1120" s="168"/>
      <c r="W1120" s="168"/>
      <c r="X1120" s="168"/>
      <c r="Y1120" s="168"/>
      <c r="Z1120" s="168"/>
      <c r="AA1120" s="168"/>
      <c r="AB1120" s="168"/>
      <c r="AC1120" s="168"/>
      <c r="AD1120" s="168"/>
      <c r="AE1120" s="168"/>
      <c r="AF1120" s="168"/>
      <c r="AG1120" s="168"/>
      <c r="AH1120" s="168"/>
      <c r="AI1120" s="168"/>
      <c r="AJ1120" s="168"/>
      <c r="AK1120" s="168"/>
      <c r="AL1120" s="168"/>
      <c r="AM1120" s="168"/>
      <c r="AN1120" s="168"/>
      <c r="AO1120" s="168"/>
      <c r="AP1120" s="168"/>
      <c r="AQ1120" s="168"/>
      <c r="AR1120" s="14"/>
    </row>
    <row r="1121" spans="1:44" x14ac:dyDescent="0.35">
      <c r="A1121" s="153" t="str">
        <f t="shared" si="68"/>
        <v>Cut4_16</v>
      </c>
      <c r="B1121" s="14">
        <v>2022</v>
      </c>
      <c r="C1121" s="14">
        <v>16</v>
      </c>
      <c r="D1121" s="14" t="s">
        <v>13</v>
      </c>
      <c r="E1121" s="14" t="s">
        <v>13</v>
      </c>
      <c r="F1121" s="14" t="s">
        <v>14</v>
      </c>
      <c r="G1121" s="14" t="s">
        <v>9</v>
      </c>
      <c r="H1121" s="14" t="str">
        <f t="shared" si="69"/>
        <v>B1BPW</v>
      </c>
      <c r="I1121" s="14" t="str">
        <f t="shared" si="70"/>
        <v>B1_2022</v>
      </c>
      <c r="J1121" s="14" t="s">
        <v>15</v>
      </c>
      <c r="K1121" s="14" t="s">
        <v>373</v>
      </c>
      <c r="L1121" s="18">
        <v>44838</v>
      </c>
      <c r="M1121" s="154">
        <v>27.65</v>
      </c>
      <c r="N1121" s="155">
        <v>479.26666666666665</v>
      </c>
      <c r="O1121" s="155">
        <v>479.26666666666665</v>
      </c>
      <c r="P1121" s="14"/>
      <c r="Q1121" s="14"/>
      <c r="R1121" s="14"/>
      <c r="S1121" s="168"/>
      <c r="T1121" s="168"/>
      <c r="U1121" s="168"/>
      <c r="V1121" s="168"/>
      <c r="W1121" s="168"/>
      <c r="X1121" s="168"/>
      <c r="Y1121" s="168"/>
      <c r="Z1121" s="168"/>
      <c r="AA1121" s="168"/>
      <c r="AB1121" s="168"/>
      <c r="AC1121" s="168"/>
      <c r="AD1121" s="168"/>
      <c r="AE1121" s="168"/>
      <c r="AF1121" s="168"/>
      <c r="AG1121" s="168"/>
      <c r="AH1121" s="168"/>
      <c r="AI1121" s="168"/>
      <c r="AJ1121" s="168"/>
      <c r="AK1121" s="168"/>
      <c r="AL1121" s="168"/>
      <c r="AM1121" s="168"/>
      <c r="AN1121" s="168"/>
      <c r="AO1121" s="168"/>
      <c r="AP1121" s="168"/>
      <c r="AQ1121" s="168"/>
      <c r="AR1121" s="14"/>
    </row>
    <row r="1122" spans="1:44" x14ac:dyDescent="0.35">
      <c r="A1122" s="153" t="str">
        <f t="shared" si="68"/>
        <v>Cut4_17</v>
      </c>
      <c r="B1122" s="14">
        <v>2022</v>
      </c>
      <c r="C1122" s="14">
        <v>17</v>
      </c>
      <c r="D1122" s="14" t="s">
        <v>12</v>
      </c>
      <c r="E1122" s="14" t="s">
        <v>13</v>
      </c>
      <c r="F1122" s="14" t="s">
        <v>14</v>
      </c>
      <c r="G1122" s="14" t="s">
        <v>16</v>
      </c>
      <c r="H1122" s="14" t="str">
        <f t="shared" si="69"/>
        <v>B1BFW</v>
      </c>
      <c r="I1122" s="14" t="str">
        <f t="shared" si="70"/>
        <v>B1_2022</v>
      </c>
      <c r="J1122" s="14" t="s">
        <v>15</v>
      </c>
      <c r="K1122" s="14" t="s">
        <v>373</v>
      </c>
      <c r="L1122" s="18">
        <v>44838</v>
      </c>
      <c r="M1122" s="154">
        <v>26.475000000000001</v>
      </c>
      <c r="N1122" s="155">
        <v>776.6</v>
      </c>
      <c r="O1122" s="155">
        <v>776.6</v>
      </c>
      <c r="P1122" s="14"/>
      <c r="Q1122" s="14"/>
      <c r="R1122" s="14"/>
      <c r="S1122" s="168"/>
      <c r="T1122" s="168"/>
      <c r="U1122" s="168"/>
      <c r="V1122" s="168"/>
      <c r="W1122" s="168"/>
      <c r="X1122" s="168"/>
      <c r="Y1122" s="168"/>
      <c r="Z1122" s="168"/>
      <c r="AA1122" s="168"/>
      <c r="AB1122" s="168"/>
      <c r="AC1122" s="168"/>
      <c r="AD1122" s="168"/>
      <c r="AE1122" s="168"/>
      <c r="AF1122" s="168"/>
      <c r="AG1122" s="168"/>
      <c r="AH1122" s="168"/>
      <c r="AI1122" s="168"/>
      <c r="AJ1122" s="168"/>
      <c r="AK1122" s="168"/>
      <c r="AL1122" s="168"/>
      <c r="AM1122" s="168"/>
      <c r="AN1122" s="168"/>
      <c r="AO1122" s="168"/>
      <c r="AP1122" s="168"/>
      <c r="AQ1122" s="168"/>
      <c r="AR1122" s="14"/>
    </row>
    <row r="1123" spans="1:44" x14ac:dyDescent="0.35">
      <c r="A1123" s="153" t="str">
        <f t="shared" si="68"/>
        <v>Cut4_18</v>
      </c>
      <c r="B1123" s="14">
        <v>2022</v>
      </c>
      <c r="C1123" s="14">
        <v>18</v>
      </c>
      <c r="D1123" s="14" t="s">
        <v>12</v>
      </c>
      <c r="E1123" s="14" t="s">
        <v>13</v>
      </c>
      <c r="F1123" s="14" t="s">
        <v>11</v>
      </c>
      <c r="G1123" s="14" t="s">
        <v>16</v>
      </c>
      <c r="H1123" s="14" t="str">
        <f t="shared" si="69"/>
        <v>B4BFW</v>
      </c>
      <c r="I1123" s="14" t="str">
        <f t="shared" si="70"/>
        <v>B4_2022</v>
      </c>
      <c r="J1123" s="14" t="s">
        <v>10</v>
      </c>
      <c r="K1123" s="14" t="s">
        <v>373</v>
      </c>
      <c r="L1123" s="18">
        <v>44838</v>
      </c>
      <c r="M1123" s="154">
        <v>25.675000000000001</v>
      </c>
      <c r="N1123" s="155">
        <v>1300.8666666666666</v>
      </c>
      <c r="O1123" s="155">
        <v>1300.8666666666666</v>
      </c>
      <c r="P1123" s="14"/>
      <c r="Q1123" s="14"/>
      <c r="R1123" s="14"/>
      <c r="S1123" s="168"/>
      <c r="T1123" s="168"/>
      <c r="U1123" s="168"/>
      <c r="V1123" s="168"/>
      <c r="W1123" s="168"/>
      <c r="X1123" s="168"/>
      <c r="Y1123" s="168"/>
      <c r="Z1123" s="168"/>
      <c r="AA1123" s="168"/>
      <c r="AB1123" s="168"/>
      <c r="AC1123" s="168"/>
      <c r="AD1123" s="168"/>
      <c r="AE1123" s="168"/>
      <c r="AF1123" s="168"/>
      <c r="AG1123" s="168"/>
      <c r="AH1123" s="168"/>
      <c r="AI1123" s="168"/>
      <c r="AJ1123" s="168"/>
      <c r="AK1123" s="168"/>
      <c r="AL1123" s="168"/>
      <c r="AM1123" s="168"/>
      <c r="AN1123" s="168"/>
      <c r="AO1123" s="168"/>
      <c r="AP1123" s="168"/>
      <c r="AQ1123" s="168"/>
      <c r="AR1123" s="14"/>
    </row>
    <row r="1124" spans="1:44" x14ac:dyDescent="0.35">
      <c r="A1124" s="153" t="str">
        <f t="shared" si="68"/>
        <v>Cut4_19</v>
      </c>
      <c r="B1124" s="14">
        <v>2022</v>
      </c>
      <c r="C1124" s="14">
        <v>19</v>
      </c>
      <c r="D1124" s="14" t="s">
        <v>17</v>
      </c>
      <c r="E1124" s="14" t="s">
        <v>13</v>
      </c>
      <c r="F1124" s="14" t="s">
        <v>11</v>
      </c>
      <c r="G1124" s="14" t="s">
        <v>9</v>
      </c>
      <c r="H1124" s="14" t="str">
        <f t="shared" si="69"/>
        <v>B4BPW</v>
      </c>
      <c r="I1124" s="14" t="str">
        <f t="shared" si="70"/>
        <v>B4_2022</v>
      </c>
      <c r="J1124" s="14" t="s">
        <v>10</v>
      </c>
      <c r="K1124" s="14" t="s">
        <v>373</v>
      </c>
      <c r="L1124" s="18">
        <v>44838</v>
      </c>
      <c r="M1124" s="154">
        <v>23.024999999999999</v>
      </c>
      <c r="N1124" s="155">
        <v>2026.1999999999998</v>
      </c>
      <c r="O1124" s="155">
        <v>2026.1999999999998</v>
      </c>
      <c r="P1124" s="14"/>
      <c r="Q1124" s="14"/>
      <c r="R1124" s="14"/>
      <c r="S1124" s="168"/>
      <c r="T1124" s="168"/>
      <c r="U1124" s="168"/>
      <c r="V1124" s="168"/>
      <c r="W1124" s="168"/>
      <c r="X1124" s="168"/>
      <c r="Y1124" s="168"/>
      <c r="Z1124" s="168"/>
      <c r="AA1124" s="168"/>
      <c r="AB1124" s="168"/>
      <c r="AC1124" s="168"/>
      <c r="AD1124" s="168"/>
      <c r="AE1124" s="168"/>
      <c r="AF1124" s="168"/>
      <c r="AG1124" s="168"/>
      <c r="AH1124" s="168"/>
      <c r="AI1124" s="168"/>
      <c r="AJ1124" s="168"/>
      <c r="AK1124" s="168"/>
      <c r="AL1124" s="168"/>
      <c r="AM1124" s="168"/>
      <c r="AN1124" s="168"/>
      <c r="AO1124" s="168"/>
      <c r="AP1124" s="168"/>
      <c r="AQ1124" s="168"/>
      <c r="AR1124" s="14"/>
    </row>
    <row r="1125" spans="1:44" x14ac:dyDescent="0.35">
      <c r="A1125" s="153" t="str">
        <f t="shared" si="68"/>
        <v>Cut4_20</v>
      </c>
      <c r="B1125" s="14">
        <v>2022</v>
      </c>
      <c r="C1125" s="14">
        <v>20</v>
      </c>
      <c r="D1125" s="14" t="s">
        <v>17</v>
      </c>
      <c r="E1125" s="14" t="s">
        <v>13</v>
      </c>
      <c r="F1125" s="14" t="s">
        <v>8</v>
      </c>
      <c r="G1125" s="14" t="s">
        <v>12</v>
      </c>
      <c r="H1125" s="14" t="str">
        <f t="shared" si="69"/>
        <v>B3C</v>
      </c>
      <c r="I1125" s="14" t="str">
        <f t="shared" si="70"/>
        <v>B3_2022</v>
      </c>
      <c r="J1125" s="14" t="s">
        <v>10</v>
      </c>
      <c r="K1125" s="14" t="s">
        <v>373</v>
      </c>
      <c r="L1125" s="18">
        <v>44838</v>
      </c>
      <c r="M1125" s="154">
        <v>28.895</v>
      </c>
      <c r="N1125" s="155">
        <v>886.11333333333334</v>
      </c>
      <c r="O1125" s="155">
        <v>886.11333333333334</v>
      </c>
      <c r="P1125" s="14"/>
      <c r="Q1125" s="14"/>
      <c r="R1125" s="14"/>
      <c r="S1125" s="168"/>
      <c r="T1125" s="168"/>
      <c r="U1125" s="168"/>
      <c r="V1125" s="168"/>
      <c r="W1125" s="168"/>
      <c r="X1125" s="168"/>
      <c r="Y1125" s="168"/>
      <c r="Z1125" s="168"/>
      <c r="AA1125" s="168"/>
      <c r="AB1125" s="168"/>
      <c r="AC1125" s="168"/>
      <c r="AD1125" s="168"/>
      <c r="AE1125" s="168"/>
      <c r="AF1125" s="168"/>
      <c r="AG1125" s="168"/>
      <c r="AH1125" s="168"/>
      <c r="AI1125" s="168"/>
      <c r="AJ1125" s="168"/>
      <c r="AK1125" s="168"/>
      <c r="AL1125" s="168"/>
      <c r="AM1125" s="168"/>
      <c r="AN1125" s="168"/>
      <c r="AO1125" s="168"/>
      <c r="AP1125" s="168"/>
      <c r="AQ1125" s="168"/>
      <c r="AR1125" s="14"/>
    </row>
    <row r="1126" spans="1:44" x14ac:dyDescent="0.35">
      <c r="A1126" s="153" t="str">
        <f t="shared" si="68"/>
        <v>Cut4_21</v>
      </c>
      <c r="B1126" s="14">
        <v>2022</v>
      </c>
      <c r="C1126" s="14">
        <v>21</v>
      </c>
      <c r="D1126" s="14" t="s">
        <v>19</v>
      </c>
      <c r="E1126" s="14" t="s">
        <v>13</v>
      </c>
      <c r="F1126" s="14" t="s">
        <v>14</v>
      </c>
      <c r="G1126" s="14" t="s">
        <v>12</v>
      </c>
      <c r="H1126" s="14" t="str">
        <f t="shared" si="69"/>
        <v>B1C</v>
      </c>
      <c r="I1126" s="14" t="str">
        <f t="shared" si="70"/>
        <v>B1_2022</v>
      </c>
      <c r="J1126" s="14" t="s">
        <v>15</v>
      </c>
      <c r="K1126" s="14" t="s">
        <v>373</v>
      </c>
      <c r="L1126" s="18">
        <v>44838</v>
      </c>
      <c r="M1126" s="154">
        <v>30.945</v>
      </c>
      <c r="N1126" s="155">
        <v>783.93999999999994</v>
      </c>
      <c r="O1126" s="155">
        <v>783.93999999999994</v>
      </c>
      <c r="P1126" s="14"/>
      <c r="Q1126" s="14"/>
      <c r="R1126" s="14"/>
      <c r="S1126" s="168"/>
      <c r="T1126" s="168"/>
      <c r="U1126" s="168"/>
      <c r="V1126" s="168"/>
      <c r="W1126" s="168"/>
      <c r="X1126" s="168"/>
      <c r="Y1126" s="168"/>
      <c r="Z1126" s="168"/>
      <c r="AA1126" s="168"/>
      <c r="AB1126" s="168"/>
      <c r="AC1126" s="168"/>
      <c r="AD1126" s="168"/>
      <c r="AE1126" s="168"/>
      <c r="AF1126" s="168"/>
      <c r="AG1126" s="168"/>
      <c r="AH1126" s="168"/>
      <c r="AI1126" s="168"/>
      <c r="AJ1126" s="168"/>
      <c r="AK1126" s="168"/>
      <c r="AL1126" s="168"/>
      <c r="AM1126" s="168"/>
      <c r="AN1126" s="168"/>
      <c r="AO1126" s="168"/>
      <c r="AP1126" s="168"/>
      <c r="AQ1126" s="168"/>
      <c r="AR1126" s="14"/>
    </row>
    <row r="1127" spans="1:44" x14ac:dyDescent="0.35">
      <c r="A1127" s="153" t="str">
        <f t="shared" si="68"/>
        <v>Cut4_22</v>
      </c>
      <c r="B1127" s="14">
        <v>2022</v>
      </c>
      <c r="C1127" s="14">
        <v>22</v>
      </c>
      <c r="D1127" s="14" t="s">
        <v>19</v>
      </c>
      <c r="E1127" s="14" t="s">
        <v>13</v>
      </c>
      <c r="F1127" s="14" t="s">
        <v>11</v>
      </c>
      <c r="G1127" s="14" t="s">
        <v>12</v>
      </c>
      <c r="H1127" s="14" t="str">
        <f t="shared" si="69"/>
        <v>B4C</v>
      </c>
      <c r="I1127" s="14" t="str">
        <f t="shared" si="70"/>
        <v>B4_2022</v>
      </c>
      <c r="J1127" s="14" t="s">
        <v>10</v>
      </c>
      <c r="K1127" s="14" t="s">
        <v>373</v>
      </c>
      <c r="L1127" s="18">
        <v>44838</v>
      </c>
      <c r="M1127" s="154">
        <v>24.744999999999997</v>
      </c>
      <c r="N1127" s="155">
        <v>2012.593333333333</v>
      </c>
      <c r="O1127" s="155">
        <v>2012.593333333333</v>
      </c>
      <c r="P1127" s="14"/>
      <c r="Q1127" s="14"/>
      <c r="R1127" s="14"/>
      <c r="S1127" s="168"/>
      <c r="T1127" s="168"/>
      <c r="U1127" s="168"/>
      <c r="V1127" s="168"/>
      <c r="W1127" s="168"/>
      <c r="X1127" s="168"/>
      <c r="Y1127" s="168"/>
      <c r="Z1127" s="168"/>
      <c r="AA1127" s="168"/>
      <c r="AB1127" s="168"/>
      <c r="AC1127" s="168"/>
      <c r="AD1127" s="168"/>
      <c r="AE1127" s="168"/>
      <c r="AF1127" s="168"/>
      <c r="AG1127" s="168"/>
      <c r="AH1127" s="168"/>
      <c r="AI1127" s="168"/>
      <c r="AJ1127" s="168"/>
      <c r="AK1127" s="168"/>
      <c r="AL1127" s="168"/>
      <c r="AM1127" s="168"/>
      <c r="AN1127" s="168"/>
      <c r="AO1127" s="168"/>
      <c r="AP1127" s="168"/>
      <c r="AQ1127" s="168"/>
      <c r="AR1127" s="14"/>
    </row>
    <row r="1128" spans="1:44" x14ac:dyDescent="0.35">
      <c r="A1128" s="153" t="str">
        <f t="shared" si="68"/>
        <v>Cut4_23</v>
      </c>
      <c r="B1128" s="14">
        <v>2022</v>
      </c>
      <c r="C1128" s="14">
        <v>23</v>
      </c>
      <c r="D1128" s="14" t="s">
        <v>20</v>
      </c>
      <c r="E1128" s="14" t="s">
        <v>13</v>
      </c>
      <c r="F1128" s="14" t="s">
        <v>8</v>
      </c>
      <c r="G1128" s="14" t="s">
        <v>16</v>
      </c>
      <c r="H1128" s="14" t="str">
        <f t="shared" si="69"/>
        <v>B3BFW</v>
      </c>
      <c r="I1128" s="14" t="str">
        <f t="shared" si="70"/>
        <v>B3_2022</v>
      </c>
      <c r="J1128" s="14" t="s">
        <v>10</v>
      </c>
      <c r="K1128" s="14" t="s">
        <v>373</v>
      </c>
      <c r="L1128" s="18">
        <v>44838</v>
      </c>
      <c r="M1128" s="154">
        <v>27.344999999999999</v>
      </c>
      <c r="N1128" s="155">
        <v>1203.1799999999998</v>
      </c>
      <c r="O1128" s="155">
        <v>1203.1799999999998</v>
      </c>
      <c r="P1128" s="14"/>
      <c r="Q1128" s="14"/>
      <c r="R1128" s="14"/>
      <c r="S1128" s="168"/>
      <c r="T1128" s="168"/>
      <c r="U1128" s="168"/>
      <c r="V1128" s="168"/>
      <c r="W1128" s="168"/>
      <c r="X1128" s="168"/>
      <c r="Y1128" s="168"/>
      <c r="Z1128" s="168"/>
      <c r="AA1128" s="168"/>
      <c r="AB1128" s="168"/>
      <c r="AC1128" s="168"/>
      <c r="AD1128" s="168"/>
      <c r="AE1128" s="168"/>
      <c r="AF1128" s="168"/>
      <c r="AG1128" s="168"/>
      <c r="AH1128" s="168"/>
      <c r="AI1128" s="168"/>
      <c r="AJ1128" s="168"/>
      <c r="AK1128" s="168"/>
      <c r="AL1128" s="168"/>
      <c r="AM1128" s="168"/>
      <c r="AN1128" s="168"/>
      <c r="AO1128" s="168"/>
      <c r="AP1128" s="168"/>
      <c r="AQ1128" s="168"/>
      <c r="AR1128" s="14"/>
    </row>
    <row r="1129" spans="1:44" x14ac:dyDescent="0.35">
      <c r="A1129" s="153" t="str">
        <f t="shared" si="68"/>
        <v>Cut4_24</v>
      </c>
      <c r="B1129" s="14">
        <v>2022</v>
      </c>
      <c r="C1129" s="15">
        <v>24</v>
      </c>
      <c r="D1129" s="15" t="s">
        <v>20</v>
      </c>
      <c r="E1129" s="15" t="s">
        <v>13</v>
      </c>
      <c r="F1129" s="15" t="s">
        <v>18</v>
      </c>
      <c r="G1129" s="14" t="s">
        <v>12</v>
      </c>
      <c r="H1129" s="14" t="str">
        <f t="shared" si="69"/>
        <v>B2C</v>
      </c>
      <c r="I1129" s="14" t="str">
        <f t="shared" si="70"/>
        <v>B2_2022</v>
      </c>
      <c r="J1129" s="14" t="s">
        <v>15</v>
      </c>
      <c r="K1129" s="14" t="s">
        <v>373</v>
      </c>
      <c r="L1129" s="18">
        <v>44838</v>
      </c>
      <c r="M1129" s="154">
        <v>25.945</v>
      </c>
      <c r="N1129" s="155">
        <v>691.86666666666667</v>
      </c>
      <c r="O1129" s="155">
        <v>691.86666666666667</v>
      </c>
      <c r="P1129" s="14"/>
      <c r="Q1129" s="14"/>
      <c r="R1129" s="14"/>
      <c r="S1129" s="168"/>
      <c r="T1129" s="168"/>
      <c r="U1129" s="168"/>
      <c r="V1129" s="168"/>
      <c r="W1129" s="168"/>
      <c r="X1129" s="168"/>
      <c r="Y1129" s="168"/>
      <c r="Z1129" s="168"/>
      <c r="AA1129" s="168"/>
      <c r="AB1129" s="168"/>
      <c r="AC1129" s="168"/>
      <c r="AD1129" s="168"/>
      <c r="AE1129" s="168"/>
      <c r="AF1129" s="168"/>
      <c r="AG1129" s="168"/>
      <c r="AH1129" s="168"/>
      <c r="AI1129" s="168"/>
      <c r="AJ1129" s="168"/>
      <c r="AK1129" s="168"/>
      <c r="AL1129" s="168"/>
      <c r="AM1129" s="168"/>
      <c r="AN1129" s="168"/>
      <c r="AO1129" s="168"/>
      <c r="AP1129" s="168"/>
      <c r="AQ1129" s="168"/>
      <c r="AR1129" s="14"/>
    </row>
    <row r="1130" spans="1:44" x14ac:dyDescent="0.35">
      <c r="A1130" s="153" t="str">
        <f t="shared" si="68"/>
        <v>Cut4_25</v>
      </c>
      <c r="B1130" s="14">
        <v>2022</v>
      </c>
      <c r="C1130" s="14">
        <v>25</v>
      </c>
      <c r="D1130" s="14" t="s">
        <v>7</v>
      </c>
      <c r="E1130" s="14" t="s">
        <v>12</v>
      </c>
      <c r="F1130" s="14" t="s">
        <v>11</v>
      </c>
      <c r="G1130" s="14" t="s">
        <v>16</v>
      </c>
      <c r="H1130" s="14" t="str">
        <f t="shared" si="69"/>
        <v>B4BFW</v>
      </c>
      <c r="I1130" s="14" t="str">
        <f t="shared" si="70"/>
        <v>B4_2022</v>
      </c>
      <c r="J1130" s="14" t="s">
        <v>10</v>
      </c>
      <c r="K1130" s="14" t="s">
        <v>373</v>
      </c>
      <c r="L1130" s="18">
        <v>44838</v>
      </c>
      <c r="M1130" s="154">
        <v>25.05</v>
      </c>
      <c r="N1130" s="155">
        <v>1603.2</v>
      </c>
      <c r="O1130" s="155">
        <v>1603.2</v>
      </c>
      <c r="P1130" s="14"/>
      <c r="Q1130" s="14"/>
      <c r="R1130" s="14"/>
      <c r="S1130" s="168"/>
      <c r="T1130" s="168"/>
      <c r="U1130" s="168"/>
      <c r="V1130" s="168"/>
      <c r="W1130" s="168"/>
      <c r="X1130" s="168"/>
      <c r="Y1130" s="168"/>
      <c r="Z1130" s="168"/>
      <c r="AA1130" s="168"/>
      <c r="AB1130" s="168"/>
      <c r="AC1130" s="168"/>
      <c r="AD1130" s="168"/>
      <c r="AE1130" s="168"/>
      <c r="AF1130" s="168"/>
      <c r="AG1130" s="168"/>
      <c r="AH1130" s="168"/>
      <c r="AI1130" s="168"/>
      <c r="AJ1130" s="168"/>
      <c r="AK1130" s="168"/>
      <c r="AL1130" s="168"/>
      <c r="AM1130" s="168"/>
      <c r="AN1130" s="168"/>
      <c r="AO1130" s="168"/>
      <c r="AP1130" s="168"/>
      <c r="AQ1130" s="168"/>
      <c r="AR1130" s="14"/>
    </row>
    <row r="1131" spans="1:44" x14ac:dyDescent="0.35">
      <c r="A1131" s="153" t="str">
        <f t="shared" si="68"/>
        <v>Cut4_26</v>
      </c>
      <c r="B1131" s="14">
        <v>2022</v>
      </c>
      <c r="C1131" s="14">
        <v>26</v>
      </c>
      <c r="D1131" s="14" t="s">
        <v>7</v>
      </c>
      <c r="E1131" s="14" t="s">
        <v>12</v>
      </c>
      <c r="F1131" s="14" t="s">
        <v>18</v>
      </c>
      <c r="G1131" s="14" t="s">
        <v>9</v>
      </c>
      <c r="H1131" s="14" t="str">
        <f t="shared" si="69"/>
        <v>B2BPW</v>
      </c>
      <c r="I1131" s="14" t="str">
        <f t="shared" si="70"/>
        <v>B2_2022</v>
      </c>
      <c r="J1131" s="14" t="s">
        <v>15</v>
      </c>
      <c r="K1131" s="14" t="s">
        <v>373</v>
      </c>
      <c r="L1131" s="18">
        <v>44838</v>
      </c>
      <c r="M1131" s="154">
        <v>24.515000000000001</v>
      </c>
      <c r="N1131" s="155">
        <v>980.6</v>
      </c>
      <c r="O1131" s="155">
        <v>980.6</v>
      </c>
      <c r="P1131" s="14"/>
      <c r="Q1131" s="14"/>
      <c r="R1131" s="14"/>
      <c r="S1131" s="168"/>
      <c r="T1131" s="168"/>
      <c r="U1131" s="168"/>
      <c r="V1131" s="168"/>
      <c r="W1131" s="168"/>
      <c r="X1131" s="168"/>
      <c r="Y1131" s="168"/>
      <c r="Z1131" s="168"/>
      <c r="AA1131" s="168"/>
      <c r="AB1131" s="168"/>
      <c r="AC1131" s="168"/>
      <c r="AD1131" s="168"/>
      <c r="AE1131" s="168"/>
      <c r="AF1131" s="168"/>
      <c r="AG1131" s="168"/>
      <c r="AH1131" s="168"/>
      <c r="AI1131" s="168"/>
      <c r="AJ1131" s="168"/>
      <c r="AK1131" s="168"/>
      <c r="AL1131" s="168"/>
      <c r="AM1131" s="168"/>
      <c r="AN1131" s="168"/>
      <c r="AO1131" s="168"/>
      <c r="AP1131" s="168"/>
      <c r="AQ1131" s="168"/>
      <c r="AR1131" s="14"/>
    </row>
    <row r="1132" spans="1:44" x14ac:dyDescent="0.35">
      <c r="A1132" s="153" t="str">
        <f t="shared" si="68"/>
        <v>Cut4_27</v>
      </c>
      <c r="B1132" s="14">
        <v>2022</v>
      </c>
      <c r="C1132" s="14">
        <v>27</v>
      </c>
      <c r="D1132" s="14" t="s">
        <v>13</v>
      </c>
      <c r="E1132" s="14" t="s">
        <v>12</v>
      </c>
      <c r="F1132" s="14" t="s">
        <v>14</v>
      </c>
      <c r="G1132" s="14" t="s">
        <v>12</v>
      </c>
      <c r="H1132" s="14" t="str">
        <f t="shared" si="69"/>
        <v>B1C</v>
      </c>
      <c r="I1132" s="14" t="str">
        <f t="shared" si="70"/>
        <v>B1_2022</v>
      </c>
      <c r="J1132" s="14" t="s">
        <v>15</v>
      </c>
      <c r="K1132" s="14" t="s">
        <v>373</v>
      </c>
      <c r="L1132" s="18">
        <v>44838</v>
      </c>
      <c r="M1132" s="154">
        <v>31.555</v>
      </c>
      <c r="N1132" s="155">
        <v>294.51333333333332</v>
      </c>
      <c r="O1132" s="155">
        <v>294.51333333333332</v>
      </c>
      <c r="P1132" s="14"/>
      <c r="Q1132" s="14"/>
      <c r="R1132" s="14"/>
      <c r="S1132" s="168"/>
      <c r="T1132" s="168"/>
      <c r="U1132" s="168"/>
      <c r="V1132" s="168"/>
      <c r="W1132" s="168"/>
      <c r="X1132" s="168"/>
      <c r="Y1132" s="168"/>
      <c r="Z1132" s="168"/>
      <c r="AA1132" s="168"/>
      <c r="AB1132" s="168"/>
      <c r="AC1132" s="168"/>
      <c r="AD1132" s="168"/>
      <c r="AE1132" s="168"/>
      <c r="AF1132" s="168"/>
      <c r="AG1132" s="168"/>
      <c r="AH1132" s="168"/>
      <c r="AI1132" s="168"/>
      <c r="AJ1132" s="168"/>
      <c r="AK1132" s="168"/>
      <c r="AL1132" s="168"/>
      <c r="AM1132" s="168"/>
      <c r="AN1132" s="168"/>
      <c r="AO1132" s="168"/>
      <c r="AP1132" s="168"/>
      <c r="AQ1132" s="168"/>
      <c r="AR1132" s="14"/>
    </row>
    <row r="1133" spans="1:44" x14ac:dyDescent="0.35">
      <c r="A1133" s="153" t="str">
        <f t="shared" si="68"/>
        <v>Cut4_28</v>
      </c>
      <c r="B1133" s="14">
        <v>2022</v>
      </c>
      <c r="C1133" s="14">
        <v>28</v>
      </c>
      <c r="D1133" s="14" t="s">
        <v>13</v>
      </c>
      <c r="E1133" s="14" t="s">
        <v>12</v>
      </c>
      <c r="F1133" s="14" t="s">
        <v>14</v>
      </c>
      <c r="G1133" s="14" t="s">
        <v>9</v>
      </c>
      <c r="H1133" s="14" t="str">
        <f t="shared" si="69"/>
        <v>B1BPW</v>
      </c>
      <c r="I1133" s="14" t="str">
        <f t="shared" si="70"/>
        <v>B1_2022</v>
      </c>
      <c r="J1133" s="14" t="s">
        <v>15</v>
      </c>
      <c r="K1133" s="14" t="s">
        <v>373</v>
      </c>
      <c r="L1133" s="18">
        <v>44838</v>
      </c>
      <c r="M1133" s="154">
        <v>26.564999999999998</v>
      </c>
      <c r="N1133" s="155">
        <v>318.77999999999997</v>
      </c>
      <c r="O1133" s="155">
        <v>318.77999999999997</v>
      </c>
      <c r="P1133" s="14"/>
      <c r="Q1133" s="14"/>
      <c r="R1133" s="14"/>
      <c r="S1133" s="168"/>
      <c r="T1133" s="168"/>
      <c r="U1133" s="168"/>
      <c r="V1133" s="168"/>
      <c r="W1133" s="168"/>
      <c r="X1133" s="168"/>
      <c r="Y1133" s="168"/>
      <c r="Z1133" s="168"/>
      <c r="AA1133" s="168"/>
      <c r="AB1133" s="168"/>
      <c r="AC1133" s="168"/>
      <c r="AD1133" s="168"/>
      <c r="AE1133" s="168"/>
      <c r="AF1133" s="168"/>
      <c r="AG1133" s="168"/>
      <c r="AH1133" s="168"/>
      <c r="AI1133" s="168"/>
      <c r="AJ1133" s="168"/>
      <c r="AK1133" s="168"/>
      <c r="AL1133" s="168"/>
      <c r="AM1133" s="168"/>
      <c r="AN1133" s="168"/>
      <c r="AO1133" s="168"/>
      <c r="AP1133" s="168"/>
      <c r="AQ1133" s="168"/>
      <c r="AR1133" s="14"/>
    </row>
    <row r="1134" spans="1:44" x14ac:dyDescent="0.35">
      <c r="A1134" s="153" t="str">
        <f t="shared" si="68"/>
        <v>Cut4_29</v>
      </c>
      <c r="B1134" s="14">
        <v>2022</v>
      </c>
      <c r="C1134" s="14">
        <v>29</v>
      </c>
      <c r="D1134" s="14" t="s">
        <v>12</v>
      </c>
      <c r="E1134" s="14" t="s">
        <v>12</v>
      </c>
      <c r="F1134" s="14" t="s">
        <v>11</v>
      </c>
      <c r="G1134" s="14" t="s">
        <v>9</v>
      </c>
      <c r="H1134" s="14" t="str">
        <f t="shared" si="69"/>
        <v>B4BPW</v>
      </c>
      <c r="I1134" s="14" t="str">
        <f t="shared" si="70"/>
        <v>B4_2022</v>
      </c>
      <c r="J1134" s="14" t="s">
        <v>10</v>
      </c>
      <c r="K1134" s="14" t="s">
        <v>373</v>
      </c>
      <c r="L1134" s="18">
        <v>44838</v>
      </c>
      <c r="M1134" s="154">
        <v>22.44</v>
      </c>
      <c r="N1134" s="155">
        <v>1735.3600000000001</v>
      </c>
      <c r="O1134" s="155">
        <v>1735.3600000000001</v>
      </c>
      <c r="P1134" s="14"/>
      <c r="Q1134" s="14"/>
      <c r="R1134" s="14"/>
      <c r="S1134" s="168"/>
      <c r="T1134" s="168"/>
      <c r="U1134" s="168"/>
      <c r="V1134" s="168"/>
      <c r="W1134" s="168"/>
      <c r="X1134" s="168"/>
      <c r="Y1134" s="168"/>
      <c r="Z1134" s="168"/>
      <c r="AA1134" s="168"/>
      <c r="AB1134" s="168"/>
      <c r="AC1134" s="168"/>
      <c r="AD1134" s="168"/>
      <c r="AE1134" s="168"/>
      <c r="AF1134" s="168"/>
      <c r="AG1134" s="168"/>
      <c r="AH1134" s="168"/>
      <c r="AI1134" s="168"/>
      <c r="AJ1134" s="168"/>
      <c r="AK1134" s="168"/>
      <c r="AL1134" s="168"/>
      <c r="AM1134" s="168"/>
      <c r="AN1134" s="168"/>
      <c r="AO1134" s="168"/>
      <c r="AP1134" s="168"/>
      <c r="AQ1134" s="168"/>
      <c r="AR1134" s="14"/>
    </row>
    <row r="1135" spans="1:44" x14ac:dyDescent="0.35">
      <c r="A1135" s="153" t="str">
        <f t="shared" si="68"/>
        <v>Cut4_30</v>
      </c>
      <c r="B1135" s="14">
        <v>2022</v>
      </c>
      <c r="C1135" s="14">
        <v>30</v>
      </c>
      <c r="D1135" s="14" t="s">
        <v>12</v>
      </c>
      <c r="E1135" s="14" t="s">
        <v>12</v>
      </c>
      <c r="F1135" s="14" t="s">
        <v>8</v>
      </c>
      <c r="G1135" s="14" t="s">
        <v>16</v>
      </c>
      <c r="H1135" s="14" t="str">
        <f t="shared" si="69"/>
        <v>B3BFW</v>
      </c>
      <c r="I1135" s="14" t="str">
        <f t="shared" si="70"/>
        <v>B3_2022</v>
      </c>
      <c r="J1135" s="14" t="s">
        <v>10</v>
      </c>
      <c r="K1135" s="14" t="s">
        <v>373</v>
      </c>
      <c r="L1135" s="18">
        <v>44838</v>
      </c>
      <c r="M1135" s="154">
        <v>24.634999999999998</v>
      </c>
      <c r="N1135" s="155">
        <v>1018.2466666666666</v>
      </c>
      <c r="O1135" s="155">
        <v>1018.2466666666666</v>
      </c>
      <c r="P1135" s="14"/>
      <c r="Q1135" s="14"/>
      <c r="R1135" s="14"/>
      <c r="S1135" s="168"/>
      <c r="T1135" s="168"/>
      <c r="U1135" s="168"/>
      <c r="V1135" s="168"/>
      <c r="W1135" s="168"/>
      <c r="X1135" s="168"/>
      <c r="Y1135" s="168"/>
      <c r="Z1135" s="168"/>
      <c r="AA1135" s="168"/>
      <c r="AB1135" s="168"/>
      <c r="AC1135" s="168"/>
      <c r="AD1135" s="168"/>
      <c r="AE1135" s="168"/>
      <c r="AF1135" s="168"/>
      <c r="AG1135" s="168"/>
      <c r="AH1135" s="168"/>
      <c r="AI1135" s="168"/>
      <c r="AJ1135" s="168"/>
      <c r="AK1135" s="168"/>
      <c r="AL1135" s="168"/>
      <c r="AM1135" s="168"/>
      <c r="AN1135" s="168"/>
      <c r="AO1135" s="168"/>
      <c r="AP1135" s="168"/>
      <c r="AQ1135" s="168"/>
      <c r="AR1135" s="14"/>
    </row>
    <row r="1136" spans="1:44" x14ac:dyDescent="0.35">
      <c r="A1136" s="153" t="str">
        <f t="shared" si="68"/>
        <v>Cut4_31</v>
      </c>
      <c r="B1136" s="14">
        <v>2022</v>
      </c>
      <c r="C1136" s="14">
        <v>31</v>
      </c>
      <c r="D1136" s="14" t="s">
        <v>17</v>
      </c>
      <c r="E1136" s="14" t="s">
        <v>12</v>
      </c>
      <c r="F1136" s="14" t="s">
        <v>11</v>
      </c>
      <c r="G1136" s="14" t="s">
        <v>12</v>
      </c>
      <c r="H1136" s="14" t="str">
        <f t="shared" si="69"/>
        <v>B4C</v>
      </c>
      <c r="I1136" s="14" t="str">
        <f t="shared" si="70"/>
        <v>B4_2022</v>
      </c>
      <c r="J1136" s="14" t="s">
        <v>10</v>
      </c>
      <c r="K1136" s="14" t="s">
        <v>373</v>
      </c>
      <c r="L1136" s="18">
        <v>44838</v>
      </c>
      <c r="M1136" s="154">
        <v>25.200000000000003</v>
      </c>
      <c r="N1136" s="155">
        <v>1209.6000000000001</v>
      </c>
      <c r="O1136" s="155">
        <v>1209.6000000000001</v>
      </c>
      <c r="P1136" s="14"/>
      <c r="Q1136" s="14"/>
      <c r="R1136" s="14"/>
      <c r="S1136" s="168"/>
      <c r="T1136" s="168"/>
      <c r="U1136" s="168"/>
      <c r="V1136" s="168"/>
      <c r="W1136" s="168"/>
      <c r="X1136" s="168"/>
      <c r="Y1136" s="168"/>
      <c r="Z1136" s="168"/>
      <c r="AA1136" s="168"/>
      <c r="AB1136" s="168"/>
      <c r="AC1136" s="168"/>
      <c r="AD1136" s="168"/>
      <c r="AE1136" s="168"/>
      <c r="AF1136" s="168"/>
      <c r="AG1136" s="168"/>
      <c r="AH1136" s="168"/>
      <c r="AI1136" s="168"/>
      <c r="AJ1136" s="168"/>
      <c r="AK1136" s="168"/>
      <c r="AL1136" s="168"/>
      <c r="AM1136" s="168"/>
      <c r="AN1136" s="168"/>
      <c r="AO1136" s="168"/>
      <c r="AP1136" s="168"/>
      <c r="AQ1136" s="168"/>
      <c r="AR1136" s="14"/>
    </row>
    <row r="1137" spans="1:44" x14ac:dyDescent="0.35">
      <c r="A1137" s="153" t="str">
        <f t="shared" ref="A1137:A1200" si="71">CONCATENATE(K1137,"_",C1137)</f>
        <v>Cut4_32</v>
      </c>
      <c r="B1137" s="14">
        <v>2022</v>
      </c>
      <c r="C1137" s="14">
        <v>32</v>
      </c>
      <c r="D1137" s="14" t="s">
        <v>17</v>
      </c>
      <c r="E1137" s="14" t="s">
        <v>12</v>
      </c>
      <c r="F1137" s="14" t="s">
        <v>8</v>
      </c>
      <c r="G1137" s="14" t="s">
        <v>12</v>
      </c>
      <c r="H1137" s="14" t="str">
        <f t="shared" si="69"/>
        <v>B3C</v>
      </c>
      <c r="I1137" s="14" t="str">
        <f t="shared" si="70"/>
        <v>B3_2022</v>
      </c>
      <c r="J1137" s="14" t="s">
        <v>10</v>
      </c>
      <c r="K1137" s="14" t="s">
        <v>373</v>
      </c>
      <c r="L1137" s="18">
        <v>44838</v>
      </c>
      <c r="M1137" s="154">
        <v>26.174999999999997</v>
      </c>
      <c r="N1137" s="155">
        <v>767.8</v>
      </c>
      <c r="O1137" s="155">
        <v>767.8</v>
      </c>
      <c r="P1137" s="14"/>
      <c r="Q1137" s="14"/>
      <c r="R1137" s="14"/>
      <c r="S1137" s="168"/>
      <c r="T1137" s="168"/>
      <c r="U1137" s="168"/>
      <c r="V1137" s="168"/>
      <c r="W1137" s="168"/>
      <c r="X1137" s="168"/>
      <c r="Y1137" s="168"/>
      <c r="Z1137" s="168"/>
      <c r="AA1137" s="168"/>
      <c r="AB1137" s="168"/>
      <c r="AC1137" s="168"/>
      <c r="AD1137" s="168"/>
      <c r="AE1137" s="168"/>
      <c r="AF1137" s="168"/>
      <c r="AG1137" s="168"/>
      <c r="AH1137" s="168"/>
      <c r="AI1137" s="168"/>
      <c r="AJ1137" s="168"/>
      <c r="AK1137" s="168"/>
      <c r="AL1137" s="168"/>
      <c r="AM1137" s="168"/>
      <c r="AN1137" s="168"/>
      <c r="AO1137" s="168"/>
      <c r="AP1137" s="168"/>
      <c r="AQ1137" s="168"/>
      <c r="AR1137" s="14"/>
    </row>
    <row r="1138" spans="1:44" x14ac:dyDescent="0.35">
      <c r="A1138" s="153" t="str">
        <f t="shared" si="71"/>
        <v>Cut4_33</v>
      </c>
      <c r="B1138" s="14">
        <v>2022</v>
      </c>
      <c r="C1138" s="14">
        <v>33</v>
      </c>
      <c r="D1138" s="14" t="s">
        <v>19</v>
      </c>
      <c r="E1138" s="14" t="s">
        <v>12</v>
      </c>
      <c r="F1138" s="14" t="s">
        <v>8</v>
      </c>
      <c r="G1138" s="14" t="s">
        <v>9</v>
      </c>
      <c r="H1138" s="14" t="str">
        <f t="shared" ref="H1138:H1201" si="72">F1138&amp;G1138</f>
        <v>B3BPW</v>
      </c>
      <c r="I1138" s="14" t="str">
        <f t="shared" ref="I1138:I1201" si="73">CONCATENATE(F1138,"_",B1138)</f>
        <v>B3_2022</v>
      </c>
      <c r="J1138" s="14" t="s">
        <v>10</v>
      </c>
      <c r="K1138" s="14" t="s">
        <v>373</v>
      </c>
      <c r="L1138" s="18">
        <v>44838</v>
      </c>
      <c r="M1138" s="154">
        <v>24.424999999999997</v>
      </c>
      <c r="N1138" s="155">
        <v>1237.5333333333331</v>
      </c>
      <c r="O1138" s="155">
        <v>1237.5333333333331</v>
      </c>
      <c r="P1138" s="14"/>
      <c r="Q1138" s="14"/>
      <c r="R1138" s="14"/>
      <c r="S1138" s="168"/>
      <c r="T1138" s="168"/>
      <c r="U1138" s="168"/>
      <c r="V1138" s="168"/>
      <c r="W1138" s="168"/>
      <c r="X1138" s="168"/>
      <c r="Y1138" s="168"/>
      <c r="Z1138" s="168"/>
      <c r="AA1138" s="168"/>
      <c r="AB1138" s="168"/>
      <c r="AC1138" s="168"/>
      <c r="AD1138" s="168"/>
      <c r="AE1138" s="168"/>
      <c r="AF1138" s="168"/>
      <c r="AG1138" s="168"/>
      <c r="AH1138" s="168"/>
      <c r="AI1138" s="168"/>
      <c r="AJ1138" s="168"/>
      <c r="AK1138" s="168"/>
      <c r="AL1138" s="168"/>
      <c r="AM1138" s="168"/>
      <c r="AN1138" s="168"/>
      <c r="AO1138" s="168"/>
      <c r="AP1138" s="168"/>
      <c r="AQ1138" s="168"/>
      <c r="AR1138" s="14"/>
    </row>
    <row r="1139" spans="1:44" x14ac:dyDescent="0.35">
      <c r="A1139" s="153" t="str">
        <f t="shared" si="71"/>
        <v>Cut4_34</v>
      </c>
      <c r="B1139" s="14">
        <v>2022</v>
      </c>
      <c r="C1139" s="14">
        <v>34</v>
      </c>
      <c r="D1139" s="14" t="s">
        <v>19</v>
      </c>
      <c r="E1139" s="14" t="s">
        <v>12</v>
      </c>
      <c r="F1139" s="14" t="s">
        <v>14</v>
      </c>
      <c r="G1139" s="14" t="s">
        <v>16</v>
      </c>
      <c r="H1139" s="14" t="str">
        <f t="shared" si="72"/>
        <v>B1BFW</v>
      </c>
      <c r="I1139" s="14" t="str">
        <f t="shared" si="73"/>
        <v>B1_2022</v>
      </c>
      <c r="J1139" s="14" t="s">
        <v>15</v>
      </c>
      <c r="K1139" s="14" t="s">
        <v>373</v>
      </c>
      <c r="L1139" s="18">
        <v>44838</v>
      </c>
      <c r="M1139" s="154">
        <v>23.95</v>
      </c>
      <c r="N1139" s="155">
        <v>830.26666666666665</v>
      </c>
      <c r="O1139" s="155">
        <v>830.26666666666665</v>
      </c>
      <c r="P1139" s="14"/>
      <c r="Q1139" s="14"/>
      <c r="R1139" s="14"/>
      <c r="S1139" s="168"/>
      <c r="T1139" s="168"/>
      <c r="U1139" s="168"/>
      <c r="V1139" s="168"/>
      <c r="W1139" s="168"/>
      <c r="X1139" s="168"/>
      <c r="Y1139" s="168"/>
      <c r="Z1139" s="168"/>
      <c r="AA1139" s="168"/>
      <c r="AB1139" s="168"/>
      <c r="AC1139" s="168"/>
      <c r="AD1139" s="168"/>
      <c r="AE1139" s="168"/>
      <c r="AF1139" s="168"/>
      <c r="AG1139" s="168"/>
      <c r="AH1139" s="168"/>
      <c r="AI1139" s="168"/>
      <c r="AJ1139" s="168"/>
      <c r="AK1139" s="168"/>
      <c r="AL1139" s="168"/>
      <c r="AM1139" s="168"/>
      <c r="AN1139" s="168"/>
      <c r="AO1139" s="168"/>
      <c r="AP1139" s="168"/>
      <c r="AQ1139" s="168"/>
      <c r="AR1139" s="14"/>
    </row>
    <row r="1140" spans="1:44" x14ac:dyDescent="0.35">
      <c r="A1140" s="153" t="str">
        <f t="shared" si="71"/>
        <v>Cut4_35</v>
      </c>
      <c r="B1140" s="14">
        <v>2022</v>
      </c>
      <c r="C1140" s="16">
        <v>35</v>
      </c>
      <c r="D1140" s="14" t="s">
        <v>20</v>
      </c>
      <c r="E1140" s="16" t="s">
        <v>12</v>
      </c>
      <c r="F1140" s="16" t="s">
        <v>18</v>
      </c>
      <c r="G1140" s="14" t="s">
        <v>16</v>
      </c>
      <c r="H1140" s="14" t="str">
        <f t="shared" si="72"/>
        <v>B2BFW</v>
      </c>
      <c r="I1140" s="14" t="str">
        <f t="shared" si="73"/>
        <v>B2_2022</v>
      </c>
      <c r="J1140" s="14" t="s">
        <v>15</v>
      </c>
      <c r="K1140" s="14" t="s">
        <v>373</v>
      </c>
      <c r="L1140" s="18">
        <v>44838</v>
      </c>
      <c r="M1140" s="154">
        <v>20.96</v>
      </c>
      <c r="N1140" s="155">
        <v>1229.6533333333334</v>
      </c>
      <c r="O1140" s="155">
        <v>1229.6533333333334</v>
      </c>
      <c r="P1140" s="14"/>
      <c r="Q1140" s="14"/>
      <c r="R1140" s="14"/>
      <c r="S1140" s="168"/>
      <c r="T1140" s="168"/>
      <c r="U1140" s="168"/>
      <c r="V1140" s="168"/>
      <c r="W1140" s="168"/>
      <c r="X1140" s="168"/>
      <c r="Y1140" s="168"/>
      <c r="Z1140" s="168"/>
      <c r="AA1140" s="168"/>
      <c r="AB1140" s="168"/>
      <c r="AC1140" s="168"/>
      <c r="AD1140" s="168"/>
      <c r="AE1140" s="168"/>
      <c r="AF1140" s="168"/>
      <c r="AG1140" s="168"/>
      <c r="AH1140" s="168"/>
      <c r="AI1140" s="168"/>
      <c r="AJ1140" s="168"/>
      <c r="AK1140" s="168"/>
      <c r="AL1140" s="168"/>
      <c r="AM1140" s="168"/>
      <c r="AN1140" s="168"/>
      <c r="AO1140" s="168"/>
      <c r="AP1140" s="168"/>
      <c r="AQ1140" s="168"/>
      <c r="AR1140" s="14"/>
    </row>
    <row r="1141" spans="1:44" x14ac:dyDescent="0.35">
      <c r="A1141" s="153" t="str">
        <f t="shared" si="71"/>
        <v>Cut4_36</v>
      </c>
      <c r="B1141" s="14">
        <v>2022</v>
      </c>
      <c r="C1141" s="15">
        <v>36</v>
      </c>
      <c r="D1141" s="15" t="s">
        <v>20</v>
      </c>
      <c r="E1141" s="15" t="s">
        <v>12</v>
      </c>
      <c r="F1141" s="15" t="s">
        <v>18</v>
      </c>
      <c r="G1141" s="14" t="s">
        <v>12</v>
      </c>
      <c r="H1141" s="14" t="str">
        <f t="shared" si="72"/>
        <v>B2C</v>
      </c>
      <c r="I1141" s="14" t="str">
        <f t="shared" si="73"/>
        <v>B2_2022</v>
      </c>
      <c r="J1141" s="14" t="s">
        <v>15</v>
      </c>
      <c r="K1141" s="14" t="s">
        <v>373</v>
      </c>
      <c r="L1141" s="18">
        <v>44838</v>
      </c>
      <c r="M1141" s="154">
        <v>21.93</v>
      </c>
      <c r="N1141" s="155">
        <v>1169.5999999999999</v>
      </c>
      <c r="O1141" s="155">
        <v>1169.5999999999999</v>
      </c>
      <c r="P1141" s="14"/>
      <c r="Q1141" s="14"/>
      <c r="R1141" s="14"/>
      <c r="S1141" s="168"/>
      <c r="T1141" s="168"/>
      <c r="U1141" s="168"/>
      <c r="V1141" s="168"/>
      <c r="W1141" s="168"/>
      <c r="X1141" s="168"/>
      <c r="Y1141" s="168"/>
      <c r="Z1141" s="168"/>
      <c r="AA1141" s="168"/>
      <c r="AB1141" s="168"/>
      <c r="AC1141" s="168"/>
      <c r="AD1141" s="168"/>
      <c r="AE1141" s="168"/>
      <c r="AF1141" s="168"/>
      <c r="AG1141" s="168"/>
      <c r="AH1141" s="168"/>
      <c r="AI1141" s="168"/>
      <c r="AJ1141" s="168"/>
      <c r="AK1141" s="168"/>
      <c r="AL1141" s="168"/>
      <c r="AM1141" s="168"/>
      <c r="AN1141" s="168"/>
      <c r="AO1141" s="168"/>
      <c r="AP1141" s="168"/>
      <c r="AQ1141" s="168"/>
      <c r="AR1141" s="14"/>
    </row>
    <row r="1142" spans="1:44" x14ac:dyDescent="0.35">
      <c r="A1142" s="153" t="str">
        <f t="shared" si="71"/>
        <v>Cut4_37</v>
      </c>
      <c r="B1142" s="14">
        <v>2022</v>
      </c>
      <c r="C1142" s="14">
        <v>37</v>
      </c>
      <c r="D1142" s="14" t="s">
        <v>7</v>
      </c>
      <c r="E1142" s="14" t="s">
        <v>17</v>
      </c>
      <c r="F1142" s="14" t="s">
        <v>14</v>
      </c>
      <c r="G1142" s="14" t="s">
        <v>16</v>
      </c>
      <c r="H1142" s="14" t="str">
        <f t="shared" si="72"/>
        <v>B1BFW</v>
      </c>
      <c r="I1142" s="14" t="str">
        <f t="shared" si="73"/>
        <v>B1_2022</v>
      </c>
      <c r="J1142" s="14" t="s">
        <v>15</v>
      </c>
      <c r="K1142" s="14" t="s">
        <v>373</v>
      </c>
      <c r="L1142" s="18">
        <v>44838</v>
      </c>
      <c r="M1142" s="154">
        <v>25.975000000000001</v>
      </c>
      <c r="N1142" s="155">
        <v>380.96666666666675</v>
      </c>
      <c r="O1142" s="155">
        <v>380.96666666666675</v>
      </c>
      <c r="P1142" s="14"/>
      <c r="Q1142" s="14"/>
      <c r="R1142" s="14"/>
      <c r="S1142" s="168"/>
      <c r="T1142" s="168"/>
      <c r="U1142" s="168"/>
      <c r="V1142" s="168"/>
      <c r="W1142" s="168"/>
      <c r="X1142" s="168"/>
      <c r="Y1142" s="168"/>
      <c r="Z1142" s="168"/>
      <c r="AA1142" s="168"/>
      <c r="AB1142" s="168"/>
      <c r="AC1142" s="168"/>
      <c r="AD1142" s="168"/>
      <c r="AE1142" s="168"/>
      <c r="AF1142" s="168"/>
      <c r="AG1142" s="168"/>
      <c r="AH1142" s="168"/>
      <c r="AI1142" s="168"/>
      <c r="AJ1142" s="168"/>
      <c r="AK1142" s="168"/>
      <c r="AL1142" s="168"/>
      <c r="AM1142" s="168"/>
      <c r="AN1142" s="168"/>
      <c r="AO1142" s="168"/>
      <c r="AP1142" s="168"/>
      <c r="AQ1142" s="168"/>
      <c r="AR1142" s="14"/>
    </row>
    <row r="1143" spans="1:44" x14ac:dyDescent="0.35">
      <c r="A1143" s="153" t="str">
        <f t="shared" si="71"/>
        <v>Cut4_38</v>
      </c>
      <c r="B1143" s="14">
        <v>2022</v>
      </c>
      <c r="C1143" s="14">
        <v>38</v>
      </c>
      <c r="D1143" s="14" t="s">
        <v>7</v>
      </c>
      <c r="E1143" s="14" t="s">
        <v>17</v>
      </c>
      <c r="F1143" s="14" t="s">
        <v>8</v>
      </c>
      <c r="G1143" s="14" t="s">
        <v>12</v>
      </c>
      <c r="H1143" s="14" t="str">
        <f t="shared" si="72"/>
        <v>B3C</v>
      </c>
      <c r="I1143" s="14" t="str">
        <f t="shared" si="73"/>
        <v>B3_2022</v>
      </c>
      <c r="J1143" s="14" t="s">
        <v>10</v>
      </c>
      <c r="K1143" s="14" t="s">
        <v>373</v>
      </c>
      <c r="L1143" s="18">
        <v>44838</v>
      </c>
      <c r="M1143" s="154">
        <v>25.335000000000001</v>
      </c>
      <c r="N1143" s="155">
        <v>675.6</v>
      </c>
      <c r="O1143" s="155">
        <v>675.6</v>
      </c>
      <c r="P1143" s="14"/>
      <c r="Q1143" s="14"/>
      <c r="R1143" s="14"/>
      <c r="S1143" s="168"/>
      <c r="T1143" s="168"/>
      <c r="U1143" s="168"/>
      <c r="V1143" s="168"/>
      <c r="W1143" s="168"/>
      <c r="X1143" s="168"/>
      <c r="Y1143" s="168"/>
      <c r="Z1143" s="168"/>
      <c r="AA1143" s="168"/>
      <c r="AB1143" s="168"/>
      <c r="AC1143" s="168"/>
      <c r="AD1143" s="168"/>
      <c r="AE1143" s="168"/>
      <c r="AF1143" s="168"/>
      <c r="AG1143" s="168"/>
      <c r="AH1143" s="168"/>
      <c r="AI1143" s="168"/>
      <c r="AJ1143" s="168"/>
      <c r="AK1143" s="168"/>
      <c r="AL1143" s="168"/>
      <c r="AM1143" s="168"/>
      <c r="AN1143" s="168"/>
      <c r="AO1143" s="168"/>
      <c r="AP1143" s="168"/>
      <c r="AQ1143" s="168"/>
      <c r="AR1143" s="14"/>
    </row>
    <row r="1144" spans="1:44" x14ac:dyDescent="0.35">
      <c r="A1144" s="153" t="str">
        <f t="shared" si="71"/>
        <v>Cut4_39</v>
      </c>
      <c r="B1144" s="14">
        <v>2022</v>
      </c>
      <c r="C1144" s="14">
        <v>39</v>
      </c>
      <c r="D1144" s="14" t="s">
        <v>13</v>
      </c>
      <c r="E1144" s="14" t="s">
        <v>17</v>
      </c>
      <c r="F1144" s="14" t="s">
        <v>8</v>
      </c>
      <c r="G1144" s="14" t="s">
        <v>9</v>
      </c>
      <c r="H1144" s="14" t="str">
        <f t="shared" si="72"/>
        <v>B3BPW</v>
      </c>
      <c r="I1144" s="14" t="str">
        <f t="shared" si="73"/>
        <v>B3_2022</v>
      </c>
      <c r="J1144" s="14" t="s">
        <v>10</v>
      </c>
      <c r="K1144" s="14" t="s">
        <v>373</v>
      </c>
      <c r="L1144" s="18">
        <v>44838</v>
      </c>
      <c r="M1144" s="154">
        <v>22.484999999999999</v>
      </c>
      <c r="N1144" s="155">
        <v>1319.1200000000001</v>
      </c>
      <c r="O1144" s="155">
        <v>1319.1200000000001</v>
      </c>
      <c r="P1144" s="14"/>
      <c r="Q1144" s="14"/>
      <c r="R1144" s="14"/>
      <c r="S1144" s="168"/>
      <c r="T1144" s="168"/>
      <c r="U1144" s="168"/>
      <c r="V1144" s="168"/>
      <c r="W1144" s="168"/>
      <c r="X1144" s="168"/>
      <c r="Y1144" s="168"/>
      <c r="Z1144" s="168"/>
      <c r="AA1144" s="168"/>
      <c r="AB1144" s="168"/>
      <c r="AC1144" s="168"/>
      <c r="AD1144" s="168"/>
      <c r="AE1144" s="168"/>
      <c r="AF1144" s="168"/>
      <c r="AG1144" s="168"/>
      <c r="AH1144" s="168"/>
      <c r="AI1144" s="168"/>
      <c r="AJ1144" s="168"/>
      <c r="AK1144" s="168"/>
      <c r="AL1144" s="168"/>
      <c r="AM1144" s="168"/>
      <c r="AN1144" s="168"/>
      <c r="AO1144" s="168"/>
      <c r="AP1144" s="168"/>
      <c r="AQ1144" s="168"/>
      <c r="AR1144" s="14"/>
    </row>
    <row r="1145" spans="1:44" x14ac:dyDescent="0.35">
      <c r="A1145" s="153" t="str">
        <f t="shared" si="71"/>
        <v>Cut4_40</v>
      </c>
      <c r="B1145" s="14">
        <v>2022</v>
      </c>
      <c r="C1145" s="14">
        <v>40</v>
      </c>
      <c r="D1145" s="14" t="s">
        <v>13</v>
      </c>
      <c r="E1145" s="14" t="s">
        <v>17</v>
      </c>
      <c r="F1145" s="14" t="s">
        <v>11</v>
      </c>
      <c r="G1145" s="14" t="s">
        <v>12</v>
      </c>
      <c r="H1145" s="14" t="str">
        <f t="shared" si="72"/>
        <v>B4C</v>
      </c>
      <c r="I1145" s="14" t="str">
        <f t="shared" si="73"/>
        <v>B4_2022</v>
      </c>
      <c r="J1145" s="14" t="s">
        <v>10</v>
      </c>
      <c r="K1145" s="14" t="s">
        <v>373</v>
      </c>
      <c r="L1145" s="18">
        <v>44838</v>
      </c>
      <c r="M1145" s="154">
        <v>24.65</v>
      </c>
      <c r="N1145" s="155">
        <v>1084.5999999999997</v>
      </c>
      <c r="O1145" s="155">
        <v>1084.5999999999997</v>
      </c>
      <c r="P1145" s="14"/>
      <c r="Q1145" s="14"/>
      <c r="R1145" s="14"/>
      <c r="S1145" s="168"/>
      <c r="T1145" s="168"/>
      <c r="U1145" s="168"/>
      <c r="V1145" s="168"/>
      <c r="W1145" s="168"/>
      <c r="X1145" s="168"/>
      <c r="Y1145" s="168"/>
      <c r="Z1145" s="168"/>
      <c r="AA1145" s="168"/>
      <c r="AB1145" s="168"/>
      <c r="AC1145" s="168"/>
      <c r="AD1145" s="168"/>
      <c r="AE1145" s="168"/>
      <c r="AF1145" s="168"/>
      <c r="AG1145" s="168"/>
      <c r="AH1145" s="168"/>
      <c r="AI1145" s="168"/>
      <c r="AJ1145" s="168"/>
      <c r="AK1145" s="168"/>
      <c r="AL1145" s="168"/>
      <c r="AM1145" s="168"/>
      <c r="AN1145" s="168"/>
      <c r="AO1145" s="168"/>
      <c r="AP1145" s="168"/>
      <c r="AQ1145" s="168"/>
      <c r="AR1145" s="14"/>
    </row>
    <row r="1146" spans="1:44" x14ac:dyDescent="0.35">
      <c r="A1146" s="153" t="str">
        <f t="shared" si="71"/>
        <v>Cut4_41</v>
      </c>
      <c r="B1146" s="14">
        <v>2022</v>
      </c>
      <c r="C1146" s="14">
        <v>41</v>
      </c>
      <c r="D1146" s="14" t="s">
        <v>12</v>
      </c>
      <c r="E1146" s="14" t="s">
        <v>17</v>
      </c>
      <c r="F1146" s="14" t="s">
        <v>18</v>
      </c>
      <c r="G1146" s="14" t="s">
        <v>16</v>
      </c>
      <c r="H1146" s="14" t="str">
        <f t="shared" si="72"/>
        <v>B2BFW</v>
      </c>
      <c r="I1146" s="14" t="str">
        <f t="shared" si="73"/>
        <v>B2_2022</v>
      </c>
      <c r="J1146" s="14" t="s">
        <v>15</v>
      </c>
      <c r="K1146" s="14" t="s">
        <v>373</v>
      </c>
      <c r="L1146" s="18">
        <v>44838</v>
      </c>
      <c r="M1146" s="154">
        <v>21.155000000000001</v>
      </c>
      <c r="N1146" s="155">
        <v>564.13333333333333</v>
      </c>
      <c r="O1146" s="155">
        <v>564.13333333333333</v>
      </c>
      <c r="P1146" s="14"/>
      <c r="Q1146" s="14"/>
      <c r="R1146" s="14"/>
      <c r="S1146" s="168"/>
      <c r="T1146" s="168"/>
      <c r="U1146" s="168"/>
      <c r="V1146" s="168"/>
      <c r="W1146" s="168"/>
      <c r="X1146" s="168"/>
      <c r="Y1146" s="168"/>
      <c r="Z1146" s="168"/>
      <c r="AA1146" s="168"/>
      <c r="AB1146" s="168"/>
      <c r="AC1146" s="168"/>
      <c r="AD1146" s="168"/>
      <c r="AE1146" s="168"/>
      <c r="AF1146" s="168"/>
      <c r="AG1146" s="168"/>
      <c r="AH1146" s="168"/>
      <c r="AI1146" s="168"/>
      <c r="AJ1146" s="168"/>
      <c r="AK1146" s="168"/>
      <c r="AL1146" s="168"/>
      <c r="AM1146" s="168"/>
      <c r="AN1146" s="168"/>
      <c r="AO1146" s="168"/>
      <c r="AP1146" s="168"/>
      <c r="AQ1146" s="168"/>
      <c r="AR1146" s="14"/>
    </row>
    <row r="1147" spans="1:44" x14ac:dyDescent="0.35">
      <c r="A1147" s="153" t="str">
        <f t="shared" si="71"/>
        <v>Cut4_42</v>
      </c>
      <c r="B1147" s="14">
        <v>2022</v>
      </c>
      <c r="C1147" s="14">
        <v>42</v>
      </c>
      <c r="D1147" s="14" t="s">
        <v>12</v>
      </c>
      <c r="E1147" s="14" t="s">
        <v>17</v>
      </c>
      <c r="F1147" s="14" t="s">
        <v>14</v>
      </c>
      <c r="G1147" s="14" t="s">
        <v>9</v>
      </c>
      <c r="H1147" s="14" t="str">
        <f t="shared" si="72"/>
        <v>B1BPW</v>
      </c>
      <c r="I1147" s="14" t="str">
        <f t="shared" si="73"/>
        <v>B1_2022</v>
      </c>
      <c r="J1147" s="14" t="s">
        <v>15</v>
      </c>
      <c r="K1147" s="14" t="s">
        <v>373</v>
      </c>
      <c r="L1147" s="18">
        <v>44838</v>
      </c>
      <c r="M1147" s="154">
        <v>23.314999999999998</v>
      </c>
      <c r="N1147" s="155">
        <v>373.03999999999996</v>
      </c>
      <c r="O1147" s="155">
        <v>373.03999999999996</v>
      </c>
      <c r="P1147" s="14"/>
      <c r="Q1147" s="14"/>
      <c r="R1147" s="14"/>
      <c r="S1147" s="168"/>
      <c r="T1147" s="168"/>
      <c r="U1147" s="168"/>
      <c r="V1147" s="168"/>
      <c r="W1147" s="168"/>
      <c r="X1147" s="168"/>
      <c r="Y1147" s="168"/>
      <c r="Z1147" s="168"/>
      <c r="AA1147" s="168"/>
      <c r="AB1147" s="168"/>
      <c r="AC1147" s="168"/>
      <c r="AD1147" s="168"/>
      <c r="AE1147" s="168"/>
      <c r="AF1147" s="168"/>
      <c r="AG1147" s="168"/>
      <c r="AH1147" s="168"/>
      <c r="AI1147" s="168"/>
      <c r="AJ1147" s="168"/>
      <c r="AK1147" s="168"/>
      <c r="AL1147" s="168"/>
      <c r="AM1147" s="168"/>
      <c r="AN1147" s="168"/>
      <c r="AO1147" s="168"/>
      <c r="AP1147" s="168"/>
      <c r="AQ1147" s="168"/>
      <c r="AR1147" s="14"/>
    </row>
    <row r="1148" spans="1:44" x14ac:dyDescent="0.35">
      <c r="A1148" s="153" t="str">
        <f t="shared" si="71"/>
        <v>Cut4_43</v>
      </c>
      <c r="B1148" s="14">
        <v>2022</v>
      </c>
      <c r="C1148" s="14">
        <v>43</v>
      </c>
      <c r="D1148" s="14" t="s">
        <v>17</v>
      </c>
      <c r="E1148" s="14" t="s">
        <v>17</v>
      </c>
      <c r="F1148" s="14" t="s">
        <v>18</v>
      </c>
      <c r="G1148" s="14" t="s">
        <v>12</v>
      </c>
      <c r="H1148" s="14" t="str">
        <f t="shared" si="72"/>
        <v>B2C</v>
      </c>
      <c r="I1148" s="14" t="str">
        <f t="shared" si="73"/>
        <v>B2_2022</v>
      </c>
      <c r="J1148" s="14" t="s">
        <v>15</v>
      </c>
      <c r="K1148" s="14" t="s">
        <v>373</v>
      </c>
      <c r="L1148" s="18">
        <v>44838</v>
      </c>
      <c r="M1148" s="154">
        <v>21.060000000000002</v>
      </c>
      <c r="N1148" s="155">
        <v>758.16000000000008</v>
      </c>
      <c r="O1148" s="155">
        <v>758.16000000000008</v>
      </c>
      <c r="P1148" s="14"/>
      <c r="Q1148" s="14"/>
      <c r="R1148" s="14"/>
      <c r="S1148" s="168"/>
      <c r="T1148" s="168"/>
      <c r="U1148" s="168"/>
      <c r="V1148" s="168"/>
      <c r="W1148" s="168"/>
      <c r="X1148" s="168"/>
      <c r="Y1148" s="168"/>
      <c r="Z1148" s="168"/>
      <c r="AA1148" s="168"/>
      <c r="AB1148" s="168"/>
      <c r="AC1148" s="168"/>
      <c r="AD1148" s="168"/>
      <c r="AE1148" s="168"/>
      <c r="AF1148" s="168"/>
      <c r="AG1148" s="168"/>
      <c r="AH1148" s="168"/>
      <c r="AI1148" s="168"/>
      <c r="AJ1148" s="168"/>
      <c r="AK1148" s="168"/>
      <c r="AL1148" s="168"/>
      <c r="AM1148" s="168"/>
      <c r="AN1148" s="168"/>
      <c r="AO1148" s="168"/>
      <c r="AP1148" s="168"/>
      <c r="AQ1148" s="168"/>
      <c r="AR1148" s="14"/>
    </row>
    <row r="1149" spans="1:44" x14ac:dyDescent="0.35">
      <c r="A1149" s="153" t="str">
        <f t="shared" si="71"/>
        <v>Cut4_44</v>
      </c>
      <c r="B1149" s="14">
        <v>2022</v>
      </c>
      <c r="C1149" s="14">
        <v>44</v>
      </c>
      <c r="D1149" s="14" t="s">
        <v>17</v>
      </c>
      <c r="E1149" s="14" t="s">
        <v>17</v>
      </c>
      <c r="F1149" s="14" t="s">
        <v>11</v>
      </c>
      <c r="G1149" s="14" t="s">
        <v>9</v>
      </c>
      <c r="H1149" s="14" t="str">
        <f t="shared" si="72"/>
        <v>B4BPW</v>
      </c>
      <c r="I1149" s="14" t="str">
        <f t="shared" si="73"/>
        <v>B4_2022</v>
      </c>
      <c r="J1149" s="14" t="s">
        <v>10</v>
      </c>
      <c r="K1149" s="14" t="s">
        <v>373</v>
      </c>
      <c r="L1149" s="18">
        <v>44838</v>
      </c>
      <c r="M1149" s="154">
        <v>19.865000000000002</v>
      </c>
      <c r="N1149" s="155">
        <v>1933.5266666666669</v>
      </c>
      <c r="O1149" s="155">
        <v>1933.5266666666669</v>
      </c>
      <c r="P1149" s="14"/>
      <c r="Q1149" s="14"/>
      <c r="R1149" s="14"/>
      <c r="S1149" s="168"/>
      <c r="T1149" s="168"/>
      <c r="U1149" s="168"/>
      <c r="V1149" s="168"/>
      <c r="W1149" s="168"/>
      <c r="X1149" s="168"/>
      <c r="Y1149" s="168"/>
      <c r="Z1149" s="168"/>
      <c r="AA1149" s="168"/>
      <c r="AB1149" s="168"/>
      <c r="AC1149" s="168"/>
      <c r="AD1149" s="168"/>
      <c r="AE1149" s="168"/>
      <c r="AF1149" s="168"/>
      <c r="AG1149" s="168"/>
      <c r="AH1149" s="168"/>
      <c r="AI1149" s="168"/>
      <c r="AJ1149" s="168"/>
      <c r="AK1149" s="168"/>
      <c r="AL1149" s="168"/>
      <c r="AM1149" s="168"/>
      <c r="AN1149" s="168"/>
      <c r="AO1149" s="168"/>
      <c r="AP1149" s="168"/>
      <c r="AQ1149" s="168"/>
      <c r="AR1149" s="14"/>
    </row>
    <row r="1150" spans="1:44" x14ac:dyDescent="0.35">
      <c r="A1150" s="153" t="str">
        <f t="shared" si="71"/>
        <v>Cut4_45</v>
      </c>
      <c r="B1150" s="14">
        <v>2022</v>
      </c>
      <c r="C1150" s="14">
        <v>45</v>
      </c>
      <c r="D1150" s="14" t="s">
        <v>19</v>
      </c>
      <c r="E1150" s="14" t="s">
        <v>17</v>
      </c>
      <c r="F1150" s="14" t="s">
        <v>14</v>
      </c>
      <c r="G1150" s="14" t="s">
        <v>12</v>
      </c>
      <c r="H1150" s="14" t="str">
        <f t="shared" si="72"/>
        <v>B1C</v>
      </c>
      <c r="I1150" s="14" t="str">
        <f t="shared" si="73"/>
        <v>B1_2022</v>
      </c>
      <c r="J1150" s="14" t="s">
        <v>15</v>
      </c>
      <c r="K1150" s="14" t="s">
        <v>373</v>
      </c>
      <c r="L1150" s="18">
        <v>44838</v>
      </c>
      <c r="M1150" s="154">
        <v>26.035</v>
      </c>
      <c r="N1150" s="155">
        <v>312.42</v>
      </c>
      <c r="O1150" s="155">
        <v>312.42</v>
      </c>
      <c r="P1150" s="14"/>
      <c r="Q1150" s="14"/>
      <c r="R1150" s="14"/>
      <c r="S1150" s="168"/>
      <c r="T1150" s="168"/>
      <c r="U1150" s="168"/>
      <c r="V1150" s="168"/>
      <c r="W1150" s="168"/>
      <c r="X1150" s="168"/>
      <c r="Y1150" s="168"/>
      <c r="Z1150" s="168"/>
      <c r="AA1150" s="168"/>
      <c r="AB1150" s="168"/>
      <c r="AC1150" s="168"/>
      <c r="AD1150" s="168"/>
      <c r="AE1150" s="168"/>
      <c r="AF1150" s="168"/>
      <c r="AG1150" s="168"/>
      <c r="AH1150" s="168"/>
      <c r="AI1150" s="168"/>
      <c r="AJ1150" s="168"/>
      <c r="AK1150" s="168"/>
      <c r="AL1150" s="168"/>
      <c r="AM1150" s="168"/>
      <c r="AN1150" s="168"/>
      <c r="AO1150" s="168"/>
      <c r="AP1150" s="168"/>
      <c r="AQ1150" s="168"/>
      <c r="AR1150" s="14"/>
    </row>
    <row r="1151" spans="1:44" x14ac:dyDescent="0.35">
      <c r="A1151" s="153" t="str">
        <f t="shared" si="71"/>
        <v>Cut4_46</v>
      </c>
      <c r="B1151" s="14">
        <v>2022</v>
      </c>
      <c r="C1151" s="14">
        <v>46</v>
      </c>
      <c r="D1151" s="14" t="s">
        <v>19</v>
      </c>
      <c r="E1151" s="14" t="s">
        <v>17</v>
      </c>
      <c r="F1151" s="14" t="s">
        <v>8</v>
      </c>
      <c r="G1151" s="14" t="s">
        <v>16</v>
      </c>
      <c r="H1151" s="14" t="str">
        <f t="shared" si="72"/>
        <v>B3BFW</v>
      </c>
      <c r="I1151" s="14" t="str">
        <f t="shared" si="73"/>
        <v>B3_2022</v>
      </c>
      <c r="J1151" s="14" t="s">
        <v>10</v>
      </c>
      <c r="K1151" s="14" t="s">
        <v>373</v>
      </c>
      <c r="L1151" s="18">
        <v>44838</v>
      </c>
      <c r="M1151" s="154">
        <v>25.869999999999997</v>
      </c>
      <c r="N1151" s="155">
        <v>1069.2933333333333</v>
      </c>
      <c r="O1151" s="155">
        <v>1069.2933333333333</v>
      </c>
      <c r="P1151" s="14"/>
      <c r="Q1151" s="14"/>
      <c r="R1151" s="14"/>
      <c r="S1151" s="168"/>
      <c r="T1151" s="168"/>
      <c r="U1151" s="168"/>
      <c r="V1151" s="168"/>
      <c r="W1151" s="168"/>
      <c r="X1151" s="168"/>
      <c r="Y1151" s="168"/>
      <c r="Z1151" s="168"/>
      <c r="AA1151" s="168"/>
      <c r="AB1151" s="168"/>
      <c r="AC1151" s="168"/>
      <c r="AD1151" s="168"/>
      <c r="AE1151" s="168"/>
      <c r="AF1151" s="168"/>
      <c r="AG1151" s="168"/>
      <c r="AH1151" s="168"/>
      <c r="AI1151" s="168"/>
      <c r="AJ1151" s="168"/>
      <c r="AK1151" s="168"/>
      <c r="AL1151" s="168"/>
      <c r="AM1151" s="168"/>
      <c r="AN1151" s="168"/>
      <c r="AO1151" s="168"/>
      <c r="AP1151" s="168"/>
      <c r="AQ1151" s="168"/>
      <c r="AR1151" s="14"/>
    </row>
    <row r="1152" spans="1:44" x14ac:dyDescent="0.35">
      <c r="A1152" s="153" t="str">
        <f t="shared" si="71"/>
        <v>Cut4_47</v>
      </c>
      <c r="B1152" s="14">
        <v>2022</v>
      </c>
      <c r="C1152" s="16">
        <v>47</v>
      </c>
      <c r="D1152" s="14" t="s">
        <v>20</v>
      </c>
      <c r="E1152" s="16" t="s">
        <v>17</v>
      </c>
      <c r="F1152" s="16" t="s">
        <v>18</v>
      </c>
      <c r="G1152" s="14" t="s">
        <v>9</v>
      </c>
      <c r="H1152" s="14" t="str">
        <f t="shared" si="72"/>
        <v>B2BPW</v>
      </c>
      <c r="I1152" s="14" t="str">
        <f t="shared" si="73"/>
        <v>B2_2022</v>
      </c>
      <c r="J1152" s="14" t="s">
        <v>15</v>
      </c>
      <c r="K1152" s="14" t="s">
        <v>373</v>
      </c>
      <c r="L1152" s="18">
        <v>44838</v>
      </c>
      <c r="M1152" s="154">
        <v>20.9</v>
      </c>
      <c r="N1152" s="155">
        <v>947.46666666666658</v>
      </c>
      <c r="O1152" s="155">
        <v>947.46666666666658</v>
      </c>
      <c r="P1152" s="14"/>
      <c r="Q1152" s="14"/>
      <c r="R1152" s="14"/>
      <c r="S1152" s="168"/>
      <c r="T1152" s="168"/>
      <c r="U1152" s="168"/>
      <c r="V1152" s="168"/>
      <c r="W1152" s="168"/>
      <c r="X1152" s="168"/>
      <c r="Y1152" s="168"/>
      <c r="Z1152" s="168"/>
      <c r="AA1152" s="168"/>
      <c r="AB1152" s="168"/>
      <c r="AC1152" s="168"/>
      <c r="AD1152" s="168"/>
      <c r="AE1152" s="168"/>
      <c r="AF1152" s="168"/>
      <c r="AG1152" s="168"/>
      <c r="AH1152" s="168"/>
      <c r="AI1152" s="168"/>
      <c r="AJ1152" s="168"/>
      <c r="AK1152" s="168"/>
      <c r="AL1152" s="168"/>
      <c r="AM1152" s="168"/>
      <c r="AN1152" s="168"/>
      <c r="AO1152" s="168"/>
      <c r="AP1152" s="168"/>
      <c r="AQ1152" s="168"/>
      <c r="AR1152" s="14"/>
    </row>
    <row r="1153" spans="1:44" x14ac:dyDescent="0.35">
      <c r="A1153" s="153" t="str">
        <f t="shared" si="71"/>
        <v>Cut4_48</v>
      </c>
      <c r="B1153" s="14">
        <v>2022</v>
      </c>
      <c r="C1153" s="15">
        <v>48</v>
      </c>
      <c r="D1153" s="15" t="s">
        <v>20</v>
      </c>
      <c r="E1153" s="15" t="s">
        <v>17</v>
      </c>
      <c r="F1153" s="15" t="s">
        <v>11</v>
      </c>
      <c r="G1153" s="14" t="s">
        <v>16</v>
      </c>
      <c r="H1153" s="14" t="str">
        <f t="shared" si="72"/>
        <v>B4BFW</v>
      </c>
      <c r="I1153" s="14" t="str">
        <f t="shared" si="73"/>
        <v>B4_2022</v>
      </c>
      <c r="J1153" s="14" t="s">
        <v>10</v>
      </c>
      <c r="K1153" s="14" t="s">
        <v>373</v>
      </c>
      <c r="L1153" s="18">
        <v>44838</v>
      </c>
      <c r="M1153" s="154">
        <v>23.935000000000002</v>
      </c>
      <c r="N1153" s="155">
        <v>1340.3600000000001</v>
      </c>
      <c r="O1153" s="155">
        <v>1340.3600000000001</v>
      </c>
      <c r="P1153" s="14"/>
      <c r="Q1153" s="14"/>
      <c r="R1153" s="14"/>
      <c r="S1153" s="168"/>
      <c r="T1153" s="168"/>
      <c r="U1153" s="168"/>
      <c r="V1153" s="168"/>
      <c r="W1153" s="168"/>
      <c r="X1153" s="168"/>
      <c r="Y1153" s="168"/>
      <c r="Z1153" s="168"/>
      <c r="AA1153" s="168"/>
      <c r="AB1153" s="168"/>
      <c r="AC1153" s="168"/>
      <c r="AD1153" s="168"/>
      <c r="AE1153" s="168"/>
      <c r="AF1153" s="168"/>
      <c r="AG1153" s="168"/>
      <c r="AH1153" s="168"/>
      <c r="AI1153" s="168"/>
      <c r="AJ1153" s="168"/>
      <c r="AK1153" s="168"/>
      <c r="AL1153" s="168"/>
      <c r="AM1153" s="168"/>
      <c r="AN1153" s="168"/>
      <c r="AO1153" s="168"/>
      <c r="AP1153" s="168"/>
      <c r="AQ1153" s="168"/>
      <c r="AR1153" s="14"/>
    </row>
    <row r="1154" spans="1:44" x14ac:dyDescent="0.35">
      <c r="A1154" s="153" t="str">
        <f t="shared" si="71"/>
        <v>CUM_1</v>
      </c>
      <c r="B1154" s="14">
        <v>2022</v>
      </c>
      <c r="C1154" s="14">
        <v>1</v>
      </c>
      <c r="D1154" s="14" t="s">
        <v>7</v>
      </c>
      <c r="E1154" s="14" t="s">
        <v>7</v>
      </c>
      <c r="F1154" s="14" t="s">
        <v>8</v>
      </c>
      <c r="G1154" s="14" t="s">
        <v>9</v>
      </c>
      <c r="H1154" s="14" t="str">
        <f t="shared" si="72"/>
        <v>B3BPW</v>
      </c>
      <c r="I1154" s="14" t="str">
        <f t="shared" si="73"/>
        <v>B3_2022</v>
      </c>
      <c r="J1154" s="14" t="s">
        <v>10</v>
      </c>
      <c r="K1154" s="14" t="s">
        <v>375</v>
      </c>
      <c r="L1154" s="154"/>
      <c r="M1154" s="154"/>
      <c r="N1154" s="164">
        <f t="shared" ref="N1154:N1201" si="74">SUMIF($C$962:$C$1153,$C1154,$N$962:$N$1153)</f>
        <v>10117.153418782553</v>
      </c>
      <c r="O1154" s="155"/>
      <c r="P1154" s="14"/>
      <c r="Q1154" s="14"/>
      <c r="R1154" s="14"/>
      <c r="S1154" s="168"/>
      <c r="T1154" s="168"/>
      <c r="U1154" s="168"/>
      <c r="V1154" s="168"/>
      <c r="W1154" s="168"/>
      <c r="X1154" s="168"/>
      <c r="Y1154" s="168"/>
      <c r="Z1154" s="168"/>
      <c r="AA1154" s="168"/>
      <c r="AB1154" s="168"/>
      <c r="AC1154" s="168"/>
      <c r="AD1154" s="168"/>
      <c r="AE1154" s="168"/>
      <c r="AF1154" s="168"/>
      <c r="AG1154" s="168"/>
      <c r="AH1154" s="168"/>
      <c r="AI1154" s="168"/>
      <c r="AJ1154" s="168"/>
      <c r="AK1154" s="168"/>
      <c r="AL1154" s="168"/>
      <c r="AM1154" s="168"/>
      <c r="AN1154" s="168"/>
      <c r="AO1154" s="168"/>
      <c r="AP1154" s="168"/>
      <c r="AQ1154" s="168"/>
      <c r="AR1154" s="14"/>
    </row>
    <row r="1155" spans="1:44" x14ac:dyDescent="0.35">
      <c r="A1155" s="153" t="str">
        <f t="shared" si="71"/>
        <v>CUM_2</v>
      </c>
      <c r="B1155" s="14">
        <v>2022</v>
      </c>
      <c r="C1155" s="14">
        <v>2</v>
      </c>
      <c r="D1155" s="14" t="s">
        <v>7</v>
      </c>
      <c r="E1155" s="14" t="s">
        <v>7</v>
      </c>
      <c r="F1155" s="14" t="s">
        <v>11</v>
      </c>
      <c r="G1155" s="14" t="s">
        <v>12</v>
      </c>
      <c r="H1155" s="14" t="str">
        <f t="shared" si="72"/>
        <v>B4C</v>
      </c>
      <c r="I1155" s="14" t="str">
        <f t="shared" si="73"/>
        <v>B4_2022</v>
      </c>
      <c r="J1155" s="14" t="s">
        <v>10</v>
      </c>
      <c r="K1155" s="14" t="s">
        <v>375</v>
      </c>
      <c r="L1155" s="154"/>
      <c r="M1155" s="154"/>
      <c r="N1155" s="164">
        <f t="shared" si="74"/>
        <v>13568.546666666667</v>
      </c>
      <c r="O1155" s="155"/>
      <c r="P1155" s="14"/>
      <c r="Q1155" s="14"/>
      <c r="R1155" s="14"/>
      <c r="S1155" s="168"/>
      <c r="T1155" s="168"/>
      <c r="U1155" s="168"/>
      <c r="V1155" s="168"/>
      <c r="W1155" s="168"/>
      <c r="X1155" s="168"/>
      <c r="Y1155" s="168"/>
      <c r="Z1155" s="168"/>
      <c r="AA1155" s="168"/>
      <c r="AB1155" s="168"/>
      <c r="AC1155" s="168"/>
      <c r="AD1155" s="168"/>
      <c r="AE1155" s="168"/>
      <c r="AF1155" s="168"/>
      <c r="AG1155" s="168"/>
      <c r="AH1155" s="168"/>
      <c r="AI1155" s="168"/>
      <c r="AJ1155" s="168"/>
      <c r="AK1155" s="168"/>
      <c r="AL1155" s="168"/>
      <c r="AM1155" s="168"/>
      <c r="AN1155" s="168"/>
      <c r="AO1155" s="168"/>
      <c r="AP1155" s="168"/>
      <c r="AQ1155" s="168"/>
      <c r="AR1155" s="14"/>
    </row>
    <row r="1156" spans="1:44" x14ac:dyDescent="0.35">
      <c r="A1156" s="153" t="str">
        <f t="shared" si="71"/>
        <v>CUM_3</v>
      </c>
      <c r="B1156" s="14">
        <v>2022</v>
      </c>
      <c r="C1156" s="14">
        <v>3</v>
      </c>
      <c r="D1156" s="14" t="s">
        <v>13</v>
      </c>
      <c r="E1156" s="14" t="s">
        <v>7</v>
      </c>
      <c r="F1156" s="14" t="s">
        <v>14</v>
      </c>
      <c r="G1156" s="14" t="s">
        <v>9</v>
      </c>
      <c r="H1156" s="14" t="str">
        <f t="shared" si="72"/>
        <v>B1BPW</v>
      </c>
      <c r="I1156" s="14" t="str">
        <f t="shared" si="73"/>
        <v>B1_2022</v>
      </c>
      <c r="J1156" s="14" t="s">
        <v>15</v>
      </c>
      <c r="K1156" s="14" t="s">
        <v>375</v>
      </c>
      <c r="L1156" s="154"/>
      <c r="M1156" s="154"/>
      <c r="N1156" s="164">
        <f t="shared" si="74"/>
        <v>8297.3533333333326</v>
      </c>
      <c r="O1156" s="155"/>
      <c r="P1156" s="14"/>
      <c r="Q1156" s="14"/>
      <c r="R1156" s="14"/>
      <c r="S1156" s="168"/>
      <c r="T1156" s="168"/>
      <c r="U1156" s="168"/>
      <c r="V1156" s="168"/>
      <c r="W1156" s="168"/>
      <c r="X1156" s="168"/>
      <c r="Y1156" s="168"/>
      <c r="Z1156" s="168"/>
      <c r="AA1156" s="168"/>
      <c r="AB1156" s="168"/>
      <c r="AC1156" s="168"/>
      <c r="AD1156" s="168"/>
      <c r="AE1156" s="168"/>
      <c r="AF1156" s="168"/>
      <c r="AG1156" s="168"/>
      <c r="AH1156" s="168"/>
      <c r="AI1156" s="168"/>
      <c r="AJ1156" s="168"/>
      <c r="AK1156" s="168"/>
      <c r="AL1156" s="168"/>
      <c r="AM1156" s="168"/>
      <c r="AN1156" s="168"/>
      <c r="AO1156" s="168"/>
      <c r="AP1156" s="168"/>
      <c r="AQ1156" s="168"/>
      <c r="AR1156" s="14"/>
    </row>
    <row r="1157" spans="1:44" x14ac:dyDescent="0.35">
      <c r="A1157" s="153" t="str">
        <f t="shared" si="71"/>
        <v>CUM_4</v>
      </c>
      <c r="B1157" s="14">
        <v>2022</v>
      </c>
      <c r="C1157" s="14">
        <v>4</v>
      </c>
      <c r="D1157" s="14" t="s">
        <v>13</v>
      </c>
      <c r="E1157" s="14" t="s">
        <v>7</v>
      </c>
      <c r="F1157" s="14" t="s">
        <v>14</v>
      </c>
      <c r="G1157" s="14" t="s">
        <v>16</v>
      </c>
      <c r="H1157" s="14" t="str">
        <f t="shared" si="72"/>
        <v>B1BFW</v>
      </c>
      <c r="I1157" s="14" t="str">
        <f t="shared" si="73"/>
        <v>B1_2022</v>
      </c>
      <c r="J1157" s="14" t="s">
        <v>15</v>
      </c>
      <c r="K1157" s="14" t="s">
        <v>375</v>
      </c>
      <c r="L1157" s="154"/>
      <c r="M1157" s="154"/>
      <c r="N1157" s="164">
        <f t="shared" si="74"/>
        <v>7370.4</v>
      </c>
      <c r="O1157" s="155"/>
      <c r="P1157" s="14"/>
      <c r="Q1157" s="14"/>
      <c r="R1157" s="14"/>
      <c r="S1157" s="168"/>
      <c r="T1157" s="168"/>
      <c r="U1157" s="168"/>
      <c r="V1157" s="168"/>
      <c r="W1157" s="168"/>
      <c r="X1157" s="168"/>
      <c r="Y1157" s="168"/>
      <c r="Z1157" s="168"/>
      <c r="AA1157" s="168"/>
      <c r="AB1157" s="168"/>
      <c r="AC1157" s="168"/>
      <c r="AD1157" s="168"/>
      <c r="AE1157" s="168"/>
      <c r="AF1157" s="168"/>
      <c r="AG1157" s="168"/>
      <c r="AH1157" s="168"/>
      <c r="AI1157" s="168"/>
      <c r="AJ1157" s="168"/>
      <c r="AK1157" s="168"/>
      <c r="AL1157" s="168"/>
      <c r="AM1157" s="168"/>
      <c r="AN1157" s="168"/>
      <c r="AO1157" s="168"/>
      <c r="AP1157" s="168"/>
      <c r="AQ1157" s="168"/>
      <c r="AR1157" s="14"/>
    </row>
    <row r="1158" spans="1:44" x14ac:dyDescent="0.35">
      <c r="A1158" s="153" t="str">
        <f t="shared" si="71"/>
        <v>CUM_5</v>
      </c>
      <c r="B1158" s="14">
        <v>2022</v>
      </c>
      <c r="C1158" s="14">
        <v>5</v>
      </c>
      <c r="D1158" s="14" t="s">
        <v>12</v>
      </c>
      <c r="E1158" s="14" t="s">
        <v>7</v>
      </c>
      <c r="F1158" s="14" t="s">
        <v>11</v>
      </c>
      <c r="G1158" s="14" t="s">
        <v>9</v>
      </c>
      <c r="H1158" s="14" t="str">
        <f t="shared" si="72"/>
        <v>B4BPW</v>
      </c>
      <c r="I1158" s="14" t="str">
        <f t="shared" si="73"/>
        <v>B4_2022</v>
      </c>
      <c r="J1158" s="14" t="s">
        <v>10</v>
      </c>
      <c r="K1158" s="14" t="s">
        <v>375</v>
      </c>
      <c r="L1158" s="154"/>
      <c r="M1158" s="154"/>
      <c r="N1158" s="164">
        <f t="shared" si="74"/>
        <v>13624.89327392578</v>
      </c>
      <c r="O1158" s="155"/>
      <c r="P1158" s="14"/>
      <c r="Q1158" s="14"/>
      <c r="R1158" s="14"/>
      <c r="S1158" s="168"/>
      <c r="T1158" s="168"/>
      <c r="U1158" s="168"/>
      <c r="V1158" s="168"/>
      <c r="W1158" s="168"/>
      <c r="X1158" s="168"/>
      <c r="Y1158" s="168"/>
      <c r="Z1158" s="168"/>
      <c r="AA1158" s="168"/>
      <c r="AB1158" s="168"/>
      <c r="AC1158" s="168"/>
      <c r="AD1158" s="168"/>
      <c r="AE1158" s="168"/>
      <c r="AF1158" s="168"/>
      <c r="AG1158" s="168"/>
      <c r="AH1158" s="168"/>
      <c r="AI1158" s="168"/>
      <c r="AJ1158" s="168"/>
      <c r="AK1158" s="168"/>
      <c r="AL1158" s="168"/>
      <c r="AM1158" s="168"/>
      <c r="AN1158" s="168"/>
      <c r="AO1158" s="168"/>
      <c r="AP1158" s="168"/>
      <c r="AQ1158" s="168"/>
      <c r="AR1158" s="14"/>
    </row>
    <row r="1159" spans="1:44" x14ac:dyDescent="0.35">
      <c r="A1159" s="153" t="str">
        <f t="shared" si="71"/>
        <v>CUM_6</v>
      </c>
      <c r="B1159" s="14">
        <v>2022</v>
      </c>
      <c r="C1159" s="14">
        <v>6</v>
      </c>
      <c r="D1159" s="14" t="s">
        <v>12</v>
      </c>
      <c r="E1159" s="14" t="s">
        <v>7</v>
      </c>
      <c r="F1159" s="14" t="s">
        <v>14</v>
      </c>
      <c r="G1159" s="14" t="s">
        <v>12</v>
      </c>
      <c r="H1159" s="14" t="str">
        <f t="shared" si="72"/>
        <v>B1C</v>
      </c>
      <c r="I1159" s="14" t="str">
        <f t="shared" si="73"/>
        <v>B1_2022</v>
      </c>
      <c r="J1159" s="14" t="s">
        <v>15</v>
      </c>
      <c r="K1159" s="14" t="s">
        <v>375</v>
      </c>
      <c r="L1159" s="154"/>
      <c r="M1159" s="154"/>
      <c r="N1159" s="164">
        <f t="shared" si="74"/>
        <v>6810.94</v>
      </c>
      <c r="O1159" s="155"/>
      <c r="P1159" s="14"/>
      <c r="Q1159" s="14"/>
      <c r="R1159" s="14"/>
      <c r="S1159" s="168"/>
      <c r="T1159" s="168"/>
      <c r="U1159" s="168"/>
      <c r="V1159" s="168"/>
      <c r="W1159" s="168"/>
      <c r="X1159" s="168"/>
      <c r="Y1159" s="168"/>
      <c r="Z1159" s="168"/>
      <c r="AA1159" s="168"/>
      <c r="AB1159" s="168"/>
      <c r="AC1159" s="168"/>
      <c r="AD1159" s="168"/>
      <c r="AE1159" s="168"/>
      <c r="AF1159" s="168"/>
      <c r="AG1159" s="168"/>
      <c r="AH1159" s="168"/>
      <c r="AI1159" s="168"/>
      <c r="AJ1159" s="168"/>
      <c r="AK1159" s="168"/>
      <c r="AL1159" s="168"/>
      <c r="AM1159" s="168"/>
      <c r="AN1159" s="168"/>
      <c r="AO1159" s="168"/>
      <c r="AP1159" s="168"/>
      <c r="AQ1159" s="168"/>
      <c r="AR1159" s="14"/>
    </row>
    <row r="1160" spans="1:44" x14ac:dyDescent="0.35">
      <c r="A1160" s="153" t="str">
        <f t="shared" si="71"/>
        <v>CUM_7</v>
      </c>
      <c r="B1160" s="14">
        <v>2022</v>
      </c>
      <c r="C1160" s="14">
        <v>7</v>
      </c>
      <c r="D1160" s="14" t="s">
        <v>17</v>
      </c>
      <c r="E1160" s="14" t="s">
        <v>7</v>
      </c>
      <c r="F1160" s="14" t="s">
        <v>18</v>
      </c>
      <c r="G1160" s="14" t="s">
        <v>12</v>
      </c>
      <c r="H1160" s="14" t="str">
        <f t="shared" si="72"/>
        <v>B2C</v>
      </c>
      <c r="I1160" s="14" t="str">
        <f t="shared" si="73"/>
        <v>B2_2022</v>
      </c>
      <c r="J1160" s="14" t="s">
        <v>15</v>
      </c>
      <c r="K1160" s="14" t="s">
        <v>375</v>
      </c>
      <c r="L1160" s="154"/>
      <c r="M1160" s="154"/>
      <c r="N1160" s="164">
        <f t="shared" si="74"/>
        <v>8402.253333333334</v>
      </c>
      <c r="O1160" s="155"/>
      <c r="P1160" s="14"/>
      <c r="Q1160" s="14"/>
      <c r="R1160" s="14"/>
      <c r="S1160" s="168"/>
      <c r="T1160" s="168"/>
      <c r="U1160" s="168"/>
      <c r="V1160" s="168"/>
      <c r="W1160" s="168"/>
      <c r="X1160" s="168"/>
      <c r="Y1160" s="168"/>
      <c r="Z1160" s="168"/>
      <c r="AA1160" s="168"/>
      <c r="AB1160" s="168"/>
      <c r="AC1160" s="168"/>
      <c r="AD1160" s="168"/>
      <c r="AE1160" s="168"/>
      <c r="AF1160" s="168"/>
      <c r="AG1160" s="168"/>
      <c r="AH1160" s="168"/>
      <c r="AI1160" s="168"/>
      <c r="AJ1160" s="168"/>
      <c r="AK1160" s="168"/>
      <c r="AL1160" s="168"/>
      <c r="AM1160" s="168"/>
      <c r="AN1160" s="168"/>
      <c r="AO1160" s="168"/>
      <c r="AP1160" s="168"/>
      <c r="AQ1160" s="168"/>
      <c r="AR1160" s="14"/>
    </row>
    <row r="1161" spans="1:44" x14ac:dyDescent="0.35">
      <c r="A1161" s="153" t="str">
        <f t="shared" si="71"/>
        <v>CUM_8</v>
      </c>
      <c r="B1161" s="14">
        <v>2022</v>
      </c>
      <c r="C1161" s="14">
        <v>8</v>
      </c>
      <c r="D1161" s="14" t="s">
        <v>17</v>
      </c>
      <c r="E1161" s="14" t="s">
        <v>7</v>
      </c>
      <c r="F1161" s="14" t="s">
        <v>18</v>
      </c>
      <c r="G1161" s="14" t="s">
        <v>9</v>
      </c>
      <c r="H1161" s="14" t="str">
        <f t="shared" si="72"/>
        <v>B2BPW</v>
      </c>
      <c r="I1161" s="14" t="str">
        <f t="shared" si="73"/>
        <v>B2_2022</v>
      </c>
      <c r="J1161" s="14" t="s">
        <v>15</v>
      </c>
      <c r="K1161" s="14" t="s">
        <v>375</v>
      </c>
      <c r="L1161" s="154"/>
      <c r="M1161" s="154"/>
      <c r="N1161" s="164">
        <f t="shared" si="74"/>
        <v>12463.4</v>
      </c>
      <c r="O1161" s="155"/>
      <c r="P1161" s="14"/>
      <c r="Q1161" s="14"/>
      <c r="R1161" s="14"/>
      <c r="S1161" s="168"/>
      <c r="T1161" s="168"/>
      <c r="U1161" s="168"/>
      <c r="V1161" s="168"/>
      <c r="W1161" s="168"/>
      <c r="X1161" s="168"/>
      <c r="Y1161" s="168"/>
      <c r="Z1161" s="168"/>
      <c r="AA1161" s="168"/>
      <c r="AB1161" s="168"/>
      <c r="AC1161" s="168"/>
      <c r="AD1161" s="168"/>
      <c r="AE1161" s="168"/>
      <c r="AF1161" s="168"/>
      <c r="AG1161" s="168"/>
      <c r="AH1161" s="168"/>
      <c r="AI1161" s="168"/>
      <c r="AJ1161" s="168"/>
      <c r="AK1161" s="168"/>
      <c r="AL1161" s="168"/>
      <c r="AM1161" s="168"/>
      <c r="AN1161" s="168"/>
      <c r="AO1161" s="168"/>
      <c r="AP1161" s="168"/>
      <c r="AQ1161" s="168"/>
      <c r="AR1161" s="14"/>
    </row>
    <row r="1162" spans="1:44" x14ac:dyDescent="0.35">
      <c r="A1162" s="153" t="str">
        <f t="shared" si="71"/>
        <v>CUM_9</v>
      </c>
      <c r="B1162" s="14">
        <v>2022</v>
      </c>
      <c r="C1162" s="14">
        <v>9</v>
      </c>
      <c r="D1162" s="14" t="s">
        <v>19</v>
      </c>
      <c r="E1162" s="14" t="s">
        <v>7</v>
      </c>
      <c r="F1162" s="14" t="s">
        <v>8</v>
      </c>
      <c r="G1162" s="14" t="s">
        <v>12</v>
      </c>
      <c r="H1162" s="14" t="str">
        <f t="shared" si="72"/>
        <v>B3C</v>
      </c>
      <c r="I1162" s="14" t="str">
        <f t="shared" si="73"/>
        <v>B3_2022</v>
      </c>
      <c r="J1162" s="14" t="s">
        <v>10</v>
      </c>
      <c r="K1162" s="14" t="s">
        <v>375</v>
      </c>
      <c r="L1162" s="154"/>
      <c r="M1162" s="154"/>
      <c r="N1162" s="164">
        <f t="shared" si="74"/>
        <v>7979.9466267903654</v>
      </c>
      <c r="O1162" s="155"/>
      <c r="P1162" s="14"/>
      <c r="Q1162" s="14"/>
      <c r="R1162" s="14"/>
      <c r="S1162" s="168"/>
      <c r="T1162" s="168"/>
      <c r="U1162" s="168"/>
      <c r="V1162" s="168"/>
      <c r="W1162" s="168"/>
      <c r="X1162" s="168"/>
      <c r="Y1162" s="168"/>
      <c r="Z1162" s="168"/>
      <c r="AA1162" s="168"/>
      <c r="AB1162" s="168"/>
      <c r="AC1162" s="168"/>
      <c r="AD1162" s="168"/>
      <c r="AE1162" s="168"/>
      <c r="AF1162" s="168"/>
      <c r="AG1162" s="168"/>
      <c r="AH1162" s="168"/>
      <c r="AI1162" s="168"/>
      <c r="AJ1162" s="168"/>
      <c r="AK1162" s="168"/>
      <c r="AL1162" s="168"/>
      <c r="AM1162" s="168"/>
      <c r="AN1162" s="168"/>
      <c r="AO1162" s="168"/>
      <c r="AP1162" s="168"/>
      <c r="AQ1162" s="168"/>
      <c r="AR1162" s="14"/>
    </row>
    <row r="1163" spans="1:44" x14ac:dyDescent="0.35">
      <c r="A1163" s="153" t="str">
        <f t="shared" si="71"/>
        <v>CUM_10</v>
      </c>
      <c r="B1163" s="14">
        <v>2022</v>
      </c>
      <c r="C1163" s="14">
        <v>10</v>
      </c>
      <c r="D1163" s="14" t="s">
        <v>19</v>
      </c>
      <c r="E1163" s="14" t="s">
        <v>7</v>
      </c>
      <c r="F1163" s="14" t="s">
        <v>11</v>
      </c>
      <c r="G1163" s="14" t="s">
        <v>16</v>
      </c>
      <c r="H1163" s="14" t="str">
        <f t="shared" si="72"/>
        <v>B4BFW</v>
      </c>
      <c r="I1163" s="14" t="str">
        <f t="shared" si="73"/>
        <v>B4_2022</v>
      </c>
      <c r="J1163" s="14" t="s">
        <v>10</v>
      </c>
      <c r="K1163" s="14" t="s">
        <v>375</v>
      </c>
      <c r="L1163" s="154"/>
      <c r="M1163" s="154"/>
      <c r="N1163" s="164">
        <f t="shared" si="74"/>
        <v>11143.70669108073</v>
      </c>
      <c r="O1163" s="155"/>
      <c r="P1163" s="14"/>
      <c r="Q1163" s="14"/>
      <c r="R1163" s="14"/>
      <c r="S1163" s="168"/>
      <c r="T1163" s="168"/>
      <c r="U1163" s="168"/>
      <c r="V1163" s="168"/>
      <c r="W1163" s="168"/>
      <c r="X1163" s="168"/>
      <c r="Y1163" s="168"/>
      <c r="Z1163" s="168"/>
      <c r="AA1163" s="168"/>
      <c r="AB1163" s="168"/>
      <c r="AC1163" s="168"/>
      <c r="AD1163" s="168"/>
      <c r="AE1163" s="168"/>
      <c r="AF1163" s="168"/>
      <c r="AG1163" s="168"/>
      <c r="AH1163" s="168"/>
      <c r="AI1163" s="168"/>
      <c r="AJ1163" s="168"/>
      <c r="AK1163" s="168"/>
      <c r="AL1163" s="168"/>
      <c r="AM1163" s="168"/>
      <c r="AN1163" s="168"/>
      <c r="AO1163" s="168"/>
      <c r="AP1163" s="168"/>
      <c r="AQ1163" s="168"/>
      <c r="AR1163" s="14"/>
    </row>
    <row r="1164" spans="1:44" x14ac:dyDescent="0.35">
      <c r="A1164" s="153" t="str">
        <f t="shared" si="71"/>
        <v>CUM_11</v>
      </c>
      <c r="B1164" s="14">
        <v>2022</v>
      </c>
      <c r="C1164" s="14">
        <v>11</v>
      </c>
      <c r="D1164" s="14" t="s">
        <v>20</v>
      </c>
      <c r="E1164" s="14" t="s">
        <v>7</v>
      </c>
      <c r="F1164" s="14" t="s">
        <v>8</v>
      </c>
      <c r="G1164" s="14" t="s">
        <v>16</v>
      </c>
      <c r="H1164" s="14" t="str">
        <f t="shared" si="72"/>
        <v>B3BFW</v>
      </c>
      <c r="I1164" s="14" t="str">
        <f t="shared" si="73"/>
        <v>B3_2022</v>
      </c>
      <c r="J1164" s="14" t="s">
        <v>10</v>
      </c>
      <c r="K1164" s="14" t="s">
        <v>375</v>
      </c>
      <c r="L1164" s="154"/>
      <c r="M1164" s="154"/>
      <c r="N1164" s="164">
        <f t="shared" si="74"/>
        <v>7193.6999910481782</v>
      </c>
      <c r="O1164" s="155"/>
      <c r="P1164" s="14"/>
      <c r="Q1164" s="14"/>
      <c r="R1164" s="14"/>
      <c r="S1164" s="168"/>
      <c r="T1164" s="168"/>
      <c r="U1164" s="168"/>
      <c r="V1164" s="168"/>
      <c r="W1164" s="168"/>
      <c r="X1164" s="168"/>
      <c r="Y1164" s="168"/>
      <c r="Z1164" s="168"/>
      <c r="AA1164" s="168"/>
      <c r="AB1164" s="168"/>
      <c r="AC1164" s="168"/>
      <c r="AD1164" s="168"/>
      <c r="AE1164" s="168"/>
      <c r="AF1164" s="168"/>
      <c r="AG1164" s="168"/>
      <c r="AH1164" s="168"/>
      <c r="AI1164" s="168"/>
      <c r="AJ1164" s="168"/>
      <c r="AK1164" s="168"/>
      <c r="AL1164" s="168"/>
      <c r="AM1164" s="168"/>
      <c r="AN1164" s="168"/>
      <c r="AO1164" s="168"/>
      <c r="AP1164" s="168"/>
      <c r="AQ1164" s="168"/>
      <c r="AR1164" s="14"/>
    </row>
    <row r="1165" spans="1:44" x14ac:dyDescent="0.35">
      <c r="A1165" s="153" t="str">
        <f t="shared" si="71"/>
        <v>CUM_12</v>
      </c>
      <c r="B1165" s="14">
        <v>2022</v>
      </c>
      <c r="C1165" s="15">
        <v>12</v>
      </c>
      <c r="D1165" s="15" t="s">
        <v>20</v>
      </c>
      <c r="E1165" s="15" t="s">
        <v>7</v>
      </c>
      <c r="F1165" s="15" t="s">
        <v>18</v>
      </c>
      <c r="G1165" s="14" t="s">
        <v>16</v>
      </c>
      <c r="H1165" s="14" t="str">
        <f t="shared" si="72"/>
        <v>B2BFW</v>
      </c>
      <c r="I1165" s="14" t="str">
        <f t="shared" si="73"/>
        <v>B2_2022</v>
      </c>
      <c r="J1165" s="14" t="s">
        <v>15</v>
      </c>
      <c r="K1165" s="14" t="s">
        <v>375</v>
      </c>
      <c r="L1165" s="154"/>
      <c r="M1165" s="154"/>
      <c r="N1165" s="164">
        <f t="shared" si="74"/>
        <v>8230</v>
      </c>
      <c r="O1165" s="155"/>
      <c r="P1165" s="14"/>
      <c r="Q1165" s="14"/>
      <c r="R1165" s="14"/>
      <c r="S1165" s="168"/>
      <c r="T1165" s="168"/>
      <c r="U1165" s="168"/>
      <c r="V1165" s="168"/>
      <c r="W1165" s="168"/>
      <c r="X1165" s="168"/>
      <c r="Y1165" s="168"/>
      <c r="Z1165" s="168"/>
      <c r="AA1165" s="168"/>
      <c r="AB1165" s="168"/>
      <c r="AC1165" s="168"/>
      <c r="AD1165" s="168"/>
      <c r="AE1165" s="168"/>
      <c r="AF1165" s="168"/>
      <c r="AG1165" s="168"/>
      <c r="AH1165" s="168"/>
      <c r="AI1165" s="168"/>
      <c r="AJ1165" s="168"/>
      <c r="AK1165" s="168"/>
      <c r="AL1165" s="168"/>
      <c r="AM1165" s="168"/>
      <c r="AN1165" s="168"/>
      <c r="AO1165" s="168"/>
      <c r="AP1165" s="168"/>
      <c r="AQ1165" s="168"/>
      <c r="AR1165" s="14"/>
    </row>
    <row r="1166" spans="1:44" x14ac:dyDescent="0.35">
      <c r="A1166" s="153" t="str">
        <f t="shared" si="71"/>
        <v>CUM_13</v>
      </c>
      <c r="B1166" s="14">
        <v>2022</v>
      </c>
      <c r="C1166" s="14">
        <v>13</v>
      </c>
      <c r="D1166" s="14" t="s">
        <v>7</v>
      </c>
      <c r="E1166" s="14" t="s">
        <v>13</v>
      </c>
      <c r="F1166" s="14" t="s">
        <v>8</v>
      </c>
      <c r="G1166" s="14" t="s">
        <v>9</v>
      </c>
      <c r="H1166" s="14" t="str">
        <f t="shared" si="72"/>
        <v>B3BPW</v>
      </c>
      <c r="I1166" s="14" t="str">
        <f t="shared" si="73"/>
        <v>B3_2022</v>
      </c>
      <c r="J1166" s="14" t="s">
        <v>10</v>
      </c>
      <c r="K1166" s="14" t="s">
        <v>375</v>
      </c>
      <c r="L1166" s="154"/>
      <c r="M1166" s="154"/>
      <c r="N1166" s="164">
        <f t="shared" si="74"/>
        <v>9671.8532527669267</v>
      </c>
      <c r="O1166" s="155"/>
      <c r="P1166" s="14"/>
      <c r="Q1166" s="14"/>
      <c r="R1166" s="14"/>
      <c r="S1166" s="168"/>
      <c r="T1166" s="168"/>
      <c r="U1166" s="168"/>
      <c r="V1166" s="168"/>
      <c r="W1166" s="168"/>
      <c r="X1166" s="168"/>
      <c r="Y1166" s="168"/>
      <c r="Z1166" s="168"/>
      <c r="AA1166" s="168"/>
      <c r="AB1166" s="168"/>
      <c r="AC1166" s="168"/>
      <c r="AD1166" s="168"/>
      <c r="AE1166" s="168"/>
      <c r="AF1166" s="168"/>
      <c r="AG1166" s="168"/>
      <c r="AH1166" s="168"/>
      <c r="AI1166" s="168"/>
      <c r="AJ1166" s="168"/>
      <c r="AK1166" s="168"/>
      <c r="AL1166" s="168"/>
      <c r="AM1166" s="168"/>
      <c r="AN1166" s="168"/>
      <c r="AO1166" s="168"/>
      <c r="AP1166" s="168"/>
      <c r="AQ1166" s="168"/>
      <c r="AR1166" s="14"/>
    </row>
    <row r="1167" spans="1:44" x14ac:dyDescent="0.35">
      <c r="A1167" s="153" t="str">
        <f t="shared" si="71"/>
        <v>CUM_14</v>
      </c>
      <c r="B1167" s="14">
        <v>2022</v>
      </c>
      <c r="C1167" s="14">
        <v>14</v>
      </c>
      <c r="D1167" s="14" t="s">
        <v>7</v>
      </c>
      <c r="E1167" s="14" t="s">
        <v>13</v>
      </c>
      <c r="F1167" s="14" t="s">
        <v>18</v>
      </c>
      <c r="G1167" s="14" t="s">
        <v>9</v>
      </c>
      <c r="H1167" s="14" t="str">
        <f t="shared" si="72"/>
        <v>B2BPW</v>
      </c>
      <c r="I1167" s="14" t="str">
        <f t="shared" si="73"/>
        <v>B2_2022</v>
      </c>
      <c r="J1167" s="14" t="s">
        <v>15</v>
      </c>
      <c r="K1167" s="14" t="s">
        <v>375</v>
      </c>
      <c r="L1167" s="154"/>
      <c r="M1167" s="154"/>
      <c r="N1167" s="164">
        <f t="shared" si="74"/>
        <v>13550.113333333333</v>
      </c>
      <c r="O1167" s="155"/>
      <c r="P1167" s="14"/>
      <c r="Q1167" s="14"/>
      <c r="R1167" s="14"/>
      <c r="S1167" s="168"/>
      <c r="T1167" s="168"/>
      <c r="U1167" s="168"/>
      <c r="V1167" s="168"/>
      <c r="W1167" s="168"/>
      <c r="X1167" s="168"/>
      <c r="Y1167" s="168"/>
      <c r="Z1167" s="168"/>
      <c r="AA1167" s="168"/>
      <c r="AB1167" s="168"/>
      <c r="AC1167" s="168"/>
      <c r="AD1167" s="168"/>
      <c r="AE1167" s="168"/>
      <c r="AF1167" s="168"/>
      <c r="AG1167" s="168"/>
      <c r="AH1167" s="168"/>
      <c r="AI1167" s="168"/>
      <c r="AJ1167" s="168"/>
      <c r="AK1167" s="168"/>
      <c r="AL1167" s="168"/>
      <c r="AM1167" s="168"/>
      <c r="AN1167" s="168"/>
      <c r="AO1167" s="168"/>
      <c r="AP1167" s="168"/>
      <c r="AQ1167" s="168"/>
      <c r="AR1167" s="14"/>
    </row>
    <row r="1168" spans="1:44" x14ac:dyDescent="0.35">
      <c r="A1168" s="153" t="str">
        <f t="shared" si="71"/>
        <v>CUM_15</v>
      </c>
      <c r="B1168" s="14">
        <v>2022</v>
      </c>
      <c r="C1168" s="14">
        <v>15</v>
      </c>
      <c r="D1168" s="14" t="s">
        <v>13</v>
      </c>
      <c r="E1168" s="14" t="s">
        <v>13</v>
      </c>
      <c r="F1168" s="14" t="s">
        <v>18</v>
      </c>
      <c r="G1168" s="14" t="s">
        <v>16</v>
      </c>
      <c r="H1168" s="14" t="str">
        <f t="shared" si="72"/>
        <v>B2BFW</v>
      </c>
      <c r="I1168" s="14" t="str">
        <f t="shared" si="73"/>
        <v>B2_2022</v>
      </c>
      <c r="J1168" s="14" t="s">
        <v>15</v>
      </c>
      <c r="K1168" s="14" t="s">
        <v>375</v>
      </c>
      <c r="L1168" s="154"/>
      <c r="M1168" s="154"/>
      <c r="N1168" s="164">
        <f t="shared" si="74"/>
        <v>12405.320000000002</v>
      </c>
      <c r="O1168" s="155"/>
      <c r="P1168" s="14"/>
      <c r="Q1168" s="14"/>
      <c r="R1168" s="14"/>
      <c r="S1168" s="168"/>
      <c r="T1168" s="168"/>
      <c r="U1168" s="168"/>
      <c r="V1168" s="168"/>
      <c r="W1168" s="168"/>
      <c r="X1168" s="168"/>
      <c r="Y1168" s="168"/>
      <c r="Z1168" s="168"/>
      <c r="AA1168" s="168"/>
      <c r="AB1168" s="168"/>
      <c r="AC1168" s="168"/>
      <c r="AD1168" s="168"/>
      <c r="AE1168" s="168"/>
      <c r="AF1168" s="168"/>
      <c r="AG1168" s="168"/>
      <c r="AH1168" s="168"/>
      <c r="AI1168" s="168"/>
      <c r="AJ1168" s="168"/>
      <c r="AK1168" s="168"/>
      <c r="AL1168" s="168"/>
      <c r="AM1168" s="168"/>
      <c r="AN1168" s="168"/>
      <c r="AO1168" s="168"/>
      <c r="AP1168" s="168"/>
      <c r="AQ1168" s="168"/>
      <c r="AR1168" s="14"/>
    </row>
    <row r="1169" spans="1:44" x14ac:dyDescent="0.35">
      <c r="A1169" s="153" t="str">
        <f t="shared" si="71"/>
        <v>CUM_16</v>
      </c>
      <c r="B1169" s="14">
        <v>2022</v>
      </c>
      <c r="C1169" s="14">
        <v>16</v>
      </c>
      <c r="D1169" s="14" t="s">
        <v>13</v>
      </c>
      <c r="E1169" s="14" t="s">
        <v>13</v>
      </c>
      <c r="F1169" s="14" t="s">
        <v>14</v>
      </c>
      <c r="G1169" s="14" t="s">
        <v>9</v>
      </c>
      <c r="H1169" s="14" t="str">
        <f t="shared" si="72"/>
        <v>B1BPW</v>
      </c>
      <c r="I1169" s="14" t="str">
        <f t="shared" si="73"/>
        <v>B1_2022</v>
      </c>
      <c r="J1169" s="14" t="s">
        <v>15</v>
      </c>
      <c r="K1169" s="14" t="s">
        <v>375</v>
      </c>
      <c r="L1169" s="154"/>
      <c r="M1169" s="154"/>
      <c r="N1169" s="164">
        <f t="shared" si="74"/>
        <v>9471.3866666666672</v>
      </c>
      <c r="O1169" s="155"/>
      <c r="P1169" s="14"/>
      <c r="Q1169" s="14"/>
      <c r="R1169" s="14"/>
      <c r="S1169" s="168"/>
      <c r="T1169" s="168"/>
      <c r="U1169" s="168"/>
      <c r="V1169" s="168"/>
      <c r="W1169" s="168"/>
      <c r="X1169" s="168"/>
      <c r="Y1169" s="168"/>
      <c r="Z1169" s="168"/>
      <c r="AA1169" s="168"/>
      <c r="AB1169" s="168"/>
      <c r="AC1169" s="168"/>
      <c r="AD1169" s="168"/>
      <c r="AE1169" s="168"/>
      <c r="AF1169" s="168"/>
      <c r="AG1169" s="168"/>
      <c r="AH1169" s="168"/>
      <c r="AI1169" s="168"/>
      <c r="AJ1169" s="168"/>
      <c r="AK1169" s="168"/>
      <c r="AL1169" s="168"/>
      <c r="AM1169" s="168"/>
      <c r="AN1169" s="168"/>
      <c r="AO1169" s="168"/>
      <c r="AP1169" s="168"/>
      <c r="AQ1169" s="168"/>
      <c r="AR1169" s="14"/>
    </row>
    <row r="1170" spans="1:44" x14ac:dyDescent="0.35">
      <c r="A1170" s="153" t="str">
        <f t="shared" si="71"/>
        <v>CUM_17</v>
      </c>
      <c r="B1170" s="14">
        <v>2022</v>
      </c>
      <c r="C1170" s="14">
        <v>17</v>
      </c>
      <c r="D1170" s="14" t="s">
        <v>12</v>
      </c>
      <c r="E1170" s="14" t="s">
        <v>13</v>
      </c>
      <c r="F1170" s="14" t="s">
        <v>14</v>
      </c>
      <c r="G1170" s="14" t="s">
        <v>16</v>
      </c>
      <c r="H1170" s="14" t="str">
        <f t="shared" si="72"/>
        <v>B1BFW</v>
      </c>
      <c r="I1170" s="14" t="str">
        <f t="shared" si="73"/>
        <v>B1_2022</v>
      </c>
      <c r="J1170" s="14" t="s">
        <v>15</v>
      </c>
      <c r="K1170" s="14" t="s">
        <v>375</v>
      </c>
      <c r="L1170" s="154"/>
      <c r="M1170" s="154"/>
      <c r="N1170" s="164">
        <f t="shared" si="74"/>
        <v>10997.366666666667</v>
      </c>
      <c r="O1170" s="155"/>
      <c r="P1170" s="14"/>
      <c r="Q1170" s="14"/>
      <c r="R1170" s="14"/>
      <c r="S1170" s="168"/>
      <c r="T1170" s="168"/>
      <c r="U1170" s="168"/>
      <c r="V1170" s="168"/>
      <c r="W1170" s="168"/>
      <c r="X1170" s="168"/>
      <c r="Y1170" s="168"/>
      <c r="Z1170" s="168"/>
      <c r="AA1170" s="168"/>
      <c r="AB1170" s="168"/>
      <c r="AC1170" s="168"/>
      <c r="AD1170" s="168"/>
      <c r="AE1170" s="168"/>
      <c r="AF1170" s="168"/>
      <c r="AG1170" s="168"/>
      <c r="AH1170" s="168"/>
      <c r="AI1170" s="168"/>
      <c r="AJ1170" s="168"/>
      <c r="AK1170" s="168"/>
      <c r="AL1170" s="168"/>
      <c r="AM1170" s="168"/>
      <c r="AN1170" s="168"/>
      <c r="AO1170" s="168"/>
      <c r="AP1170" s="168"/>
      <c r="AQ1170" s="168"/>
      <c r="AR1170" s="14"/>
    </row>
    <row r="1171" spans="1:44" x14ac:dyDescent="0.35">
      <c r="A1171" s="153" t="str">
        <f t="shared" si="71"/>
        <v>CUM_18</v>
      </c>
      <c r="B1171" s="14">
        <v>2022</v>
      </c>
      <c r="C1171" s="14">
        <v>18</v>
      </c>
      <c r="D1171" s="14" t="s">
        <v>12</v>
      </c>
      <c r="E1171" s="14" t="s">
        <v>13</v>
      </c>
      <c r="F1171" s="14" t="s">
        <v>11</v>
      </c>
      <c r="G1171" s="14" t="s">
        <v>16</v>
      </c>
      <c r="H1171" s="14" t="str">
        <f t="shared" si="72"/>
        <v>B4BFW</v>
      </c>
      <c r="I1171" s="14" t="str">
        <f t="shared" si="73"/>
        <v>B4_2022</v>
      </c>
      <c r="J1171" s="14" t="s">
        <v>10</v>
      </c>
      <c r="K1171" s="14" t="s">
        <v>375</v>
      </c>
      <c r="L1171" s="154"/>
      <c r="M1171" s="154"/>
      <c r="N1171" s="164">
        <f t="shared" si="74"/>
        <v>13786.193570963542</v>
      </c>
      <c r="O1171" s="155"/>
      <c r="P1171" s="14"/>
      <c r="Q1171" s="14"/>
      <c r="R1171" s="14"/>
      <c r="S1171" s="168"/>
      <c r="T1171" s="168"/>
      <c r="U1171" s="168"/>
      <c r="V1171" s="168"/>
      <c r="W1171" s="168"/>
      <c r="X1171" s="168"/>
      <c r="Y1171" s="168"/>
      <c r="Z1171" s="168"/>
      <c r="AA1171" s="168"/>
      <c r="AB1171" s="168"/>
      <c r="AC1171" s="168"/>
      <c r="AD1171" s="168"/>
      <c r="AE1171" s="168"/>
      <c r="AF1171" s="168"/>
      <c r="AG1171" s="168"/>
      <c r="AH1171" s="168"/>
      <c r="AI1171" s="168"/>
      <c r="AJ1171" s="168"/>
      <c r="AK1171" s="168"/>
      <c r="AL1171" s="168"/>
      <c r="AM1171" s="168"/>
      <c r="AN1171" s="168"/>
      <c r="AO1171" s="168"/>
      <c r="AP1171" s="168"/>
      <c r="AQ1171" s="168"/>
      <c r="AR1171" s="14"/>
    </row>
    <row r="1172" spans="1:44" x14ac:dyDescent="0.35">
      <c r="A1172" s="153" t="str">
        <f t="shared" si="71"/>
        <v>CUM_19</v>
      </c>
      <c r="B1172" s="14">
        <v>2022</v>
      </c>
      <c r="C1172" s="14">
        <v>19</v>
      </c>
      <c r="D1172" s="14" t="s">
        <v>17</v>
      </c>
      <c r="E1172" s="14" t="s">
        <v>13</v>
      </c>
      <c r="F1172" s="14" t="s">
        <v>11</v>
      </c>
      <c r="G1172" s="14" t="s">
        <v>9</v>
      </c>
      <c r="H1172" s="14" t="str">
        <f t="shared" si="72"/>
        <v>B4BPW</v>
      </c>
      <c r="I1172" s="14" t="str">
        <f t="shared" si="73"/>
        <v>B4_2022</v>
      </c>
      <c r="J1172" s="14" t="s">
        <v>10</v>
      </c>
      <c r="K1172" s="14" t="s">
        <v>375</v>
      </c>
      <c r="L1172" s="154"/>
      <c r="M1172" s="154"/>
      <c r="N1172" s="164">
        <f t="shared" si="74"/>
        <v>14073.499877929688</v>
      </c>
      <c r="O1172" s="155"/>
      <c r="P1172" s="14"/>
      <c r="Q1172" s="14"/>
      <c r="R1172" s="14"/>
      <c r="S1172" s="168"/>
      <c r="T1172" s="168"/>
      <c r="U1172" s="168"/>
      <c r="V1172" s="168"/>
      <c r="W1172" s="168"/>
      <c r="X1172" s="168"/>
      <c r="Y1172" s="168"/>
      <c r="Z1172" s="168"/>
      <c r="AA1172" s="168"/>
      <c r="AB1172" s="168"/>
      <c r="AC1172" s="168"/>
      <c r="AD1172" s="168"/>
      <c r="AE1172" s="168"/>
      <c r="AF1172" s="168"/>
      <c r="AG1172" s="168"/>
      <c r="AH1172" s="168"/>
      <c r="AI1172" s="168"/>
      <c r="AJ1172" s="168"/>
      <c r="AK1172" s="168"/>
      <c r="AL1172" s="168"/>
      <c r="AM1172" s="168"/>
      <c r="AN1172" s="168"/>
      <c r="AO1172" s="168"/>
      <c r="AP1172" s="168"/>
      <c r="AQ1172" s="168"/>
      <c r="AR1172" s="14"/>
    </row>
    <row r="1173" spans="1:44" x14ac:dyDescent="0.35">
      <c r="A1173" s="153" t="str">
        <f t="shared" si="71"/>
        <v>CUM_20</v>
      </c>
      <c r="B1173" s="14">
        <v>2022</v>
      </c>
      <c r="C1173" s="14">
        <v>20</v>
      </c>
      <c r="D1173" s="14" t="s">
        <v>17</v>
      </c>
      <c r="E1173" s="14" t="s">
        <v>13</v>
      </c>
      <c r="F1173" s="14" t="s">
        <v>8</v>
      </c>
      <c r="G1173" s="14" t="s">
        <v>12</v>
      </c>
      <c r="H1173" s="14" t="str">
        <f t="shared" si="72"/>
        <v>B3C</v>
      </c>
      <c r="I1173" s="14" t="str">
        <f t="shared" si="73"/>
        <v>B3_2022</v>
      </c>
      <c r="J1173" s="14" t="s">
        <v>10</v>
      </c>
      <c r="K1173" s="14" t="s">
        <v>375</v>
      </c>
      <c r="L1173" s="154"/>
      <c r="M1173" s="154"/>
      <c r="N1173" s="164">
        <f t="shared" si="74"/>
        <v>8481.2399784342451</v>
      </c>
      <c r="O1173" s="155"/>
      <c r="P1173" s="14"/>
      <c r="Q1173" s="14"/>
      <c r="R1173" s="14"/>
      <c r="S1173" s="168"/>
      <c r="T1173" s="168"/>
      <c r="U1173" s="168"/>
      <c r="V1173" s="168"/>
      <c r="W1173" s="168"/>
      <c r="X1173" s="168"/>
      <c r="Y1173" s="168"/>
      <c r="Z1173" s="168"/>
      <c r="AA1173" s="168"/>
      <c r="AB1173" s="168"/>
      <c r="AC1173" s="168"/>
      <c r="AD1173" s="168"/>
      <c r="AE1173" s="168"/>
      <c r="AF1173" s="168"/>
      <c r="AG1173" s="168"/>
      <c r="AH1173" s="168"/>
      <c r="AI1173" s="168"/>
      <c r="AJ1173" s="168"/>
      <c r="AK1173" s="168"/>
      <c r="AL1173" s="168"/>
      <c r="AM1173" s="168"/>
      <c r="AN1173" s="168"/>
      <c r="AO1173" s="168"/>
      <c r="AP1173" s="168"/>
      <c r="AQ1173" s="168"/>
      <c r="AR1173" s="14"/>
    </row>
    <row r="1174" spans="1:44" x14ac:dyDescent="0.35">
      <c r="A1174" s="153" t="str">
        <f t="shared" si="71"/>
        <v>CUM_21</v>
      </c>
      <c r="B1174" s="14">
        <v>2022</v>
      </c>
      <c r="C1174" s="14">
        <v>21</v>
      </c>
      <c r="D1174" s="14" t="s">
        <v>19</v>
      </c>
      <c r="E1174" s="14" t="s">
        <v>13</v>
      </c>
      <c r="F1174" s="14" t="s">
        <v>14</v>
      </c>
      <c r="G1174" s="14" t="s">
        <v>12</v>
      </c>
      <c r="H1174" s="14" t="str">
        <f t="shared" si="72"/>
        <v>B1C</v>
      </c>
      <c r="I1174" s="14" t="str">
        <f t="shared" si="73"/>
        <v>B1_2022</v>
      </c>
      <c r="J1174" s="14" t="s">
        <v>15</v>
      </c>
      <c r="K1174" s="14" t="s">
        <v>375</v>
      </c>
      <c r="L1174" s="154"/>
      <c r="M1174" s="154"/>
      <c r="N1174" s="164">
        <f t="shared" si="74"/>
        <v>6572.4466666666667</v>
      </c>
      <c r="O1174" s="155"/>
      <c r="P1174" s="14"/>
      <c r="Q1174" s="14"/>
      <c r="R1174" s="14"/>
      <c r="S1174" s="168"/>
      <c r="T1174" s="168"/>
      <c r="U1174" s="168"/>
      <c r="V1174" s="168"/>
      <c r="W1174" s="168"/>
      <c r="X1174" s="168"/>
      <c r="Y1174" s="168"/>
      <c r="Z1174" s="168"/>
      <c r="AA1174" s="168"/>
      <c r="AB1174" s="168"/>
      <c r="AC1174" s="168"/>
      <c r="AD1174" s="168"/>
      <c r="AE1174" s="168"/>
      <c r="AF1174" s="168"/>
      <c r="AG1174" s="168"/>
      <c r="AH1174" s="168"/>
      <c r="AI1174" s="168"/>
      <c r="AJ1174" s="168"/>
      <c r="AK1174" s="168"/>
      <c r="AL1174" s="168"/>
      <c r="AM1174" s="168"/>
      <c r="AN1174" s="168"/>
      <c r="AO1174" s="168"/>
      <c r="AP1174" s="168"/>
      <c r="AQ1174" s="168"/>
      <c r="AR1174" s="14"/>
    </row>
    <row r="1175" spans="1:44" x14ac:dyDescent="0.35">
      <c r="A1175" s="153" t="str">
        <f t="shared" si="71"/>
        <v>CUM_22</v>
      </c>
      <c r="B1175" s="14">
        <v>2022</v>
      </c>
      <c r="C1175" s="14">
        <v>22</v>
      </c>
      <c r="D1175" s="14" t="s">
        <v>19</v>
      </c>
      <c r="E1175" s="14" t="s">
        <v>13</v>
      </c>
      <c r="F1175" s="14" t="s">
        <v>11</v>
      </c>
      <c r="G1175" s="14" t="s">
        <v>12</v>
      </c>
      <c r="H1175" s="14" t="str">
        <f t="shared" si="72"/>
        <v>B4C</v>
      </c>
      <c r="I1175" s="14" t="str">
        <f t="shared" si="73"/>
        <v>B4_2022</v>
      </c>
      <c r="J1175" s="14" t="s">
        <v>10</v>
      </c>
      <c r="K1175" s="14" t="s">
        <v>375</v>
      </c>
      <c r="L1175" s="154"/>
      <c r="M1175" s="154"/>
      <c r="N1175" s="164">
        <f t="shared" si="74"/>
        <v>13579.720130615233</v>
      </c>
      <c r="O1175" s="155"/>
      <c r="P1175" s="14"/>
      <c r="Q1175" s="14"/>
      <c r="R1175" s="14"/>
      <c r="S1175" s="168"/>
      <c r="T1175" s="168"/>
      <c r="U1175" s="168"/>
      <c r="V1175" s="168"/>
      <c r="W1175" s="168"/>
      <c r="X1175" s="168"/>
      <c r="Y1175" s="168"/>
      <c r="Z1175" s="168"/>
      <c r="AA1175" s="168"/>
      <c r="AB1175" s="168"/>
      <c r="AC1175" s="168"/>
      <c r="AD1175" s="168"/>
      <c r="AE1175" s="168"/>
      <c r="AF1175" s="168"/>
      <c r="AG1175" s="168"/>
      <c r="AH1175" s="168"/>
      <c r="AI1175" s="168"/>
      <c r="AJ1175" s="168"/>
      <c r="AK1175" s="168"/>
      <c r="AL1175" s="168"/>
      <c r="AM1175" s="168"/>
      <c r="AN1175" s="168"/>
      <c r="AO1175" s="168"/>
      <c r="AP1175" s="168"/>
      <c r="AQ1175" s="168"/>
      <c r="AR1175" s="14"/>
    </row>
    <row r="1176" spans="1:44" x14ac:dyDescent="0.35">
      <c r="A1176" s="153" t="str">
        <f t="shared" si="71"/>
        <v>CUM_23</v>
      </c>
      <c r="B1176" s="14">
        <v>2022</v>
      </c>
      <c r="C1176" s="14">
        <v>23</v>
      </c>
      <c r="D1176" s="14" t="s">
        <v>20</v>
      </c>
      <c r="E1176" s="14" t="s">
        <v>13</v>
      </c>
      <c r="F1176" s="14" t="s">
        <v>8</v>
      </c>
      <c r="G1176" s="14" t="s">
        <v>16</v>
      </c>
      <c r="H1176" s="14" t="str">
        <f t="shared" si="72"/>
        <v>B3BFW</v>
      </c>
      <c r="I1176" s="14" t="str">
        <f t="shared" si="73"/>
        <v>B3_2022</v>
      </c>
      <c r="J1176" s="14" t="s">
        <v>10</v>
      </c>
      <c r="K1176" s="14" t="s">
        <v>375</v>
      </c>
      <c r="L1176" s="154"/>
      <c r="M1176" s="154"/>
      <c r="N1176" s="164">
        <f t="shared" si="74"/>
        <v>7634.0133589680991</v>
      </c>
      <c r="O1176" s="155"/>
      <c r="P1176" s="14"/>
      <c r="Q1176" s="14"/>
      <c r="R1176" s="14"/>
      <c r="S1176" s="168"/>
      <c r="T1176" s="168"/>
      <c r="U1176" s="168"/>
      <c r="V1176" s="168"/>
      <c r="W1176" s="168"/>
      <c r="X1176" s="168"/>
      <c r="Y1176" s="168"/>
      <c r="Z1176" s="168"/>
      <c r="AA1176" s="168"/>
      <c r="AB1176" s="168"/>
      <c r="AC1176" s="168"/>
      <c r="AD1176" s="168"/>
      <c r="AE1176" s="168"/>
      <c r="AF1176" s="168"/>
      <c r="AG1176" s="168"/>
      <c r="AH1176" s="168"/>
      <c r="AI1176" s="168"/>
      <c r="AJ1176" s="168"/>
      <c r="AK1176" s="168"/>
      <c r="AL1176" s="168"/>
      <c r="AM1176" s="168"/>
      <c r="AN1176" s="168"/>
      <c r="AO1176" s="168"/>
      <c r="AP1176" s="168"/>
      <c r="AQ1176" s="168"/>
      <c r="AR1176" s="14"/>
    </row>
    <row r="1177" spans="1:44" x14ac:dyDescent="0.35">
      <c r="A1177" s="153" t="str">
        <f t="shared" si="71"/>
        <v>CUM_24</v>
      </c>
      <c r="B1177" s="14">
        <v>2022</v>
      </c>
      <c r="C1177" s="15">
        <v>24</v>
      </c>
      <c r="D1177" s="15" t="s">
        <v>20</v>
      </c>
      <c r="E1177" s="15" t="s">
        <v>13</v>
      </c>
      <c r="F1177" s="15" t="s">
        <v>18</v>
      </c>
      <c r="G1177" s="14" t="s">
        <v>12</v>
      </c>
      <c r="H1177" s="14" t="str">
        <f t="shared" si="72"/>
        <v>B2C</v>
      </c>
      <c r="I1177" s="14" t="str">
        <f t="shared" si="73"/>
        <v>B2_2022</v>
      </c>
      <c r="J1177" s="14" t="s">
        <v>15</v>
      </c>
      <c r="K1177" s="14" t="s">
        <v>375</v>
      </c>
      <c r="L1177" s="154"/>
      <c r="M1177" s="154"/>
      <c r="N1177" s="164">
        <f t="shared" si="74"/>
        <v>8472.56</v>
      </c>
      <c r="O1177" s="155"/>
      <c r="P1177" s="14"/>
      <c r="Q1177" s="14"/>
      <c r="R1177" s="14"/>
      <c r="S1177" s="168"/>
      <c r="T1177" s="168"/>
      <c r="U1177" s="168"/>
      <c r="V1177" s="168"/>
      <c r="W1177" s="168"/>
      <c r="X1177" s="168"/>
      <c r="Y1177" s="168"/>
      <c r="Z1177" s="168"/>
      <c r="AA1177" s="168"/>
      <c r="AB1177" s="168"/>
      <c r="AC1177" s="168"/>
      <c r="AD1177" s="168"/>
      <c r="AE1177" s="168"/>
      <c r="AF1177" s="168"/>
      <c r="AG1177" s="168"/>
      <c r="AH1177" s="168"/>
      <c r="AI1177" s="168"/>
      <c r="AJ1177" s="168"/>
      <c r="AK1177" s="168"/>
      <c r="AL1177" s="168"/>
      <c r="AM1177" s="168"/>
      <c r="AN1177" s="168"/>
      <c r="AO1177" s="168"/>
      <c r="AP1177" s="168"/>
      <c r="AQ1177" s="168"/>
      <c r="AR1177" s="14"/>
    </row>
    <row r="1178" spans="1:44" x14ac:dyDescent="0.35">
      <c r="A1178" s="153" t="str">
        <f t="shared" si="71"/>
        <v>CUM_25</v>
      </c>
      <c r="B1178" s="14">
        <v>2022</v>
      </c>
      <c r="C1178" s="14">
        <v>25</v>
      </c>
      <c r="D1178" s="14" t="s">
        <v>7</v>
      </c>
      <c r="E1178" s="14" t="s">
        <v>12</v>
      </c>
      <c r="F1178" s="14" t="s">
        <v>11</v>
      </c>
      <c r="G1178" s="14" t="s">
        <v>16</v>
      </c>
      <c r="H1178" s="14" t="str">
        <f t="shared" si="72"/>
        <v>B4BFW</v>
      </c>
      <c r="I1178" s="14" t="str">
        <f t="shared" si="73"/>
        <v>B4_2022</v>
      </c>
      <c r="J1178" s="14" t="s">
        <v>10</v>
      </c>
      <c r="K1178" s="14" t="s">
        <v>375</v>
      </c>
      <c r="L1178" s="154"/>
      <c r="M1178" s="154"/>
      <c r="N1178" s="164">
        <f t="shared" si="74"/>
        <v>13691.753415120444</v>
      </c>
      <c r="O1178" s="155"/>
      <c r="P1178" s="14"/>
      <c r="Q1178" s="14"/>
      <c r="R1178" s="14"/>
      <c r="S1178" s="168"/>
      <c r="T1178" s="168"/>
      <c r="U1178" s="168"/>
      <c r="V1178" s="168"/>
      <c r="W1178" s="168"/>
      <c r="X1178" s="168"/>
      <c r="Y1178" s="168"/>
      <c r="Z1178" s="168"/>
      <c r="AA1178" s="168"/>
      <c r="AB1178" s="168"/>
      <c r="AC1178" s="168"/>
      <c r="AD1178" s="168"/>
      <c r="AE1178" s="168"/>
      <c r="AF1178" s="168"/>
      <c r="AG1178" s="168"/>
      <c r="AH1178" s="168"/>
      <c r="AI1178" s="168"/>
      <c r="AJ1178" s="168"/>
      <c r="AK1178" s="168"/>
      <c r="AL1178" s="168"/>
      <c r="AM1178" s="168"/>
      <c r="AN1178" s="168"/>
      <c r="AO1178" s="168"/>
      <c r="AP1178" s="168"/>
      <c r="AQ1178" s="168"/>
      <c r="AR1178" s="14"/>
    </row>
    <row r="1179" spans="1:44" x14ac:dyDescent="0.35">
      <c r="A1179" s="153" t="str">
        <f t="shared" si="71"/>
        <v>CUM_26</v>
      </c>
      <c r="B1179" s="14">
        <v>2022</v>
      </c>
      <c r="C1179" s="14">
        <v>26</v>
      </c>
      <c r="D1179" s="14" t="s">
        <v>7</v>
      </c>
      <c r="E1179" s="14" t="s">
        <v>12</v>
      </c>
      <c r="F1179" s="14" t="s">
        <v>18</v>
      </c>
      <c r="G1179" s="14" t="s">
        <v>9</v>
      </c>
      <c r="H1179" s="14" t="str">
        <f t="shared" si="72"/>
        <v>B2BPW</v>
      </c>
      <c r="I1179" s="14" t="str">
        <f t="shared" si="73"/>
        <v>B2_2022</v>
      </c>
      <c r="J1179" s="14" t="s">
        <v>15</v>
      </c>
      <c r="K1179" s="14" t="s">
        <v>375</v>
      </c>
      <c r="L1179" s="154"/>
      <c r="M1179" s="154"/>
      <c r="N1179" s="164">
        <f t="shared" si="74"/>
        <v>14571.76</v>
      </c>
      <c r="O1179" s="155"/>
      <c r="P1179" s="14"/>
      <c r="Q1179" s="14"/>
      <c r="R1179" s="14"/>
      <c r="S1179" s="168"/>
      <c r="T1179" s="168"/>
      <c r="U1179" s="168"/>
      <c r="V1179" s="168"/>
      <c r="W1179" s="168"/>
      <c r="X1179" s="168"/>
      <c r="Y1179" s="168"/>
      <c r="Z1179" s="168"/>
      <c r="AA1179" s="168"/>
      <c r="AB1179" s="168"/>
      <c r="AC1179" s="168"/>
      <c r="AD1179" s="168"/>
      <c r="AE1179" s="168"/>
      <c r="AF1179" s="168"/>
      <c r="AG1179" s="168"/>
      <c r="AH1179" s="168"/>
      <c r="AI1179" s="168"/>
      <c r="AJ1179" s="168"/>
      <c r="AK1179" s="168"/>
      <c r="AL1179" s="168"/>
      <c r="AM1179" s="168"/>
      <c r="AN1179" s="168"/>
      <c r="AO1179" s="168"/>
      <c r="AP1179" s="168"/>
      <c r="AQ1179" s="168"/>
      <c r="AR1179" s="14"/>
    </row>
    <row r="1180" spans="1:44" x14ac:dyDescent="0.35">
      <c r="A1180" s="153" t="str">
        <f t="shared" si="71"/>
        <v>CUM_27</v>
      </c>
      <c r="B1180" s="14">
        <v>2022</v>
      </c>
      <c r="C1180" s="14">
        <v>27</v>
      </c>
      <c r="D1180" s="14" t="s">
        <v>13</v>
      </c>
      <c r="E1180" s="14" t="s">
        <v>12</v>
      </c>
      <c r="F1180" s="14" t="s">
        <v>14</v>
      </c>
      <c r="G1180" s="14" t="s">
        <v>12</v>
      </c>
      <c r="H1180" s="14" t="str">
        <f t="shared" si="72"/>
        <v>B1C</v>
      </c>
      <c r="I1180" s="14" t="str">
        <f t="shared" si="73"/>
        <v>B1_2022</v>
      </c>
      <c r="J1180" s="14" t="s">
        <v>15</v>
      </c>
      <c r="K1180" s="14" t="s">
        <v>375</v>
      </c>
      <c r="L1180" s="154"/>
      <c r="M1180" s="154"/>
      <c r="N1180" s="164">
        <f t="shared" si="74"/>
        <v>6640.2466666666669</v>
      </c>
      <c r="O1180" s="155"/>
      <c r="P1180" s="14"/>
      <c r="Q1180" s="14"/>
      <c r="R1180" s="14"/>
      <c r="S1180" s="168"/>
      <c r="T1180" s="168"/>
      <c r="U1180" s="168"/>
      <c r="V1180" s="168"/>
      <c r="W1180" s="168"/>
      <c r="X1180" s="168"/>
      <c r="Y1180" s="168"/>
      <c r="Z1180" s="168"/>
      <c r="AA1180" s="168"/>
      <c r="AB1180" s="168"/>
      <c r="AC1180" s="168"/>
      <c r="AD1180" s="168"/>
      <c r="AE1180" s="168"/>
      <c r="AF1180" s="168"/>
      <c r="AG1180" s="168"/>
      <c r="AH1180" s="168"/>
      <c r="AI1180" s="168"/>
      <c r="AJ1180" s="168"/>
      <c r="AK1180" s="168"/>
      <c r="AL1180" s="168"/>
      <c r="AM1180" s="168"/>
      <c r="AN1180" s="168"/>
      <c r="AO1180" s="168"/>
      <c r="AP1180" s="168"/>
      <c r="AQ1180" s="168"/>
      <c r="AR1180" s="14"/>
    </row>
    <row r="1181" spans="1:44" x14ac:dyDescent="0.35">
      <c r="A1181" s="153" t="str">
        <f t="shared" si="71"/>
        <v>CUM_28</v>
      </c>
      <c r="B1181" s="14">
        <v>2022</v>
      </c>
      <c r="C1181" s="14">
        <v>28</v>
      </c>
      <c r="D1181" s="14" t="s">
        <v>13</v>
      </c>
      <c r="E1181" s="14" t="s">
        <v>12</v>
      </c>
      <c r="F1181" s="14" t="s">
        <v>14</v>
      </c>
      <c r="G1181" s="14" t="s">
        <v>9</v>
      </c>
      <c r="H1181" s="14" t="str">
        <f t="shared" si="72"/>
        <v>B1BPW</v>
      </c>
      <c r="I1181" s="14" t="str">
        <f t="shared" si="73"/>
        <v>B1_2022</v>
      </c>
      <c r="J1181" s="14" t="s">
        <v>15</v>
      </c>
      <c r="K1181" s="14" t="s">
        <v>375</v>
      </c>
      <c r="L1181" s="154"/>
      <c r="M1181" s="154"/>
      <c r="N1181" s="164">
        <f t="shared" si="74"/>
        <v>7866.5133333333324</v>
      </c>
      <c r="O1181" s="155"/>
      <c r="P1181" s="14"/>
      <c r="Q1181" s="14"/>
      <c r="R1181" s="14"/>
      <c r="S1181" s="168"/>
      <c r="T1181" s="168"/>
      <c r="U1181" s="168"/>
      <c r="V1181" s="168"/>
      <c r="W1181" s="168"/>
      <c r="X1181" s="168"/>
      <c r="Y1181" s="168"/>
      <c r="Z1181" s="168"/>
      <c r="AA1181" s="168"/>
      <c r="AB1181" s="168"/>
      <c r="AC1181" s="168"/>
      <c r="AD1181" s="168"/>
      <c r="AE1181" s="168"/>
      <c r="AF1181" s="168"/>
      <c r="AG1181" s="168"/>
      <c r="AH1181" s="168"/>
      <c r="AI1181" s="168"/>
      <c r="AJ1181" s="168"/>
      <c r="AK1181" s="168"/>
      <c r="AL1181" s="168"/>
      <c r="AM1181" s="168"/>
      <c r="AN1181" s="168"/>
      <c r="AO1181" s="168"/>
      <c r="AP1181" s="168"/>
      <c r="AQ1181" s="168"/>
      <c r="AR1181" s="14"/>
    </row>
    <row r="1182" spans="1:44" x14ac:dyDescent="0.35">
      <c r="A1182" s="153" t="str">
        <f t="shared" si="71"/>
        <v>CUM_29</v>
      </c>
      <c r="B1182" s="14">
        <v>2022</v>
      </c>
      <c r="C1182" s="14">
        <v>29</v>
      </c>
      <c r="D1182" s="14" t="s">
        <v>12</v>
      </c>
      <c r="E1182" s="14" t="s">
        <v>12</v>
      </c>
      <c r="F1182" s="14" t="s">
        <v>11</v>
      </c>
      <c r="G1182" s="14" t="s">
        <v>9</v>
      </c>
      <c r="H1182" s="14" t="str">
        <f t="shared" si="72"/>
        <v>B4BPW</v>
      </c>
      <c r="I1182" s="14" t="str">
        <f t="shared" si="73"/>
        <v>B4_2022</v>
      </c>
      <c r="J1182" s="14" t="s">
        <v>10</v>
      </c>
      <c r="K1182" s="14" t="s">
        <v>375</v>
      </c>
      <c r="L1182" s="154"/>
      <c r="M1182" s="154"/>
      <c r="N1182" s="164">
        <f t="shared" si="74"/>
        <v>13380.559970703125</v>
      </c>
      <c r="O1182" s="155"/>
      <c r="P1182" s="14"/>
      <c r="Q1182" s="14"/>
      <c r="R1182" s="14"/>
      <c r="S1182" s="168"/>
      <c r="T1182" s="168"/>
      <c r="U1182" s="168"/>
      <c r="V1182" s="168"/>
      <c r="W1182" s="168"/>
      <c r="X1182" s="168"/>
      <c r="Y1182" s="168"/>
      <c r="Z1182" s="168"/>
      <c r="AA1182" s="168"/>
      <c r="AB1182" s="168"/>
      <c r="AC1182" s="168"/>
      <c r="AD1182" s="168"/>
      <c r="AE1182" s="168"/>
      <c r="AF1182" s="168"/>
      <c r="AG1182" s="168"/>
      <c r="AH1182" s="168"/>
      <c r="AI1182" s="168"/>
      <c r="AJ1182" s="168"/>
      <c r="AK1182" s="168"/>
      <c r="AL1182" s="168"/>
      <c r="AM1182" s="168"/>
      <c r="AN1182" s="168"/>
      <c r="AO1182" s="168"/>
      <c r="AP1182" s="168"/>
      <c r="AQ1182" s="168"/>
      <c r="AR1182" s="14"/>
    </row>
    <row r="1183" spans="1:44" x14ac:dyDescent="0.35">
      <c r="A1183" s="153" t="str">
        <f t="shared" si="71"/>
        <v>CUM_30</v>
      </c>
      <c r="B1183" s="14">
        <v>2022</v>
      </c>
      <c r="C1183" s="14">
        <v>30</v>
      </c>
      <c r="D1183" s="14" t="s">
        <v>12</v>
      </c>
      <c r="E1183" s="14" t="s">
        <v>12</v>
      </c>
      <c r="F1183" s="14" t="s">
        <v>8</v>
      </c>
      <c r="G1183" s="14" t="s">
        <v>16</v>
      </c>
      <c r="H1183" s="14" t="str">
        <f t="shared" si="72"/>
        <v>B3BFW</v>
      </c>
      <c r="I1183" s="14" t="str">
        <f t="shared" si="73"/>
        <v>B3_2022</v>
      </c>
      <c r="J1183" s="14" t="s">
        <v>10</v>
      </c>
      <c r="K1183" s="14" t="s">
        <v>375</v>
      </c>
      <c r="L1183" s="154"/>
      <c r="M1183" s="154"/>
      <c r="N1183" s="164">
        <f t="shared" si="74"/>
        <v>9140.0466666666653</v>
      </c>
      <c r="O1183" s="155"/>
      <c r="P1183" s="14"/>
      <c r="Q1183" s="14"/>
      <c r="R1183" s="14"/>
      <c r="S1183" s="168"/>
      <c r="T1183" s="168"/>
      <c r="U1183" s="168"/>
      <c r="V1183" s="168"/>
      <c r="W1183" s="168"/>
      <c r="X1183" s="168"/>
      <c r="Y1183" s="168"/>
      <c r="Z1183" s="168"/>
      <c r="AA1183" s="168"/>
      <c r="AB1183" s="168"/>
      <c r="AC1183" s="168"/>
      <c r="AD1183" s="168"/>
      <c r="AE1183" s="168"/>
      <c r="AF1183" s="168"/>
      <c r="AG1183" s="168"/>
      <c r="AH1183" s="168"/>
      <c r="AI1183" s="168"/>
      <c r="AJ1183" s="168"/>
      <c r="AK1183" s="168"/>
      <c r="AL1183" s="168"/>
      <c r="AM1183" s="168"/>
      <c r="AN1183" s="168"/>
      <c r="AO1183" s="168"/>
      <c r="AP1183" s="168"/>
      <c r="AQ1183" s="168"/>
      <c r="AR1183" s="14"/>
    </row>
    <row r="1184" spans="1:44" x14ac:dyDescent="0.35">
      <c r="A1184" s="153" t="str">
        <f t="shared" si="71"/>
        <v>CUM_31</v>
      </c>
      <c r="B1184" s="14">
        <v>2022</v>
      </c>
      <c r="C1184" s="14">
        <v>31</v>
      </c>
      <c r="D1184" s="14" t="s">
        <v>17</v>
      </c>
      <c r="E1184" s="14" t="s">
        <v>12</v>
      </c>
      <c r="F1184" s="14" t="s">
        <v>11</v>
      </c>
      <c r="G1184" s="14" t="s">
        <v>12</v>
      </c>
      <c r="H1184" s="14" t="str">
        <f t="shared" si="72"/>
        <v>B4C</v>
      </c>
      <c r="I1184" s="14" t="str">
        <f t="shared" si="73"/>
        <v>B4_2022</v>
      </c>
      <c r="J1184" s="14" t="s">
        <v>10</v>
      </c>
      <c r="K1184" s="14" t="s">
        <v>375</v>
      </c>
      <c r="L1184" s="154"/>
      <c r="M1184" s="154"/>
      <c r="N1184" s="164">
        <f t="shared" si="74"/>
        <v>12405.853395996093</v>
      </c>
      <c r="O1184" s="155"/>
      <c r="P1184" s="14"/>
      <c r="Q1184" s="14"/>
      <c r="R1184" s="14"/>
      <c r="S1184" s="168"/>
      <c r="T1184" s="168"/>
      <c r="U1184" s="168"/>
      <c r="V1184" s="168"/>
      <c r="W1184" s="168"/>
      <c r="X1184" s="168"/>
      <c r="Y1184" s="168"/>
      <c r="Z1184" s="168"/>
      <c r="AA1184" s="168"/>
      <c r="AB1184" s="168"/>
      <c r="AC1184" s="168"/>
      <c r="AD1184" s="168"/>
      <c r="AE1184" s="168"/>
      <c r="AF1184" s="168"/>
      <c r="AG1184" s="168"/>
      <c r="AH1184" s="168"/>
      <c r="AI1184" s="168"/>
      <c r="AJ1184" s="168"/>
      <c r="AK1184" s="168"/>
      <c r="AL1184" s="168"/>
      <c r="AM1184" s="168"/>
      <c r="AN1184" s="168"/>
      <c r="AO1184" s="168"/>
      <c r="AP1184" s="168"/>
      <c r="AQ1184" s="168"/>
      <c r="AR1184" s="14"/>
    </row>
    <row r="1185" spans="1:44" x14ac:dyDescent="0.35">
      <c r="A1185" s="153" t="str">
        <f t="shared" si="71"/>
        <v>CUM_32</v>
      </c>
      <c r="B1185" s="14">
        <v>2022</v>
      </c>
      <c r="C1185" s="14">
        <v>32</v>
      </c>
      <c r="D1185" s="14" t="s">
        <v>17</v>
      </c>
      <c r="E1185" s="14" t="s">
        <v>12</v>
      </c>
      <c r="F1185" s="14" t="s">
        <v>8</v>
      </c>
      <c r="G1185" s="14" t="s">
        <v>12</v>
      </c>
      <c r="H1185" s="14" t="str">
        <f t="shared" si="72"/>
        <v>B3C</v>
      </c>
      <c r="I1185" s="14" t="str">
        <f t="shared" si="73"/>
        <v>B3_2022</v>
      </c>
      <c r="J1185" s="14" t="s">
        <v>10</v>
      </c>
      <c r="K1185" s="14" t="s">
        <v>375</v>
      </c>
      <c r="L1185" s="154"/>
      <c r="M1185" s="154"/>
      <c r="N1185" s="164">
        <f t="shared" si="74"/>
        <v>7798.9733797200524</v>
      </c>
      <c r="O1185" s="155"/>
      <c r="P1185" s="14"/>
      <c r="Q1185" s="14"/>
      <c r="R1185" s="14"/>
      <c r="S1185" s="168"/>
      <c r="T1185" s="168"/>
      <c r="U1185" s="168"/>
      <c r="V1185" s="168"/>
      <c r="W1185" s="168"/>
      <c r="X1185" s="168"/>
      <c r="Y1185" s="168"/>
      <c r="Z1185" s="168"/>
      <c r="AA1185" s="168"/>
      <c r="AB1185" s="168"/>
      <c r="AC1185" s="168"/>
      <c r="AD1185" s="168"/>
      <c r="AE1185" s="168"/>
      <c r="AF1185" s="168"/>
      <c r="AG1185" s="168"/>
      <c r="AH1185" s="168"/>
      <c r="AI1185" s="168"/>
      <c r="AJ1185" s="168"/>
      <c r="AK1185" s="168"/>
      <c r="AL1185" s="168"/>
      <c r="AM1185" s="168"/>
      <c r="AN1185" s="168"/>
      <c r="AO1185" s="168"/>
      <c r="AP1185" s="168"/>
      <c r="AQ1185" s="168"/>
      <c r="AR1185" s="14"/>
    </row>
    <row r="1186" spans="1:44" x14ac:dyDescent="0.35">
      <c r="A1186" s="153" t="str">
        <f t="shared" si="71"/>
        <v>CUM_33</v>
      </c>
      <c r="B1186" s="14">
        <v>2022</v>
      </c>
      <c r="C1186" s="14">
        <v>33</v>
      </c>
      <c r="D1186" s="14" t="s">
        <v>19</v>
      </c>
      <c r="E1186" s="14" t="s">
        <v>12</v>
      </c>
      <c r="F1186" s="14" t="s">
        <v>8</v>
      </c>
      <c r="G1186" s="14" t="s">
        <v>9</v>
      </c>
      <c r="H1186" s="14" t="str">
        <f t="shared" si="72"/>
        <v>B3BPW</v>
      </c>
      <c r="I1186" s="14" t="str">
        <f t="shared" si="73"/>
        <v>B3_2022</v>
      </c>
      <c r="J1186" s="14" t="s">
        <v>10</v>
      </c>
      <c r="K1186" s="14" t="s">
        <v>375</v>
      </c>
      <c r="L1186" s="154"/>
      <c r="M1186" s="154"/>
      <c r="N1186" s="164">
        <f t="shared" si="74"/>
        <v>9142.3066666666655</v>
      </c>
      <c r="O1186" s="155"/>
      <c r="P1186" s="14"/>
      <c r="Q1186" s="14"/>
      <c r="R1186" s="14"/>
      <c r="S1186" s="168"/>
      <c r="T1186" s="168"/>
      <c r="U1186" s="168"/>
      <c r="V1186" s="168"/>
      <c r="W1186" s="168"/>
      <c r="X1186" s="168"/>
      <c r="Y1186" s="168"/>
      <c r="Z1186" s="168"/>
      <c r="AA1186" s="168"/>
      <c r="AB1186" s="168"/>
      <c r="AC1186" s="168"/>
      <c r="AD1186" s="168"/>
      <c r="AE1186" s="168"/>
      <c r="AF1186" s="168"/>
      <c r="AG1186" s="168"/>
      <c r="AH1186" s="168"/>
      <c r="AI1186" s="168"/>
      <c r="AJ1186" s="168"/>
      <c r="AK1186" s="168"/>
      <c r="AL1186" s="168"/>
      <c r="AM1186" s="168"/>
      <c r="AN1186" s="168"/>
      <c r="AO1186" s="168"/>
      <c r="AP1186" s="168"/>
      <c r="AQ1186" s="168"/>
      <c r="AR1186" s="14"/>
    </row>
    <row r="1187" spans="1:44" x14ac:dyDescent="0.35">
      <c r="A1187" s="153" t="str">
        <f t="shared" si="71"/>
        <v>CUM_34</v>
      </c>
      <c r="B1187" s="14">
        <v>2022</v>
      </c>
      <c r="C1187" s="14">
        <v>34</v>
      </c>
      <c r="D1187" s="14" t="s">
        <v>19</v>
      </c>
      <c r="E1187" s="14" t="s">
        <v>12</v>
      </c>
      <c r="F1187" s="14" t="s">
        <v>14</v>
      </c>
      <c r="G1187" s="14" t="s">
        <v>16</v>
      </c>
      <c r="H1187" s="14" t="str">
        <f t="shared" si="72"/>
        <v>B1BFW</v>
      </c>
      <c r="I1187" s="14" t="str">
        <f t="shared" si="73"/>
        <v>B1_2022</v>
      </c>
      <c r="J1187" s="14" t="s">
        <v>15</v>
      </c>
      <c r="K1187" s="14" t="s">
        <v>375</v>
      </c>
      <c r="L1187" s="154"/>
      <c r="M1187" s="154"/>
      <c r="N1187" s="164">
        <f t="shared" si="74"/>
        <v>7630.3066666666664</v>
      </c>
      <c r="O1187" s="155"/>
      <c r="P1187" s="14"/>
      <c r="Q1187" s="14"/>
      <c r="R1187" s="14"/>
      <c r="S1187" s="168"/>
      <c r="T1187" s="168"/>
      <c r="U1187" s="168"/>
      <c r="V1187" s="168"/>
      <c r="W1187" s="168"/>
      <c r="X1187" s="168"/>
      <c r="Y1187" s="168"/>
      <c r="Z1187" s="168"/>
      <c r="AA1187" s="168"/>
      <c r="AB1187" s="168"/>
      <c r="AC1187" s="168"/>
      <c r="AD1187" s="168"/>
      <c r="AE1187" s="168"/>
      <c r="AF1187" s="168"/>
      <c r="AG1187" s="168"/>
      <c r="AH1187" s="168"/>
      <c r="AI1187" s="168"/>
      <c r="AJ1187" s="168"/>
      <c r="AK1187" s="168"/>
      <c r="AL1187" s="168"/>
      <c r="AM1187" s="168"/>
      <c r="AN1187" s="168"/>
      <c r="AO1187" s="168"/>
      <c r="AP1187" s="168"/>
      <c r="AQ1187" s="168"/>
      <c r="AR1187" s="14"/>
    </row>
    <row r="1188" spans="1:44" x14ac:dyDescent="0.35">
      <c r="A1188" s="153" t="str">
        <f t="shared" si="71"/>
        <v>CUM_35</v>
      </c>
      <c r="B1188" s="14">
        <v>2022</v>
      </c>
      <c r="C1188" s="16">
        <v>35</v>
      </c>
      <c r="D1188" s="14" t="s">
        <v>20</v>
      </c>
      <c r="E1188" s="16" t="s">
        <v>12</v>
      </c>
      <c r="F1188" s="16" t="s">
        <v>18</v>
      </c>
      <c r="G1188" s="14" t="s">
        <v>16</v>
      </c>
      <c r="H1188" s="14" t="str">
        <f t="shared" si="72"/>
        <v>B2BFW</v>
      </c>
      <c r="I1188" s="14" t="str">
        <f t="shared" si="73"/>
        <v>B2_2022</v>
      </c>
      <c r="J1188" s="14" t="s">
        <v>15</v>
      </c>
      <c r="K1188" s="14" t="s">
        <v>375</v>
      </c>
      <c r="L1188" s="154"/>
      <c r="M1188" s="154"/>
      <c r="N1188" s="164">
        <f t="shared" si="74"/>
        <v>9674.68</v>
      </c>
      <c r="O1188" s="155"/>
      <c r="P1188" s="14"/>
      <c r="Q1188" s="14"/>
      <c r="R1188" s="14"/>
      <c r="S1188" s="168"/>
      <c r="T1188" s="168"/>
      <c r="U1188" s="168"/>
      <c r="V1188" s="168"/>
      <c r="W1188" s="168"/>
      <c r="X1188" s="168"/>
      <c r="Y1188" s="168"/>
      <c r="Z1188" s="168"/>
      <c r="AA1188" s="168"/>
      <c r="AB1188" s="168"/>
      <c r="AC1188" s="168"/>
      <c r="AD1188" s="168"/>
      <c r="AE1188" s="168"/>
      <c r="AF1188" s="168"/>
      <c r="AG1188" s="168"/>
      <c r="AH1188" s="168"/>
      <c r="AI1188" s="168"/>
      <c r="AJ1188" s="168"/>
      <c r="AK1188" s="168"/>
      <c r="AL1188" s="168"/>
      <c r="AM1188" s="168"/>
      <c r="AN1188" s="168"/>
      <c r="AO1188" s="168"/>
      <c r="AP1188" s="168"/>
      <c r="AQ1188" s="168"/>
      <c r="AR1188" s="14"/>
    </row>
    <row r="1189" spans="1:44" x14ac:dyDescent="0.35">
      <c r="A1189" s="153" t="str">
        <f t="shared" si="71"/>
        <v>CUM_36</v>
      </c>
      <c r="B1189" s="14">
        <v>2022</v>
      </c>
      <c r="C1189" s="15">
        <v>36</v>
      </c>
      <c r="D1189" s="15" t="s">
        <v>20</v>
      </c>
      <c r="E1189" s="15" t="s">
        <v>12</v>
      </c>
      <c r="F1189" s="15" t="s">
        <v>18</v>
      </c>
      <c r="G1189" s="14" t="s">
        <v>12</v>
      </c>
      <c r="H1189" s="14" t="str">
        <f t="shared" si="72"/>
        <v>B2C</v>
      </c>
      <c r="I1189" s="14" t="str">
        <f t="shared" si="73"/>
        <v>B2_2022</v>
      </c>
      <c r="J1189" s="14" t="s">
        <v>15</v>
      </c>
      <c r="K1189" s="14" t="s">
        <v>375</v>
      </c>
      <c r="L1189" s="154"/>
      <c r="M1189" s="154"/>
      <c r="N1189" s="164">
        <f t="shared" si="74"/>
        <v>10096.76</v>
      </c>
      <c r="O1189" s="155"/>
      <c r="P1189" s="14"/>
      <c r="Q1189" s="14"/>
      <c r="R1189" s="14"/>
      <c r="S1189" s="168"/>
      <c r="T1189" s="168"/>
      <c r="U1189" s="168"/>
      <c r="V1189" s="168"/>
      <c r="W1189" s="168"/>
      <c r="X1189" s="168"/>
      <c r="Y1189" s="168"/>
      <c r="Z1189" s="168"/>
      <c r="AA1189" s="168"/>
      <c r="AB1189" s="168"/>
      <c r="AC1189" s="168"/>
      <c r="AD1189" s="168"/>
      <c r="AE1189" s="168"/>
      <c r="AF1189" s="168"/>
      <c r="AG1189" s="168"/>
      <c r="AH1189" s="168"/>
      <c r="AI1189" s="168"/>
      <c r="AJ1189" s="168"/>
      <c r="AK1189" s="168"/>
      <c r="AL1189" s="168"/>
      <c r="AM1189" s="168"/>
      <c r="AN1189" s="168"/>
      <c r="AO1189" s="168"/>
      <c r="AP1189" s="168"/>
      <c r="AQ1189" s="168"/>
      <c r="AR1189" s="14"/>
    </row>
    <row r="1190" spans="1:44" x14ac:dyDescent="0.35">
      <c r="A1190" s="153" t="str">
        <f t="shared" si="71"/>
        <v>CUM_37</v>
      </c>
      <c r="B1190" s="14">
        <v>2022</v>
      </c>
      <c r="C1190" s="14">
        <v>37</v>
      </c>
      <c r="D1190" s="14" t="s">
        <v>7</v>
      </c>
      <c r="E1190" s="14" t="s">
        <v>17</v>
      </c>
      <c r="F1190" s="14" t="s">
        <v>14</v>
      </c>
      <c r="G1190" s="14" t="s">
        <v>16</v>
      </c>
      <c r="H1190" s="14" t="str">
        <f t="shared" si="72"/>
        <v>B1BFW</v>
      </c>
      <c r="I1190" s="14" t="str">
        <f t="shared" si="73"/>
        <v>B1_2022</v>
      </c>
      <c r="J1190" s="14" t="s">
        <v>15</v>
      </c>
      <c r="K1190" s="14" t="s">
        <v>375</v>
      </c>
      <c r="L1190" s="154"/>
      <c r="M1190" s="154"/>
      <c r="N1190" s="164">
        <f t="shared" si="74"/>
        <v>8044.0533333333333</v>
      </c>
      <c r="O1190" s="155"/>
      <c r="P1190" s="14"/>
      <c r="Q1190" s="14"/>
      <c r="R1190" s="14"/>
      <c r="S1190" s="168"/>
      <c r="T1190" s="168"/>
      <c r="U1190" s="168"/>
      <c r="V1190" s="168"/>
      <c r="W1190" s="168"/>
      <c r="X1190" s="168"/>
      <c r="Y1190" s="168"/>
      <c r="Z1190" s="168"/>
      <c r="AA1190" s="168"/>
      <c r="AB1190" s="168"/>
      <c r="AC1190" s="168"/>
      <c r="AD1190" s="168"/>
      <c r="AE1190" s="168"/>
      <c r="AF1190" s="168"/>
      <c r="AG1190" s="168"/>
      <c r="AH1190" s="168"/>
      <c r="AI1190" s="168"/>
      <c r="AJ1190" s="168"/>
      <c r="AK1190" s="168"/>
      <c r="AL1190" s="168"/>
      <c r="AM1190" s="168"/>
      <c r="AN1190" s="168"/>
      <c r="AO1190" s="168"/>
      <c r="AP1190" s="168"/>
      <c r="AQ1190" s="168"/>
      <c r="AR1190" s="14"/>
    </row>
    <row r="1191" spans="1:44" x14ac:dyDescent="0.35">
      <c r="A1191" s="153" t="str">
        <f t="shared" si="71"/>
        <v>CUM_38</v>
      </c>
      <c r="B1191" s="14">
        <v>2022</v>
      </c>
      <c r="C1191" s="14">
        <v>38</v>
      </c>
      <c r="D1191" s="14" t="s">
        <v>7</v>
      </c>
      <c r="E1191" s="14" t="s">
        <v>17</v>
      </c>
      <c r="F1191" s="14" t="s">
        <v>8</v>
      </c>
      <c r="G1191" s="14" t="s">
        <v>12</v>
      </c>
      <c r="H1191" s="14" t="str">
        <f t="shared" si="72"/>
        <v>B3C</v>
      </c>
      <c r="I1191" s="14" t="str">
        <f t="shared" si="73"/>
        <v>B3_2022</v>
      </c>
      <c r="J1191" s="14" t="s">
        <v>10</v>
      </c>
      <c r="K1191" s="14" t="s">
        <v>375</v>
      </c>
      <c r="L1191" s="154"/>
      <c r="M1191" s="154"/>
      <c r="N1191" s="164">
        <f t="shared" si="74"/>
        <v>6905.5865885416679</v>
      </c>
      <c r="O1191" s="155"/>
      <c r="P1191" s="14"/>
      <c r="Q1191" s="14"/>
      <c r="R1191" s="14"/>
      <c r="S1191" s="168"/>
      <c r="T1191" s="168"/>
      <c r="U1191" s="168"/>
      <c r="V1191" s="168"/>
      <c r="W1191" s="168"/>
      <c r="X1191" s="168"/>
      <c r="Y1191" s="168"/>
      <c r="Z1191" s="168"/>
      <c r="AA1191" s="168"/>
      <c r="AB1191" s="168"/>
      <c r="AC1191" s="168"/>
      <c r="AD1191" s="168"/>
      <c r="AE1191" s="168"/>
      <c r="AF1191" s="168"/>
      <c r="AG1191" s="168"/>
      <c r="AH1191" s="168"/>
      <c r="AI1191" s="168"/>
      <c r="AJ1191" s="168"/>
      <c r="AK1191" s="168"/>
      <c r="AL1191" s="168"/>
      <c r="AM1191" s="168"/>
      <c r="AN1191" s="168"/>
      <c r="AO1191" s="168"/>
      <c r="AP1191" s="168"/>
      <c r="AQ1191" s="168"/>
      <c r="AR1191" s="14"/>
    </row>
    <row r="1192" spans="1:44" x14ac:dyDescent="0.35">
      <c r="A1192" s="153" t="str">
        <f t="shared" si="71"/>
        <v>CUM_39</v>
      </c>
      <c r="B1192" s="14">
        <v>2022</v>
      </c>
      <c r="C1192" s="14">
        <v>39</v>
      </c>
      <c r="D1192" s="14" t="s">
        <v>13</v>
      </c>
      <c r="E1192" s="14" t="s">
        <v>17</v>
      </c>
      <c r="F1192" s="14" t="s">
        <v>8</v>
      </c>
      <c r="G1192" s="14" t="s">
        <v>9</v>
      </c>
      <c r="H1192" s="14" t="str">
        <f t="shared" si="72"/>
        <v>B3BPW</v>
      </c>
      <c r="I1192" s="14" t="str">
        <f t="shared" si="73"/>
        <v>B3_2022</v>
      </c>
      <c r="J1192" s="14" t="s">
        <v>10</v>
      </c>
      <c r="K1192" s="14" t="s">
        <v>375</v>
      </c>
      <c r="L1192" s="154"/>
      <c r="M1192" s="154"/>
      <c r="N1192" s="164">
        <f t="shared" si="74"/>
        <v>10004.113306884767</v>
      </c>
      <c r="O1192" s="155"/>
      <c r="P1192" s="14"/>
      <c r="Q1192" s="14"/>
      <c r="R1192" s="14"/>
      <c r="S1192" s="168"/>
      <c r="T1192" s="168"/>
      <c r="U1192" s="168"/>
      <c r="V1192" s="168"/>
      <c r="W1192" s="168"/>
      <c r="X1192" s="168"/>
      <c r="Y1192" s="168"/>
      <c r="Z1192" s="168"/>
      <c r="AA1192" s="168"/>
      <c r="AB1192" s="168"/>
      <c r="AC1192" s="168"/>
      <c r="AD1192" s="168"/>
      <c r="AE1192" s="168"/>
      <c r="AF1192" s="168"/>
      <c r="AG1192" s="168"/>
      <c r="AH1192" s="168"/>
      <c r="AI1192" s="168"/>
      <c r="AJ1192" s="168"/>
      <c r="AK1192" s="168"/>
      <c r="AL1192" s="168"/>
      <c r="AM1192" s="168"/>
      <c r="AN1192" s="168"/>
      <c r="AO1192" s="168"/>
      <c r="AP1192" s="168"/>
      <c r="AQ1192" s="168"/>
      <c r="AR1192" s="14"/>
    </row>
    <row r="1193" spans="1:44" x14ac:dyDescent="0.35">
      <c r="A1193" s="153" t="str">
        <f t="shared" si="71"/>
        <v>CUM_40</v>
      </c>
      <c r="B1193" s="14">
        <v>2022</v>
      </c>
      <c r="C1193" s="14">
        <v>40</v>
      </c>
      <c r="D1193" s="14" t="s">
        <v>13</v>
      </c>
      <c r="E1193" s="14" t="s">
        <v>17</v>
      </c>
      <c r="F1193" s="14" t="s">
        <v>11</v>
      </c>
      <c r="G1193" s="14" t="s">
        <v>12</v>
      </c>
      <c r="H1193" s="14" t="str">
        <f t="shared" si="72"/>
        <v>B4C</v>
      </c>
      <c r="I1193" s="14" t="str">
        <f t="shared" si="73"/>
        <v>B4_2022</v>
      </c>
      <c r="J1193" s="14" t="s">
        <v>10</v>
      </c>
      <c r="K1193" s="14" t="s">
        <v>375</v>
      </c>
      <c r="L1193" s="154"/>
      <c r="M1193" s="154"/>
      <c r="N1193" s="164">
        <f t="shared" si="74"/>
        <v>12319.679881184897</v>
      </c>
      <c r="O1193" s="155"/>
      <c r="P1193" s="14"/>
      <c r="Q1193" s="14"/>
      <c r="R1193" s="14"/>
      <c r="S1193" s="168"/>
      <c r="T1193" s="168"/>
      <c r="U1193" s="168"/>
      <c r="V1193" s="168"/>
      <c r="W1193" s="168"/>
      <c r="X1193" s="168"/>
      <c r="Y1193" s="168"/>
      <c r="Z1193" s="168"/>
      <c r="AA1193" s="168"/>
      <c r="AB1193" s="168"/>
      <c r="AC1193" s="168"/>
      <c r="AD1193" s="168"/>
      <c r="AE1193" s="168"/>
      <c r="AF1193" s="168"/>
      <c r="AG1193" s="168"/>
      <c r="AH1193" s="168"/>
      <c r="AI1193" s="168"/>
      <c r="AJ1193" s="168"/>
      <c r="AK1193" s="168"/>
      <c r="AL1193" s="168"/>
      <c r="AM1193" s="168"/>
      <c r="AN1193" s="168"/>
      <c r="AO1193" s="168"/>
      <c r="AP1193" s="168"/>
      <c r="AQ1193" s="168"/>
      <c r="AR1193" s="14"/>
    </row>
    <row r="1194" spans="1:44" x14ac:dyDescent="0.35">
      <c r="A1194" s="153" t="str">
        <f t="shared" si="71"/>
        <v>CUM_41</v>
      </c>
      <c r="B1194" s="14">
        <v>2022</v>
      </c>
      <c r="C1194" s="14">
        <v>41</v>
      </c>
      <c r="D1194" s="14" t="s">
        <v>12</v>
      </c>
      <c r="E1194" s="14" t="s">
        <v>17</v>
      </c>
      <c r="F1194" s="14" t="s">
        <v>18</v>
      </c>
      <c r="G1194" s="14" t="s">
        <v>16</v>
      </c>
      <c r="H1194" s="14" t="str">
        <f t="shared" si="72"/>
        <v>B2BFW</v>
      </c>
      <c r="I1194" s="14" t="str">
        <f t="shared" si="73"/>
        <v>B2_2022</v>
      </c>
      <c r="J1194" s="14" t="s">
        <v>15</v>
      </c>
      <c r="K1194" s="14" t="s">
        <v>375</v>
      </c>
      <c r="L1194" s="154"/>
      <c r="M1194" s="154"/>
      <c r="N1194" s="164">
        <f t="shared" si="74"/>
        <v>9910.9866666666658</v>
      </c>
      <c r="O1194" s="155"/>
      <c r="P1194" s="14"/>
      <c r="Q1194" s="14"/>
      <c r="R1194" s="14"/>
      <c r="S1194" s="168"/>
      <c r="T1194" s="168"/>
      <c r="U1194" s="168"/>
      <c r="V1194" s="168"/>
      <c r="W1194" s="168"/>
      <c r="X1194" s="168"/>
      <c r="Y1194" s="168"/>
      <c r="Z1194" s="168"/>
      <c r="AA1194" s="168"/>
      <c r="AB1194" s="168"/>
      <c r="AC1194" s="168"/>
      <c r="AD1194" s="168"/>
      <c r="AE1194" s="168"/>
      <c r="AF1194" s="168"/>
      <c r="AG1194" s="168"/>
      <c r="AH1194" s="168"/>
      <c r="AI1194" s="168"/>
      <c r="AJ1194" s="168"/>
      <c r="AK1194" s="168"/>
      <c r="AL1194" s="168"/>
      <c r="AM1194" s="168"/>
      <c r="AN1194" s="168"/>
      <c r="AO1194" s="168"/>
      <c r="AP1194" s="168"/>
      <c r="AQ1194" s="168"/>
      <c r="AR1194" s="14"/>
    </row>
    <row r="1195" spans="1:44" x14ac:dyDescent="0.35">
      <c r="A1195" s="153" t="str">
        <f t="shared" si="71"/>
        <v>CUM_42</v>
      </c>
      <c r="B1195" s="14">
        <v>2022</v>
      </c>
      <c r="C1195" s="14">
        <v>42</v>
      </c>
      <c r="D1195" s="14" t="s">
        <v>12</v>
      </c>
      <c r="E1195" s="14" t="s">
        <v>17</v>
      </c>
      <c r="F1195" s="14" t="s">
        <v>14</v>
      </c>
      <c r="G1195" s="14" t="s">
        <v>9</v>
      </c>
      <c r="H1195" s="14" t="str">
        <f t="shared" si="72"/>
        <v>B1BPW</v>
      </c>
      <c r="I1195" s="14" t="str">
        <f t="shared" si="73"/>
        <v>B1_2022</v>
      </c>
      <c r="J1195" s="14" t="s">
        <v>15</v>
      </c>
      <c r="K1195" s="14" t="s">
        <v>375</v>
      </c>
      <c r="L1195" s="154"/>
      <c r="M1195" s="154"/>
      <c r="N1195" s="164">
        <f t="shared" si="74"/>
        <v>7066.64</v>
      </c>
      <c r="O1195" s="155"/>
      <c r="P1195" s="14"/>
      <c r="Q1195" s="14"/>
      <c r="R1195" s="14"/>
      <c r="S1195" s="168"/>
      <c r="T1195" s="168"/>
      <c r="U1195" s="168"/>
      <c r="V1195" s="168"/>
      <c r="W1195" s="168"/>
      <c r="X1195" s="168"/>
      <c r="Y1195" s="168"/>
      <c r="Z1195" s="168"/>
      <c r="AA1195" s="168"/>
      <c r="AB1195" s="168"/>
      <c r="AC1195" s="168"/>
      <c r="AD1195" s="168"/>
      <c r="AE1195" s="168"/>
      <c r="AF1195" s="168"/>
      <c r="AG1195" s="168"/>
      <c r="AH1195" s="168"/>
      <c r="AI1195" s="168"/>
      <c r="AJ1195" s="168"/>
      <c r="AK1195" s="168"/>
      <c r="AL1195" s="168"/>
      <c r="AM1195" s="168"/>
      <c r="AN1195" s="168"/>
      <c r="AO1195" s="168"/>
      <c r="AP1195" s="168"/>
      <c r="AQ1195" s="168"/>
      <c r="AR1195" s="14"/>
    </row>
    <row r="1196" spans="1:44" x14ac:dyDescent="0.35">
      <c r="A1196" s="153" t="str">
        <f t="shared" si="71"/>
        <v>CUM_43</v>
      </c>
      <c r="B1196" s="14">
        <v>2022</v>
      </c>
      <c r="C1196" s="14">
        <v>43</v>
      </c>
      <c r="D1196" s="14" t="s">
        <v>17</v>
      </c>
      <c r="E1196" s="14" t="s">
        <v>17</v>
      </c>
      <c r="F1196" s="14" t="s">
        <v>18</v>
      </c>
      <c r="G1196" s="14" t="s">
        <v>12</v>
      </c>
      <c r="H1196" s="14" t="str">
        <f t="shared" si="72"/>
        <v>B2C</v>
      </c>
      <c r="I1196" s="14" t="str">
        <f t="shared" si="73"/>
        <v>B2_2022</v>
      </c>
      <c r="J1196" s="14" t="s">
        <v>15</v>
      </c>
      <c r="K1196" s="14" t="s">
        <v>375</v>
      </c>
      <c r="L1196" s="154"/>
      <c r="M1196" s="154"/>
      <c r="N1196" s="164">
        <f t="shared" si="74"/>
        <v>8631.5933333333323</v>
      </c>
      <c r="O1196" s="155"/>
      <c r="P1196" s="14"/>
      <c r="Q1196" s="14"/>
      <c r="R1196" s="14"/>
      <c r="S1196" s="168"/>
      <c r="T1196" s="168"/>
      <c r="U1196" s="168"/>
      <c r="V1196" s="168"/>
      <c r="W1196" s="168"/>
      <c r="X1196" s="168"/>
      <c r="Y1196" s="168"/>
      <c r="Z1196" s="168"/>
      <c r="AA1196" s="168"/>
      <c r="AB1196" s="168"/>
      <c r="AC1196" s="168"/>
      <c r="AD1196" s="168"/>
      <c r="AE1196" s="168"/>
      <c r="AF1196" s="168"/>
      <c r="AG1196" s="168"/>
      <c r="AH1196" s="168"/>
      <c r="AI1196" s="168"/>
      <c r="AJ1196" s="168"/>
      <c r="AK1196" s="168"/>
      <c r="AL1196" s="168"/>
      <c r="AM1196" s="168"/>
      <c r="AN1196" s="168"/>
      <c r="AO1196" s="168"/>
      <c r="AP1196" s="168"/>
      <c r="AQ1196" s="168"/>
      <c r="AR1196" s="14"/>
    </row>
    <row r="1197" spans="1:44" x14ac:dyDescent="0.35">
      <c r="A1197" s="153" t="str">
        <f t="shared" si="71"/>
        <v>CUM_44</v>
      </c>
      <c r="B1197" s="14">
        <v>2022</v>
      </c>
      <c r="C1197" s="14">
        <v>44</v>
      </c>
      <c r="D1197" s="14" t="s">
        <v>17</v>
      </c>
      <c r="E1197" s="14" t="s">
        <v>17</v>
      </c>
      <c r="F1197" s="14" t="s">
        <v>11</v>
      </c>
      <c r="G1197" s="14" t="s">
        <v>9</v>
      </c>
      <c r="H1197" s="14" t="str">
        <f t="shared" si="72"/>
        <v>B4BPW</v>
      </c>
      <c r="I1197" s="14" t="str">
        <f t="shared" si="73"/>
        <v>B4_2022</v>
      </c>
      <c r="J1197" s="14" t="s">
        <v>10</v>
      </c>
      <c r="K1197" s="14" t="s">
        <v>375</v>
      </c>
      <c r="L1197" s="154"/>
      <c r="M1197" s="154"/>
      <c r="N1197" s="164">
        <f t="shared" si="74"/>
        <v>13444.226666666667</v>
      </c>
      <c r="O1197" s="155"/>
      <c r="P1197" s="14"/>
      <c r="Q1197" s="14"/>
      <c r="R1197" s="14"/>
      <c r="S1197" s="168"/>
      <c r="T1197" s="168"/>
      <c r="U1197" s="168"/>
      <c r="V1197" s="168"/>
      <c r="W1197" s="168"/>
      <c r="X1197" s="168"/>
      <c r="Y1197" s="168"/>
      <c r="Z1197" s="168"/>
      <c r="AA1197" s="168"/>
      <c r="AB1197" s="168"/>
      <c r="AC1197" s="168"/>
      <c r="AD1197" s="168"/>
      <c r="AE1197" s="168"/>
      <c r="AF1197" s="168"/>
      <c r="AG1197" s="168"/>
      <c r="AH1197" s="168"/>
      <c r="AI1197" s="168"/>
      <c r="AJ1197" s="168"/>
      <c r="AK1197" s="168"/>
      <c r="AL1197" s="168"/>
      <c r="AM1197" s="168"/>
      <c r="AN1197" s="168"/>
      <c r="AO1197" s="168"/>
      <c r="AP1197" s="168"/>
      <c r="AQ1197" s="168"/>
      <c r="AR1197" s="14"/>
    </row>
    <row r="1198" spans="1:44" x14ac:dyDescent="0.35">
      <c r="A1198" s="153" t="str">
        <f t="shared" si="71"/>
        <v>CUM_45</v>
      </c>
      <c r="B1198" s="14">
        <v>2022</v>
      </c>
      <c r="C1198" s="14">
        <v>45</v>
      </c>
      <c r="D1198" s="14" t="s">
        <v>19</v>
      </c>
      <c r="E1198" s="14" t="s">
        <v>17</v>
      </c>
      <c r="F1198" s="14" t="s">
        <v>14</v>
      </c>
      <c r="G1198" s="14" t="s">
        <v>12</v>
      </c>
      <c r="H1198" s="14" t="str">
        <f t="shared" si="72"/>
        <v>B1C</v>
      </c>
      <c r="I1198" s="14" t="str">
        <f t="shared" si="73"/>
        <v>B1_2022</v>
      </c>
      <c r="J1198" s="14" t="s">
        <v>15</v>
      </c>
      <c r="K1198" s="14" t="s">
        <v>375</v>
      </c>
      <c r="L1198" s="154"/>
      <c r="M1198" s="154"/>
      <c r="N1198" s="164">
        <f t="shared" si="74"/>
        <v>6493.5933333333342</v>
      </c>
      <c r="O1198" s="155"/>
      <c r="P1198" s="14"/>
      <c r="Q1198" s="14"/>
      <c r="R1198" s="14"/>
      <c r="S1198" s="168"/>
      <c r="T1198" s="168"/>
      <c r="U1198" s="168"/>
      <c r="V1198" s="168"/>
      <c r="W1198" s="168"/>
      <c r="X1198" s="168"/>
      <c r="Y1198" s="168"/>
      <c r="Z1198" s="168"/>
      <c r="AA1198" s="168"/>
      <c r="AB1198" s="168"/>
      <c r="AC1198" s="168"/>
      <c r="AD1198" s="168"/>
      <c r="AE1198" s="168"/>
      <c r="AF1198" s="168"/>
      <c r="AG1198" s="168"/>
      <c r="AH1198" s="168"/>
      <c r="AI1198" s="168"/>
      <c r="AJ1198" s="168"/>
      <c r="AK1198" s="168"/>
      <c r="AL1198" s="168"/>
      <c r="AM1198" s="168"/>
      <c r="AN1198" s="168"/>
      <c r="AO1198" s="168"/>
      <c r="AP1198" s="168"/>
      <c r="AQ1198" s="168"/>
      <c r="AR1198" s="14"/>
    </row>
    <row r="1199" spans="1:44" x14ac:dyDescent="0.35">
      <c r="A1199" s="153" t="str">
        <f t="shared" si="71"/>
        <v>CUM_46</v>
      </c>
      <c r="B1199" s="14">
        <v>2022</v>
      </c>
      <c r="C1199" s="14">
        <v>46</v>
      </c>
      <c r="D1199" s="14" t="s">
        <v>19</v>
      </c>
      <c r="E1199" s="14" t="s">
        <v>17</v>
      </c>
      <c r="F1199" s="14" t="s">
        <v>8</v>
      </c>
      <c r="G1199" s="14" t="s">
        <v>16</v>
      </c>
      <c r="H1199" s="14" t="str">
        <f t="shared" si="72"/>
        <v>B3BFW</v>
      </c>
      <c r="I1199" s="14" t="str">
        <f t="shared" si="73"/>
        <v>B3_2022</v>
      </c>
      <c r="J1199" s="14" t="s">
        <v>10</v>
      </c>
      <c r="K1199" s="14" t="s">
        <v>375</v>
      </c>
      <c r="L1199" s="154"/>
      <c r="M1199" s="154"/>
      <c r="N1199" s="164">
        <f t="shared" si="74"/>
        <v>7722.873333333333</v>
      </c>
      <c r="O1199" s="155"/>
      <c r="P1199" s="14"/>
      <c r="Q1199" s="14"/>
      <c r="R1199" s="14"/>
      <c r="S1199" s="168"/>
      <c r="T1199" s="168"/>
      <c r="U1199" s="168"/>
      <c r="V1199" s="168"/>
      <c r="W1199" s="168"/>
      <c r="X1199" s="168"/>
      <c r="Y1199" s="168"/>
      <c r="Z1199" s="168"/>
      <c r="AA1199" s="168"/>
      <c r="AB1199" s="168"/>
      <c r="AC1199" s="168"/>
      <c r="AD1199" s="168"/>
      <c r="AE1199" s="168"/>
      <c r="AF1199" s="168"/>
      <c r="AG1199" s="168"/>
      <c r="AH1199" s="168"/>
      <c r="AI1199" s="168"/>
      <c r="AJ1199" s="168"/>
      <c r="AK1199" s="168"/>
      <c r="AL1199" s="168"/>
      <c r="AM1199" s="168"/>
      <c r="AN1199" s="168"/>
      <c r="AO1199" s="168"/>
      <c r="AP1199" s="168"/>
      <c r="AQ1199" s="168"/>
      <c r="AR1199" s="14"/>
    </row>
    <row r="1200" spans="1:44" x14ac:dyDescent="0.35">
      <c r="A1200" s="153" t="str">
        <f t="shared" si="71"/>
        <v>CUM_47</v>
      </c>
      <c r="B1200" s="14">
        <v>2022</v>
      </c>
      <c r="C1200" s="16">
        <v>47</v>
      </c>
      <c r="D1200" s="14" t="s">
        <v>20</v>
      </c>
      <c r="E1200" s="16" t="s">
        <v>17</v>
      </c>
      <c r="F1200" s="16" t="s">
        <v>18</v>
      </c>
      <c r="G1200" s="14" t="s">
        <v>9</v>
      </c>
      <c r="H1200" s="14" t="str">
        <f t="shared" si="72"/>
        <v>B2BPW</v>
      </c>
      <c r="I1200" s="14" t="str">
        <f t="shared" si="73"/>
        <v>B2_2022</v>
      </c>
      <c r="J1200" s="14" t="s">
        <v>15</v>
      </c>
      <c r="K1200" s="14" t="s">
        <v>375</v>
      </c>
      <c r="L1200" s="154"/>
      <c r="M1200" s="154"/>
      <c r="N1200" s="164">
        <f t="shared" si="74"/>
        <v>7937.0533333333324</v>
      </c>
      <c r="O1200" s="155"/>
      <c r="P1200" s="14"/>
      <c r="Q1200" s="14"/>
      <c r="R1200" s="14"/>
      <c r="S1200" s="168"/>
      <c r="T1200" s="168"/>
      <c r="U1200" s="168"/>
      <c r="V1200" s="168"/>
      <c r="W1200" s="168"/>
      <c r="X1200" s="168"/>
      <c r="Y1200" s="168"/>
      <c r="Z1200" s="168"/>
      <c r="AA1200" s="168"/>
      <c r="AB1200" s="168"/>
      <c r="AC1200" s="168"/>
      <c r="AD1200" s="168"/>
      <c r="AE1200" s="168"/>
      <c r="AF1200" s="168"/>
      <c r="AG1200" s="168"/>
      <c r="AH1200" s="168"/>
      <c r="AI1200" s="168"/>
      <c r="AJ1200" s="168"/>
      <c r="AK1200" s="168"/>
      <c r="AL1200" s="168"/>
      <c r="AM1200" s="168"/>
      <c r="AN1200" s="168"/>
      <c r="AO1200" s="168"/>
      <c r="AP1200" s="168"/>
      <c r="AQ1200" s="168"/>
      <c r="AR1200" s="14"/>
    </row>
    <row r="1201" spans="1:44" x14ac:dyDescent="0.35">
      <c r="A1201" s="153" t="str">
        <f t="shared" ref="A1201:A1264" si="75">CONCATENATE(K1201,"_",C1201)</f>
        <v>CUM_48</v>
      </c>
      <c r="B1201" s="14">
        <v>2022</v>
      </c>
      <c r="C1201" s="15">
        <v>48</v>
      </c>
      <c r="D1201" s="15" t="s">
        <v>20</v>
      </c>
      <c r="E1201" s="15" t="s">
        <v>17</v>
      </c>
      <c r="F1201" s="15" t="s">
        <v>11</v>
      </c>
      <c r="G1201" s="14" t="s">
        <v>16</v>
      </c>
      <c r="H1201" s="14" t="str">
        <f t="shared" si="72"/>
        <v>B4BFW</v>
      </c>
      <c r="I1201" s="14" t="str">
        <f t="shared" si="73"/>
        <v>B4_2022</v>
      </c>
      <c r="J1201" s="14" t="s">
        <v>10</v>
      </c>
      <c r="K1201" s="14" t="s">
        <v>375</v>
      </c>
      <c r="L1201" s="154"/>
      <c r="M1201" s="154"/>
      <c r="N1201" s="164">
        <f t="shared" si="74"/>
        <v>9654.5133650716143</v>
      </c>
      <c r="O1201" s="155"/>
      <c r="P1201" s="14"/>
      <c r="Q1201" s="14"/>
      <c r="R1201" s="14"/>
      <c r="S1201" s="168"/>
      <c r="T1201" s="168"/>
      <c r="U1201" s="168"/>
      <c r="V1201" s="168"/>
      <c r="W1201" s="168"/>
      <c r="X1201" s="168"/>
      <c r="Y1201" s="168"/>
      <c r="Z1201" s="168"/>
      <c r="AA1201" s="168"/>
      <c r="AB1201" s="168"/>
      <c r="AC1201" s="168"/>
      <c r="AD1201" s="168"/>
      <c r="AE1201" s="168"/>
      <c r="AF1201" s="168"/>
      <c r="AG1201" s="168"/>
      <c r="AH1201" s="168"/>
      <c r="AI1201" s="168"/>
      <c r="AJ1201" s="168"/>
      <c r="AK1201" s="168"/>
      <c r="AL1201" s="168"/>
      <c r="AM1201" s="168"/>
      <c r="AN1201" s="168"/>
      <c r="AO1201" s="168"/>
      <c r="AP1201" s="168"/>
      <c r="AQ1201" s="168"/>
      <c r="AR1201" s="14"/>
    </row>
    <row r="1202" spans="1:44" x14ac:dyDescent="0.35">
      <c r="A1202" s="153" t="str">
        <f t="shared" si="75"/>
        <v>Cut1_1</v>
      </c>
      <c r="B1202" s="14">
        <v>2023</v>
      </c>
      <c r="C1202" s="14">
        <v>1</v>
      </c>
      <c r="D1202" s="14" t="s">
        <v>7</v>
      </c>
      <c r="E1202" s="14" t="s">
        <v>7</v>
      </c>
      <c r="F1202" s="14" t="s">
        <v>8</v>
      </c>
      <c r="G1202" s="14" t="s">
        <v>9</v>
      </c>
      <c r="H1202" s="14" t="str">
        <f t="shared" ref="H1202:H1265" si="76">F1202&amp;G1202</f>
        <v>B3BPW</v>
      </c>
      <c r="I1202" s="14" t="str">
        <f t="shared" ref="I1202:I1265" si="77">CONCATENATE(F1202,"_",B1202)</f>
        <v>B3_2023</v>
      </c>
      <c r="J1202" s="14" t="s">
        <v>10</v>
      </c>
      <c r="K1202" s="14" t="s">
        <v>369</v>
      </c>
      <c r="L1202" s="18">
        <v>45063</v>
      </c>
      <c r="M1202" s="154">
        <v>23.980000305175782</v>
      </c>
      <c r="N1202" s="155">
        <v>4891.9200622558592</v>
      </c>
      <c r="O1202" s="155">
        <v>4891.9200622558592</v>
      </c>
      <c r="P1202" s="14"/>
      <c r="Q1202" s="14"/>
      <c r="R1202" s="14"/>
      <c r="S1202" s="168"/>
      <c r="T1202" s="168"/>
      <c r="U1202" s="168"/>
      <c r="V1202" s="168"/>
      <c r="W1202" s="168"/>
      <c r="X1202" s="168"/>
      <c r="Y1202" s="168"/>
      <c r="Z1202" s="168"/>
      <c r="AA1202" s="168"/>
      <c r="AB1202" s="168"/>
      <c r="AC1202" s="168"/>
      <c r="AD1202" s="168"/>
      <c r="AE1202" s="168"/>
      <c r="AF1202" s="168"/>
      <c r="AG1202" s="168"/>
      <c r="AH1202" s="168"/>
      <c r="AI1202" s="168"/>
      <c r="AJ1202" s="168"/>
      <c r="AK1202" s="168"/>
      <c r="AL1202" s="168"/>
      <c r="AM1202" s="168"/>
      <c r="AN1202" s="168"/>
      <c r="AO1202" s="168"/>
      <c r="AP1202" s="168"/>
      <c r="AQ1202" s="168"/>
      <c r="AR1202" s="14"/>
    </row>
    <row r="1203" spans="1:44" x14ac:dyDescent="0.35">
      <c r="A1203" s="153" t="str">
        <f t="shared" si="75"/>
        <v>Cut1_2</v>
      </c>
      <c r="B1203" s="14">
        <v>2023</v>
      </c>
      <c r="C1203" s="14">
        <v>2</v>
      </c>
      <c r="D1203" s="14" t="s">
        <v>7</v>
      </c>
      <c r="E1203" s="14" t="s">
        <v>7</v>
      </c>
      <c r="F1203" s="14" t="s">
        <v>11</v>
      </c>
      <c r="G1203" s="14" t="s">
        <v>12</v>
      </c>
      <c r="H1203" s="14" t="str">
        <f t="shared" si="76"/>
        <v>B4C</v>
      </c>
      <c r="I1203" s="14" t="str">
        <f t="shared" si="77"/>
        <v>B4_2023</v>
      </c>
      <c r="J1203" s="14" t="s">
        <v>10</v>
      </c>
      <c r="K1203" s="14" t="s">
        <v>369</v>
      </c>
      <c r="L1203" s="18">
        <v>45063</v>
      </c>
      <c r="M1203" s="154">
        <v>18.5</v>
      </c>
      <c r="N1203" s="155">
        <v>6117.3333333333339</v>
      </c>
      <c r="O1203" s="155">
        <v>6117.3333333333339</v>
      </c>
      <c r="P1203" s="14"/>
      <c r="Q1203" s="14"/>
      <c r="R1203" s="14"/>
      <c r="S1203" s="168"/>
      <c r="T1203" s="168"/>
      <c r="U1203" s="168"/>
      <c r="V1203" s="168"/>
      <c r="W1203" s="168"/>
      <c r="X1203" s="168"/>
      <c r="Y1203" s="168"/>
      <c r="Z1203" s="168"/>
      <c r="AA1203" s="168"/>
      <c r="AB1203" s="168"/>
      <c r="AC1203" s="168"/>
      <c r="AD1203" s="168"/>
      <c r="AE1203" s="168"/>
      <c r="AF1203" s="168"/>
      <c r="AG1203" s="168"/>
      <c r="AH1203" s="168"/>
      <c r="AI1203" s="168"/>
      <c r="AJ1203" s="168"/>
      <c r="AK1203" s="168"/>
      <c r="AL1203" s="168"/>
      <c r="AM1203" s="168"/>
      <c r="AN1203" s="168"/>
      <c r="AO1203" s="168"/>
      <c r="AP1203" s="168"/>
      <c r="AQ1203" s="168"/>
      <c r="AR1203" s="14"/>
    </row>
    <row r="1204" spans="1:44" x14ac:dyDescent="0.35">
      <c r="A1204" s="153" t="str">
        <f t="shared" si="75"/>
        <v>Cut1_3</v>
      </c>
      <c r="B1204" s="14">
        <v>2023</v>
      </c>
      <c r="C1204" s="14">
        <v>3</v>
      </c>
      <c r="D1204" s="14" t="s">
        <v>13</v>
      </c>
      <c r="E1204" s="14" t="s">
        <v>7</v>
      </c>
      <c r="F1204" s="14" t="s">
        <v>14</v>
      </c>
      <c r="G1204" s="14" t="s">
        <v>9</v>
      </c>
      <c r="H1204" s="14" t="str">
        <f t="shared" si="76"/>
        <v>B1BPW</v>
      </c>
      <c r="I1204" s="14" t="str">
        <f t="shared" si="77"/>
        <v>B1_2023</v>
      </c>
      <c r="J1204" s="14" t="s">
        <v>15</v>
      </c>
      <c r="K1204" s="14" t="s">
        <v>369</v>
      </c>
      <c r="L1204" s="18">
        <v>45091</v>
      </c>
      <c r="M1204" s="154">
        <v>33.005000305175777</v>
      </c>
      <c r="N1204" s="155">
        <v>6380.9667256673174</v>
      </c>
      <c r="O1204" s="155">
        <v>6380.9667256673174</v>
      </c>
      <c r="P1204" s="14"/>
      <c r="Q1204" s="14"/>
      <c r="R1204" s="14"/>
      <c r="S1204" s="168"/>
      <c r="T1204" s="168"/>
      <c r="U1204" s="168"/>
      <c r="V1204" s="168"/>
      <c r="W1204" s="168"/>
      <c r="X1204" s="168"/>
      <c r="Y1204" s="168"/>
      <c r="Z1204" s="168"/>
      <c r="AA1204" s="168"/>
      <c r="AB1204" s="168"/>
      <c r="AC1204" s="168"/>
      <c r="AD1204" s="168"/>
      <c r="AE1204" s="168"/>
      <c r="AF1204" s="168"/>
      <c r="AG1204" s="168"/>
      <c r="AH1204" s="168"/>
      <c r="AI1204" s="168"/>
      <c r="AJ1204" s="168"/>
      <c r="AK1204" s="168"/>
      <c r="AL1204" s="168"/>
      <c r="AM1204" s="168"/>
      <c r="AN1204" s="168"/>
      <c r="AO1204" s="168"/>
      <c r="AP1204" s="168"/>
      <c r="AQ1204" s="168"/>
      <c r="AR1204" s="14"/>
    </row>
    <row r="1205" spans="1:44" x14ac:dyDescent="0.35">
      <c r="A1205" s="153" t="str">
        <f t="shared" si="75"/>
        <v>Cut1_4</v>
      </c>
      <c r="B1205" s="14">
        <v>2023</v>
      </c>
      <c r="C1205" s="14">
        <v>4</v>
      </c>
      <c r="D1205" s="14" t="s">
        <v>13</v>
      </c>
      <c r="E1205" s="14" t="s">
        <v>7</v>
      </c>
      <c r="F1205" s="14" t="s">
        <v>14</v>
      </c>
      <c r="G1205" s="14" t="s">
        <v>16</v>
      </c>
      <c r="H1205" s="14" t="str">
        <f t="shared" si="76"/>
        <v>B1BFW</v>
      </c>
      <c r="I1205" s="14" t="str">
        <f t="shared" si="77"/>
        <v>B1_2023</v>
      </c>
      <c r="J1205" s="14" t="s">
        <v>15</v>
      </c>
      <c r="K1205" s="14" t="s">
        <v>369</v>
      </c>
      <c r="L1205" s="18">
        <v>45091</v>
      </c>
      <c r="M1205" s="154">
        <v>29.099999999999998</v>
      </c>
      <c r="N1205" s="155">
        <v>4850</v>
      </c>
      <c r="O1205" s="155">
        <v>4850</v>
      </c>
      <c r="P1205" s="14"/>
      <c r="Q1205" s="14"/>
      <c r="R1205" s="14"/>
      <c r="S1205" s="168"/>
      <c r="T1205" s="168"/>
      <c r="U1205" s="168"/>
      <c r="V1205" s="168"/>
      <c r="W1205" s="168"/>
      <c r="X1205" s="168"/>
      <c r="Y1205" s="168"/>
      <c r="Z1205" s="168"/>
      <c r="AA1205" s="168"/>
      <c r="AB1205" s="168"/>
      <c r="AC1205" s="168"/>
      <c r="AD1205" s="168"/>
      <c r="AE1205" s="168"/>
      <c r="AF1205" s="168"/>
      <c r="AG1205" s="168"/>
      <c r="AH1205" s="168"/>
      <c r="AI1205" s="168"/>
      <c r="AJ1205" s="168"/>
      <c r="AK1205" s="168"/>
      <c r="AL1205" s="168"/>
      <c r="AM1205" s="168"/>
      <c r="AN1205" s="168"/>
      <c r="AO1205" s="168"/>
      <c r="AP1205" s="168"/>
      <c r="AQ1205" s="168"/>
      <c r="AR1205" s="14"/>
    </row>
    <row r="1206" spans="1:44" x14ac:dyDescent="0.35">
      <c r="A1206" s="153" t="str">
        <f t="shared" si="75"/>
        <v>Cut1_5</v>
      </c>
      <c r="B1206" s="14">
        <v>2023</v>
      </c>
      <c r="C1206" s="14">
        <v>5</v>
      </c>
      <c r="D1206" s="14" t="s">
        <v>12</v>
      </c>
      <c r="E1206" s="14" t="s">
        <v>7</v>
      </c>
      <c r="F1206" s="14" t="s">
        <v>11</v>
      </c>
      <c r="G1206" s="14" t="s">
        <v>9</v>
      </c>
      <c r="H1206" s="14" t="str">
        <f t="shared" si="76"/>
        <v>B4BPW</v>
      </c>
      <c r="I1206" s="14" t="str">
        <f t="shared" si="77"/>
        <v>B4_2023</v>
      </c>
      <c r="J1206" s="14" t="s">
        <v>10</v>
      </c>
      <c r="K1206" s="14" t="s">
        <v>369</v>
      </c>
      <c r="L1206" s="18">
        <v>45063</v>
      </c>
      <c r="M1206" s="154">
        <v>20.519999694824222</v>
      </c>
      <c r="N1206" s="155">
        <v>7195.6798929850265</v>
      </c>
      <c r="O1206" s="155">
        <v>7195.6798929850265</v>
      </c>
      <c r="P1206" s="14"/>
      <c r="Q1206" s="14"/>
      <c r="R1206" s="14"/>
      <c r="S1206" s="168"/>
      <c r="T1206" s="168"/>
      <c r="U1206" s="168"/>
      <c r="V1206" s="168"/>
      <c r="W1206" s="168"/>
      <c r="X1206" s="168"/>
      <c r="Y1206" s="168"/>
      <c r="Z1206" s="168"/>
      <c r="AA1206" s="168"/>
      <c r="AB1206" s="168"/>
      <c r="AC1206" s="168"/>
      <c r="AD1206" s="168"/>
      <c r="AE1206" s="168"/>
      <c r="AF1206" s="168"/>
      <c r="AG1206" s="168"/>
      <c r="AH1206" s="168"/>
      <c r="AI1206" s="168"/>
      <c r="AJ1206" s="168"/>
      <c r="AK1206" s="168"/>
      <c r="AL1206" s="168"/>
      <c r="AM1206" s="168"/>
      <c r="AN1206" s="168"/>
      <c r="AO1206" s="168"/>
      <c r="AP1206" s="168"/>
      <c r="AQ1206" s="168"/>
      <c r="AR1206" s="14"/>
    </row>
    <row r="1207" spans="1:44" x14ac:dyDescent="0.35">
      <c r="A1207" s="153" t="str">
        <f t="shared" si="75"/>
        <v>Cut1_6</v>
      </c>
      <c r="B1207" s="14">
        <v>2023</v>
      </c>
      <c r="C1207" s="14">
        <v>6</v>
      </c>
      <c r="D1207" s="14" t="s">
        <v>12</v>
      </c>
      <c r="E1207" s="14" t="s">
        <v>7</v>
      </c>
      <c r="F1207" s="14" t="s">
        <v>14</v>
      </c>
      <c r="G1207" s="14" t="s">
        <v>12</v>
      </c>
      <c r="H1207" s="14" t="str">
        <f t="shared" si="76"/>
        <v>B1C</v>
      </c>
      <c r="I1207" s="14" t="str">
        <f t="shared" si="77"/>
        <v>B1_2023</v>
      </c>
      <c r="J1207" s="14" t="s">
        <v>15</v>
      </c>
      <c r="K1207" s="14" t="s">
        <v>369</v>
      </c>
      <c r="L1207" s="18">
        <v>45091</v>
      </c>
      <c r="M1207" s="154">
        <v>31.5</v>
      </c>
      <c r="N1207" s="155">
        <v>4410</v>
      </c>
      <c r="O1207" s="155">
        <v>4410</v>
      </c>
      <c r="P1207" s="14"/>
      <c r="Q1207" s="14"/>
      <c r="R1207" s="14"/>
      <c r="S1207" s="168"/>
      <c r="T1207" s="168"/>
      <c r="U1207" s="168"/>
      <c r="V1207" s="168"/>
      <c r="W1207" s="168"/>
      <c r="X1207" s="168"/>
      <c r="Y1207" s="168"/>
      <c r="Z1207" s="168"/>
      <c r="AA1207" s="168"/>
      <c r="AB1207" s="168"/>
      <c r="AC1207" s="168"/>
      <c r="AD1207" s="168"/>
      <c r="AE1207" s="168"/>
      <c r="AF1207" s="168"/>
      <c r="AG1207" s="168"/>
      <c r="AH1207" s="168"/>
      <c r="AI1207" s="168"/>
      <c r="AJ1207" s="168"/>
      <c r="AK1207" s="168"/>
      <c r="AL1207" s="168"/>
      <c r="AM1207" s="168"/>
      <c r="AN1207" s="168"/>
      <c r="AO1207" s="168"/>
      <c r="AP1207" s="168"/>
      <c r="AQ1207" s="168"/>
      <c r="AR1207" s="14"/>
    </row>
    <row r="1208" spans="1:44" x14ac:dyDescent="0.35">
      <c r="A1208" s="153" t="str">
        <f t="shared" si="75"/>
        <v>Cut1_7</v>
      </c>
      <c r="B1208" s="14">
        <v>2023</v>
      </c>
      <c r="C1208" s="14">
        <v>7</v>
      </c>
      <c r="D1208" s="14" t="s">
        <v>17</v>
      </c>
      <c r="E1208" s="14" t="s">
        <v>7</v>
      </c>
      <c r="F1208" s="14" t="s">
        <v>18</v>
      </c>
      <c r="G1208" s="14" t="s">
        <v>12</v>
      </c>
      <c r="H1208" s="14" t="str">
        <f t="shared" si="76"/>
        <v>B2C</v>
      </c>
      <c r="I1208" s="14" t="str">
        <f t="shared" si="77"/>
        <v>B2_2023</v>
      </c>
      <c r="J1208" s="14" t="s">
        <v>15</v>
      </c>
      <c r="K1208" s="14" t="s">
        <v>369</v>
      </c>
      <c r="L1208" s="18">
        <v>45091</v>
      </c>
      <c r="M1208" s="154">
        <v>36.105000305175786</v>
      </c>
      <c r="N1208" s="155">
        <v>4621.4400390624996</v>
      </c>
      <c r="O1208" s="155">
        <v>4621.4400390624996</v>
      </c>
      <c r="P1208" s="14"/>
      <c r="Q1208" s="14"/>
      <c r="R1208" s="14"/>
      <c r="S1208" s="168"/>
      <c r="T1208" s="168"/>
      <c r="U1208" s="168"/>
      <c r="V1208" s="168"/>
      <c r="W1208" s="168"/>
      <c r="X1208" s="168"/>
      <c r="Y1208" s="168"/>
      <c r="Z1208" s="168"/>
      <c r="AA1208" s="168"/>
      <c r="AB1208" s="168"/>
      <c r="AC1208" s="168"/>
      <c r="AD1208" s="168"/>
      <c r="AE1208" s="168"/>
      <c r="AF1208" s="168"/>
      <c r="AG1208" s="168"/>
      <c r="AH1208" s="168"/>
      <c r="AI1208" s="168"/>
      <c r="AJ1208" s="168"/>
      <c r="AK1208" s="168"/>
      <c r="AL1208" s="168"/>
      <c r="AM1208" s="168"/>
      <c r="AN1208" s="168"/>
      <c r="AO1208" s="168"/>
      <c r="AP1208" s="168"/>
      <c r="AQ1208" s="168"/>
      <c r="AR1208" s="14"/>
    </row>
    <row r="1209" spans="1:44" x14ac:dyDescent="0.35">
      <c r="A1209" s="153" t="str">
        <f t="shared" si="75"/>
        <v>Cut1_8</v>
      </c>
      <c r="B1209" s="14">
        <v>2023</v>
      </c>
      <c r="C1209" s="14">
        <v>8</v>
      </c>
      <c r="D1209" s="14" t="s">
        <v>17</v>
      </c>
      <c r="E1209" s="14" t="s">
        <v>7</v>
      </c>
      <c r="F1209" s="14" t="s">
        <v>18</v>
      </c>
      <c r="G1209" s="14" t="s">
        <v>9</v>
      </c>
      <c r="H1209" s="14" t="str">
        <f t="shared" si="76"/>
        <v>B2BPW</v>
      </c>
      <c r="I1209" s="14" t="str">
        <f t="shared" si="77"/>
        <v>B2_2023</v>
      </c>
      <c r="J1209" s="14" t="s">
        <v>15</v>
      </c>
      <c r="K1209" s="14" t="s">
        <v>369</v>
      </c>
      <c r="L1209" s="18">
        <v>45091</v>
      </c>
      <c r="M1209" s="154">
        <v>34.154998779296875</v>
      </c>
      <c r="N1209" s="155">
        <v>6557.7597656250009</v>
      </c>
      <c r="O1209" s="155">
        <v>6557.7597656250009</v>
      </c>
      <c r="P1209" s="14"/>
      <c r="Q1209" s="14"/>
      <c r="R1209" s="14"/>
      <c r="S1209" s="168"/>
      <c r="T1209" s="168"/>
      <c r="U1209" s="168"/>
      <c r="V1209" s="168"/>
      <c r="W1209" s="168"/>
      <c r="X1209" s="168"/>
      <c r="Y1209" s="168"/>
      <c r="Z1209" s="168"/>
      <c r="AA1209" s="168"/>
      <c r="AB1209" s="168"/>
      <c r="AC1209" s="168"/>
      <c r="AD1209" s="168"/>
      <c r="AE1209" s="168"/>
      <c r="AF1209" s="168"/>
      <c r="AG1209" s="168"/>
      <c r="AH1209" s="168"/>
      <c r="AI1209" s="168"/>
      <c r="AJ1209" s="168"/>
      <c r="AK1209" s="168"/>
      <c r="AL1209" s="168"/>
      <c r="AM1209" s="168"/>
      <c r="AN1209" s="168"/>
      <c r="AO1209" s="168"/>
      <c r="AP1209" s="168"/>
      <c r="AQ1209" s="168"/>
      <c r="AR1209" s="14"/>
    </row>
    <row r="1210" spans="1:44" x14ac:dyDescent="0.35">
      <c r="A1210" s="153" t="str">
        <f t="shared" si="75"/>
        <v>Cut1_9</v>
      </c>
      <c r="B1210" s="14">
        <v>2023</v>
      </c>
      <c r="C1210" s="14">
        <v>9</v>
      </c>
      <c r="D1210" s="14" t="s">
        <v>19</v>
      </c>
      <c r="E1210" s="14" t="s">
        <v>7</v>
      </c>
      <c r="F1210" s="14" t="s">
        <v>8</v>
      </c>
      <c r="G1210" s="14" t="s">
        <v>12</v>
      </c>
      <c r="H1210" s="14" t="str">
        <f t="shared" si="76"/>
        <v>B3C</v>
      </c>
      <c r="I1210" s="14" t="str">
        <f t="shared" si="77"/>
        <v>B3_2023</v>
      </c>
      <c r="J1210" s="14" t="s">
        <v>10</v>
      </c>
      <c r="K1210" s="14" t="s">
        <v>369</v>
      </c>
      <c r="L1210" s="18">
        <v>45063</v>
      </c>
      <c r="M1210" s="154">
        <v>27.640000915527342</v>
      </c>
      <c r="N1210" s="155">
        <v>2100.640069580078</v>
      </c>
      <c r="O1210" s="155">
        <v>2100.640069580078</v>
      </c>
      <c r="P1210" s="14"/>
      <c r="Q1210" s="14"/>
      <c r="R1210" s="14"/>
      <c r="S1210" s="168"/>
      <c r="T1210" s="168"/>
      <c r="U1210" s="168"/>
      <c r="V1210" s="168"/>
      <c r="W1210" s="168"/>
      <c r="X1210" s="168"/>
      <c r="Y1210" s="168"/>
      <c r="Z1210" s="168"/>
      <c r="AA1210" s="168"/>
      <c r="AB1210" s="168"/>
      <c r="AC1210" s="168"/>
      <c r="AD1210" s="168"/>
      <c r="AE1210" s="168"/>
      <c r="AF1210" s="168"/>
      <c r="AG1210" s="168"/>
      <c r="AH1210" s="168"/>
      <c r="AI1210" s="168"/>
      <c r="AJ1210" s="168"/>
      <c r="AK1210" s="168"/>
      <c r="AL1210" s="168"/>
      <c r="AM1210" s="168"/>
      <c r="AN1210" s="168"/>
      <c r="AO1210" s="168"/>
      <c r="AP1210" s="168"/>
      <c r="AQ1210" s="168"/>
      <c r="AR1210" s="14"/>
    </row>
    <row r="1211" spans="1:44" x14ac:dyDescent="0.35">
      <c r="A1211" s="153" t="str">
        <f t="shared" si="75"/>
        <v>Cut1_10</v>
      </c>
      <c r="B1211" s="14">
        <v>2023</v>
      </c>
      <c r="C1211" s="14">
        <v>10</v>
      </c>
      <c r="D1211" s="14" t="s">
        <v>19</v>
      </c>
      <c r="E1211" s="14" t="s">
        <v>7</v>
      </c>
      <c r="F1211" s="14" t="s">
        <v>11</v>
      </c>
      <c r="G1211" s="14" t="s">
        <v>16</v>
      </c>
      <c r="H1211" s="14" t="str">
        <f t="shared" si="76"/>
        <v>B4BFW</v>
      </c>
      <c r="I1211" s="14" t="str">
        <f t="shared" si="77"/>
        <v>B4_2023</v>
      </c>
      <c r="J1211" s="14" t="s">
        <v>10</v>
      </c>
      <c r="K1211" s="14" t="s">
        <v>369</v>
      </c>
      <c r="L1211" s="18">
        <v>45063</v>
      </c>
      <c r="M1211" s="154">
        <v>22.854999542236328</v>
      </c>
      <c r="N1211" s="155">
        <v>3931.0599212646484</v>
      </c>
      <c r="O1211" s="155">
        <v>3931.0599212646484</v>
      </c>
      <c r="P1211" s="14"/>
      <c r="Q1211" s="14"/>
      <c r="R1211" s="14"/>
      <c r="S1211" s="168"/>
      <c r="T1211" s="168"/>
      <c r="U1211" s="168"/>
      <c r="V1211" s="168"/>
      <c r="W1211" s="168"/>
      <c r="X1211" s="168"/>
      <c r="Y1211" s="168"/>
      <c r="Z1211" s="168"/>
      <c r="AA1211" s="168"/>
      <c r="AB1211" s="168"/>
      <c r="AC1211" s="168"/>
      <c r="AD1211" s="168"/>
      <c r="AE1211" s="168"/>
      <c r="AF1211" s="168"/>
      <c r="AG1211" s="168"/>
      <c r="AH1211" s="168"/>
      <c r="AI1211" s="168"/>
      <c r="AJ1211" s="168"/>
      <c r="AK1211" s="168"/>
      <c r="AL1211" s="168"/>
      <c r="AM1211" s="168"/>
      <c r="AN1211" s="168"/>
      <c r="AO1211" s="168"/>
      <c r="AP1211" s="168"/>
      <c r="AQ1211" s="168"/>
      <c r="AR1211" s="14"/>
    </row>
    <row r="1212" spans="1:44" x14ac:dyDescent="0.35">
      <c r="A1212" s="153" t="str">
        <f t="shared" si="75"/>
        <v>Cut1_11</v>
      </c>
      <c r="B1212" s="14">
        <v>2023</v>
      </c>
      <c r="C1212" s="14">
        <v>11</v>
      </c>
      <c r="D1212" s="14" t="s">
        <v>20</v>
      </c>
      <c r="E1212" s="14" t="s">
        <v>7</v>
      </c>
      <c r="F1212" s="14" t="s">
        <v>8</v>
      </c>
      <c r="G1212" s="14" t="s">
        <v>16</v>
      </c>
      <c r="H1212" s="14" t="str">
        <f t="shared" si="76"/>
        <v>B3BFW</v>
      </c>
      <c r="I1212" s="14" t="str">
        <f t="shared" si="77"/>
        <v>B3_2023</v>
      </c>
      <c r="J1212" s="14" t="s">
        <v>10</v>
      </c>
      <c r="K1212" s="14" t="s">
        <v>369</v>
      </c>
      <c r="L1212" s="18">
        <v>45063</v>
      </c>
      <c r="M1212" s="154">
        <v>28.29499969482422</v>
      </c>
      <c r="N1212" s="155">
        <v>2037.239978027344</v>
      </c>
      <c r="O1212" s="155">
        <v>2037.239978027344</v>
      </c>
      <c r="P1212" s="14"/>
      <c r="Q1212" s="14"/>
      <c r="R1212" s="14"/>
      <c r="S1212" s="168"/>
      <c r="T1212" s="168"/>
      <c r="U1212" s="168"/>
      <c r="V1212" s="168"/>
      <c r="W1212" s="168"/>
      <c r="X1212" s="168"/>
      <c r="Y1212" s="168"/>
      <c r="Z1212" s="168"/>
      <c r="AA1212" s="168"/>
      <c r="AB1212" s="168"/>
      <c r="AC1212" s="168"/>
      <c r="AD1212" s="168"/>
      <c r="AE1212" s="168"/>
      <c r="AF1212" s="168"/>
      <c r="AG1212" s="168"/>
      <c r="AH1212" s="168"/>
      <c r="AI1212" s="168"/>
      <c r="AJ1212" s="168"/>
      <c r="AK1212" s="168"/>
      <c r="AL1212" s="168"/>
      <c r="AM1212" s="168"/>
      <c r="AN1212" s="168"/>
      <c r="AO1212" s="168"/>
      <c r="AP1212" s="168"/>
      <c r="AQ1212" s="168"/>
      <c r="AR1212" s="14"/>
    </row>
    <row r="1213" spans="1:44" x14ac:dyDescent="0.35">
      <c r="A1213" s="153" t="str">
        <f t="shared" si="75"/>
        <v>Cut1_12</v>
      </c>
      <c r="B1213" s="14">
        <v>2023</v>
      </c>
      <c r="C1213" s="15">
        <v>12</v>
      </c>
      <c r="D1213" s="15" t="s">
        <v>20</v>
      </c>
      <c r="E1213" s="15" t="s">
        <v>7</v>
      </c>
      <c r="F1213" s="15" t="s">
        <v>18</v>
      </c>
      <c r="G1213" s="14" t="s">
        <v>16</v>
      </c>
      <c r="H1213" s="14" t="str">
        <f t="shared" si="76"/>
        <v>B2BFW</v>
      </c>
      <c r="I1213" s="14" t="str">
        <f t="shared" si="77"/>
        <v>B2_2023</v>
      </c>
      <c r="J1213" s="14" t="s">
        <v>15</v>
      </c>
      <c r="K1213" s="14" t="s">
        <v>369</v>
      </c>
      <c r="L1213" s="18">
        <v>45091</v>
      </c>
      <c r="M1213" s="154">
        <v>31.245001220703127</v>
      </c>
      <c r="N1213" s="155">
        <v>2791.22010904948</v>
      </c>
      <c r="O1213" s="155">
        <v>2791.22010904948</v>
      </c>
      <c r="P1213" s="14"/>
      <c r="Q1213" s="14"/>
      <c r="R1213" s="14"/>
      <c r="S1213" s="168"/>
      <c r="T1213" s="168"/>
      <c r="U1213" s="168"/>
      <c r="V1213" s="168"/>
      <c r="W1213" s="168"/>
      <c r="X1213" s="168"/>
      <c r="Y1213" s="168"/>
      <c r="Z1213" s="168"/>
      <c r="AA1213" s="168"/>
      <c r="AB1213" s="168"/>
      <c r="AC1213" s="168"/>
      <c r="AD1213" s="168"/>
      <c r="AE1213" s="168"/>
      <c r="AF1213" s="168"/>
      <c r="AG1213" s="168"/>
      <c r="AH1213" s="168"/>
      <c r="AI1213" s="168"/>
      <c r="AJ1213" s="168"/>
      <c r="AK1213" s="168"/>
      <c r="AL1213" s="168"/>
      <c r="AM1213" s="168"/>
      <c r="AN1213" s="168"/>
      <c r="AO1213" s="168"/>
      <c r="AP1213" s="168"/>
      <c r="AQ1213" s="168"/>
      <c r="AR1213" s="14"/>
    </row>
    <row r="1214" spans="1:44" x14ac:dyDescent="0.35">
      <c r="A1214" s="153" t="str">
        <f t="shared" si="75"/>
        <v>Cut1_13</v>
      </c>
      <c r="B1214" s="14">
        <v>2023</v>
      </c>
      <c r="C1214" s="14">
        <v>13</v>
      </c>
      <c r="D1214" s="14" t="s">
        <v>7</v>
      </c>
      <c r="E1214" s="14" t="s">
        <v>13</v>
      </c>
      <c r="F1214" s="14" t="s">
        <v>8</v>
      </c>
      <c r="G1214" s="14" t="s">
        <v>9</v>
      </c>
      <c r="H1214" s="14" t="str">
        <f t="shared" si="76"/>
        <v>B3BPW</v>
      </c>
      <c r="I1214" s="14" t="str">
        <f t="shared" si="77"/>
        <v>B3_2023</v>
      </c>
      <c r="J1214" s="14" t="s">
        <v>10</v>
      </c>
      <c r="K1214" s="14" t="s">
        <v>369</v>
      </c>
      <c r="L1214" s="18">
        <v>45063</v>
      </c>
      <c r="M1214" s="154">
        <v>24.609999847412109</v>
      </c>
      <c r="N1214" s="155">
        <v>4593.8666381835938</v>
      </c>
      <c r="O1214" s="155">
        <v>4593.8666381835938</v>
      </c>
      <c r="P1214" s="14"/>
      <c r="Q1214" s="14"/>
      <c r="R1214" s="14"/>
      <c r="S1214" s="168"/>
      <c r="T1214" s="168"/>
      <c r="U1214" s="168"/>
      <c r="V1214" s="168"/>
      <c r="W1214" s="168"/>
      <c r="X1214" s="168"/>
      <c r="Y1214" s="168"/>
      <c r="Z1214" s="168"/>
      <c r="AA1214" s="168"/>
      <c r="AB1214" s="168"/>
      <c r="AC1214" s="168"/>
      <c r="AD1214" s="168"/>
      <c r="AE1214" s="168"/>
      <c r="AF1214" s="168"/>
      <c r="AG1214" s="168"/>
      <c r="AH1214" s="168"/>
      <c r="AI1214" s="168"/>
      <c r="AJ1214" s="168"/>
      <c r="AK1214" s="168"/>
      <c r="AL1214" s="168"/>
      <c r="AM1214" s="168"/>
      <c r="AN1214" s="168"/>
      <c r="AO1214" s="168"/>
      <c r="AP1214" s="168"/>
      <c r="AQ1214" s="168"/>
      <c r="AR1214" s="14"/>
    </row>
    <row r="1215" spans="1:44" x14ac:dyDescent="0.35">
      <c r="A1215" s="153" t="str">
        <f t="shared" si="75"/>
        <v>Cut1_14</v>
      </c>
      <c r="B1215" s="14">
        <v>2023</v>
      </c>
      <c r="C1215" s="14">
        <v>14</v>
      </c>
      <c r="D1215" s="14" t="s">
        <v>7</v>
      </c>
      <c r="E1215" s="14" t="s">
        <v>13</v>
      </c>
      <c r="F1215" s="14" t="s">
        <v>18</v>
      </c>
      <c r="G1215" s="14" t="s">
        <v>9</v>
      </c>
      <c r="H1215" s="14" t="str">
        <f t="shared" si="76"/>
        <v>B2BPW</v>
      </c>
      <c r="I1215" s="14" t="str">
        <f t="shared" si="77"/>
        <v>B2_2023</v>
      </c>
      <c r="J1215" s="14" t="s">
        <v>15</v>
      </c>
      <c r="K1215" s="14" t="s">
        <v>369</v>
      </c>
      <c r="L1215" s="18">
        <v>45091</v>
      </c>
      <c r="M1215" s="154">
        <v>33.519999694824222</v>
      </c>
      <c r="N1215" s="155">
        <v>5407.893284098307</v>
      </c>
      <c r="O1215" s="155">
        <v>5407.893284098307</v>
      </c>
      <c r="P1215" s="14"/>
      <c r="Q1215" s="14"/>
      <c r="R1215" s="14"/>
      <c r="S1215" s="168"/>
      <c r="T1215" s="168"/>
      <c r="U1215" s="168"/>
      <c r="V1215" s="168"/>
      <c r="W1215" s="168"/>
      <c r="X1215" s="168"/>
      <c r="Y1215" s="168"/>
      <c r="Z1215" s="168"/>
      <c r="AA1215" s="168"/>
      <c r="AB1215" s="168"/>
      <c r="AC1215" s="168"/>
      <c r="AD1215" s="168"/>
      <c r="AE1215" s="168"/>
      <c r="AF1215" s="168"/>
      <c r="AG1215" s="168"/>
      <c r="AH1215" s="168"/>
      <c r="AI1215" s="168"/>
      <c r="AJ1215" s="168"/>
      <c r="AK1215" s="168"/>
      <c r="AL1215" s="168"/>
      <c r="AM1215" s="168"/>
      <c r="AN1215" s="168"/>
      <c r="AO1215" s="168"/>
      <c r="AP1215" s="168"/>
      <c r="AQ1215" s="168"/>
      <c r="AR1215" s="14"/>
    </row>
    <row r="1216" spans="1:44" x14ac:dyDescent="0.35">
      <c r="A1216" s="153" t="str">
        <f t="shared" si="75"/>
        <v>Cut1_15</v>
      </c>
      <c r="B1216" s="14">
        <v>2023</v>
      </c>
      <c r="C1216" s="14">
        <v>15</v>
      </c>
      <c r="D1216" s="14" t="s">
        <v>13</v>
      </c>
      <c r="E1216" s="14" t="s">
        <v>13</v>
      </c>
      <c r="F1216" s="14" t="s">
        <v>18</v>
      </c>
      <c r="G1216" s="14" t="s">
        <v>16</v>
      </c>
      <c r="H1216" s="14" t="str">
        <f t="shared" si="76"/>
        <v>B2BFW</v>
      </c>
      <c r="I1216" s="14" t="str">
        <f t="shared" si="77"/>
        <v>B2_2023</v>
      </c>
      <c r="J1216" s="14" t="s">
        <v>15</v>
      </c>
      <c r="K1216" s="14" t="s">
        <v>369</v>
      </c>
      <c r="L1216" s="18">
        <v>45091</v>
      </c>
      <c r="M1216" s="154">
        <v>31.930000305175781</v>
      </c>
      <c r="N1216" s="155">
        <v>4555.3467102050772</v>
      </c>
      <c r="O1216" s="155">
        <v>4555.3467102050772</v>
      </c>
      <c r="P1216" s="14"/>
      <c r="Q1216" s="14"/>
      <c r="R1216" s="14"/>
      <c r="S1216" s="168"/>
      <c r="T1216" s="168"/>
      <c r="U1216" s="168"/>
      <c r="V1216" s="168"/>
      <c r="W1216" s="168"/>
      <c r="X1216" s="168"/>
      <c r="Y1216" s="168"/>
      <c r="Z1216" s="168"/>
      <c r="AA1216" s="168"/>
      <c r="AB1216" s="168"/>
      <c r="AC1216" s="168"/>
      <c r="AD1216" s="168"/>
      <c r="AE1216" s="168"/>
      <c r="AF1216" s="168"/>
      <c r="AG1216" s="168"/>
      <c r="AH1216" s="168"/>
      <c r="AI1216" s="168"/>
      <c r="AJ1216" s="168"/>
      <c r="AK1216" s="168"/>
      <c r="AL1216" s="168"/>
      <c r="AM1216" s="168"/>
      <c r="AN1216" s="168"/>
      <c r="AO1216" s="168"/>
      <c r="AP1216" s="168"/>
      <c r="AQ1216" s="168"/>
      <c r="AR1216" s="14"/>
    </row>
    <row r="1217" spans="1:44" x14ac:dyDescent="0.35">
      <c r="A1217" s="153" t="str">
        <f t="shared" si="75"/>
        <v>Cut1_16</v>
      </c>
      <c r="B1217" s="14">
        <v>2023</v>
      </c>
      <c r="C1217" s="14">
        <v>16</v>
      </c>
      <c r="D1217" s="14" t="s">
        <v>13</v>
      </c>
      <c r="E1217" s="14" t="s">
        <v>13</v>
      </c>
      <c r="F1217" s="14" t="s">
        <v>14</v>
      </c>
      <c r="G1217" s="14" t="s">
        <v>9</v>
      </c>
      <c r="H1217" s="14" t="str">
        <f t="shared" si="76"/>
        <v>B1BPW</v>
      </c>
      <c r="I1217" s="14" t="str">
        <f t="shared" si="77"/>
        <v>B1_2023</v>
      </c>
      <c r="J1217" s="14" t="s">
        <v>15</v>
      </c>
      <c r="K1217" s="14" t="s">
        <v>369</v>
      </c>
      <c r="L1217" s="18">
        <v>45091</v>
      </c>
      <c r="M1217" s="154">
        <v>34.844999694824217</v>
      </c>
      <c r="N1217" s="155">
        <v>6318.5599446614578</v>
      </c>
      <c r="O1217" s="155">
        <v>6318.5599446614578</v>
      </c>
      <c r="P1217" s="14"/>
      <c r="Q1217" s="14"/>
      <c r="R1217" s="14"/>
      <c r="S1217" s="168"/>
      <c r="T1217" s="168"/>
      <c r="U1217" s="168"/>
      <c r="V1217" s="168"/>
      <c r="W1217" s="168"/>
      <c r="X1217" s="168"/>
      <c r="Y1217" s="168"/>
      <c r="Z1217" s="168"/>
      <c r="AA1217" s="168"/>
      <c r="AB1217" s="168"/>
      <c r="AC1217" s="168"/>
      <c r="AD1217" s="168"/>
      <c r="AE1217" s="168"/>
      <c r="AF1217" s="168"/>
      <c r="AG1217" s="168"/>
      <c r="AH1217" s="168"/>
      <c r="AI1217" s="168"/>
      <c r="AJ1217" s="168"/>
      <c r="AK1217" s="168"/>
      <c r="AL1217" s="168"/>
      <c r="AM1217" s="168"/>
      <c r="AN1217" s="168"/>
      <c r="AO1217" s="168"/>
      <c r="AP1217" s="168"/>
      <c r="AQ1217" s="168"/>
      <c r="AR1217" s="14"/>
    </row>
    <row r="1218" spans="1:44" x14ac:dyDescent="0.35">
      <c r="A1218" s="153" t="str">
        <f t="shared" si="75"/>
        <v>Cut1_17</v>
      </c>
      <c r="B1218" s="14">
        <v>2023</v>
      </c>
      <c r="C1218" s="14">
        <v>17</v>
      </c>
      <c r="D1218" s="14" t="s">
        <v>12</v>
      </c>
      <c r="E1218" s="14" t="s">
        <v>13</v>
      </c>
      <c r="F1218" s="14" t="s">
        <v>14</v>
      </c>
      <c r="G1218" s="14" t="s">
        <v>16</v>
      </c>
      <c r="H1218" s="14" t="str">
        <f t="shared" si="76"/>
        <v>B1BFW</v>
      </c>
      <c r="I1218" s="14" t="str">
        <f t="shared" si="77"/>
        <v>B1_2023</v>
      </c>
      <c r="J1218" s="14" t="s">
        <v>15</v>
      </c>
      <c r="K1218" s="14" t="s">
        <v>369</v>
      </c>
      <c r="L1218" s="18">
        <v>45091</v>
      </c>
      <c r="M1218" s="154">
        <v>30.030000305175779</v>
      </c>
      <c r="N1218" s="155">
        <v>5205.2000528971357</v>
      </c>
      <c r="O1218" s="155">
        <v>5205.2000528971357</v>
      </c>
      <c r="P1218" s="14"/>
      <c r="Q1218" s="14"/>
      <c r="R1218" s="14"/>
      <c r="S1218" s="168"/>
      <c r="T1218" s="168"/>
      <c r="U1218" s="168"/>
      <c r="V1218" s="168"/>
      <c r="W1218" s="168"/>
      <c r="X1218" s="168"/>
      <c r="Y1218" s="168"/>
      <c r="Z1218" s="168"/>
      <c r="AA1218" s="168"/>
      <c r="AB1218" s="168"/>
      <c r="AC1218" s="168"/>
      <c r="AD1218" s="168"/>
      <c r="AE1218" s="168"/>
      <c r="AF1218" s="168"/>
      <c r="AG1218" s="168"/>
      <c r="AH1218" s="168"/>
      <c r="AI1218" s="168"/>
      <c r="AJ1218" s="168"/>
      <c r="AK1218" s="168"/>
      <c r="AL1218" s="168"/>
      <c r="AM1218" s="168"/>
      <c r="AN1218" s="168"/>
      <c r="AO1218" s="168"/>
      <c r="AP1218" s="168"/>
      <c r="AQ1218" s="168"/>
      <c r="AR1218" s="14"/>
    </row>
    <row r="1219" spans="1:44" x14ac:dyDescent="0.35">
      <c r="A1219" s="153" t="str">
        <f t="shared" si="75"/>
        <v>Cut1_18</v>
      </c>
      <c r="B1219" s="14">
        <v>2023</v>
      </c>
      <c r="C1219" s="14">
        <v>18</v>
      </c>
      <c r="D1219" s="14" t="s">
        <v>12</v>
      </c>
      <c r="E1219" s="14" t="s">
        <v>13</v>
      </c>
      <c r="F1219" s="14" t="s">
        <v>11</v>
      </c>
      <c r="G1219" s="14" t="s">
        <v>16</v>
      </c>
      <c r="H1219" s="14" t="str">
        <f t="shared" si="76"/>
        <v>B4BFW</v>
      </c>
      <c r="I1219" s="14" t="str">
        <f t="shared" si="77"/>
        <v>B4_2023</v>
      </c>
      <c r="J1219" s="14" t="s">
        <v>10</v>
      </c>
      <c r="K1219" s="14" t="s">
        <v>369</v>
      </c>
      <c r="L1219" s="18">
        <v>45063</v>
      </c>
      <c r="M1219" s="154">
        <v>17.984999847412109</v>
      </c>
      <c r="N1219" s="155">
        <v>5875.099950154623</v>
      </c>
      <c r="O1219" s="155">
        <v>5875.099950154623</v>
      </c>
      <c r="P1219" s="14"/>
      <c r="Q1219" s="14"/>
      <c r="R1219" s="14"/>
      <c r="S1219" s="168"/>
      <c r="T1219" s="168"/>
      <c r="U1219" s="168"/>
      <c r="V1219" s="168"/>
      <c r="W1219" s="168"/>
      <c r="X1219" s="168"/>
      <c r="Y1219" s="168"/>
      <c r="Z1219" s="168"/>
      <c r="AA1219" s="168"/>
      <c r="AB1219" s="168"/>
      <c r="AC1219" s="168"/>
      <c r="AD1219" s="168"/>
      <c r="AE1219" s="168"/>
      <c r="AF1219" s="168"/>
      <c r="AG1219" s="168"/>
      <c r="AH1219" s="168"/>
      <c r="AI1219" s="168"/>
      <c r="AJ1219" s="168"/>
      <c r="AK1219" s="168"/>
      <c r="AL1219" s="168"/>
      <c r="AM1219" s="168"/>
      <c r="AN1219" s="168"/>
      <c r="AO1219" s="168"/>
      <c r="AP1219" s="168"/>
      <c r="AQ1219" s="168"/>
      <c r="AR1219" s="14"/>
    </row>
    <row r="1220" spans="1:44" x14ac:dyDescent="0.35">
      <c r="A1220" s="153" t="str">
        <f t="shared" si="75"/>
        <v>Cut1_19</v>
      </c>
      <c r="B1220" s="14">
        <v>2023</v>
      </c>
      <c r="C1220" s="14">
        <v>19</v>
      </c>
      <c r="D1220" s="14" t="s">
        <v>17</v>
      </c>
      <c r="E1220" s="14" t="s">
        <v>13</v>
      </c>
      <c r="F1220" s="14" t="s">
        <v>11</v>
      </c>
      <c r="G1220" s="14" t="s">
        <v>9</v>
      </c>
      <c r="H1220" s="14" t="str">
        <f t="shared" si="76"/>
        <v>B4BPW</v>
      </c>
      <c r="I1220" s="14" t="str">
        <f t="shared" si="77"/>
        <v>B4_2023</v>
      </c>
      <c r="J1220" s="14" t="s">
        <v>10</v>
      </c>
      <c r="K1220" s="14" t="s">
        <v>369</v>
      </c>
      <c r="L1220" s="18">
        <v>45063</v>
      </c>
      <c r="M1220" s="154">
        <v>20.179999542236327</v>
      </c>
      <c r="N1220" s="155">
        <v>7345.5198333740236</v>
      </c>
      <c r="O1220" s="155">
        <v>7345.5198333740236</v>
      </c>
      <c r="P1220" s="14"/>
      <c r="Q1220" s="14"/>
      <c r="R1220" s="14"/>
      <c r="S1220" s="168"/>
      <c r="T1220" s="168"/>
      <c r="U1220" s="168"/>
      <c r="V1220" s="168"/>
      <c r="W1220" s="168"/>
      <c r="X1220" s="168"/>
      <c r="Y1220" s="168"/>
      <c r="Z1220" s="168"/>
      <c r="AA1220" s="168"/>
      <c r="AB1220" s="168"/>
      <c r="AC1220" s="168"/>
      <c r="AD1220" s="168"/>
      <c r="AE1220" s="168"/>
      <c r="AF1220" s="168"/>
      <c r="AG1220" s="168"/>
      <c r="AH1220" s="168"/>
      <c r="AI1220" s="168"/>
      <c r="AJ1220" s="168"/>
      <c r="AK1220" s="168"/>
      <c r="AL1220" s="168"/>
      <c r="AM1220" s="168"/>
      <c r="AN1220" s="168"/>
      <c r="AO1220" s="168"/>
      <c r="AP1220" s="168"/>
      <c r="AQ1220" s="168"/>
      <c r="AR1220" s="14"/>
    </row>
    <row r="1221" spans="1:44" x14ac:dyDescent="0.35">
      <c r="A1221" s="153" t="str">
        <f t="shared" si="75"/>
        <v>Cut1_20</v>
      </c>
      <c r="B1221" s="14">
        <v>2023</v>
      </c>
      <c r="C1221" s="14">
        <v>20</v>
      </c>
      <c r="D1221" s="14" t="s">
        <v>17</v>
      </c>
      <c r="E1221" s="14" t="s">
        <v>13</v>
      </c>
      <c r="F1221" s="14" t="s">
        <v>8</v>
      </c>
      <c r="G1221" s="14" t="s">
        <v>12</v>
      </c>
      <c r="H1221" s="14" t="str">
        <f t="shared" si="76"/>
        <v>B3C</v>
      </c>
      <c r="I1221" s="14" t="str">
        <f t="shared" si="77"/>
        <v>B3_2023</v>
      </c>
      <c r="J1221" s="14" t="s">
        <v>10</v>
      </c>
      <c r="K1221" s="14" t="s">
        <v>369</v>
      </c>
      <c r="L1221" s="18">
        <v>45063</v>
      </c>
      <c r="M1221" s="154">
        <v>26.755000305175781</v>
      </c>
      <c r="N1221" s="155">
        <v>3210.6000366210933</v>
      </c>
      <c r="O1221" s="155">
        <v>3210.6000366210933</v>
      </c>
      <c r="P1221" s="14"/>
      <c r="Q1221" s="14"/>
      <c r="R1221" s="14"/>
      <c r="S1221" s="168"/>
      <c r="T1221" s="168"/>
      <c r="U1221" s="168"/>
      <c r="V1221" s="168"/>
      <c r="W1221" s="168"/>
      <c r="X1221" s="168"/>
      <c r="Y1221" s="168"/>
      <c r="Z1221" s="168"/>
      <c r="AA1221" s="168"/>
      <c r="AB1221" s="168"/>
      <c r="AC1221" s="168"/>
      <c r="AD1221" s="168"/>
      <c r="AE1221" s="168"/>
      <c r="AF1221" s="168"/>
      <c r="AG1221" s="168"/>
      <c r="AH1221" s="168"/>
      <c r="AI1221" s="168"/>
      <c r="AJ1221" s="168"/>
      <c r="AK1221" s="168"/>
      <c r="AL1221" s="168"/>
      <c r="AM1221" s="168"/>
      <c r="AN1221" s="168"/>
      <c r="AO1221" s="168"/>
      <c r="AP1221" s="168"/>
      <c r="AQ1221" s="168"/>
      <c r="AR1221" s="14"/>
    </row>
    <row r="1222" spans="1:44" x14ac:dyDescent="0.35">
      <c r="A1222" s="153" t="str">
        <f t="shared" si="75"/>
        <v>Cut1_21</v>
      </c>
      <c r="B1222" s="14">
        <v>2023</v>
      </c>
      <c r="C1222" s="14">
        <v>21</v>
      </c>
      <c r="D1222" s="14" t="s">
        <v>19</v>
      </c>
      <c r="E1222" s="14" t="s">
        <v>13</v>
      </c>
      <c r="F1222" s="14" t="s">
        <v>14</v>
      </c>
      <c r="G1222" s="14" t="s">
        <v>12</v>
      </c>
      <c r="H1222" s="14" t="str">
        <f t="shared" si="76"/>
        <v>B1C</v>
      </c>
      <c r="I1222" s="14" t="str">
        <f t="shared" si="77"/>
        <v>B1_2023</v>
      </c>
      <c r="J1222" s="14" t="s">
        <v>15</v>
      </c>
      <c r="K1222" s="14" t="s">
        <v>369</v>
      </c>
      <c r="L1222" s="18">
        <v>45091</v>
      </c>
      <c r="M1222" s="154">
        <v>29.114999389648432</v>
      </c>
      <c r="N1222" s="155">
        <v>2833.8599405924474</v>
      </c>
      <c r="O1222" s="155">
        <v>2833.8599405924474</v>
      </c>
      <c r="P1222" s="14"/>
      <c r="Q1222" s="14"/>
      <c r="R1222" s="14"/>
      <c r="S1222" s="168"/>
      <c r="T1222" s="168"/>
      <c r="U1222" s="168"/>
      <c r="V1222" s="168"/>
      <c r="W1222" s="168"/>
      <c r="X1222" s="168"/>
      <c r="Y1222" s="168"/>
      <c r="Z1222" s="168"/>
      <c r="AA1222" s="168"/>
      <c r="AB1222" s="168"/>
      <c r="AC1222" s="168"/>
      <c r="AD1222" s="168"/>
      <c r="AE1222" s="168"/>
      <c r="AF1222" s="168"/>
      <c r="AG1222" s="168"/>
      <c r="AH1222" s="168"/>
      <c r="AI1222" s="168"/>
      <c r="AJ1222" s="168"/>
      <c r="AK1222" s="168"/>
      <c r="AL1222" s="168"/>
      <c r="AM1222" s="168"/>
      <c r="AN1222" s="168"/>
      <c r="AO1222" s="168"/>
      <c r="AP1222" s="168"/>
      <c r="AQ1222" s="168"/>
      <c r="AR1222" s="14"/>
    </row>
    <row r="1223" spans="1:44" x14ac:dyDescent="0.35">
      <c r="A1223" s="153" t="str">
        <f t="shared" si="75"/>
        <v>Cut1_22</v>
      </c>
      <c r="B1223" s="14">
        <v>2023</v>
      </c>
      <c r="C1223" s="14">
        <v>22</v>
      </c>
      <c r="D1223" s="14" t="s">
        <v>19</v>
      </c>
      <c r="E1223" s="14" t="s">
        <v>13</v>
      </c>
      <c r="F1223" s="14" t="s">
        <v>11</v>
      </c>
      <c r="G1223" s="14" t="s">
        <v>12</v>
      </c>
      <c r="H1223" s="14" t="str">
        <f t="shared" si="76"/>
        <v>B4C</v>
      </c>
      <c r="I1223" s="14" t="str">
        <f t="shared" si="77"/>
        <v>B4_2023</v>
      </c>
      <c r="J1223" s="14" t="s">
        <v>10</v>
      </c>
      <c r="K1223" s="14" t="s">
        <v>369</v>
      </c>
      <c r="L1223" s="18">
        <v>45063</v>
      </c>
      <c r="M1223" s="154">
        <v>22.6</v>
      </c>
      <c r="N1223" s="155">
        <v>5062.4000000000005</v>
      </c>
      <c r="O1223" s="155">
        <v>5062.4000000000005</v>
      </c>
      <c r="P1223" s="14"/>
      <c r="Q1223" s="14"/>
      <c r="R1223" s="14"/>
      <c r="S1223" s="168"/>
      <c r="T1223" s="168"/>
      <c r="U1223" s="168"/>
      <c r="V1223" s="168"/>
      <c r="W1223" s="168"/>
      <c r="X1223" s="168"/>
      <c r="Y1223" s="168"/>
      <c r="Z1223" s="168"/>
      <c r="AA1223" s="168"/>
      <c r="AB1223" s="168"/>
      <c r="AC1223" s="168"/>
      <c r="AD1223" s="168"/>
      <c r="AE1223" s="168"/>
      <c r="AF1223" s="168"/>
      <c r="AG1223" s="168"/>
      <c r="AH1223" s="168"/>
      <c r="AI1223" s="168"/>
      <c r="AJ1223" s="168"/>
      <c r="AK1223" s="168"/>
      <c r="AL1223" s="168"/>
      <c r="AM1223" s="168"/>
      <c r="AN1223" s="168"/>
      <c r="AO1223" s="168"/>
      <c r="AP1223" s="168"/>
      <c r="AQ1223" s="168"/>
      <c r="AR1223" s="14"/>
    </row>
    <row r="1224" spans="1:44" x14ac:dyDescent="0.35">
      <c r="A1224" s="153" t="str">
        <f t="shared" si="75"/>
        <v>Cut1_23</v>
      </c>
      <c r="B1224" s="14">
        <v>2023</v>
      </c>
      <c r="C1224" s="14">
        <v>23</v>
      </c>
      <c r="D1224" s="14" t="s">
        <v>20</v>
      </c>
      <c r="E1224" s="14" t="s">
        <v>13</v>
      </c>
      <c r="F1224" s="14" t="s">
        <v>8</v>
      </c>
      <c r="G1224" s="14" t="s">
        <v>16</v>
      </c>
      <c r="H1224" s="14" t="str">
        <f t="shared" si="76"/>
        <v>B3BFW</v>
      </c>
      <c r="I1224" s="14" t="str">
        <f t="shared" si="77"/>
        <v>B3_2023</v>
      </c>
      <c r="J1224" s="14" t="s">
        <v>10</v>
      </c>
      <c r="K1224" s="14" t="s">
        <v>369</v>
      </c>
      <c r="L1224" s="18">
        <v>45063</v>
      </c>
      <c r="M1224" s="154">
        <v>28.155000305175783</v>
      </c>
      <c r="N1224" s="155">
        <v>1726.8400187174479</v>
      </c>
      <c r="O1224" s="155">
        <v>1726.8400187174479</v>
      </c>
      <c r="P1224" s="14"/>
      <c r="Q1224" s="14"/>
      <c r="R1224" s="14"/>
      <c r="S1224" s="168"/>
      <c r="T1224" s="168"/>
      <c r="U1224" s="168"/>
      <c r="V1224" s="168"/>
      <c r="W1224" s="168"/>
      <c r="X1224" s="168"/>
      <c r="Y1224" s="168"/>
      <c r="Z1224" s="168"/>
      <c r="AA1224" s="168"/>
      <c r="AB1224" s="168"/>
      <c r="AC1224" s="168"/>
      <c r="AD1224" s="168"/>
      <c r="AE1224" s="168"/>
      <c r="AF1224" s="168"/>
      <c r="AG1224" s="168"/>
      <c r="AH1224" s="168"/>
      <c r="AI1224" s="168"/>
      <c r="AJ1224" s="168"/>
      <c r="AK1224" s="168"/>
      <c r="AL1224" s="168"/>
      <c r="AM1224" s="168"/>
      <c r="AN1224" s="168"/>
      <c r="AO1224" s="168"/>
      <c r="AP1224" s="168"/>
      <c r="AQ1224" s="168"/>
      <c r="AR1224" s="14"/>
    </row>
    <row r="1225" spans="1:44" x14ac:dyDescent="0.35">
      <c r="A1225" s="153" t="str">
        <f t="shared" si="75"/>
        <v>Cut1_24</v>
      </c>
      <c r="B1225" s="14">
        <v>2023</v>
      </c>
      <c r="C1225" s="15">
        <v>24</v>
      </c>
      <c r="D1225" s="15" t="s">
        <v>20</v>
      </c>
      <c r="E1225" s="15" t="s">
        <v>13</v>
      </c>
      <c r="F1225" s="15" t="s">
        <v>18</v>
      </c>
      <c r="G1225" s="14" t="s">
        <v>12</v>
      </c>
      <c r="H1225" s="14" t="str">
        <f t="shared" si="76"/>
        <v>B2C</v>
      </c>
      <c r="I1225" s="14" t="str">
        <f t="shared" si="77"/>
        <v>B2_2023</v>
      </c>
      <c r="J1225" s="14" t="s">
        <v>15</v>
      </c>
      <c r="K1225" s="14" t="s">
        <v>369</v>
      </c>
      <c r="L1225" s="18">
        <v>45091</v>
      </c>
      <c r="M1225" s="154">
        <v>32.33000030517578</v>
      </c>
      <c r="N1225" s="155">
        <v>2845.0400268554686</v>
      </c>
      <c r="O1225" s="155">
        <v>2845.0400268554686</v>
      </c>
      <c r="P1225" s="14"/>
      <c r="Q1225" s="14"/>
      <c r="R1225" s="14"/>
      <c r="S1225" s="168"/>
      <c r="T1225" s="168"/>
      <c r="U1225" s="168"/>
      <c r="V1225" s="168"/>
      <c r="W1225" s="168"/>
      <c r="X1225" s="168"/>
      <c r="Y1225" s="168"/>
      <c r="Z1225" s="168"/>
      <c r="AA1225" s="168"/>
      <c r="AB1225" s="168"/>
      <c r="AC1225" s="168"/>
      <c r="AD1225" s="168"/>
      <c r="AE1225" s="168"/>
      <c r="AF1225" s="168"/>
      <c r="AG1225" s="168"/>
      <c r="AH1225" s="168"/>
      <c r="AI1225" s="168"/>
      <c r="AJ1225" s="168"/>
      <c r="AK1225" s="168"/>
      <c r="AL1225" s="168"/>
      <c r="AM1225" s="168"/>
      <c r="AN1225" s="168"/>
      <c r="AO1225" s="168"/>
      <c r="AP1225" s="168"/>
      <c r="AQ1225" s="168"/>
      <c r="AR1225" s="14"/>
    </row>
    <row r="1226" spans="1:44" x14ac:dyDescent="0.35">
      <c r="A1226" s="153" t="str">
        <f t="shared" si="75"/>
        <v>Cut1_25</v>
      </c>
      <c r="B1226" s="14">
        <v>2023</v>
      </c>
      <c r="C1226" s="14">
        <v>25</v>
      </c>
      <c r="D1226" s="14" t="s">
        <v>7</v>
      </c>
      <c r="E1226" s="14" t="s">
        <v>12</v>
      </c>
      <c r="F1226" s="14" t="s">
        <v>11</v>
      </c>
      <c r="G1226" s="14" t="s">
        <v>16</v>
      </c>
      <c r="H1226" s="14" t="str">
        <f t="shared" si="76"/>
        <v>B4BFW</v>
      </c>
      <c r="I1226" s="14" t="str">
        <f t="shared" si="77"/>
        <v>B4_2023</v>
      </c>
      <c r="J1226" s="14" t="s">
        <v>10</v>
      </c>
      <c r="K1226" s="14" t="s">
        <v>369</v>
      </c>
      <c r="L1226" s="18">
        <v>45063</v>
      </c>
      <c r="M1226" s="154">
        <v>20.774999999999999</v>
      </c>
      <c r="N1226" s="155">
        <v>6481.8</v>
      </c>
      <c r="O1226" s="155">
        <v>6481.8</v>
      </c>
      <c r="P1226" s="14"/>
      <c r="Q1226" s="14"/>
      <c r="R1226" s="14"/>
      <c r="S1226" s="168"/>
      <c r="T1226" s="168"/>
      <c r="U1226" s="168"/>
      <c r="V1226" s="168"/>
      <c r="W1226" s="168"/>
      <c r="X1226" s="168"/>
      <c r="Y1226" s="168"/>
      <c r="Z1226" s="168"/>
      <c r="AA1226" s="168"/>
      <c r="AB1226" s="168"/>
      <c r="AC1226" s="168"/>
      <c r="AD1226" s="168"/>
      <c r="AE1226" s="168"/>
      <c r="AF1226" s="168"/>
      <c r="AG1226" s="168"/>
      <c r="AH1226" s="168"/>
      <c r="AI1226" s="168"/>
      <c r="AJ1226" s="168"/>
      <c r="AK1226" s="168"/>
      <c r="AL1226" s="168"/>
      <c r="AM1226" s="168"/>
      <c r="AN1226" s="168"/>
      <c r="AO1226" s="168"/>
      <c r="AP1226" s="168"/>
      <c r="AQ1226" s="168"/>
      <c r="AR1226" s="14"/>
    </row>
    <row r="1227" spans="1:44" x14ac:dyDescent="0.35">
      <c r="A1227" s="153" t="str">
        <f t="shared" si="75"/>
        <v>Cut1_26</v>
      </c>
      <c r="B1227" s="14">
        <v>2023</v>
      </c>
      <c r="C1227" s="14">
        <v>26</v>
      </c>
      <c r="D1227" s="14" t="s">
        <v>7</v>
      </c>
      <c r="E1227" s="14" t="s">
        <v>12</v>
      </c>
      <c r="F1227" s="14" t="s">
        <v>18</v>
      </c>
      <c r="G1227" s="14" t="s">
        <v>9</v>
      </c>
      <c r="H1227" s="14" t="str">
        <f t="shared" si="76"/>
        <v>B2BPW</v>
      </c>
      <c r="I1227" s="14" t="str">
        <f t="shared" si="77"/>
        <v>B2_2023</v>
      </c>
      <c r="J1227" s="14" t="s">
        <v>15</v>
      </c>
      <c r="K1227" s="14" t="s">
        <v>369</v>
      </c>
      <c r="L1227" s="18">
        <v>45091</v>
      </c>
      <c r="M1227" s="154">
        <v>34.599999999999994</v>
      </c>
      <c r="N1227" s="155">
        <v>5720.5333333333328</v>
      </c>
      <c r="O1227" s="155">
        <v>5720.5333333333328</v>
      </c>
      <c r="P1227" s="14"/>
      <c r="Q1227" s="14"/>
      <c r="R1227" s="14"/>
      <c r="S1227" s="168"/>
      <c r="T1227" s="168"/>
      <c r="U1227" s="168"/>
      <c r="V1227" s="168"/>
      <c r="W1227" s="168"/>
      <c r="X1227" s="168"/>
      <c r="Y1227" s="168"/>
      <c r="Z1227" s="168"/>
      <c r="AA1227" s="168"/>
      <c r="AB1227" s="168"/>
      <c r="AC1227" s="168"/>
      <c r="AD1227" s="168"/>
      <c r="AE1227" s="168"/>
      <c r="AF1227" s="168"/>
      <c r="AG1227" s="168"/>
      <c r="AH1227" s="168"/>
      <c r="AI1227" s="168"/>
      <c r="AJ1227" s="168"/>
      <c r="AK1227" s="168"/>
      <c r="AL1227" s="168"/>
      <c r="AM1227" s="168"/>
      <c r="AN1227" s="168"/>
      <c r="AO1227" s="168"/>
      <c r="AP1227" s="168"/>
      <c r="AQ1227" s="168"/>
      <c r="AR1227" s="14"/>
    </row>
    <row r="1228" spans="1:44" x14ac:dyDescent="0.35">
      <c r="A1228" s="153" t="str">
        <f t="shared" si="75"/>
        <v>Cut1_27</v>
      </c>
      <c r="B1228" s="14">
        <v>2023</v>
      </c>
      <c r="C1228" s="14">
        <v>27</v>
      </c>
      <c r="D1228" s="14" t="s">
        <v>13</v>
      </c>
      <c r="E1228" s="14" t="s">
        <v>12</v>
      </c>
      <c r="F1228" s="14" t="s">
        <v>14</v>
      </c>
      <c r="G1228" s="14" t="s">
        <v>12</v>
      </c>
      <c r="H1228" s="14" t="str">
        <f t="shared" si="76"/>
        <v>B1C</v>
      </c>
      <c r="I1228" s="14" t="str">
        <f t="shared" si="77"/>
        <v>B1_2023</v>
      </c>
      <c r="J1228" s="14" t="s">
        <v>15</v>
      </c>
      <c r="K1228" s="14" t="s">
        <v>369</v>
      </c>
      <c r="L1228" s="18">
        <v>45091</v>
      </c>
      <c r="M1228" s="154">
        <v>32.160000610351567</v>
      </c>
      <c r="N1228" s="155">
        <v>3258.8800618489581</v>
      </c>
      <c r="O1228" s="155">
        <v>3258.8800618489581</v>
      </c>
      <c r="P1228" s="14"/>
      <c r="Q1228" s="14"/>
      <c r="R1228" s="14"/>
      <c r="S1228" s="168"/>
      <c r="T1228" s="168"/>
      <c r="U1228" s="168"/>
      <c r="V1228" s="168"/>
      <c r="W1228" s="168"/>
      <c r="X1228" s="168"/>
      <c r="Y1228" s="168"/>
      <c r="Z1228" s="168"/>
      <c r="AA1228" s="168"/>
      <c r="AB1228" s="168"/>
      <c r="AC1228" s="168"/>
      <c r="AD1228" s="168"/>
      <c r="AE1228" s="168"/>
      <c r="AF1228" s="168"/>
      <c r="AG1228" s="168"/>
      <c r="AH1228" s="168"/>
      <c r="AI1228" s="168"/>
      <c r="AJ1228" s="168"/>
      <c r="AK1228" s="168"/>
      <c r="AL1228" s="168"/>
      <c r="AM1228" s="168"/>
      <c r="AN1228" s="168"/>
      <c r="AO1228" s="168"/>
      <c r="AP1228" s="168"/>
      <c r="AQ1228" s="168"/>
      <c r="AR1228" s="14"/>
    </row>
    <row r="1229" spans="1:44" x14ac:dyDescent="0.35">
      <c r="A1229" s="153" t="str">
        <f t="shared" si="75"/>
        <v>Cut1_28</v>
      </c>
      <c r="B1229" s="14">
        <v>2023</v>
      </c>
      <c r="C1229" s="14">
        <v>28</v>
      </c>
      <c r="D1229" s="14" t="s">
        <v>13</v>
      </c>
      <c r="E1229" s="14" t="s">
        <v>12</v>
      </c>
      <c r="F1229" s="14" t="s">
        <v>14</v>
      </c>
      <c r="G1229" s="14" t="s">
        <v>9</v>
      </c>
      <c r="H1229" s="14" t="str">
        <f t="shared" si="76"/>
        <v>B1BPW</v>
      </c>
      <c r="I1229" s="14" t="str">
        <f t="shared" si="77"/>
        <v>B1_2023</v>
      </c>
      <c r="J1229" s="14" t="s">
        <v>15</v>
      </c>
      <c r="K1229" s="14" t="s">
        <v>369</v>
      </c>
      <c r="L1229" s="18">
        <v>45091</v>
      </c>
      <c r="M1229" s="154">
        <v>34.144999694824222</v>
      </c>
      <c r="N1229" s="155">
        <v>5554.2532836914061</v>
      </c>
      <c r="O1229" s="155">
        <v>5554.2532836914061</v>
      </c>
      <c r="P1229" s="14"/>
      <c r="Q1229" s="14"/>
      <c r="R1229" s="14"/>
      <c r="S1229" s="168"/>
      <c r="T1229" s="168"/>
      <c r="U1229" s="168"/>
      <c r="V1229" s="168"/>
      <c r="W1229" s="168"/>
      <c r="X1229" s="168"/>
      <c r="Y1229" s="168"/>
      <c r="Z1229" s="168"/>
      <c r="AA1229" s="168"/>
      <c r="AB1229" s="168"/>
      <c r="AC1229" s="168"/>
      <c r="AD1229" s="168"/>
      <c r="AE1229" s="168"/>
      <c r="AF1229" s="168"/>
      <c r="AG1229" s="168"/>
      <c r="AH1229" s="168"/>
      <c r="AI1229" s="168"/>
      <c r="AJ1229" s="168"/>
      <c r="AK1229" s="168"/>
      <c r="AL1229" s="168"/>
      <c r="AM1229" s="168"/>
      <c r="AN1229" s="168"/>
      <c r="AO1229" s="168"/>
      <c r="AP1229" s="168"/>
      <c r="AQ1229" s="168"/>
      <c r="AR1229" s="14"/>
    </row>
    <row r="1230" spans="1:44" x14ac:dyDescent="0.35">
      <c r="A1230" s="153" t="str">
        <f t="shared" si="75"/>
        <v>Cut1_29</v>
      </c>
      <c r="B1230" s="14">
        <v>2023</v>
      </c>
      <c r="C1230" s="14">
        <v>29</v>
      </c>
      <c r="D1230" s="14" t="s">
        <v>12</v>
      </c>
      <c r="E1230" s="14" t="s">
        <v>12</v>
      </c>
      <c r="F1230" s="14" t="s">
        <v>11</v>
      </c>
      <c r="G1230" s="14" t="s">
        <v>9</v>
      </c>
      <c r="H1230" s="14" t="str">
        <f t="shared" si="76"/>
        <v>B4BPW</v>
      </c>
      <c r="I1230" s="14" t="str">
        <f t="shared" si="77"/>
        <v>B4_2023</v>
      </c>
      <c r="J1230" s="14" t="s">
        <v>10</v>
      </c>
      <c r="K1230" s="14" t="s">
        <v>369</v>
      </c>
      <c r="L1230" s="18">
        <v>45063</v>
      </c>
      <c r="M1230" s="154">
        <v>22.1</v>
      </c>
      <c r="N1230" s="155">
        <v>6512.1333333333332</v>
      </c>
      <c r="O1230" s="155">
        <v>6512.1333333333332</v>
      </c>
      <c r="P1230" s="14"/>
      <c r="Q1230" s="14"/>
      <c r="R1230" s="14"/>
      <c r="S1230" s="168"/>
      <c r="T1230" s="168"/>
      <c r="U1230" s="168"/>
      <c r="V1230" s="168"/>
      <c r="W1230" s="168"/>
      <c r="X1230" s="168"/>
      <c r="Y1230" s="168"/>
      <c r="Z1230" s="168"/>
      <c r="AA1230" s="168"/>
      <c r="AB1230" s="168"/>
      <c r="AC1230" s="168"/>
      <c r="AD1230" s="168"/>
      <c r="AE1230" s="168"/>
      <c r="AF1230" s="168"/>
      <c r="AG1230" s="168"/>
      <c r="AH1230" s="168"/>
      <c r="AI1230" s="168"/>
      <c r="AJ1230" s="168"/>
      <c r="AK1230" s="168"/>
      <c r="AL1230" s="168"/>
      <c r="AM1230" s="168"/>
      <c r="AN1230" s="168"/>
      <c r="AO1230" s="168"/>
      <c r="AP1230" s="168"/>
      <c r="AQ1230" s="168"/>
      <c r="AR1230" s="14"/>
    </row>
    <row r="1231" spans="1:44" x14ac:dyDescent="0.35">
      <c r="A1231" s="153" t="str">
        <f t="shared" si="75"/>
        <v>Cut1_30</v>
      </c>
      <c r="B1231" s="14">
        <v>2023</v>
      </c>
      <c r="C1231" s="14">
        <v>30</v>
      </c>
      <c r="D1231" s="14" t="s">
        <v>12</v>
      </c>
      <c r="E1231" s="14" t="s">
        <v>12</v>
      </c>
      <c r="F1231" s="14" t="s">
        <v>8</v>
      </c>
      <c r="G1231" s="14" t="s">
        <v>16</v>
      </c>
      <c r="H1231" s="14" t="str">
        <f t="shared" si="76"/>
        <v>B3BFW</v>
      </c>
      <c r="I1231" s="14" t="str">
        <f t="shared" si="77"/>
        <v>B3_2023</v>
      </c>
      <c r="J1231" s="14" t="s">
        <v>10</v>
      </c>
      <c r="K1231" s="14" t="s">
        <v>369</v>
      </c>
      <c r="L1231" s="18">
        <v>45063</v>
      </c>
      <c r="M1231" s="154">
        <v>24.380000305175781</v>
      </c>
      <c r="N1231" s="155">
        <v>3120.6400390624999</v>
      </c>
      <c r="O1231" s="155">
        <v>3120.6400390624999</v>
      </c>
      <c r="P1231" s="14"/>
      <c r="Q1231" s="14"/>
      <c r="R1231" s="14"/>
      <c r="S1231" s="168"/>
      <c r="T1231" s="168"/>
      <c r="U1231" s="168"/>
      <c r="V1231" s="168"/>
      <c r="W1231" s="168"/>
      <c r="X1231" s="168"/>
      <c r="Y1231" s="168"/>
      <c r="Z1231" s="168"/>
      <c r="AA1231" s="168"/>
      <c r="AB1231" s="168"/>
      <c r="AC1231" s="168"/>
      <c r="AD1231" s="168"/>
      <c r="AE1231" s="168"/>
      <c r="AF1231" s="168"/>
      <c r="AG1231" s="168"/>
      <c r="AH1231" s="168"/>
      <c r="AI1231" s="168"/>
      <c r="AJ1231" s="168"/>
      <c r="AK1231" s="168"/>
      <c r="AL1231" s="168"/>
      <c r="AM1231" s="168"/>
      <c r="AN1231" s="168"/>
      <c r="AO1231" s="168"/>
      <c r="AP1231" s="168"/>
      <c r="AQ1231" s="168"/>
      <c r="AR1231" s="14"/>
    </row>
    <row r="1232" spans="1:44" x14ac:dyDescent="0.35">
      <c r="A1232" s="153" t="str">
        <f t="shared" si="75"/>
        <v>Cut1_31</v>
      </c>
      <c r="B1232" s="14">
        <v>2023</v>
      </c>
      <c r="C1232" s="14">
        <v>31</v>
      </c>
      <c r="D1232" s="14" t="s">
        <v>17</v>
      </c>
      <c r="E1232" s="14" t="s">
        <v>12</v>
      </c>
      <c r="F1232" s="14" t="s">
        <v>11</v>
      </c>
      <c r="G1232" s="14" t="s">
        <v>12</v>
      </c>
      <c r="H1232" s="14" t="str">
        <f t="shared" si="76"/>
        <v>B4C</v>
      </c>
      <c r="I1232" s="14" t="str">
        <f t="shared" si="77"/>
        <v>B4_2023</v>
      </c>
      <c r="J1232" s="14" t="s">
        <v>10</v>
      </c>
      <c r="K1232" s="14" t="s">
        <v>369</v>
      </c>
      <c r="L1232" s="18">
        <v>45063</v>
      </c>
      <c r="M1232" s="154">
        <v>20.279999542236325</v>
      </c>
      <c r="N1232" s="155">
        <v>5353.9198791503904</v>
      </c>
      <c r="O1232" s="155">
        <v>5353.9198791503904</v>
      </c>
      <c r="P1232" s="14"/>
      <c r="Q1232" s="14"/>
      <c r="R1232" s="14"/>
      <c r="S1232" s="168"/>
      <c r="T1232" s="168"/>
      <c r="U1232" s="168"/>
      <c r="V1232" s="168"/>
      <c r="W1232" s="168"/>
      <c r="X1232" s="168"/>
      <c r="Y1232" s="168"/>
      <c r="Z1232" s="168"/>
      <c r="AA1232" s="168"/>
      <c r="AB1232" s="168"/>
      <c r="AC1232" s="168"/>
      <c r="AD1232" s="168"/>
      <c r="AE1232" s="168"/>
      <c r="AF1232" s="168"/>
      <c r="AG1232" s="168"/>
      <c r="AH1232" s="168"/>
      <c r="AI1232" s="168"/>
      <c r="AJ1232" s="168"/>
      <c r="AK1232" s="168"/>
      <c r="AL1232" s="168"/>
      <c r="AM1232" s="168"/>
      <c r="AN1232" s="168"/>
      <c r="AO1232" s="168"/>
      <c r="AP1232" s="168"/>
      <c r="AQ1232" s="168"/>
      <c r="AR1232" s="14"/>
    </row>
    <row r="1233" spans="1:44" x14ac:dyDescent="0.35">
      <c r="A1233" s="153" t="str">
        <f t="shared" si="75"/>
        <v>Cut1_32</v>
      </c>
      <c r="B1233" s="14">
        <v>2023</v>
      </c>
      <c r="C1233" s="14">
        <v>32</v>
      </c>
      <c r="D1233" s="14" t="s">
        <v>17</v>
      </c>
      <c r="E1233" s="14" t="s">
        <v>12</v>
      </c>
      <c r="F1233" s="14" t="s">
        <v>8</v>
      </c>
      <c r="G1233" s="14" t="s">
        <v>12</v>
      </c>
      <c r="H1233" s="14" t="str">
        <f t="shared" si="76"/>
        <v>B3C</v>
      </c>
      <c r="I1233" s="14" t="str">
        <f t="shared" si="77"/>
        <v>B3_2023</v>
      </c>
      <c r="J1233" s="14" t="s">
        <v>10</v>
      </c>
      <c r="K1233" s="14" t="s">
        <v>369</v>
      </c>
      <c r="L1233" s="18">
        <v>45063</v>
      </c>
      <c r="M1233" s="154">
        <v>28.474999999999994</v>
      </c>
      <c r="N1233" s="155">
        <v>2164.0999999999995</v>
      </c>
      <c r="O1233" s="155">
        <v>2164.0999999999995</v>
      </c>
      <c r="P1233" s="14"/>
      <c r="Q1233" s="14"/>
      <c r="R1233" s="14"/>
      <c r="S1233" s="168"/>
      <c r="T1233" s="168"/>
      <c r="U1233" s="168"/>
      <c r="V1233" s="168"/>
      <c r="W1233" s="168"/>
      <c r="X1233" s="168"/>
      <c r="Y1233" s="168"/>
      <c r="Z1233" s="168"/>
      <c r="AA1233" s="168"/>
      <c r="AB1233" s="168"/>
      <c r="AC1233" s="168"/>
      <c r="AD1233" s="168"/>
      <c r="AE1233" s="168"/>
      <c r="AF1233" s="168"/>
      <c r="AG1233" s="168"/>
      <c r="AH1233" s="168"/>
      <c r="AI1233" s="168"/>
      <c r="AJ1233" s="168"/>
      <c r="AK1233" s="168"/>
      <c r="AL1233" s="168"/>
      <c r="AM1233" s="168"/>
      <c r="AN1233" s="168"/>
      <c r="AO1233" s="168"/>
      <c r="AP1233" s="168"/>
      <c r="AQ1233" s="168"/>
      <c r="AR1233" s="14"/>
    </row>
    <row r="1234" spans="1:44" x14ac:dyDescent="0.35">
      <c r="A1234" s="153" t="str">
        <f t="shared" si="75"/>
        <v>Cut1_33</v>
      </c>
      <c r="B1234" s="14">
        <v>2023</v>
      </c>
      <c r="C1234" s="14">
        <v>33</v>
      </c>
      <c r="D1234" s="14" t="s">
        <v>19</v>
      </c>
      <c r="E1234" s="14" t="s">
        <v>12</v>
      </c>
      <c r="F1234" s="14" t="s">
        <v>8</v>
      </c>
      <c r="G1234" s="14" t="s">
        <v>9</v>
      </c>
      <c r="H1234" s="14" t="str">
        <f t="shared" si="76"/>
        <v>B3BPW</v>
      </c>
      <c r="I1234" s="14" t="str">
        <f t="shared" si="77"/>
        <v>B3_2023</v>
      </c>
      <c r="J1234" s="14" t="s">
        <v>10</v>
      </c>
      <c r="K1234" s="14" t="s">
        <v>369</v>
      </c>
      <c r="L1234" s="18">
        <v>45063</v>
      </c>
      <c r="M1234" s="154">
        <v>24.729999542236328</v>
      </c>
      <c r="N1234" s="155">
        <v>3824.9065958658853</v>
      </c>
      <c r="O1234" s="155">
        <v>3824.9065958658853</v>
      </c>
      <c r="P1234" s="14"/>
      <c r="Q1234" s="14"/>
      <c r="R1234" s="14"/>
      <c r="S1234" s="168"/>
      <c r="T1234" s="168"/>
      <c r="U1234" s="168"/>
      <c r="V1234" s="168"/>
      <c r="W1234" s="168"/>
      <c r="X1234" s="168"/>
      <c r="Y1234" s="168"/>
      <c r="Z1234" s="168"/>
      <c r="AA1234" s="168"/>
      <c r="AB1234" s="168"/>
      <c r="AC1234" s="168"/>
      <c r="AD1234" s="168"/>
      <c r="AE1234" s="168"/>
      <c r="AF1234" s="168"/>
      <c r="AG1234" s="168"/>
      <c r="AH1234" s="168"/>
      <c r="AI1234" s="168"/>
      <c r="AJ1234" s="168"/>
      <c r="AK1234" s="168"/>
      <c r="AL1234" s="168"/>
      <c r="AM1234" s="168"/>
      <c r="AN1234" s="168"/>
      <c r="AO1234" s="168"/>
      <c r="AP1234" s="168"/>
      <c r="AQ1234" s="168"/>
      <c r="AR1234" s="14"/>
    </row>
    <row r="1235" spans="1:44" x14ac:dyDescent="0.35">
      <c r="A1235" s="153" t="str">
        <f t="shared" si="75"/>
        <v>Cut1_34</v>
      </c>
      <c r="B1235" s="14">
        <v>2023</v>
      </c>
      <c r="C1235" s="14">
        <v>34</v>
      </c>
      <c r="D1235" s="14" t="s">
        <v>19</v>
      </c>
      <c r="E1235" s="14" t="s">
        <v>12</v>
      </c>
      <c r="F1235" s="14" t="s">
        <v>14</v>
      </c>
      <c r="G1235" s="14" t="s">
        <v>16</v>
      </c>
      <c r="H1235" s="14" t="str">
        <f t="shared" si="76"/>
        <v>B1BFW</v>
      </c>
      <c r="I1235" s="14" t="str">
        <f t="shared" si="77"/>
        <v>B1_2023</v>
      </c>
      <c r="J1235" s="14" t="s">
        <v>15</v>
      </c>
      <c r="K1235" s="14" t="s">
        <v>369</v>
      </c>
      <c r="L1235" s="18">
        <v>45091</v>
      </c>
      <c r="M1235" s="154">
        <v>31.789999389648436</v>
      </c>
      <c r="N1235" s="155">
        <v>3899.5732584635412</v>
      </c>
      <c r="O1235" s="155">
        <v>3899.5732584635412</v>
      </c>
      <c r="P1235" s="14"/>
      <c r="Q1235" s="14"/>
      <c r="R1235" s="14"/>
      <c r="S1235" s="168"/>
      <c r="T1235" s="168"/>
      <c r="U1235" s="168"/>
      <c r="V1235" s="168"/>
      <c r="W1235" s="168"/>
      <c r="X1235" s="168"/>
      <c r="Y1235" s="168"/>
      <c r="Z1235" s="168"/>
      <c r="AA1235" s="168"/>
      <c r="AB1235" s="168"/>
      <c r="AC1235" s="168"/>
      <c r="AD1235" s="168"/>
      <c r="AE1235" s="168"/>
      <c r="AF1235" s="168"/>
      <c r="AG1235" s="168"/>
      <c r="AH1235" s="168"/>
      <c r="AI1235" s="168"/>
      <c r="AJ1235" s="168"/>
      <c r="AK1235" s="168"/>
      <c r="AL1235" s="168"/>
      <c r="AM1235" s="168"/>
      <c r="AN1235" s="168"/>
      <c r="AO1235" s="168"/>
      <c r="AP1235" s="168"/>
      <c r="AQ1235" s="168"/>
      <c r="AR1235" s="14"/>
    </row>
    <row r="1236" spans="1:44" x14ac:dyDescent="0.35">
      <c r="A1236" s="153" t="str">
        <f t="shared" si="75"/>
        <v>Cut1_35</v>
      </c>
      <c r="B1236" s="14">
        <v>2023</v>
      </c>
      <c r="C1236" s="16">
        <v>35</v>
      </c>
      <c r="D1236" s="14" t="s">
        <v>20</v>
      </c>
      <c r="E1236" s="16" t="s">
        <v>12</v>
      </c>
      <c r="F1236" s="16" t="s">
        <v>18</v>
      </c>
      <c r="G1236" s="14" t="s">
        <v>16</v>
      </c>
      <c r="H1236" s="14" t="str">
        <f t="shared" si="76"/>
        <v>B2BFW</v>
      </c>
      <c r="I1236" s="14" t="str">
        <f t="shared" si="77"/>
        <v>B2_2023</v>
      </c>
      <c r="J1236" s="14" t="s">
        <v>15</v>
      </c>
      <c r="K1236" s="14" t="s">
        <v>369</v>
      </c>
      <c r="L1236" s="18">
        <v>45091</v>
      </c>
      <c r="M1236" s="154">
        <v>35.274999999999999</v>
      </c>
      <c r="N1236" s="155">
        <v>3527.5</v>
      </c>
      <c r="O1236" s="155">
        <v>3527.5</v>
      </c>
      <c r="P1236" s="14"/>
      <c r="Q1236" s="14"/>
      <c r="R1236" s="14"/>
      <c r="S1236" s="168"/>
      <c r="T1236" s="168"/>
      <c r="U1236" s="168"/>
      <c r="V1236" s="168"/>
      <c r="W1236" s="168"/>
      <c r="X1236" s="168"/>
      <c r="Y1236" s="168"/>
      <c r="Z1236" s="168"/>
      <c r="AA1236" s="168"/>
      <c r="AB1236" s="168"/>
      <c r="AC1236" s="168"/>
      <c r="AD1236" s="168"/>
      <c r="AE1236" s="168"/>
      <c r="AF1236" s="168"/>
      <c r="AG1236" s="168"/>
      <c r="AH1236" s="168"/>
      <c r="AI1236" s="168"/>
      <c r="AJ1236" s="168"/>
      <c r="AK1236" s="168"/>
      <c r="AL1236" s="168"/>
      <c r="AM1236" s="168"/>
      <c r="AN1236" s="168"/>
      <c r="AO1236" s="168"/>
      <c r="AP1236" s="168"/>
      <c r="AQ1236" s="168"/>
      <c r="AR1236" s="14"/>
    </row>
    <row r="1237" spans="1:44" x14ac:dyDescent="0.35">
      <c r="A1237" s="153" t="str">
        <f t="shared" si="75"/>
        <v>Cut1_36</v>
      </c>
      <c r="B1237" s="14">
        <v>2023</v>
      </c>
      <c r="C1237" s="15">
        <v>36</v>
      </c>
      <c r="D1237" s="15" t="s">
        <v>20</v>
      </c>
      <c r="E1237" s="15" t="s">
        <v>12</v>
      </c>
      <c r="F1237" s="15" t="s">
        <v>18</v>
      </c>
      <c r="G1237" s="14" t="s">
        <v>12</v>
      </c>
      <c r="H1237" s="14" t="str">
        <f t="shared" si="76"/>
        <v>B2C</v>
      </c>
      <c r="I1237" s="14" t="str">
        <f t="shared" si="77"/>
        <v>B2_2023</v>
      </c>
      <c r="J1237" s="14" t="s">
        <v>15</v>
      </c>
      <c r="K1237" s="14" t="s">
        <v>369</v>
      </c>
      <c r="L1237" s="18">
        <v>45091</v>
      </c>
      <c r="M1237" s="154">
        <v>35.989999389648439</v>
      </c>
      <c r="N1237" s="155">
        <v>4222.8265950520836</v>
      </c>
      <c r="O1237" s="155">
        <v>4222.8265950520836</v>
      </c>
      <c r="P1237" s="14"/>
      <c r="Q1237" s="14"/>
      <c r="R1237" s="14"/>
      <c r="S1237" s="168"/>
      <c r="T1237" s="168"/>
      <c r="U1237" s="168"/>
      <c r="V1237" s="168"/>
      <c r="W1237" s="168"/>
      <c r="X1237" s="168"/>
      <c r="Y1237" s="168"/>
      <c r="Z1237" s="168"/>
      <c r="AA1237" s="168"/>
      <c r="AB1237" s="168"/>
      <c r="AC1237" s="168"/>
      <c r="AD1237" s="168"/>
      <c r="AE1237" s="168"/>
      <c r="AF1237" s="168"/>
      <c r="AG1237" s="168"/>
      <c r="AH1237" s="168"/>
      <c r="AI1237" s="168"/>
      <c r="AJ1237" s="168"/>
      <c r="AK1237" s="168"/>
      <c r="AL1237" s="168"/>
      <c r="AM1237" s="168"/>
      <c r="AN1237" s="168"/>
      <c r="AO1237" s="168"/>
      <c r="AP1237" s="168"/>
      <c r="AQ1237" s="168"/>
      <c r="AR1237" s="14"/>
    </row>
    <row r="1238" spans="1:44" x14ac:dyDescent="0.35">
      <c r="A1238" s="153" t="str">
        <f t="shared" si="75"/>
        <v>Cut1_37</v>
      </c>
      <c r="B1238" s="14">
        <v>2023</v>
      </c>
      <c r="C1238" s="14">
        <v>37</v>
      </c>
      <c r="D1238" s="14" t="s">
        <v>7</v>
      </c>
      <c r="E1238" s="14" t="s">
        <v>17</v>
      </c>
      <c r="F1238" s="14" t="s">
        <v>14</v>
      </c>
      <c r="G1238" s="14" t="s">
        <v>16</v>
      </c>
      <c r="H1238" s="14" t="str">
        <f t="shared" si="76"/>
        <v>B1BFW</v>
      </c>
      <c r="I1238" s="14" t="str">
        <f t="shared" si="77"/>
        <v>B1_2023</v>
      </c>
      <c r="J1238" s="14" t="s">
        <v>15</v>
      </c>
      <c r="K1238" s="14" t="s">
        <v>369</v>
      </c>
      <c r="L1238" s="18">
        <v>45091</v>
      </c>
      <c r="M1238" s="154">
        <v>36.064999389648435</v>
      </c>
      <c r="N1238" s="155">
        <v>5674.2265706380203</v>
      </c>
      <c r="O1238" s="155">
        <v>5674.2265706380203</v>
      </c>
      <c r="P1238" s="14"/>
      <c r="Q1238" s="14"/>
      <c r="R1238" s="14"/>
      <c r="S1238" s="168"/>
      <c r="T1238" s="168"/>
      <c r="U1238" s="168"/>
      <c r="V1238" s="168"/>
      <c r="W1238" s="168"/>
      <c r="X1238" s="168"/>
      <c r="Y1238" s="168"/>
      <c r="Z1238" s="168"/>
      <c r="AA1238" s="168"/>
      <c r="AB1238" s="168"/>
      <c r="AC1238" s="168"/>
      <c r="AD1238" s="168"/>
      <c r="AE1238" s="168"/>
      <c r="AF1238" s="168"/>
      <c r="AG1238" s="168"/>
      <c r="AH1238" s="168"/>
      <c r="AI1238" s="168"/>
      <c r="AJ1238" s="168"/>
      <c r="AK1238" s="168"/>
      <c r="AL1238" s="168"/>
      <c r="AM1238" s="168"/>
      <c r="AN1238" s="168"/>
      <c r="AO1238" s="168"/>
      <c r="AP1238" s="168"/>
      <c r="AQ1238" s="168"/>
      <c r="AR1238" s="14"/>
    </row>
    <row r="1239" spans="1:44" x14ac:dyDescent="0.35">
      <c r="A1239" s="153" t="str">
        <f t="shared" si="75"/>
        <v>Cut1_38</v>
      </c>
      <c r="B1239" s="14">
        <v>2023</v>
      </c>
      <c r="C1239" s="14">
        <v>38</v>
      </c>
      <c r="D1239" s="14" t="s">
        <v>7</v>
      </c>
      <c r="E1239" s="14" t="s">
        <v>17</v>
      </c>
      <c r="F1239" s="14" t="s">
        <v>8</v>
      </c>
      <c r="G1239" s="14" t="s">
        <v>12</v>
      </c>
      <c r="H1239" s="14" t="str">
        <f t="shared" si="76"/>
        <v>B3C</v>
      </c>
      <c r="I1239" s="14" t="str">
        <f t="shared" si="77"/>
        <v>B3_2023</v>
      </c>
      <c r="J1239" s="14" t="s">
        <v>10</v>
      </c>
      <c r="K1239" s="14" t="s">
        <v>369</v>
      </c>
      <c r="L1239" s="18">
        <v>45063</v>
      </c>
      <c r="M1239" s="154">
        <v>25.460000610351564</v>
      </c>
      <c r="N1239" s="155">
        <v>2138.6400512695309</v>
      </c>
      <c r="O1239" s="155">
        <v>2138.6400512695309</v>
      </c>
      <c r="P1239" s="14"/>
      <c r="Q1239" s="14"/>
      <c r="R1239" s="14"/>
      <c r="S1239" s="168"/>
      <c r="T1239" s="168"/>
      <c r="U1239" s="168"/>
      <c r="V1239" s="168"/>
      <c r="W1239" s="168"/>
      <c r="X1239" s="168"/>
      <c r="Y1239" s="168"/>
      <c r="Z1239" s="168"/>
      <c r="AA1239" s="168"/>
      <c r="AB1239" s="168"/>
      <c r="AC1239" s="168"/>
      <c r="AD1239" s="168"/>
      <c r="AE1239" s="168"/>
      <c r="AF1239" s="168"/>
      <c r="AG1239" s="168"/>
      <c r="AH1239" s="168"/>
      <c r="AI1239" s="168"/>
      <c r="AJ1239" s="168"/>
      <c r="AK1239" s="168"/>
      <c r="AL1239" s="168"/>
      <c r="AM1239" s="168"/>
      <c r="AN1239" s="168"/>
      <c r="AO1239" s="168"/>
      <c r="AP1239" s="168"/>
      <c r="AQ1239" s="168"/>
      <c r="AR1239" s="14"/>
    </row>
    <row r="1240" spans="1:44" x14ac:dyDescent="0.35">
      <c r="A1240" s="153" t="str">
        <f t="shared" si="75"/>
        <v>Cut1_39</v>
      </c>
      <c r="B1240" s="14">
        <v>2023</v>
      </c>
      <c r="C1240" s="14">
        <v>39</v>
      </c>
      <c r="D1240" s="14" t="s">
        <v>13</v>
      </c>
      <c r="E1240" s="14" t="s">
        <v>17</v>
      </c>
      <c r="F1240" s="14" t="s">
        <v>8</v>
      </c>
      <c r="G1240" s="14" t="s">
        <v>9</v>
      </c>
      <c r="H1240" s="14" t="str">
        <f t="shared" si="76"/>
        <v>B3BPW</v>
      </c>
      <c r="I1240" s="14" t="str">
        <f t="shared" si="77"/>
        <v>B3_2023</v>
      </c>
      <c r="J1240" s="14" t="s">
        <v>10</v>
      </c>
      <c r="K1240" s="14" t="s">
        <v>369</v>
      </c>
      <c r="L1240" s="18">
        <v>45063</v>
      </c>
      <c r="M1240" s="154">
        <v>24.640000152587891</v>
      </c>
      <c r="N1240" s="155">
        <v>3482.4533548990889</v>
      </c>
      <c r="O1240" s="155">
        <v>3482.4533548990889</v>
      </c>
      <c r="P1240" s="14"/>
      <c r="Q1240" s="14"/>
      <c r="R1240" s="14"/>
      <c r="S1240" s="168"/>
      <c r="T1240" s="168"/>
      <c r="U1240" s="168"/>
      <c r="V1240" s="168"/>
      <c r="W1240" s="168"/>
      <c r="X1240" s="168"/>
      <c r="Y1240" s="168"/>
      <c r="Z1240" s="168"/>
      <c r="AA1240" s="168"/>
      <c r="AB1240" s="168"/>
      <c r="AC1240" s="168"/>
      <c r="AD1240" s="168"/>
      <c r="AE1240" s="168"/>
      <c r="AF1240" s="168"/>
      <c r="AG1240" s="168"/>
      <c r="AH1240" s="168"/>
      <c r="AI1240" s="168"/>
      <c r="AJ1240" s="168"/>
      <c r="AK1240" s="168"/>
      <c r="AL1240" s="168"/>
      <c r="AM1240" s="168"/>
      <c r="AN1240" s="168"/>
      <c r="AO1240" s="168"/>
      <c r="AP1240" s="168"/>
      <c r="AQ1240" s="168"/>
      <c r="AR1240" s="14"/>
    </row>
    <row r="1241" spans="1:44" x14ac:dyDescent="0.35">
      <c r="A1241" s="153" t="str">
        <f t="shared" si="75"/>
        <v>Cut1_40</v>
      </c>
      <c r="B1241" s="14">
        <v>2023</v>
      </c>
      <c r="C1241" s="14">
        <v>40</v>
      </c>
      <c r="D1241" s="14" t="s">
        <v>13</v>
      </c>
      <c r="E1241" s="14" t="s">
        <v>17</v>
      </c>
      <c r="F1241" s="14" t="s">
        <v>11</v>
      </c>
      <c r="G1241" s="14" t="s">
        <v>12</v>
      </c>
      <c r="H1241" s="14" t="str">
        <f t="shared" si="76"/>
        <v>B4C</v>
      </c>
      <c r="I1241" s="14" t="str">
        <f t="shared" si="77"/>
        <v>B4_2023</v>
      </c>
      <c r="J1241" s="14" t="s">
        <v>10</v>
      </c>
      <c r="K1241" s="14" t="s">
        <v>369</v>
      </c>
      <c r="L1241" s="18">
        <v>45063</v>
      </c>
      <c r="M1241" s="154">
        <v>20.470000457763671</v>
      </c>
      <c r="N1241" s="155">
        <v>5103.8534474690741</v>
      </c>
      <c r="O1241" s="155">
        <v>5103.8534474690741</v>
      </c>
      <c r="P1241" s="14"/>
      <c r="Q1241" s="14"/>
      <c r="R1241" s="14"/>
      <c r="S1241" s="168"/>
      <c r="T1241" s="168"/>
      <c r="U1241" s="168"/>
      <c r="V1241" s="168"/>
      <c r="W1241" s="168"/>
      <c r="X1241" s="168"/>
      <c r="Y1241" s="168"/>
      <c r="Z1241" s="168"/>
      <c r="AA1241" s="168"/>
      <c r="AB1241" s="168"/>
      <c r="AC1241" s="168"/>
      <c r="AD1241" s="168"/>
      <c r="AE1241" s="168"/>
      <c r="AF1241" s="168"/>
      <c r="AG1241" s="168"/>
      <c r="AH1241" s="168"/>
      <c r="AI1241" s="168"/>
      <c r="AJ1241" s="168"/>
      <c r="AK1241" s="168"/>
      <c r="AL1241" s="168"/>
      <c r="AM1241" s="168"/>
      <c r="AN1241" s="168"/>
      <c r="AO1241" s="168"/>
      <c r="AP1241" s="168"/>
      <c r="AQ1241" s="168"/>
      <c r="AR1241" s="14"/>
    </row>
    <row r="1242" spans="1:44" x14ac:dyDescent="0.35">
      <c r="A1242" s="153" t="str">
        <f t="shared" si="75"/>
        <v>Cut1_41</v>
      </c>
      <c r="B1242" s="14">
        <v>2023</v>
      </c>
      <c r="C1242" s="14">
        <v>41</v>
      </c>
      <c r="D1242" s="14" t="s">
        <v>12</v>
      </c>
      <c r="E1242" s="14" t="s">
        <v>17</v>
      </c>
      <c r="F1242" s="14" t="s">
        <v>18</v>
      </c>
      <c r="G1242" s="14" t="s">
        <v>16</v>
      </c>
      <c r="H1242" s="14" t="str">
        <f t="shared" si="76"/>
        <v>B2BFW</v>
      </c>
      <c r="I1242" s="14" t="str">
        <f t="shared" si="77"/>
        <v>B2_2023</v>
      </c>
      <c r="J1242" s="14" t="s">
        <v>15</v>
      </c>
      <c r="K1242" s="14" t="s">
        <v>369</v>
      </c>
      <c r="L1242" s="18">
        <v>45091</v>
      </c>
      <c r="M1242" s="154">
        <v>35.029998779296875</v>
      </c>
      <c r="N1242" s="155">
        <v>5604.7998046875</v>
      </c>
      <c r="O1242" s="155">
        <v>5604.7998046875</v>
      </c>
      <c r="P1242" s="14"/>
      <c r="Q1242" s="14"/>
      <c r="R1242" s="14"/>
      <c r="S1242" s="168"/>
      <c r="T1242" s="168"/>
      <c r="U1242" s="168"/>
      <c r="V1242" s="168"/>
      <c r="W1242" s="168"/>
      <c r="X1242" s="168"/>
      <c r="Y1242" s="168"/>
      <c r="Z1242" s="168"/>
      <c r="AA1242" s="168"/>
      <c r="AB1242" s="168"/>
      <c r="AC1242" s="168"/>
      <c r="AD1242" s="168"/>
      <c r="AE1242" s="168"/>
      <c r="AF1242" s="168"/>
      <c r="AG1242" s="168"/>
      <c r="AH1242" s="168"/>
      <c r="AI1242" s="168"/>
      <c r="AJ1242" s="168"/>
      <c r="AK1242" s="168"/>
      <c r="AL1242" s="168"/>
      <c r="AM1242" s="168"/>
      <c r="AN1242" s="168"/>
      <c r="AO1242" s="168"/>
      <c r="AP1242" s="168"/>
      <c r="AQ1242" s="168"/>
      <c r="AR1242" s="14"/>
    </row>
    <row r="1243" spans="1:44" x14ac:dyDescent="0.35">
      <c r="A1243" s="153" t="str">
        <f t="shared" si="75"/>
        <v>Cut1_42</v>
      </c>
      <c r="B1243" s="14">
        <v>2023</v>
      </c>
      <c r="C1243" s="14">
        <v>42</v>
      </c>
      <c r="D1243" s="14" t="s">
        <v>12</v>
      </c>
      <c r="E1243" s="14" t="s">
        <v>17</v>
      </c>
      <c r="F1243" s="14" t="s">
        <v>14</v>
      </c>
      <c r="G1243" s="14" t="s">
        <v>9</v>
      </c>
      <c r="H1243" s="14" t="str">
        <f t="shared" si="76"/>
        <v>B1BPW</v>
      </c>
      <c r="I1243" s="14" t="str">
        <f t="shared" si="77"/>
        <v>B1_2023</v>
      </c>
      <c r="J1243" s="14" t="s">
        <v>15</v>
      </c>
      <c r="K1243" s="14" t="s">
        <v>369</v>
      </c>
      <c r="L1243" s="18">
        <v>45091</v>
      </c>
      <c r="M1243" s="154">
        <v>36.219999694824224</v>
      </c>
      <c r="N1243" s="155">
        <v>5940.0799499511722</v>
      </c>
      <c r="O1243" s="155">
        <v>5940.0799499511722</v>
      </c>
      <c r="P1243" s="14"/>
      <c r="Q1243" s="14"/>
      <c r="R1243" s="14"/>
      <c r="S1243" s="168"/>
      <c r="T1243" s="168"/>
      <c r="U1243" s="168"/>
      <c r="V1243" s="168"/>
      <c r="W1243" s="168"/>
      <c r="X1243" s="168"/>
      <c r="Y1243" s="168"/>
      <c r="Z1243" s="168"/>
      <c r="AA1243" s="168"/>
      <c r="AB1243" s="168"/>
      <c r="AC1243" s="168"/>
      <c r="AD1243" s="168"/>
      <c r="AE1243" s="168"/>
      <c r="AF1243" s="168"/>
      <c r="AG1243" s="168"/>
      <c r="AH1243" s="168"/>
      <c r="AI1243" s="168"/>
      <c r="AJ1243" s="168"/>
      <c r="AK1243" s="168"/>
      <c r="AL1243" s="168"/>
      <c r="AM1243" s="168"/>
      <c r="AN1243" s="168"/>
      <c r="AO1243" s="168"/>
      <c r="AP1243" s="168"/>
      <c r="AQ1243" s="168"/>
      <c r="AR1243" s="14"/>
    </row>
    <row r="1244" spans="1:44" x14ac:dyDescent="0.35">
      <c r="A1244" s="153" t="str">
        <f t="shared" si="75"/>
        <v>Cut1_43</v>
      </c>
      <c r="B1244" s="14">
        <v>2023</v>
      </c>
      <c r="C1244" s="14">
        <v>43</v>
      </c>
      <c r="D1244" s="14" t="s">
        <v>17</v>
      </c>
      <c r="E1244" s="14" t="s">
        <v>17</v>
      </c>
      <c r="F1244" s="14" t="s">
        <v>18</v>
      </c>
      <c r="G1244" s="14" t="s">
        <v>12</v>
      </c>
      <c r="H1244" s="14" t="str">
        <f t="shared" si="76"/>
        <v>B2C</v>
      </c>
      <c r="I1244" s="14" t="str">
        <f t="shared" si="77"/>
        <v>B2_2023</v>
      </c>
      <c r="J1244" s="14" t="s">
        <v>15</v>
      </c>
      <c r="K1244" s="14" t="s">
        <v>369</v>
      </c>
      <c r="L1244" s="18">
        <v>45091</v>
      </c>
      <c r="M1244" s="154">
        <v>36.35</v>
      </c>
      <c r="N1244" s="155">
        <v>4749.7333333333336</v>
      </c>
      <c r="O1244" s="155">
        <v>4749.7333333333336</v>
      </c>
      <c r="P1244" s="14"/>
      <c r="Q1244" s="14"/>
      <c r="R1244" s="14"/>
      <c r="S1244" s="168"/>
      <c r="T1244" s="168"/>
      <c r="U1244" s="168"/>
      <c r="V1244" s="168"/>
      <c r="W1244" s="168"/>
      <c r="X1244" s="168"/>
      <c r="Y1244" s="168"/>
      <c r="Z1244" s="168"/>
      <c r="AA1244" s="168"/>
      <c r="AB1244" s="168"/>
      <c r="AC1244" s="168"/>
      <c r="AD1244" s="168"/>
      <c r="AE1244" s="168"/>
      <c r="AF1244" s="168"/>
      <c r="AG1244" s="168"/>
      <c r="AH1244" s="168"/>
      <c r="AI1244" s="168"/>
      <c r="AJ1244" s="168"/>
      <c r="AK1244" s="168"/>
      <c r="AL1244" s="168"/>
      <c r="AM1244" s="168"/>
      <c r="AN1244" s="168"/>
      <c r="AO1244" s="168"/>
      <c r="AP1244" s="168"/>
      <c r="AQ1244" s="168"/>
      <c r="AR1244" s="14"/>
    </row>
    <row r="1245" spans="1:44" x14ac:dyDescent="0.35">
      <c r="A1245" s="153" t="str">
        <f t="shared" si="75"/>
        <v>Cut1_44</v>
      </c>
      <c r="B1245" s="14">
        <v>2023</v>
      </c>
      <c r="C1245" s="14">
        <v>44</v>
      </c>
      <c r="D1245" s="14" t="s">
        <v>17</v>
      </c>
      <c r="E1245" s="14" t="s">
        <v>17</v>
      </c>
      <c r="F1245" s="14" t="s">
        <v>11</v>
      </c>
      <c r="G1245" s="14" t="s">
        <v>9</v>
      </c>
      <c r="H1245" s="14" t="str">
        <f t="shared" si="76"/>
        <v>B4BPW</v>
      </c>
      <c r="I1245" s="14" t="str">
        <f t="shared" si="77"/>
        <v>B4_2023</v>
      </c>
      <c r="J1245" s="14" t="s">
        <v>10</v>
      </c>
      <c r="K1245" s="14" t="s">
        <v>369</v>
      </c>
      <c r="L1245" s="18">
        <v>45063</v>
      </c>
      <c r="M1245" s="154">
        <v>21.164999389648436</v>
      </c>
      <c r="N1245" s="155">
        <v>7026.7797973632796</v>
      </c>
      <c r="O1245" s="155">
        <v>7026.7797973632796</v>
      </c>
      <c r="P1245" s="14"/>
      <c r="Q1245" s="14"/>
      <c r="R1245" s="14"/>
      <c r="S1245" s="168"/>
      <c r="T1245" s="168"/>
      <c r="U1245" s="168"/>
      <c r="V1245" s="168"/>
      <c r="W1245" s="168"/>
      <c r="X1245" s="168"/>
      <c r="Y1245" s="168"/>
      <c r="Z1245" s="168"/>
      <c r="AA1245" s="168"/>
      <c r="AB1245" s="168"/>
      <c r="AC1245" s="168"/>
      <c r="AD1245" s="168"/>
      <c r="AE1245" s="168"/>
      <c r="AF1245" s="168"/>
      <c r="AG1245" s="168"/>
      <c r="AH1245" s="168"/>
      <c r="AI1245" s="168"/>
      <c r="AJ1245" s="168"/>
      <c r="AK1245" s="168"/>
      <c r="AL1245" s="168"/>
      <c r="AM1245" s="168"/>
      <c r="AN1245" s="168"/>
      <c r="AO1245" s="168"/>
      <c r="AP1245" s="168"/>
      <c r="AQ1245" s="168"/>
      <c r="AR1245" s="14"/>
    </row>
    <row r="1246" spans="1:44" x14ac:dyDescent="0.35">
      <c r="A1246" s="153" t="str">
        <f t="shared" si="75"/>
        <v>Cut1_45</v>
      </c>
      <c r="B1246" s="14">
        <v>2023</v>
      </c>
      <c r="C1246" s="14">
        <v>45</v>
      </c>
      <c r="D1246" s="14" t="s">
        <v>19</v>
      </c>
      <c r="E1246" s="14" t="s">
        <v>17</v>
      </c>
      <c r="F1246" s="14" t="s">
        <v>14</v>
      </c>
      <c r="G1246" s="14" t="s">
        <v>12</v>
      </c>
      <c r="H1246" s="14" t="str">
        <f t="shared" si="76"/>
        <v>B1C</v>
      </c>
      <c r="I1246" s="14" t="str">
        <f t="shared" si="77"/>
        <v>B1_2023</v>
      </c>
      <c r="J1246" s="14" t="s">
        <v>15</v>
      </c>
      <c r="K1246" s="14" t="s">
        <v>369</v>
      </c>
      <c r="L1246" s="18">
        <v>45091</v>
      </c>
      <c r="M1246" s="154">
        <v>34.435000610351565</v>
      </c>
      <c r="N1246" s="155">
        <v>4224.0267415364578</v>
      </c>
      <c r="O1246" s="155">
        <v>4224.0267415364578</v>
      </c>
      <c r="P1246" s="14"/>
      <c r="Q1246" s="14"/>
      <c r="R1246" s="14"/>
      <c r="S1246" s="168"/>
      <c r="T1246" s="168"/>
      <c r="U1246" s="168"/>
      <c r="V1246" s="168"/>
      <c r="W1246" s="168"/>
      <c r="X1246" s="168"/>
      <c r="Y1246" s="168"/>
      <c r="Z1246" s="168"/>
      <c r="AA1246" s="168"/>
      <c r="AB1246" s="168"/>
      <c r="AC1246" s="168"/>
      <c r="AD1246" s="168"/>
      <c r="AE1246" s="168"/>
      <c r="AF1246" s="168"/>
      <c r="AG1246" s="168"/>
      <c r="AH1246" s="168"/>
      <c r="AI1246" s="168"/>
      <c r="AJ1246" s="168"/>
      <c r="AK1246" s="168"/>
      <c r="AL1246" s="168"/>
      <c r="AM1246" s="168"/>
      <c r="AN1246" s="168"/>
      <c r="AO1246" s="168"/>
      <c r="AP1246" s="168"/>
      <c r="AQ1246" s="168"/>
      <c r="AR1246" s="14"/>
    </row>
    <row r="1247" spans="1:44" x14ac:dyDescent="0.35">
      <c r="A1247" s="153" t="str">
        <f t="shared" si="75"/>
        <v>Cut1_46</v>
      </c>
      <c r="B1247" s="14">
        <v>2023</v>
      </c>
      <c r="C1247" s="14">
        <v>46</v>
      </c>
      <c r="D1247" s="14" t="s">
        <v>19</v>
      </c>
      <c r="E1247" s="14" t="s">
        <v>17</v>
      </c>
      <c r="F1247" s="14" t="s">
        <v>8</v>
      </c>
      <c r="G1247" s="14" t="s">
        <v>16</v>
      </c>
      <c r="H1247" s="14" t="str">
        <f t="shared" si="76"/>
        <v>B3BFW</v>
      </c>
      <c r="I1247" s="14" t="str">
        <f t="shared" si="77"/>
        <v>B3_2023</v>
      </c>
      <c r="J1247" s="14" t="s">
        <v>10</v>
      </c>
      <c r="K1247" s="14" t="s">
        <v>369</v>
      </c>
      <c r="L1247" s="18">
        <v>45063</v>
      </c>
      <c r="M1247" s="154">
        <v>27.610000610351566</v>
      </c>
      <c r="N1247" s="155">
        <v>1693.4133707682292</v>
      </c>
      <c r="O1247" s="155">
        <v>1693.4133707682292</v>
      </c>
      <c r="P1247" s="14"/>
      <c r="Q1247" s="14"/>
      <c r="R1247" s="14"/>
      <c r="S1247" s="168"/>
      <c r="T1247" s="168"/>
      <c r="U1247" s="168"/>
      <c r="V1247" s="168"/>
      <c r="W1247" s="168"/>
      <c r="X1247" s="168"/>
      <c r="Y1247" s="168"/>
      <c r="Z1247" s="168"/>
      <c r="AA1247" s="168"/>
      <c r="AB1247" s="168"/>
      <c r="AC1247" s="168"/>
      <c r="AD1247" s="168"/>
      <c r="AE1247" s="168"/>
      <c r="AF1247" s="168"/>
      <c r="AG1247" s="168"/>
      <c r="AH1247" s="168"/>
      <c r="AI1247" s="168"/>
      <c r="AJ1247" s="168"/>
      <c r="AK1247" s="168"/>
      <c r="AL1247" s="168"/>
      <c r="AM1247" s="168"/>
      <c r="AN1247" s="168"/>
      <c r="AO1247" s="168"/>
      <c r="AP1247" s="168"/>
      <c r="AQ1247" s="168"/>
      <c r="AR1247" s="14"/>
    </row>
    <row r="1248" spans="1:44" x14ac:dyDescent="0.35">
      <c r="A1248" s="153" t="str">
        <f t="shared" si="75"/>
        <v>Cut1_47</v>
      </c>
      <c r="B1248" s="14">
        <v>2023</v>
      </c>
      <c r="C1248" s="16">
        <v>47</v>
      </c>
      <c r="D1248" s="14" t="s">
        <v>20</v>
      </c>
      <c r="E1248" s="16" t="s">
        <v>17</v>
      </c>
      <c r="F1248" s="16" t="s">
        <v>18</v>
      </c>
      <c r="G1248" s="14" t="s">
        <v>9</v>
      </c>
      <c r="H1248" s="14" t="str">
        <f t="shared" si="76"/>
        <v>B2BPW</v>
      </c>
      <c r="I1248" s="14" t="str">
        <f t="shared" si="77"/>
        <v>B2_2023</v>
      </c>
      <c r="J1248" s="14" t="s">
        <v>15</v>
      </c>
      <c r="K1248" s="14" t="s">
        <v>369</v>
      </c>
      <c r="L1248" s="18">
        <v>45091</v>
      </c>
      <c r="M1248" s="154">
        <v>35.099999999999994</v>
      </c>
      <c r="N1248" s="155">
        <v>4352.4000000000005</v>
      </c>
      <c r="O1248" s="155">
        <v>4352.4000000000005</v>
      </c>
      <c r="P1248" s="14"/>
      <c r="Q1248" s="14"/>
      <c r="R1248" s="14"/>
      <c r="S1248" s="168"/>
      <c r="T1248" s="168"/>
      <c r="U1248" s="168"/>
      <c r="V1248" s="168"/>
      <c r="W1248" s="168"/>
      <c r="X1248" s="168"/>
      <c r="Y1248" s="168"/>
      <c r="Z1248" s="168"/>
      <c r="AA1248" s="168"/>
      <c r="AB1248" s="168"/>
      <c r="AC1248" s="168"/>
      <c r="AD1248" s="168"/>
      <c r="AE1248" s="168"/>
      <c r="AF1248" s="168"/>
      <c r="AG1248" s="168"/>
      <c r="AH1248" s="168"/>
      <c r="AI1248" s="168"/>
      <c r="AJ1248" s="168"/>
      <c r="AK1248" s="168"/>
      <c r="AL1248" s="168"/>
      <c r="AM1248" s="168"/>
      <c r="AN1248" s="168"/>
      <c r="AO1248" s="168"/>
      <c r="AP1248" s="168"/>
      <c r="AQ1248" s="168"/>
      <c r="AR1248" s="14"/>
    </row>
    <row r="1249" spans="1:44" x14ac:dyDescent="0.35">
      <c r="A1249" s="153" t="str">
        <f t="shared" si="75"/>
        <v>Cut1_48</v>
      </c>
      <c r="B1249" s="14">
        <v>2023</v>
      </c>
      <c r="C1249" s="15">
        <v>48</v>
      </c>
      <c r="D1249" s="15" t="s">
        <v>20</v>
      </c>
      <c r="E1249" s="15" t="s">
        <v>17</v>
      </c>
      <c r="F1249" s="15" t="s">
        <v>11</v>
      </c>
      <c r="G1249" s="14" t="s">
        <v>16</v>
      </c>
      <c r="H1249" s="14" t="str">
        <f t="shared" si="76"/>
        <v>B4BFW</v>
      </c>
      <c r="I1249" s="14" t="str">
        <f t="shared" si="77"/>
        <v>B4_2023</v>
      </c>
      <c r="J1249" s="14" t="s">
        <v>10</v>
      </c>
      <c r="K1249" s="14" t="s">
        <v>369</v>
      </c>
      <c r="L1249" s="18">
        <v>45063</v>
      </c>
      <c r="M1249" s="154">
        <v>22.505000305175781</v>
      </c>
      <c r="N1249" s="155">
        <v>4741.0533976236984</v>
      </c>
      <c r="O1249" s="155">
        <v>4741.0533976236984</v>
      </c>
      <c r="P1249" s="14"/>
      <c r="Q1249" s="14"/>
      <c r="R1249" s="14"/>
      <c r="S1249" s="168"/>
      <c r="T1249" s="168"/>
      <c r="U1249" s="168"/>
      <c r="V1249" s="168"/>
      <c r="W1249" s="168"/>
      <c r="X1249" s="168"/>
      <c r="Y1249" s="168"/>
      <c r="Z1249" s="168"/>
      <c r="AA1249" s="168"/>
      <c r="AB1249" s="168"/>
      <c r="AC1249" s="168"/>
      <c r="AD1249" s="168"/>
      <c r="AE1249" s="168"/>
      <c r="AF1249" s="168"/>
      <c r="AG1249" s="168"/>
      <c r="AH1249" s="168"/>
      <c r="AI1249" s="168"/>
      <c r="AJ1249" s="168"/>
      <c r="AK1249" s="168"/>
      <c r="AL1249" s="168"/>
      <c r="AM1249" s="168"/>
      <c r="AN1249" s="168"/>
      <c r="AO1249" s="168"/>
      <c r="AP1249" s="168"/>
      <c r="AQ1249" s="168"/>
      <c r="AR1249" s="14"/>
    </row>
    <row r="1250" spans="1:44" x14ac:dyDescent="0.35">
      <c r="A1250" s="153" t="str">
        <f t="shared" si="75"/>
        <v>Cut2_1</v>
      </c>
      <c r="B1250" s="14">
        <v>2023</v>
      </c>
      <c r="C1250" s="14">
        <v>1</v>
      </c>
      <c r="D1250" s="14" t="s">
        <v>7</v>
      </c>
      <c r="E1250" s="14" t="s">
        <v>7</v>
      </c>
      <c r="F1250" s="14" t="s">
        <v>8</v>
      </c>
      <c r="G1250" s="14" t="s">
        <v>9</v>
      </c>
      <c r="H1250" s="14" t="str">
        <f t="shared" si="76"/>
        <v>B3BPW</v>
      </c>
      <c r="I1250" s="14" t="str">
        <f t="shared" si="77"/>
        <v>B3_2023</v>
      </c>
      <c r="J1250" s="14" t="s">
        <v>10</v>
      </c>
      <c r="K1250" s="14" t="s">
        <v>371</v>
      </c>
      <c r="L1250" s="18">
        <v>45104</v>
      </c>
      <c r="M1250" s="154">
        <v>30.25</v>
      </c>
      <c r="N1250" s="155">
        <v>1250.3333333333333</v>
      </c>
      <c r="O1250" s="155">
        <v>1250.3333333333333</v>
      </c>
      <c r="P1250" s="14"/>
      <c r="Q1250" s="14"/>
      <c r="R1250" s="14"/>
      <c r="S1250" s="168"/>
      <c r="T1250" s="168"/>
      <c r="U1250" s="168"/>
      <c r="V1250" s="168"/>
      <c r="W1250" s="168"/>
      <c r="X1250" s="168"/>
      <c r="Y1250" s="168"/>
      <c r="Z1250" s="168"/>
      <c r="AA1250" s="168"/>
      <c r="AB1250" s="168"/>
      <c r="AC1250" s="168"/>
      <c r="AD1250" s="168"/>
      <c r="AE1250" s="168"/>
      <c r="AF1250" s="168"/>
      <c r="AG1250" s="168"/>
      <c r="AH1250" s="168"/>
      <c r="AI1250" s="168"/>
      <c r="AJ1250" s="168"/>
      <c r="AK1250" s="168"/>
      <c r="AL1250" s="168"/>
      <c r="AM1250" s="168"/>
      <c r="AN1250" s="168"/>
      <c r="AO1250" s="168"/>
      <c r="AP1250" s="168"/>
      <c r="AQ1250" s="168"/>
      <c r="AR1250" s="14"/>
    </row>
    <row r="1251" spans="1:44" x14ac:dyDescent="0.35">
      <c r="A1251" s="153" t="str">
        <f t="shared" si="75"/>
        <v>Cut2_2</v>
      </c>
      <c r="B1251" s="14">
        <v>2023</v>
      </c>
      <c r="C1251" s="14">
        <v>2</v>
      </c>
      <c r="D1251" s="14" t="s">
        <v>7</v>
      </c>
      <c r="E1251" s="14" t="s">
        <v>7</v>
      </c>
      <c r="F1251" s="14" t="s">
        <v>11</v>
      </c>
      <c r="G1251" s="14" t="s">
        <v>12</v>
      </c>
      <c r="H1251" s="14" t="str">
        <f t="shared" si="76"/>
        <v>B4C</v>
      </c>
      <c r="I1251" s="14" t="str">
        <f t="shared" si="77"/>
        <v>B4_2023</v>
      </c>
      <c r="J1251" s="14" t="s">
        <v>10</v>
      </c>
      <c r="K1251" s="14" t="s">
        <v>371</v>
      </c>
      <c r="L1251" s="18">
        <v>45104</v>
      </c>
      <c r="M1251" s="154">
        <v>28.49500122070312</v>
      </c>
      <c r="N1251" s="155">
        <v>1367.76005859375</v>
      </c>
      <c r="O1251" s="155">
        <v>1367.76005859375</v>
      </c>
      <c r="P1251" s="14"/>
      <c r="Q1251" s="14"/>
      <c r="R1251" s="14"/>
      <c r="S1251" s="168"/>
      <c r="T1251" s="168"/>
      <c r="U1251" s="168"/>
      <c r="V1251" s="168"/>
      <c r="W1251" s="168"/>
      <c r="X1251" s="168"/>
      <c r="Y1251" s="168"/>
      <c r="Z1251" s="168"/>
      <c r="AA1251" s="168"/>
      <c r="AB1251" s="168"/>
      <c r="AC1251" s="168"/>
      <c r="AD1251" s="168"/>
      <c r="AE1251" s="168"/>
      <c r="AF1251" s="168"/>
      <c r="AG1251" s="168"/>
      <c r="AH1251" s="168"/>
      <c r="AI1251" s="168"/>
      <c r="AJ1251" s="168"/>
      <c r="AK1251" s="168"/>
      <c r="AL1251" s="168"/>
      <c r="AM1251" s="168"/>
      <c r="AN1251" s="168"/>
      <c r="AO1251" s="168"/>
      <c r="AP1251" s="168"/>
      <c r="AQ1251" s="168"/>
      <c r="AR1251" s="14"/>
    </row>
    <row r="1252" spans="1:44" x14ac:dyDescent="0.35">
      <c r="A1252" s="153" t="str">
        <f t="shared" si="75"/>
        <v>Cut2_3</v>
      </c>
      <c r="B1252" s="14">
        <v>2023</v>
      </c>
      <c r="C1252" s="14">
        <v>3</v>
      </c>
      <c r="D1252" s="14" t="s">
        <v>13</v>
      </c>
      <c r="E1252" s="14" t="s">
        <v>7</v>
      </c>
      <c r="F1252" s="14" t="s">
        <v>14</v>
      </c>
      <c r="G1252" s="14" t="s">
        <v>9</v>
      </c>
      <c r="H1252" s="14" t="str">
        <f t="shared" si="76"/>
        <v>B1BPW</v>
      </c>
      <c r="I1252" s="14" t="str">
        <f t="shared" si="77"/>
        <v>B1_2023</v>
      </c>
      <c r="J1252" s="14" t="s">
        <v>15</v>
      </c>
      <c r="K1252" s="14" t="s">
        <v>371</v>
      </c>
      <c r="L1252" s="18"/>
      <c r="M1252" s="154"/>
      <c r="N1252" s="155"/>
      <c r="O1252" s="155">
        <v>0</v>
      </c>
      <c r="P1252" s="14"/>
      <c r="Q1252" s="14"/>
      <c r="R1252" s="14"/>
      <c r="S1252" s="168"/>
      <c r="T1252" s="168"/>
      <c r="U1252" s="168"/>
      <c r="V1252" s="168"/>
      <c r="W1252" s="168"/>
      <c r="X1252" s="168"/>
      <c r="Y1252" s="168"/>
      <c r="Z1252" s="168"/>
      <c r="AA1252" s="168"/>
      <c r="AB1252" s="168"/>
      <c r="AC1252" s="168"/>
      <c r="AD1252" s="168"/>
      <c r="AE1252" s="168"/>
      <c r="AF1252" s="168"/>
      <c r="AG1252" s="168"/>
      <c r="AH1252" s="168"/>
      <c r="AI1252" s="168"/>
      <c r="AJ1252" s="168"/>
      <c r="AK1252" s="168"/>
      <c r="AL1252" s="168"/>
      <c r="AM1252" s="168"/>
      <c r="AN1252" s="168"/>
      <c r="AO1252" s="168"/>
      <c r="AP1252" s="168"/>
      <c r="AQ1252" s="168"/>
      <c r="AR1252" s="14"/>
    </row>
    <row r="1253" spans="1:44" x14ac:dyDescent="0.35">
      <c r="A1253" s="153" t="str">
        <f t="shared" si="75"/>
        <v>Cut2_4</v>
      </c>
      <c r="B1253" s="14">
        <v>2023</v>
      </c>
      <c r="C1253" s="14">
        <v>4</v>
      </c>
      <c r="D1253" s="14" t="s">
        <v>13</v>
      </c>
      <c r="E1253" s="14" t="s">
        <v>7</v>
      </c>
      <c r="F1253" s="14" t="s">
        <v>14</v>
      </c>
      <c r="G1253" s="14" t="s">
        <v>16</v>
      </c>
      <c r="H1253" s="14" t="str">
        <f t="shared" si="76"/>
        <v>B1BFW</v>
      </c>
      <c r="I1253" s="14" t="str">
        <f t="shared" si="77"/>
        <v>B1_2023</v>
      </c>
      <c r="J1253" s="14" t="s">
        <v>15</v>
      </c>
      <c r="K1253" s="14" t="s">
        <v>371</v>
      </c>
      <c r="L1253" s="18"/>
      <c r="M1253" s="154"/>
      <c r="N1253" s="155"/>
      <c r="O1253" s="155">
        <v>0</v>
      </c>
      <c r="P1253" s="14"/>
      <c r="Q1253" s="14"/>
      <c r="R1253" s="14"/>
      <c r="S1253" s="168"/>
      <c r="T1253" s="168"/>
      <c r="U1253" s="168"/>
      <c r="V1253" s="168"/>
      <c r="W1253" s="168"/>
      <c r="X1253" s="168"/>
      <c r="Y1253" s="168"/>
      <c r="Z1253" s="168"/>
      <c r="AA1253" s="168"/>
      <c r="AB1253" s="168"/>
      <c r="AC1253" s="168"/>
      <c r="AD1253" s="168"/>
      <c r="AE1253" s="168"/>
      <c r="AF1253" s="168"/>
      <c r="AG1253" s="168"/>
      <c r="AH1253" s="168"/>
      <c r="AI1253" s="168"/>
      <c r="AJ1253" s="168"/>
      <c r="AK1253" s="168"/>
      <c r="AL1253" s="168"/>
      <c r="AM1253" s="168"/>
      <c r="AN1253" s="168"/>
      <c r="AO1253" s="168"/>
      <c r="AP1253" s="168"/>
      <c r="AQ1253" s="168"/>
      <c r="AR1253" s="14"/>
    </row>
    <row r="1254" spans="1:44" x14ac:dyDescent="0.35">
      <c r="A1254" s="153" t="str">
        <f t="shared" si="75"/>
        <v>Cut2_5</v>
      </c>
      <c r="B1254" s="14">
        <v>2023</v>
      </c>
      <c r="C1254" s="14">
        <v>5</v>
      </c>
      <c r="D1254" s="14" t="s">
        <v>12</v>
      </c>
      <c r="E1254" s="14" t="s">
        <v>7</v>
      </c>
      <c r="F1254" s="14" t="s">
        <v>11</v>
      </c>
      <c r="G1254" s="14" t="s">
        <v>9</v>
      </c>
      <c r="H1254" s="14" t="str">
        <f t="shared" si="76"/>
        <v>B4BPW</v>
      </c>
      <c r="I1254" s="14" t="str">
        <f t="shared" si="77"/>
        <v>B4_2023</v>
      </c>
      <c r="J1254" s="14" t="s">
        <v>10</v>
      </c>
      <c r="K1254" s="14" t="s">
        <v>371</v>
      </c>
      <c r="L1254" s="18">
        <v>45104</v>
      </c>
      <c r="M1254" s="154">
        <v>28.730000305175778</v>
      </c>
      <c r="N1254" s="155">
        <v>766.13334147135402</v>
      </c>
      <c r="O1254" s="155">
        <v>766.13334147135402</v>
      </c>
      <c r="P1254" s="14"/>
      <c r="Q1254" s="14"/>
      <c r="R1254" s="14"/>
      <c r="S1254" s="168"/>
      <c r="T1254" s="168"/>
      <c r="U1254" s="168"/>
      <c r="V1254" s="168"/>
      <c r="W1254" s="168"/>
      <c r="X1254" s="168"/>
      <c r="Y1254" s="168"/>
      <c r="Z1254" s="168"/>
      <c r="AA1254" s="168"/>
      <c r="AB1254" s="168"/>
      <c r="AC1254" s="168"/>
      <c r="AD1254" s="168"/>
      <c r="AE1254" s="168"/>
      <c r="AF1254" s="168"/>
      <c r="AG1254" s="168"/>
      <c r="AH1254" s="168"/>
      <c r="AI1254" s="168"/>
      <c r="AJ1254" s="168"/>
      <c r="AK1254" s="168"/>
      <c r="AL1254" s="168"/>
      <c r="AM1254" s="168"/>
      <c r="AN1254" s="168"/>
      <c r="AO1254" s="168"/>
      <c r="AP1254" s="168"/>
      <c r="AQ1254" s="168"/>
      <c r="AR1254" s="14"/>
    </row>
    <row r="1255" spans="1:44" x14ac:dyDescent="0.35">
      <c r="A1255" s="153" t="str">
        <f t="shared" si="75"/>
        <v>Cut2_6</v>
      </c>
      <c r="B1255" s="14">
        <v>2023</v>
      </c>
      <c r="C1255" s="14">
        <v>6</v>
      </c>
      <c r="D1255" s="14" t="s">
        <v>12</v>
      </c>
      <c r="E1255" s="14" t="s">
        <v>7</v>
      </c>
      <c r="F1255" s="14" t="s">
        <v>14</v>
      </c>
      <c r="G1255" s="14" t="s">
        <v>12</v>
      </c>
      <c r="H1255" s="14" t="str">
        <f t="shared" si="76"/>
        <v>B1C</v>
      </c>
      <c r="I1255" s="14" t="str">
        <f t="shared" si="77"/>
        <v>B1_2023</v>
      </c>
      <c r="J1255" s="14" t="s">
        <v>15</v>
      </c>
      <c r="K1255" s="14" t="s">
        <v>371</v>
      </c>
      <c r="L1255" s="18"/>
      <c r="M1255" s="154"/>
      <c r="N1255" s="155"/>
      <c r="O1255" s="155">
        <v>0</v>
      </c>
      <c r="P1255" s="14"/>
      <c r="Q1255" s="14"/>
      <c r="R1255" s="14"/>
      <c r="S1255" s="168"/>
      <c r="T1255" s="168"/>
      <c r="U1255" s="168"/>
      <c r="V1255" s="168"/>
      <c r="W1255" s="168"/>
      <c r="X1255" s="168"/>
      <c r="Y1255" s="168"/>
      <c r="Z1255" s="168"/>
      <c r="AA1255" s="168"/>
      <c r="AB1255" s="168"/>
      <c r="AC1255" s="168"/>
      <c r="AD1255" s="168"/>
      <c r="AE1255" s="168"/>
      <c r="AF1255" s="168"/>
      <c r="AG1255" s="168"/>
      <c r="AH1255" s="168"/>
      <c r="AI1255" s="168"/>
      <c r="AJ1255" s="168"/>
      <c r="AK1255" s="168"/>
      <c r="AL1255" s="168"/>
      <c r="AM1255" s="168"/>
      <c r="AN1255" s="168"/>
      <c r="AO1255" s="168"/>
      <c r="AP1255" s="168"/>
      <c r="AQ1255" s="168"/>
      <c r="AR1255" s="14"/>
    </row>
    <row r="1256" spans="1:44" x14ac:dyDescent="0.35">
      <c r="A1256" s="153" t="str">
        <f t="shared" si="75"/>
        <v>Cut2_7</v>
      </c>
      <c r="B1256" s="14">
        <v>2023</v>
      </c>
      <c r="C1256" s="14">
        <v>7</v>
      </c>
      <c r="D1256" s="14" t="s">
        <v>17</v>
      </c>
      <c r="E1256" s="14" t="s">
        <v>7</v>
      </c>
      <c r="F1256" s="14" t="s">
        <v>18</v>
      </c>
      <c r="G1256" s="14" t="s">
        <v>12</v>
      </c>
      <c r="H1256" s="14" t="str">
        <f t="shared" si="76"/>
        <v>B2C</v>
      </c>
      <c r="I1256" s="14" t="str">
        <f t="shared" si="77"/>
        <v>B2_2023</v>
      </c>
      <c r="J1256" s="14" t="s">
        <v>15</v>
      </c>
      <c r="K1256" s="14" t="s">
        <v>371</v>
      </c>
      <c r="L1256" s="18">
        <v>45127</v>
      </c>
      <c r="M1256" s="154">
        <v>20.019999694824222</v>
      </c>
      <c r="N1256" s="155">
        <v>507.17332560221354</v>
      </c>
      <c r="O1256" s="155">
        <v>507.17332560221354</v>
      </c>
      <c r="P1256" s="14"/>
      <c r="Q1256" s="14"/>
      <c r="R1256" s="14"/>
      <c r="S1256" s="168"/>
      <c r="T1256" s="168"/>
      <c r="U1256" s="168"/>
      <c r="V1256" s="168"/>
      <c r="W1256" s="168"/>
      <c r="X1256" s="168"/>
      <c r="Y1256" s="168"/>
      <c r="Z1256" s="168"/>
      <c r="AA1256" s="168"/>
      <c r="AB1256" s="168"/>
      <c r="AC1256" s="168"/>
      <c r="AD1256" s="168"/>
      <c r="AE1256" s="168"/>
      <c r="AF1256" s="168"/>
      <c r="AG1256" s="168"/>
      <c r="AH1256" s="168"/>
      <c r="AI1256" s="168"/>
      <c r="AJ1256" s="168"/>
      <c r="AK1256" s="168"/>
      <c r="AL1256" s="168"/>
      <c r="AM1256" s="168"/>
      <c r="AN1256" s="168"/>
      <c r="AO1256" s="168"/>
      <c r="AP1256" s="168"/>
      <c r="AQ1256" s="168"/>
      <c r="AR1256" s="14"/>
    </row>
    <row r="1257" spans="1:44" x14ac:dyDescent="0.35">
      <c r="A1257" s="153" t="str">
        <f t="shared" si="75"/>
        <v>Cut2_8</v>
      </c>
      <c r="B1257" s="14">
        <v>2023</v>
      </c>
      <c r="C1257" s="14">
        <v>8</v>
      </c>
      <c r="D1257" s="14" t="s">
        <v>17</v>
      </c>
      <c r="E1257" s="14" t="s">
        <v>7</v>
      </c>
      <c r="F1257" s="14" t="s">
        <v>18</v>
      </c>
      <c r="G1257" s="14" t="s">
        <v>9</v>
      </c>
      <c r="H1257" s="14" t="str">
        <f t="shared" si="76"/>
        <v>B2BPW</v>
      </c>
      <c r="I1257" s="14" t="str">
        <f t="shared" si="77"/>
        <v>B2_2023</v>
      </c>
      <c r="J1257" s="14" t="s">
        <v>15</v>
      </c>
      <c r="K1257" s="14" t="s">
        <v>371</v>
      </c>
      <c r="L1257" s="18">
        <v>45127</v>
      </c>
      <c r="M1257" s="154">
        <v>17.380000305175781</v>
      </c>
      <c r="N1257" s="155">
        <v>764.72001342773422</v>
      </c>
      <c r="O1257" s="155">
        <v>764.72001342773422</v>
      </c>
      <c r="P1257" s="14"/>
      <c r="Q1257" s="14"/>
      <c r="R1257" s="14"/>
      <c r="S1257" s="168"/>
      <c r="T1257" s="168"/>
      <c r="U1257" s="168"/>
      <c r="V1257" s="168"/>
      <c r="W1257" s="168"/>
      <c r="X1257" s="168"/>
      <c r="Y1257" s="168"/>
      <c r="Z1257" s="168"/>
      <c r="AA1257" s="168"/>
      <c r="AB1257" s="168"/>
      <c r="AC1257" s="168"/>
      <c r="AD1257" s="168"/>
      <c r="AE1257" s="168"/>
      <c r="AF1257" s="168"/>
      <c r="AG1257" s="168"/>
      <c r="AH1257" s="168"/>
      <c r="AI1257" s="168"/>
      <c r="AJ1257" s="168"/>
      <c r="AK1257" s="168"/>
      <c r="AL1257" s="168"/>
      <c r="AM1257" s="168"/>
      <c r="AN1257" s="168"/>
      <c r="AO1257" s="168"/>
      <c r="AP1257" s="168"/>
      <c r="AQ1257" s="168"/>
      <c r="AR1257" s="14"/>
    </row>
    <row r="1258" spans="1:44" x14ac:dyDescent="0.35">
      <c r="A1258" s="153" t="str">
        <f t="shared" si="75"/>
        <v>Cut2_9</v>
      </c>
      <c r="B1258" s="14">
        <v>2023</v>
      </c>
      <c r="C1258" s="14">
        <v>9</v>
      </c>
      <c r="D1258" s="14" t="s">
        <v>19</v>
      </c>
      <c r="E1258" s="14" t="s">
        <v>7</v>
      </c>
      <c r="F1258" s="14" t="s">
        <v>8</v>
      </c>
      <c r="G1258" s="14" t="s">
        <v>12</v>
      </c>
      <c r="H1258" s="14" t="str">
        <f t="shared" si="76"/>
        <v>B3C</v>
      </c>
      <c r="I1258" s="14" t="str">
        <f t="shared" si="77"/>
        <v>B3_2023</v>
      </c>
      <c r="J1258" s="14" t="s">
        <v>10</v>
      </c>
      <c r="K1258" s="14" t="s">
        <v>371</v>
      </c>
      <c r="L1258" s="18">
        <v>45104</v>
      </c>
      <c r="M1258" s="154">
        <v>29.944999694824215</v>
      </c>
      <c r="N1258" s="155">
        <v>1517.2133178710938</v>
      </c>
      <c r="O1258" s="155">
        <v>1517.2133178710938</v>
      </c>
      <c r="P1258" s="14"/>
      <c r="Q1258" s="14"/>
      <c r="R1258" s="14"/>
      <c r="S1258" s="168"/>
      <c r="T1258" s="168"/>
      <c r="U1258" s="168"/>
      <c r="V1258" s="168"/>
      <c r="W1258" s="168"/>
      <c r="X1258" s="168"/>
      <c r="Y1258" s="168"/>
      <c r="Z1258" s="168"/>
      <c r="AA1258" s="168"/>
      <c r="AB1258" s="168"/>
      <c r="AC1258" s="168"/>
      <c r="AD1258" s="168"/>
      <c r="AE1258" s="168"/>
      <c r="AF1258" s="168"/>
      <c r="AG1258" s="168"/>
      <c r="AH1258" s="168"/>
      <c r="AI1258" s="168"/>
      <c r="AJ1258" s="168"/>
      <c r="AK1258" s="168"/>
      <c r="AL1258" s="168"/>
      <c r="AM1258" s="168"/>
      <c r="AN1258" s="168"/>
      <c r="AO1258" s="168"/>
      <c r="AP1258" s="168"/>
      <c r="AQ1258" s="168"/>
      <c r="AR1258" s="14"/>
    </row>
    <row r="1259" spans="1:44" x14ac:dyDescent="0.35">
      <c r="A1259" s="153" t="str">
        <f t="shared" si="75"/>
        <v>Cut2_10</v>
      </c>
      <c r="B1259" s="14">
        <v>2023</v>
      </c>
      <c r="C1259" s="14">
        <v>10</v>
      </c>
      <c r="D1259" s="14" t="s">
        <v>19</v>
      </c>
      <c r="E1259" s="14" t="s">
        <v>7</v>
      </c>
      <c r="F1259" s="14" t="s">
        <v>11</v>
      </c>
      <c r="G1259" s="14" t="s">
        <v>16</v>
      </c>
      <c r="H1259" s="14" t="str">
        <f t="shared" si="76"/>
        <v>B4BFW</v>
      </c>
      <c r="I1259" s="14" t="str">
        <f t="shared" si="77"/>
        <v>B4_2023</v>
      </c>
      <c r="J1259" s="14" t="s">
        <v>10</v>
      </c>
      <c r="K1259" s="14" t="s">
        <v>371</v>
      </c>
      <c r="L1259" s="18">
        <v>45104</v>
      </c>
      <c r="M1259" s="154">
        <v>25.79000015258789</v>
      </c>
      <c r="N1259" s="155">
        <v>2372.6800140380856</v>
      </c>
      <c r="O1259" s="155">
        <v>2372.6800140380856</v>
      </c>
      <c r="P1259" s="14"/>
      <c r="Q1259" s="14"/>
      <c r="R1259" s="14"/>
      <c r="S1259" s="168"/>
      <c r="T1259" s="168"/>
      <c r="U1259" s="168"/>
      <c r="V1259" s="168"/>
      <c r="W1259" s="168"/>
      <c r="X1259" s="168"/>
      <c r="Y1259" s="168"/>
      <c r="Z1259" s="168"/>
      <c r="AA1259" s="168"/>
      <c r="AB1259" s="168"/>
      <c r="AC1259" s="168"/>
      <c r="AD1259" s="168"/>
      <c r="AE1259" s="168"/>
      <c r="AF1259" s="168"/>
      <c r="AG1259" s="168"/>
      <c r="AH1259" s="168"/>
      <c r="AI1259" s="168"/>
      <c r="AJ1259" s="168"/>
      <c r="AK1259" s="168"/>
      <c r="AL1259" s="168"/>
      <c r="AM1259" s="168"/>
      <c r="AN1259" s="168"/>
      <c r="AO1259" s="168"/>
      <c r="AP1259" s="168"/>
      <c r="AQ1259" s="168"/>
      <c r="AR1259" s="14"/>
    </row>
    <row r="1260" spans="1:44" x14ac:dyDescent="0.35">
      <c r="A1260" s="153" t="str">
        <f t="shared" si="75"/>
        <v>Cut2_11</v>
      </c>
      <c r="B1260" s="14">
        <v>2023</v>
      </c>
      <c r="C1260" s="14">
        <v>11</v>
      </c>
      <c r="D1260" s="14" t="s">
        <v>20</v>
      </c>
      <c r="E1260" s="14" t="s">
        <v>7</v>
      </c>
      <c r="F1260" s="14" t="s">
        <v>8</v>
      </c>
      <c r="G1260" s="14" t="s">
        <v>16</v>
      </c>
      <c r="H1260" s="14" t="str">
        <f t="shared" si="76"/>
        <v>B3BFW</v>
      </c>
      <c r="I1260" s="14" t="str">
        <f t="shared" si="77"/>
        <v>B3_2023</v>
      </c>
      <c r="J1260" s="14" t="s">
        <v>10</v>
      </c>
      <c r="K1260" s="14" t="s">
        <v>371</v>
      </c>
      <c r="L1260" s="18">
        <v>45104</v>
      </c>
      <c r="M1260" s="154">
        <v>28.764999389648438</v>
      </c>
      <c r="N1260" s="155">
        <v>1879.3132934570315</v>
      </c>
      <c r="O1260" s="155">
        <v>1879.3132934570315</v>
      </c>
      <c r="P1260" s="14"/>
      <c r="Q1260" s="14"/>
      <c r="R1260" s="14"/>
      <c r="S1260" s="168"/>
      <c r="T1260" s="168"/>
      <c r="U1260" s="168"/>
      <c r="V1260" s="168"/>
      <c r="W1260" s="168"/>
      <c r="X1260" s="168"/>
      <c r="Y1260" s="168"/>
      <c r="Z1260" s="168"/>
      <c r="AA1260" s="168"/>
      <c r="AB1260" s="168"/>
      <c r="AC1260" s="168"/>
      <c r="AD1260" s="168"/>
      <c r="AE1260" s="168"/>
      <c r="AF1260" s="168"/>
      <c r="AG1260" s="168"/>
      <c r="AH1260" s="168"/>
      <c r="AI1260" s="168"/>
      <c r="AJ1260" s="168"/>
      <c r="AK1260" s="168"/>
      <c r="AL1260" s="168"/>
      <c r="AM1260" s="168"/>
      <c r="AN1260" s="168"/>
      <c r="AO1260" s="168"/>
      <c r="AP1260" s="168"/>
      <c r="AQ1260" s="168"/>
      <c r="AR1260" s="14"/>
    </row>
    <row r="1261" spans="1:44" x14ac:dyDescent="0.35">
      <c r="A1261" s="153" t="str">
        <f t="shared" si="75"/>
        <v>Cut2_12</v>
      </c>
      <c r="B1261" s="14">
        <v>2023</v>
      </c>
      <c r="C1261" s="15">
        <v>12</v>
      </c>
      <c r="D1261" s="15" t="s">
        <v>20</v>
      </c>
      <c r="E1261" s="15" t="s">
        <v>7</v>
      </c>
      <c r="F1261" s="15" t="s">
        <v>18</v>
      </c>
      <c r="G1261" s="14" t="s">
        <v>16</v>
      </c>
      <c r="H1261" s="14" t="str">
        <f t="shared" si="76"/>
        <v>B2BFW</v>
      </c>
      <c r="I1261" s="14" t="str">
        <f t="shared" si="77"/>
        <v>B2_2023</v>
      </c>
      <c r="J1261" s="14" t="s">
        <v>15</v>
      </c>
      <c r="K1261" s="14" t="s">
        <v>371</v>
      </c>
      <c r="L1261" s="18">
        <v>45127</v>
      </c>
      <c r="M1261" s="154">
        <v>19.20999984741211</v>
      </c>
      <c r="N1261" s="155">
        <v>845.23999328613274</v>
      </c>
      <c r="O1261" s="155">
        <v>845.23999328613274</v>
      </c>
      <c r="P1261" s="14"/>
      <c r="Q1261" s="14"/>
      <c r="R1261" s="14"/>
      <c r="S1261" s="168"/>
      <c r="T1261" s="168"/>
      <c r="U1261" s="168"/>
      <c r="V1261" s="168"/>
      <c r="W1261" s="168"/>
      <c r="X1261" s="168"/>
      <c r="Y1261" s="168"/>
      <c r="Z1261" s="168"/>
      <c r="AA1261" s="168"/>
      <c r="AB1261" s="168"/>
      <c r="AC1261" s="168"/>
      <c r="AD1261" s="168"/>
      <c r="AE1261" s="168"/>
      <c r="AF1261" s="168"/>
      <c r="AG1261" s="168"/>
      <c r="AH1261" s="168"/>
      <c r="AI1261" s="168"/>
      <c r="AJ1261" s="168"/>
      <c r="AK1261" s="168"/>
      <c r="AL1261" s="168"/>
      <c r="AM1261" s="168"/>
      <c r="AN1261" s="168"/>
      <c r="AO1261" s="168"/>
      <c r="AP1261" s="168"/>
      <c r="AQ1261" s="168"/>
      <c r="AR1261" s="14"/>
    </row>
    <row r="1262" spans="1:44" x14ac:dyDescent="0.35">
      <c r="A1262" s="153" t="str">
        <f t="shared" si="75"/>
        <v>Cut2_13</v>
      </c>
      <c r="B1262" s="14">
        <v>2023</v>
      </c>
      <c r="C1262" s="14">
        <v>13</v>
      </c>
      <c r="D1262" s="14" t="s">
        <v>7</v>
      </c>
      <c r="E1262" s="14" t="s">
        <v>13</v>
      </c>
      <c r="F1262" s="14" t="s">
        <v>8</v>
      </c>
      <c r="G1262" s="14" t="s">
        <v>9</v>
      </c>
      <c r="H1262" s="14" t="str">
        <f t="shared" si="76"/>
        <v>B3BPW</v>
      </c>
      <c r="I1262" s="14" t="str">
        <f t="shared" si="77"/>
        <v>B3_2023</v>
      </c>
      <c r="J1262" s="14" t="s">
        <v>10</v>
      </c>
      <c r="K1262" s="14" t="s">
        <v>371</v>
      </c>
      <c r="L1262" s="18">
        <v>45104</v>
      </c>
      <c r="M1262" s="154">
        <v>30.825000000000003</v>
      </c>
      <c r="N1262" s="155">
        <v>904.20000000000016</v>
      </c>
      <c r="O1262" s="155">
        <v>904.20000000000016</v>
      </c>
      <c r="P1262" s="14"/>
      <c r="Q1262" s="14"/>
      <c r="R1262" s="14"/>
      <c r="S1262" s="168"/>
      <c r="T1262" s="168"/>
      <c r="U1262" s="168"/>
      <c r="V1262" s="168"/>
      <c r="W1262" s="168"/>
      <c r="X1262" s="168"/>
      <c r="Y1262" s="168"/>
      <c r="Z1262" s="168"/>
      <c r="AA1262" s="168"/>
      <c r="AB1262" s="168"/>
      <c r="AC1262" s="168"/>
      <c r="AD1262" s="168"/>
      <c r="AE1262" s="168"/>
      <c r="AF1262" s="168"/>
      <c r="AG1262" s="168"/>
      <c r="AH1262" s="168"/>
      <c r="AI1262" s="168"/>
      <c r="AJ1262" s="168"/>
      <c r="AK1262" s="168"/>
      <c r="AL1262" s="168"/>
      <c r="AM1262" s="168"/>
      <c r="AN1262" s="168"/>
      <c r="AO1262" s="168"/>
      <c r="AP1262" s="168"/>
      <c r="AQ1262" s="168"/>
      <c r="AR1262" s="14"/>
    </row>
    <row r="1263" spans="1:44" x14ac:dyDescent="0.35">
      <c r="A1263" s="153" t="str">
        <f t="shared" si="75"/>
        <v>Cut2_14</v>
      </c>
      <c r="B1263" s="14">
        <v>2023</v>
      </c>
      <c r="C1263" s="14">
        <v>14</v>
      </c>
      <c r="D1263" s="14" t="s">
        <v>7</v>
      </c>
      <c r="E1263" s="14" t="s">
        <v>13</v>
      </c>
      <c r="F1263" s="14" t="s">
        <v>18</v>
      </c>
      <c r="G1263" s="14" t="s">
        <v>9</v>
      </c>
      <c r="H1263" s="14" t="str">
        <f t="shared" si="76"/>
        <v>B2BPW</v>
      </c>
      <c r="I1263" s="14" t="str">
        <f t="shared" si="77"/>
        <v>B2_2023</v>
      </c>
      <c r="J1263" s="14" t="s">
        <v>15</v>
      </c>
      <c r="K1263" s="14" t="s">
        <v>371</v>
      </c>
      <c r="L1263" s="18">
        <v>45127</v>
      </c>
      <c r="M1263" s="154">
        <v>18.034999847412109</v>
      </c>
      <c r="N1263" s="155">
        <v>985.91332499186194</v>
      </c>
      <c r="O1263" s="155">
        <v>985.91332499186194</v>
      </c>
      <c r="P1263" s="14"/>
      <c r="Q1263" s="14"/>
      <c r="R1263" s="14"/>
      <c r="S1263" s="168"/>
      <c r="T1263" s="168"/>
      <c r="U1263" s="168"/>
      <c r="V1263" s="168"/>
      <c r="W1263" s="168"/>
      <c r="X1263" s="168"/>
      <c r="Y1263" s="168"/>
      <c r="Z1263" s="168"/>
      <c r="AA1263" s="168"/>
      <c r="AB1263" s="168"/>
      <c r="AC1263" s="168"/>
      <c r="AD1263" s="168"/>
      <c r="AE1263" s="168"/>
      <c r="AF1263" s="168"/>
      <c r="AG1263" s="168"/>
      <c r="AH1263" s="168"/>
      <c r="AI1263" s="168"/>
      <c r="AJ1263" s="168"/>
      <c r="AK1263" s="168"/>
      <c r="AL1263" s="168"/>
      <c r="AM1263" s="168"/>
      <c r="AN1263" s="168"/>
      <c r="AO1263" s="168"/>
      <c r="AP1263" s="168"/>
      <c r="AQ1263" s="168"/>
      <c r="AR1263" s="14"/>
    </row>
    <row r="1264" spans="1:44" x14ac:dyDescent="0.35">
      <c r="A1264" s="153" t="str">
        <f t="shared" si="75"/>
        <v>Cut2_15</v>
      </c>
      <c r="B1264" s="14">
        <v>2023</v>
      </c>
      <c r="C1264" s="14">
        <v>15</v>
      </c>
      <c r="D1264" s="14" t="s">
        <v>13</v>
      </c>
      <c r="E1264" s="14" t="s">
        <v>13</v>
      </c>
      <c r="F1264" s="14" t="s">
        <v>18</v>
      </c>
      <c r="G1264" s="14" t="s">
        <v>16</v>
      </c>
      <c r="H1264" s="14" t="str">
        <f t="shared" si="76"/>
        <v>B2BFW</v>
      </c>
      <c r="I1264" s="14" t="str">
        <f t="shared" si="77"/>
        <v>B2_2023</v>
      </c>
      <c r="J1264" s="14" t="s">
        <v>15</v>
      </c>
      <c r="K1264" s="14" t="s">
        <v>371</v>
      </c>
      <c r="L1264" s="18">
        <v>45127</v>
      </c>
      <c r="M1264" s="154">
        <v>19.144999694824218</v>
      </c>
      <c r="N1264" s="155">
        <v>1021.066650390625</v>
      </c>
      <c r="O1264" s="155">
        <v>1021.066650390625</v>
      </c>
      <c r="P1264" s="14"/>
      <c r="Q1264" s="14"/>
      <c r="R1264" s="14"/>
      <c r="S1264" s="168"/>
      <c r="T1264" s="168"/>
      <c r="U1264" s="168"/>
      <c r="V1264" s="168"/>
      <c r="W1264" s="168"/>
      <c r="X1264" s="168"/>
      <c r="Y1264" s="168"/>
      <c r="Z1264" s="168"/>
      <c r="AA1264" s="168"/>
      <c r="AB1264" s="168"/>
      <c r="AC1264" s="168"/>
      <c r="AD1264" s="168"/>
      <c r="AE1264" s="168"/>
      <c r="AF1264" s="168"/>
      <c r="AG1264" s="168"/>
      <c r="AH1264" s="168"/>
      <c r="AI1264" s="168"/>
      <c r="AJ1264" s="168"/>
      <c r="AK1264" s="168"/>
      <c r="AL1264" s="168"/>
      <c r="AM1264" s="168"/>
      <c r="AN1264" s="168"/>
      <c r="AO1264" s="168"/>
      <c r="AP1264" s="168"/>
      <c r="AQ1264" s="168"/>
      <c r="AR1264" s="14"/>
    </row>
    <row r="1265" spans="1:44" x14ac:dyDescent="0.35">
      <c r="A1265" s="153" t="str">
        <f t="shared" ref="A1265:A1328" si="78">CONCATENATE(K1265,"_",C1265)</f>
        <v>Cut2_16</v>
      </c>
      <c r="B1265" s="14">
        <v>2023</v>
      </c>
      <c r="C1265" s="14">
        <v>16</v>
      </c>
      <c r="D1265" s="14" t="s">
        <v>13</v>
      </c>
      <c r="E1265" s="14" t="s">
        <v>13</v>
      </c>
      <c r="F1265" s="14" t="s">
        <v>14</v>
      </c>
      <c r="G1265" s="14" t="s">
        <v>9</v>
      </c>
      <c r="H1265" s="14" t="str">
        <f t="shared" si="76"/>
        <v>B1BPW</v>
      </c>
      <c r="I1265" s="14" t="str">
        <f t="shared" si="77"/>
        <v>B1_2023</v>
      </c>
      <c r="J1265" s="14" t="s">
        <v>15</v>
      </c>
      <c r="K1265" s="14" t="s">
        <v>371</v>
      </c>
      <c r="L1265" s="18"/>
      <c r="M1265" s="154"/>
      <c r="N1265" s="155"/>
      <c r="O1265" s="155">
        <v>0</v>
      </c>
      <c r="P1265" s="14"/>
      <c r="Q1265" s="14"/>
      <c r="R1265" s="14"/>
      <c r="S1265" s="168"/>
      <c r="T1265" s="168"/>
      <c r="U1265" s="168"/>
      <c r="V1265" s="168"/>
      <c r="W1265" s="168"/>
      <c r="X1265" s="168"/>
      <c r="Y1265" s="168"/>
      <c r="Z1265" s="168"/>
      <c r="AA1265" s="168"/>
      <c r="AB1265" s="168"/>
      <c r="AC1265" s="168"/>
      <c r="AD1265" s="168"/>
      <c r="AE1265" s="168"/>
      <c r="AF1265" s="168"/>
      <c r="AG1265" s="168"/>
      <c r="AH1265" s="168"/>
      <c r="AI1265" s="168"/>
      <c r="AJ1265" s="168"/>
      <c r="AK1265" s="168"/>
      <c r="AL1265" s="168"/>
      <c r="AM1265" s="168"/>
      <c r="AN1265" s="168"/>
      <c r="AO1265" s="168"/>
      <c r="AP1265" s="168"/>
      <c r="AQ1265" s="168"/>
      <c r="AR1265" s="14"/>
    </row>
    <row r="1266" spans="1:44" x14ac:dyDescent="0.35">
      <c r="A1266" s="153" t="str">
        <f t="shared" si="78"/>
        <v>Cut2_17</v>
      </c>
      <c r="B1266" s="14">
        <v>2023</v>
      </c>
      <c r="C1266" s="14">
        <v>17</v>
      </c>
      <c r="D1266" s="14" t="s">
        <v>12</v>
      </c>
      <c r="E1266" s="14" t="s">
        <v>13</v>
      </c>
      <c r="F1266" s="14" t="s">
        <v>14</v>
      </c>
      <c r="G1266" s="14" t="s">
        <v>16</v>
      </c>
      <c r="H1266" s="14" t="str">
        <f t="shared" ref="H1266:H1329" si="79">F1266&amp;G1266</f>
        <v>B1BFW</v>
      </c>
      <c r="I1266" s="14" t="str">
        <f t="shared" ref="I1266:I1329" si="80">CONCATENATE(F1266,"_",B1266)</f>
        <v>B1_2023</v>
      </c>
      <c r="J1266" s="14" t="s">
        <v>15</v>
      </c>
      <c r="K1266" s="14" t="s">
        <v>371</v>
      </c>
      <c r="L1266" s="18"/>
      <c r="M1266" s="154"/>
      <c r="N1266" s="155"/>
      <c r="O1266" s="155">
        <v>0</v>
      </c>
      <c r="P1266" s="14"/>
      <c r="Q1266" s="14"/>
      <c r="R1266" s="14"/>
      <c r="S1266" s="168"/>
      <c r="T1266" s="168"/>
      <c r="U1266" s="168"/>
      <c r="V1266" s="168"/>
      <c r="W1266" s="168"/>
      <c r="X1266" s="168"/>
      <c r="Y1266" s="168"/>
      <c r="Z1266" s="168"/>
      <c r="AA1266" s="168"/>
      <c r="AB1266" s="168"/>
      <c r="AC1266" s="168"/>
      <c r="AD1266" s="168"/>
      <c r="AE1266" s="168"/>
      <c r="AF1266" s="168"/>
      <c r="AG1266" s="168"/>
      <c r="AH1266" s="168"/>
      <c r="AI1266" s="168"/>
      <c r="AJ1266" s="168"/>
      <c r="AK1266" s="168"/>
      <c r="AL1266" s="168"/>
      <c r="AM1266" s="168"/>
      <c r="AN1266" s="168"/>
      <c r="AO1266" s="168"/>
      <c r="AP1266" s="168"/>
      <c r="AQ1266" s="168"/>
      <c r="AR1266" s="14"/>
    </row>
    <row r="1267" spans="1:44" x14ac:dyDescent="0.35">
      <c r="A1267" s="153" t="str">
        <f t="shared" si="78"/>
        <v>Cut2_18</v>
      </c>
      <c r="B1267" s="14">
        <v>2023</v>
      </c>
      <c r="C1267" s="14">
        <v>18</v>
      </c>
      <c r="D1267" s="14" t="s">
        <v>12</v>
      </c>
      <c r="E1267" s="14" t="s">
        <v>13</v>
      </c>
      <c r="F1267" s="14" t="s">
        <v>11</v>
      </c>
      <c r="G1267" s="14" t="s">
        <v>16</v>
      </c>
      <c r="H1267" s="14" t="str">
        <f t="shared" si="79"/>
        <v>B4BFW</v>
      </c>
      <c r="I1267" s="14" t="str">
        <f t="shared" si="80"/>
        <v>B4_2023</v>
      </c>
      <c r="J1267" s="14" t="s">
        <v>10</v>
      </c>
      <c r="K1267" s="14" t="s">
        <v>371</v>
      </c>
      <c r="L1267" s="18">
        <v>45104</v>
      </c>
      <c r="M1267" s="154">
        <v>29.274999999999995</v>
      </c>
      <c r="N1267" s="155">
        <v>897.76666666666642</v>
      </c>
      <c r="O1267" s="155">
        <v>897.76666666666642</v>
      </c>
      <c r="P1267" s="14"/>
      <c r="Q1267" s="14"/>
      <c r="R1267" s="14"/>
      <c r="S1267" s="168"/>
      <c r="T1267" s="168"/>
      <c r="U1267" s="168"/>
      <c r="V1267" s="168"/>
      <c r="W1267" s="168"/>
      <c r="X1267" s="168"/>
      <c r="Y1267" s="168"/>
      <c r="Z1267" s="168"/>
      <c r="AA1267" s="168"/>
      <c r="AB1267" s="168"/>
      <c r="AC1267" s="168"/>
      <c r="AD1267" s="168"/>
      <c r="AE1267" s="168"/>
      <c r="AF1267" s="168"/>
      <c r="AG1267" s="168"/>
      <c r="AH1267" s="168"/>
      <c r="AI1267" s="168"/>
      <c r="AJ1267" s="168"/>
      <c r="AK1267" s="168"/>
      <c r="AL1267" s="168"/>
      <c r="AM1267" s="168"/>
      <c r="AN1267" s="168"/>
      <c r="AO1267" s="168"/>
      <c r="AP1267" s="168"/>
      <c r="AQ1267" s="168"/>
      <c r="AR1267" s="14"/>
    </row>
    <row r="1268" spans="1:44" x14ac:dyDescent="0.35">
      <c r="A1268" s="153" t="str">
        <f t="shared" si="78"/>
        <v>Cut2_19</v>
      </c>
      <c r="B1268" s="14">
        <v>2023</v>
      </c>
      <c r="C1268" s="14">
        <v>19</v>
      </c>
      <c r="D1268" s="14" t="s">
        <v>17</v>
      </c>
      <c r="E1268" s="14" t="s">
        <v>13</v>
      </c>
      <c r="F1268" s="14" t="s">
        <v>11</v>
      </c>
      <c r="G1268" s="14" t="s">
        <v>9</v>
      </c>
      <c r="H1268" s="14" t="str">
        <f t="shared" si="79"/>
        <v>B4BPW</v>
      </c>
      <c r="I1268" s="14" t="str">
        <f t="shared" si="80"/>
        <v>B4_2023</v>
      </c>
      <c r="J1268" s="14" t="s">
        <v>10</v>
      </c>
      <c r="K1268" s="14" t="s">
        <v>371</v>
      </c>
      <c r="L1268" s="18">
        <v>45104</v>
      </c>
      <c r="M1268" s="154">
        <v>27.730000305175786</v>
      </c>
      <c r="N1268" s="155">
        <v>998.28001098632819</v>
      </c>
      <c r="O1268" s="155">
        <v>998.28001098632819</v>
      </c>
      <c r="P1268" s="14"/>
      <c r="Q1268" s="14"/>
      <c r="R1268" s="14"/>
      <c r="S1268" s="168"/>
      <c r="T1268" s="168"/>
      <c r="U1268" s="168"/>
      <c r="V1268" s="168"/>
      <c r="W1268" s="168"/>
      <c r="X1268" s="168"/>
      <c r="Y1268" s="168"/>
      <c r="Z1268" s="168"/>
      <c r="AA1268" s="168"/>
      <c r="AB1268" s="168"/>
      <c r="AC1268" s="168"/>
      <c r="AD1268" s="168"/>
      <c r="AE1268" s="168"/>
      <c r="AF1268" s="168"/>
      <c r="AG1268" s="168"/>
      <c r="AH1268" s="168"/>
      <c r="AI1268" s="168"/>
      <c r="AJ1268" s="168"/>
      <c r="AK1268" s="168"/>
      <c r="AL1268" s="168"/>
      <c r="AM1268" s="168"/>
      <c r="AN1268" s="168"/>
      <c r="AO1268" s="168"/>
      <c r="AP1268" s="168"/>
      <c r="AQ1268" s="168"/>
      <c r="AR1268" s="14"/>
    </row>
    <row r="1269" spans="1:44" x14ac:dyDescent="0.35">
      <c r="A1269" s="153" t="str">
        <f t="shared" si="78"/>
        <v>Cut2_20</v>
      </c>
      <c r="B1269" s="14">
        <v>2023</v>
      </c>
      <c r="C1269" s="14">
        <v>20</v>
      </c>
      <c r="D1269" s="14" t="s">
        <v>17</v>
      </c>
      <c r="E1269" s="14" t="s">
        <v>13</v>
      </c>
      <c r="F1269" s="14" t="s">
        <v>8</v>
      </c>
      <c r="G1269" s="14" t="s">
        <v>12</v>
      </c>
      <c r="H1269" s="14" t="str">
        <f t="shared" si="79"/>
        <v>B3C</v>
      </c>
      <c r="I1269" s="14" t="str">
        <f t="shared" si="80"/>
        <v>B3_2023</v>
      </c>
      <c r="J1269" s="14" t="s">
        <v>10</v>
      </c>
      <c r="K1269" s="14" t="s">
        <v>371</v>
      </c>
      <c r="L1269" s="18">
        <v>45104</v>
      </c>
      <c r="M1269" s="154">
        <v>30.289999389648436</v>
      </c>
      <c r="N1269" s="155">
        <v>1615.4666341145833</v>
      </c>
      <c r="O1269" s="155">
        <v>1615.4666341145833</v>
      </c>
      <c r="P1269" s="14"/>
      <c r="Q1269" s="14"/>
      <c r="R1269" s="14"/>
      <c r="S1269" s="168"/>
      <c r="T1269" s="168"/>
      <c r="U1269" s="168"/>
      <c r="V1269" s="168"/>
      <c r="W1269" s="168"/>
      <c r="X1269" s="168"/>
      <c r="Y1269" s="168"/>
      <c r="Z1269" s="168"/>
      <c r="AA1269" s="168"/>
      <c r="AB1269" s="168"/>
      <c r="AC1269" s="168"/>
      <c r="AD1269" s="168"/>
      <c r="AE1269" s="168"/>
      <c r="AF1269" s="168"/>
      <c r="AG1269" s="168"/>
      <c r="AH1269" s="168"/>
      <c r="AI1269" s="168"/>
      <c r="AJ1269" s="168"/>
      <c r="AK1269" s="168"/>
      <c r="AL1269" s="168"/>
      <c r="AM1269" s="168"/>
      <c r="AN1269" s="168"/>
      <c r="AO1269" s="168"/>
      <c r="AP1269" s="168"/>
      <c r="AQ1269" s="168"/>
      <c r="AR1269" s="14"/>
    </row>
    <row r="1270" spans="1:44" x14ac:dyDescent="0.35">
      <c r="A1270" s="153" t="str">
        <f t="shared" si="78"/>
        <v>Cut2_21</v>
      </c>
      <c r="B1270" s="14">
        <v>2023</v>
      </c>
      <c r="C1270" s="14">
        <v>21</v>
      </c>
      <c r="D1270" s="14" t="s">
        <v>19</v>
      </c>
      <c r="E1270" s="14" t="s">
        <v>13</v>
      </c>
      <c r="F1270" s="14" t="s">
        <v>14</v>
      </c>
      <c r="G1270" s="14" t="s">
        <v>12</v>
      </c>
      <c r="H1270" s="14" t="str">
        <f t="shared" si="79"/>
        <v>B1C</v>
      </c>
      <c r="I1270" s="14" t="str">
        <f t="shared" si="80"/>
        <v>B1_2023</v>
      </c>
      <c r="J1270" s="14" t="s">
        <v>15</v>
      </c>
      <c r="K1270" s="14" t="s">
        <v>371</v>
      </c>
      <c r="L1270" s="18"/>
      <c r="M1270" s="154"/>
      <c r="N1270" s="155"/>
      <c r="O1270" s="155">
        <v>0</v>
      </c>
      <c r="P1270" s="14"/>
      <c r="Q1270" s="14"/>
      <c r="R1270" s="14"/>
      <c r="S1270" s="168"/>
      <c r="T1270" s="168"/>
      <c r="U1270" s="168"/>
      <c r="V1270" s="168"/>
      <c r="W1270" s="168"/>
      <c r="X1270" s="168"/>
      <c r="Y1270" s="168"/>
      <c r="Z1270" s="168"/>
      <c r="AA1270" s="168"/>
      <c r="AB1270" s="168"/>
      <c r="AC1270" s="168"/>
      <c r="AD1270" s="168"/>
      <c r="AE1270" s="168"/>
      <c r="AF1270" s="168"/>
      <c r="AG1270" s="168"/>
      <c r="AH1270" s="168"/>
      <c r="AI1270" s="168"/>
      <c r="AJ1270" s="168"/>
      <c r="AK1270" s="168"/>
      <c r="AL1270" s="168"/>
      <c r="AM1270" s="168"/>
      <c r="AN1270" s="168"/>
      <c r="AO1270" s="168"/>
      <c r="AP1270" s="168"/>
      <c r="AQ1270" s="168"/>
      <c r="AR1270" s="14"/>
    </row>
    <row r="1271" spans="1:44" x14ac:dyDescent="0.35">
      <c r="A1271" s="153" t="str">
        <f t="shared" si="78"/>
        <v>Cut2_22</v>
      </c>
      <c r="B1271" s="14">
        <v>2023</v>
      </c>
      <c r="C1271" s="14">
        <v>22</v>
      </c>
      <c r="D1271" s="14" t="s">
        <v>19</v>
      </c>
      <c r="E1271" s="14" t="s">
        <v>13</v>
      </c>
      <c r="F1271" s="14" t="s">
        <v>11</v>
      </c>
      <c r="G1271" s="14" t="s">
        <v>12</v>
      </c>
      <c r="H1271" s="14" t="str">
        <f t="shared" si="79"/>
        <v>B4C</v>
      </c>
      <c r="I1271" s="14" t="str">
        <f t="shared" si="80"/>
        <v>B4_2023</v>
      </c>
      <c r="J1271" s="14" t="s">
        <v>10</v>
      </c>
      <c r="K1271" s="14" t="s">
        <v>371</v>
      </c>
      <c r="L1271" s="18">
        <v>45104</v>
      </c>
      <c r="M1271" s="154">
        <v>27.58499908447266</v>
      </c>
      <c r="N1271" s="155">
        <v>1949.3399353027346</v>
      </c>
      <c r="O1271" s="155">
        <v>1949.3399353027346</v>
      </c>
      <c r="P1271" s="14"/>
      <c r="Q1271" s="14"/>
      <c r="R1271" s="14"/>
      <c r="S1271" s="168"/>
      <c r="T1271" s="168"/>
      <c r="U1271" s="168"/>
      <c r="V1271" s="168"/>
      <c r="W1271" s="168"/>
      <c r="X1271" s="168"/>
      <c r="Y1271" s="168"/>
      <c r="Z1271" s="168"/>
      <c r="AA1271" s="168"/>
      <c r="AB1271" s="168"/>
      <c r="AC1271" s="168"/>
      <c r="AD1271" s="168"/>
      <c r="AE1271" s="168"/>
      <c r="AF1271" s="168"/>
      <c r="AG1271" s="168"/>
      <c r="AH1271" s="168"/>
      <c r="AI1271" s="168"/>
      <c r="AJ1271" s="168"/>
      <c r="AK1271" s="168"/>
      <c r="AL1271" s="168"/>
      <c r="AM1271" s="168"/>
      <c r="AN1271" s="168"/>
      <c r="AO1271" s="168"/>
      <c r="AP1271" s="168"/>
      <c r="AQ1271" s="168"/>
      <c r="AR1271" s="14"/>
    </row>
    <row r="1272" spans="1:44" x14ac:dyDescent="0.35">
      <c r="A1272" s="153" t="str">
        <f t="shared" si="78"/>
        <v>Cut2_23</v>
      </c>
      <c r="B1272" s="14">
        <v>2023</v>
      </c>
      <c r="C1272" s="14">
        <v>23</v>
      </c>
      <c r="D1272" s="14" t="s">
        <v>20</v>
      </c>
      <c r="E1272" s="14" t="s">
        <v>13</v>
      </c>
      <c r="F1272" s="14" t="s">
        <v>8</v>
      </c>
      <c r="G1272" s="14" t="s">
        <v>16</v>
      </c>
      <c r="H1272" s="14" t="str">
        <f t="shared" si="79"/>
        <v>B3BFW</v>
      </c>
      <c r="I1272" s="14" t="str">
        <f t="shared" si="80"/>
        <v>B3_2023</v>
      </c>
      <c r="J1272" s="14" t="s">
        <v>10</v>
      </c>
      <c r="K1272" s="14" t="s">
        <v>371</v>
      </c>
      <c r="L1272" s="18">
        <v>45104</v>
      </c>
      <c r="M1272" s="154">
        <v>28.269999694824222</v>
      </c>
      <c r="N1272" s="155">
        <v>1960.0533121744795</v>
      </c>
      <c r="O1272" s="155">
        <v>1960.0533121744795</v>
      </c>
      <c r="P1272" s="14"/>
      <c r="Q1272" s="14"/>
      <c r="R1272" s="14"/>
      <c r="S1272" s="168"/>
      <c r="T1272" s="168"/>
      <c r="U1272" s="168"/>
      <c r="V1272" s="168"/>
      <c r="W1272" s="168"/>
      <c r="X1272" s="168"/>
      <c r="Y1272" s="168"/>
      <c r="Z1272" s="168"/>
      <c r="AA1272" s="168"/>
      <c r="AB1272" s="168"/>
      <c r="AC1272" s="168"/>
      <c r="AD1272" s="168"/>
      <c r="AE1272" s="168"/>
      <c r="AF1272" s="168"/>
      <c r="AG1272" s="168"/>
      <c r="AH1272" s="168"/>
      <c r="AI1272" s="168"/>
      <c r="AJ1272" s="168"/>
      <c r="AK1272" s="168"/>
      <c r="AL1272" s="168"/>
      <c r="AM1272" s="168"/>
      <c r="AN1272" s="168"/>
      <c r="AO1272" s="168"/>
      <c r="AP1272" s="168"/>
      <c r="AQ1272" s="168"/>
      <c r="AR1272" s="14"/>
    </row>
    <row r="1273" spans="1:44" x14ac:dyDescent="0.35">
      <c r="A1273" s="153" t="str">
        <f t="shared" si="78"/>
        <v>Cut2_24</v>
      </c>
      <c r="B1273" s="14">
        <v>2023</v>
      </c>
      <c r="C1273" s="15">
        <v>24</v>
      </c>
      <c r="D1273" s="15" t="s">
        <v>20</v>
      </c>
      <c r="E1273" s="15" t="s">
        <v>13</v>
      </c>
      <c r="F1273" s="15" t="s">
        <v>18</v>
      </c>
      <c r="G1273" s="14" t="s">
        <v>12</v>
      </c>
      <c r="H1273" s="14" t="str">
        <f t="shared" si="79"/>
        <v>B2C</v>
      </c>
      <c r="I1273" s="14" t="str">
        <f t="shared" si="80"/>
        <v>B2_2023</v>
      </c>
      <c r="J1273" s="14" t="s">
        <v>15</v>
      </c>
      <c r="K1273" s="14" t="s">
        <v>371</v>
      </c>
      <c r="L1273" s="18">
        <v>45127</v>
      </c>
      <c r="M1273" s="154">
        <v>21.79500045776367</v>
      </c>
      <c r="N1273" s="155">
        <v>668.38001403808596</v>
      </c>
      <c r="O1273" s="155">
        <v>668.38001403808596</v>
      </c>
      <c r="P1273" s="14"/>
      <c r="Q1273" s="14"/>
      <c r="R1273" s="14"/>
      <c r="S1273" s="168"/>
      <c r="T1273" s="168"/>
      <c r="U1273" s="168"/>
      <c r="V1273" s="168"/>
      <c r="W1273" s="168"/>
      <c r="X1273" s="168"/>
      <c r="Y1273" s="168"/>
      <c r="Z1273" s="168"/>
      <c r="AA1273" s="168"/>
      <c r="AB1273" s="168"/>
      <c r="AC1273" s="168"/>
      <c r="AD1273" s="168"/>
      <c r="AE1273" s="168"/>
      <c r="AF1273" s="168"/>
      <c r="AG1273" s="168"/>
      <c r="AH1273" s="168"/>
      <c r="AI1273" s="168"/>
      <c r="AJ1273" s="168"/>
      <c r="AK1273" s="168"/>
      <c r="AL1273" s="168"/>
      <c r="AM1273" s="168"/>
      <c r="AN1273" s="168"/>
      <c r="AO1273" s="168"/>
      <c r="AP1273" s="168"/>
      <c r="AQ1273" s="168"/>
      <c r="AR1273" s="14"/>
    </row>
    <row r="1274" spans="1:44" x14ac:dyDescent="0.35">
      <c r="A1274" s="153" t="str">
        <f t="shared" si="78"/>
        <v>Cut2_25</v>
      </c>
      <c r="B1274" s="14">
        <v>2023</v>
      </c>
      <c r="C1274" s="14">
        <v>25</v>
      </c>
      <c r="D1274" s="14" t="s">
        <v>7</v>
      </c>
      <c r="E1274" s="14" t="s">
        <v>12</v>
      </c>
      <c r="F1274" s="14" t="s">
        <v>11</v>
      </c>
      <c r="G1274" s="14" t="s">
        <v>16</v>
      </c>
      <c r="H1274" s="14" t="str">
        <f t="shared" si="79"/>
        <v>B4BFW</v>
      </c>
      <c r="I1274" s="14" t="str">
        <f t="shared" si="80"/>
        <v>B4_2023</v>
      </c>
      <c r="J1274" s="14" t="s">
        <v>10</v>
      </c>
      <c r="K1274" s="14" t="s">
        <v>371</v>
      </c>
      <c r="L1274" s="18">
        <v>45104</v>
      </c>
      <c r="M1274" s="154">
        <v>29.814999389648435</v>
      </c>
      <c r="N1274" s="155">
        <v>834.81998291015611</v>
      </c>
      <c r="O1274" s="155">
        <v>834.81998291015611</v>
      </c>
      <c r="P1274" s="14"/>
      <c r="Q1274" s="14"/>
      <c r="R1274" s="14"/>
      <c r="S1274" s="168"/>
      <c r="T1274" s="168"/>
      <c r="U1274" s="168"/>
      <c r="V1274" s="168"/>
      <c r="W1274" s="168"/>
      <c r="X1274" s="168"/>
      <c r="Y1274" s="168"/>
      <c r="Z1274" s="168"/>
      <c r="AA1274" s="168"/>
      <c r="AB1274" s="168"/>
      <c r="AC1274" s="168"/>
      <c r="AD1274" s="168"/>
      <c r="AE1274" s="168"/>
      <c r="AF1274" s="168"/>
      <c r="AG1274" s="168"/>
      <c r="AH1274" s="168"/>
      <c r="AI1274" s="168"/>
      <c r="AJ1274" s="168"/>
      <c r="AK1274" s="168"/>
      <c r="AL1274" s="168"/>
      <c r="AM1274" s="168"/>
      <c r="AN1274" s="168"/>
      <c r="AO1274" s="168"/>
      <c r="AP1274" s="168"/>
      <c r="AQ1274" s="168"/>
      <c r="AR1274" s="14"/>
    </row>
    <row r="1275" spans="1:44" x14ac:dyDescent="0.35">
      <c r="A1275" s="153" t="str">
        <f t="shared" si="78"/>
        <v>Cut2_26</v>
      </c>
      <c r="B1275" s="14">
        <v>2023</v>
      </c>
      <c r="C1275" s="14">
        <v>26</v>
      </c>
      <c r="D1275" s="14" t="s">
        <v>7</v>
      </c>
      <c r="E1275" s="14" t="s">
        <v>12</v>
      </c>
      <c r="F1275" s="14" t="s">
        <v>18</v>
      </c>
      <c r="G1275" s="14" t="s">
        <v>9</v>
      </c>
      <c r="H1275" s="14" t="str">
        <f t="shared" si="79"/>
        <v>B2BPW</v>
      </c>
      <c r="I1275" s="14" t="str">
        <f t="shared" si="80"/>
        <v>B2_2023</v>
      </c>
      <c r="J1275" s="14" t="s">
        <v>15</v>
      </c>
      <c r="K1275" s="14" t="s">
        <v>371</v>
      </c>
      <c r="L1275" s="18">
        <v>45127</v>
      </c>
      <c r="M1275" s="154">
        <v>18.234999847412109</v>
      </c>
      <c r="N1275" s="155">
        <v>826.6533264160156</v>
      </c>
      <c r="O1275" s="155">
        <v>826.6533264160156</v>
      </c>
      <c r="P1275" s="14"/>
      <c r="Q1275" s="14"/>
      <c r="R1275" s="14"/>
      <c r="S1275" s="168"/>
      <c r="T1275" s="168"/>
      <c r="U1275" s="168"/>
      <c r="V1275" s="168"/>
      <c r="W1275" s="168"/>
      <c r="X1275" s="168"/>
      <c r="Y1275" s="168"/>
      <c r="Z1275" s="168"/>
      <c r="AA1275" s="168"/>
      <c r="AB1275" s="168"/>
      <c r="AC1275" s="168"/>
      <c r="AD1275" s="168"/>
      <c r="AE1275" s="168"/>
      <c r="AF1275" s="168"/>
      <c r="AG1275" s="168"/>
      <c r="AH1275" s="168"/>
      <c r="AI1275" s="168"/>
      <c r="AJ1275" s="168"/>
      <c r="AK1275" s="168"/>
      <c r="AL1275" s="168"/>
      <c r="AM1275" s="168"/>
      <c r="AN1275" s="168"/>
      <c r="AO1275" s="168"/>
      <c r="AP1275" s="168"/>
      <c r="AQ1275" s="168"/>
      <c r="AR1275" s="14"/>
    </row>
    <row r="1276" spans="1:44" x14ac:dyDescent="0.35">
      <c r="A1276" s="153" t="str">
        <f t="shared" si="78"/>
        <v>Cut2_27</v>
      </c>
      <c r="B1276" s="14">
        <v>2023</v>
      </c>
      <c r="C1276" s="14">
        <v>27</v>
      </c>
      <c r="D1276" s="14" t="s">
        <v>13</v>
      </c>
      <c r="E1276" s="14" t="s">
        <v>12</v>
      </c>
      <c r="F1276" s="14" t="s">
        <v>14</v>
      </c>
      <c r="G1276" s="14" t="s">
        <v>12</v>
      </c>
      <c r="H1276" s="14" t="str">
        <f t="shared" si="79"/>
        <v>B1C</v>
      </c>
      <c r="I1276" s="14" t="str">
        <f t="shared" si="80"/>
        <v>B1_2023</v>
      </c>
      <c r="J1276" s="14" t="s">
        <v>15</v>
      </c>
      <c r="K1276" s="14" t="s">
        <v>371</v>
      </c>
      <c r="L1276" s="18"/>
      <c r="M1276" s="154"/>
      <c r="N1276" s="155"/>
      <c r="O1276" s="155">
        <v>0</v>
      </c>
      <c r="P1276" s="14"/>
      <c r="Q1276" s="14"/>
      <c r="R1276" s="14"/>
      <c r="S1276" s="168"/>
      <c r="T1276" s="168"/>
      <c r="U1276" s="168"/>
      <c r="V1276" s="168"/>
      <c r="W1276" s="168"/>
      <c r="X1276" s="168"/>
      <c r="Y1276" s="168"/>
      <c r="Z1276" s="168"/>
      <c r="AA1276" s="168"/>
      <c r="AB1276" s="168"/>
      <c r="AC1276" s="168"/>
      <c r="AD1276" s="168"/>
      <c r="AE1276" s="168"/>
      <c r="AF1276" s="168"/>
      <c r="AG1276" s="168"/>
      <c r="AH1276" s="168"/>
      <c r="AI1276" s="168"/>
      <c r="AJ1276" s="168"/>
      <c r="AK1276" s="168"/>
      <c r="AL1276" s="168"/>
      <c r="AM1276" s="168"/>
      <c r="AN1276" s="168"/>
      <c r="AO1276" s="168"/>
      <c r="AP1276" s="168"/>
      <c r="AQ1276" s="168"/>
      <c r="AR1276" s="14"/>
    </row>
    <row r="1277" spans="1:44" x14ac:dyDescent="0.35">
      <c r="A1277" s="153" t="str">
        <f t="shared" si="78"/>
        <v>Cut2_28</v>
      </c>
      <c r="B1277" s="14">
        <v>2023</v>
      </c>
      <c r="C1277" s="14">
        <v>28</v>
      </c>
      <c r="D1277" s="14" t="s">
        <v>13</v>
      </c>
      <c r="E1277" s="14" t="s">
        <v>12</v>
      </c>
      <c r="F1277" s="14" t="s">
        <v>14</v>
      </c>
      <c r="G1277" s="14" t="s">
        <v>9</v>
      </c>
      <c r="H1277" s="14" t="str">
        <f t="shared" si="79"/>
        <v>B1BPW</v>
      </c>
      <c r="I1277" s="14" t="str">
        <f t="shared" si="80"/>
        <v>B1_2023</v>
      </c>
      <c r="J1277" s="14" t="s">
        <v>15</v>
      </c>
      <c r="K1277" s="14" t="s">
        <v>371</v>
      </c>
      <c r="L1277" s="18"/>
      <c r="M1277" s="154"/>
      <c r="N1277" s="155"/>
      <c r="O1277" s="155">
        <v>0</v>
      </c>
      <c r="P1277" s="14"/>
      <c r="Q1277" s="14"/>
      <c r="R1277" s="14"/>
      <c r="S1277" s="168"/>
      <c r="T1277" s="168"/>
      <c r="U1277" s="168"/>
      <c r="V1277" s="168"/>
      <c r="W1277" s="168"/>
      <c r="X1277" s="168"/>
      <c r="Y1277" s="168"/>
      <c r="Z1277" s="168"/>
      <c r="AA1277" s="168"/>
      <c r="AB1277" s="168"/>
      <c r="AC1277" s="168"/>
      <c r="AD1277" s="168"/>
      <c r="AE1277" s="168"/>
      <c r="AF1277" s="168"/>
      <c r="AG1277" s="168"/>
      <c r="AH1277" s="168"/>
      <c r="AI1277" s="168"/>
      <c r="AJ1277" s="168"/>
      <c r="AK1277" s="168"/>
      <c r="AL1277" s="168"/>
      <c r="AM1277" s="168"/>
      <c r="AN1277" s="168"/>
      <c r="AO1277" s="168"/>
      <c r="AP1277" s="168"/>
      <c r="AQ1277" s="168"/>
      <c r="AR1277" s="14"/>
    </row>
    <row r="1278" spans="1:44" x14ac:dyDescent="0.35">
      <c r="A1278" s="153" t="str">
        <f t="shared" si="78"/>
        <v>Cut2_29</v>
      </c>
      <c r="B1278" s="14">
        <v>2023</v>
      </c>
      <c r="C1278" s="14">
        <v>29</v>
      </c>
      <c r="D1278" s="14" t="s">
        <v>12</v>
      </c>
      <c r="E1278" s="14" t="s">
        <v>12</v>
      </c>
      <c r="F1278" s="14" t="s">
        <v>11</v>
      </c>
      <c r="G1278" s="14" t="s">
        <v>9</v>
      </c>
      <c r="H1278" s="14" t="str">
        <f t="shared" si="79"/>
        <v>B4BPW</v>
      </c>
      <c r="I1278" s="14" t="str">
        <f t="shared" si="80"/>
        <v>B4_2023</v>
      </c>
      <c r="J1278" s="14" t="s">
        <v>10</v>
      </c>
      <c r="K1278" s="14" t="s">
        <v>371</v>
      </c>
      <c r="L1278" s="18">
        <v>45104</v>
      </c>
      <c r="M1278" s="154">
        <v>29.630000305175781</v>
      </c>
      <c r="N1278" s="155">
        <v>869.14667561848967</v>
      </c>
      <c r="O1278" s="155">
        <v>869.14667561848967</v>
      </c>
      <c r="P1278" s="14"/>
      <c r="Q1278" s="14"/>
      <c r="R1278" s="14"/>
      <c r="S1278" s="168"/>
      <c r="T1278" s="168"/>
      <c r="U1278" s="168"/>
      <c r="V1278" s="168"/>
      <c r="W1278" s="168"/>
      <c r="X1278" s="168"/>
      <c r="Y1278" s="168"/>
      <c r="Z1278" s="168"/>
      <c r="AA1278" s="168"/>
      <c r="AB1278" s="168"/>
      <c r="AC1278" s="168"/>
      <c r="AD1278" s="168"/>
      <c r="AE1278" s="168"/>
      <c r="AF1278" s="168"/>
      <c r="AG1278" s="168"/>
      <c r="AH1278" s="168"/>
      <c r="AI1278" s="168"/>
      <c r="AJ1278" s="168"/>
      <c r="AK1278" s="168"/>
      <c r="AL1278" s="168"/>
      <c r="AM1278" s="168"/>
      <c r="AN1278" s="168"/>
      <c r="AO1278" s="168"/>
      <c r="AP1278" s="168"/>
      <c r="AQ1278" s="168"/>
      <c r="AR1278" s="14"/>
    </row>
    <row r="1279" spans="1:44" x14ac:dyDescent="0.35">
      <c r="A1279" s="153" t="str">
        <f t="shared" si="78"/>
        <v>Cut2_30</v>
      </c>
      <c r="B1279" s="14">
        <v>2023</v>
      </c>
      <c r="C1279" s="14">
        <v>30</v>
      </c>
      <c r="D1279" s="14" t="s">
        <v>12</v>
      </c>
      <c r="E1279" s="14" t="s">
        <v>12</v>
      </c>
      <c r="F1279" s="14" t="s">
        <v>8</v>
      </c>
      <c r="G1279" s="14" t="s">
        <v>16</v>
      </c>
      <c r="H1279" s="14" t="str">
        <f t="shared" si="79"/>
        <v>B3BFW</v>
      </c>
      <c r="I1279" s="14" t="str">
        <f t="shared" si="80"/>
        <v>B3_2023</v>
      </c>
      <c r="J1279" s="14" t="s">
        <v>10</v>
      </c>
      <c r="K1279" s="14" t="s">
        <v>371</v>
      </c>
      <c r="L1279" s="18">
        <v>45104</v>
      </c>
      <c r="M1279" s="154">
        <v>29.925000000000001</v>
      </c>
      <c r="N1279" s="155">
        <v>1436.4</v>
      </c>
      <c r="O1279" s="155">
        <v>1436.4</v>
      </c>
      <c r="P1279" s="14"/>
      <c r="Q1279" s="14"/>
      <c r="R1279" s="14"/>
      <c r="S1279" s="168"/>
      <c r="T1279" s="168"/>
      <c r="U1279" s="168"/>
      <c r="V1279" s="168"/>
      <c r="W1279" s="168"/>
      <c r="X1279" s="168"/>
      <c r="Y1279" s="168"/>
      <c r="Z1279" s="168"/>
      <c r="AA1279" s="168"/>
      <c r="AB1279" s="168"/>
      <c r="AC1279" s="168"/>
      <c r="AD1279" s="168"/>
      <c r="AE1279" s="168"/>
      <c r="AF1279" s="168"/>
      <c r="AG1279" s="168"/>
      <c r="AH1279" s="168"/>
      <c r="AI1279" s="168"/>
      <c r="AJ1279" s="168"/>
      <c r="AK1279" s="168"/>
      <c r="AL1279" s="168"/>
      <c r="AM1279" s="168"/>
      <c r="AN1279" s="168"/>
      <c r="AO1279" s="168"/>
      <c r="AP1279" s="168"/>
      <c r="AQ1279" s="168"/>
      <c r="AR1279" s="14"/>
    </row>
    <row r="1280" spans="1:44" x14ac:dyDescent="0.35">
      <c r="A1280" s="153" t="str">
        <f t="shared" si="78"/>
        <v>Cut2_31</v>
      </c>
      <c r="B1280" s="14">
        <v>2023</v>
      </c>
      <c r="C1280" s="14">
        <v>31</v>
      </c>
      <c r="D1280" s="14" t="s">
        <v>17</v>
      </c>
      <c r="E1280" s="14" t="s">
        <v>12</v>
      </c>
      <c r="F1280" s="14" t="s">
        <v>11</v>
      </c>
      <c r="G1280" s="14" t="s">
        <v>12</v>
      </c>
      <c r="H1280" s="14" t="str">
        <f t="shared" si="79"/>
        <v>B4C</v>
      </c>
      <c r="I1280" s="14" t="str">
        <f t="shared" si="80"/>
        <v>B4_2023</v>
      </c>
      <c r="J1280" s="14" t="s">
        <v>10</v>
      </c>
      <c r="K1280" s="14" t="s">
        <v>371</v>
      </c>
      <c r="L1280" s="18">
        <v>45104</v>
      </c>
      <c r="M1280" s="154">
        <v>34.055000305175781</v>
      </c>
      <c r="N1280" s="155">
        <v>1271.3866780598955</v>
      </c>
      <c r="O1280" s="155">
        <v>1271.3866780598955</v>
      </c>
      <c r="P1280" s="14"/>
      <c r="Q1280" s="14"/>
      <c r="R1280" s="14"/>
      <c r="S1280" s="168"/>
      <c r="T1280" s="168"/>
      <c r="U1280" s="168"/>
      <c r="V1280" s="168"/>
      <c r="W1280" s="168"/>
      <c r="X1280" s="168"/>
      <c r="Y1280" s="168"/>
      <c r="Z1280" s="168"/>
      <c r="AA1280" s="168"/>
      <c r="AB1280" s="168"/>
      <c r="AC1280" s="168"/>
      <c r="AD1280" s="168"/>
      <c r="AE1280" s="168"/>
      <c r="AF1280" s="168"/>
      <c r="AG1280" s="168"/>
      <c r="AH1280" s="168"/>
      <c r="AI1280" s="168"/>
      <c r="AJ1280" s="168"/>
      <c r="AK1280" s="168"/>
      <c r="AL1280" s="168"/>
      <c r="AM1280" s="168"/>
      <c r="AN1280" s="168"/>
      <c r="AO1280" s="168"/>
      <c r="AP1280" s="168"/>
      <c r="AQ1280" s="168"/>
      <c r="AR1280" s="14"/>
    </row>
    <row r="1281" spans="1:44" x14ac:dyDescent="0.35">
      <c r="A1281" s="153" t="str">
        <f t="shared" si="78"/>
        <v>Cut2_32</v>
      </c>
      <c r="B1281" s="14">
        <v>2023</v>
      </c>
      <c r="C1281" s="14">
        <v>32</v>
      </c>
      <c r="D1281" s="14" t="s">
        <v>17</v>
      </c>
      <c r="E1281" s="14" t="s">
        <v>12</v>
      </c>
      <c r="F1281" s="14" t="s">
        <v>8</v>
      </c>
      <c r="G1281" s="14" t="s">
        <v>12</v>
      </c>
      <c r="H1281" s="14" t="str">
        <f t="shared" si="79"/>
        <v>B3C</v>
      </c>
      <c r="I1281" s="14" t="str">
        <f t="shared" si="80"/>
        <v>B3_2023</v>
      </c>
      <c r="J1281" s="14" t="s">
        <v>10</v>
      </c>
      <c r="K1281" s="14" t="s">
        <v>371</v>
      </c>
      <c r="L1281" s="18">
        <v>45104</v>
      </c>
      <c r="M1281" s="154">
        <v>34.395001220703122</v>
      </c>
      <c r="N1281" s="155">
        <v>1650.9600585937501</v>
      </c>
      <c r="O1281" s="155">
        <v>1650.9600585937501</v>
      </c>
      <c r="P1281" s="14"/>
      <c r="Q1281" s="14"/>
      <c r="R1281" s="14"/>
      <c r="S1281" s="168"/>
      <c r="T1281" s="168"/>
      <c r="U1281" s="168"/>
      <c r="V1281" s="168"/>
      <c r="W1281" s="168"/>
      <c r="X1281" s="168"/>
      <c r="Y1281" s="168"/>
      <c r="Z1281" s="168"/>
      <c r="AA1281" s="168"/>
      <c r="AB1281" s="168"/>
      <c r="AC1281" s="168"/>
      <c r="AD1281" s="168"/>
      <c r="AE1281" s="168"/>
      <c r="AF1281" s="168"/>
      <c r="AG1281" s="168"/>
      <c r="AH1281" s="168"/>
      <c r="AI1281" s="168"/>
      <c r="AJ1281" s="168"/>
      <c r="AK1281" s="168"/>
      <c r="AL1281" s="168"/>
      <c r="AM1281" s="168"/>
      <c r="AN1281" s="168"/>
      <c r="AO1281" s="168"/>
      <c r="AP1281" s="168"/>
      <c r="AQ1281" s="168"/>
      <c r="AR1281" s="14"/>
    </row>
    <row r="1282" spans="1:44" x14ac:dyDescent="0.35">
      <c r="A1282" s="153" t="str">
        <f t="shared" si="78"/>
        <v>Cut2_33</v>
      </c>
      <c r="B1282" s="14">
        <v>2023</v>
      </c>
      <c r="C1282" s="14">
        <v>33</v>
      </c>
      <c r="D1282" s="14" t="s">
        <v>19</v>
      </c>
      <c r="E1282" s="14" t="s">
        <v>12</v>
      </c>
      <c r="F1282" s="14" t="s">
        <v>8</v>
      </c>
      <c r="G1282" s="14" t="s">
        <v>9</v>
      </c>
      <c r="H1282" s="14" t="str">
        <f t="shared" si="79"/>
        <v>B3BPW</v>
      </c>
      <c r="I1282" s="14" t="str">
        <f t="shared" si="80"/>
        <v>B3_2023</v>
      </c>
      <c r="J1282" s="14" t="s">
        <v>10</v>
      </c>
      <c r="K1282" s="14" t="s">
        <v>371</v>
      </c>
      <c r="L1282" s="18">
        <v>45104</v>
      </c>
      <c r="M1282" s="154">
        <v>32.359999084472655</v>
      </c>
      <c r="N1282" s="155">
        <v>1251.2532979329428</v>
      </c>
      <c r="O1282" s="155">
        <v>1251.2532979329428</v>
      </c>
      <c r="P1282" s="14"/>
      <c r="Q1282" s="14"/>
      <c r="R1282" s="14"/>
      <c r="S1282" s="168"/>
      <c r="T1282" s="168"/>
      <c r="U1282" s="168"/>
      <c r="V1282" s="168"/>
      <c r="W1282" s="168"/>
      <c r="X1282" s="168"/>
      <c r="Y1282" s="168"/>
      <c r="Z1282" s="168"/>
      <c r="AA1282" s="168"/>
      <c r="AB1282" s="168"/>
      <c r="AC1282" s="168"/>
      <c r="AD1282" s="168"/>
      <c r="AE1282" s="168"/>
      <c r="AF1282" s="168"/>
      <c r="AG1282" s="168"/>
      <c r="AH1282" s="168"/>
      <c r="AI1282" s="168"/>
      <c r="AJ1282" s="168"/>
      <c r="AK1282" s="168"/>
      <c r="AL1282" s="168"/>
      <c r="AM1282" s="168"/>
      <c r="AN1282" s="168"/>
      <c r="AO1282" s="168"/>
      <c r="AP1282" s="168"/>
      <c r="AQ1282" s="168"/>
      <c r="AR1282" s="14"/>
    </row>
    <row r="1283" spans="1:44" x14ac:dyDescent="0.35">
      <c r="A1283" s="153" t="str">
        <f t="shared" si="78"/>
        <v>Cut2_34</v>
      </c>
      <c r="B1283" s="14">
        <v>2023</v>
      </c>
      <c r="C1283" s="14">
        <v>34</v>
      </c>
      <c r="D1283" s="14" t="s">
        <v>19</v>
      </c>
      <c r="E1283" s="14" t="s">
        <v>12</v>
      </c>
      <c r="F1283" s="14" t="s">
        <v>14</v>
      </c>
      <c r="G1283" s="14" t="s">
        <v>16</v>
      </c>
      <c r="H1283" s="14" t="str">
        <f t="shared" si="79"/>
        <v>B1BFW</v>
      </c>
      <c r="I1283" s="14" t="str">
        <f t="shared" si="80"/>
        <v>B1_2023</v>
      </c>
      <c r="J1283" s="14" t="s">
        <v>15</v>
      </c>
      <c r="K1283" s="14" t="s">
        <v>371</v>
      </c>
      <c r="L1283" s="18"/>
      <c r="M1283" s="154"/>
      <c r="N1283" s="155"/>
      <c r="O1283" s="155">
        <v>0</v>
      </c>
      <c r="P1283" s="14"/>
      <c r="Q1283" s="14"/>
      <c r="R1283" s="14"/>
      <c r="S1283" s="168"/>
      <c r="T1283" s="168"/>
      <c r="U1283" s="168"/>
      <c r="V1283" s="168"/>
      <c r="W1283" s="168"/>
      <c r="X1283" s="168"/>
      <c r="Y1283" s="168"/>
      <c r="Z1283" s="168"/>
      <c r="AA1283" s="168"/>
      <c r="AB1283" s="168"/>
      <c r="AC1283" s="168"/>
      <c r="AD1283" s="168"/>
      <c r="AE1283" s="168"/>
      <c r="AF1283" s="168"/>
      <c r="AG1283" s="168"/>
      <c r="AH1283" s="168"/>
      <c r="AI1283" s="168"/>
      <c r="AJ1283" s="168"/>
      <c r="AK1283" s="168"/>
      <c r="AL1283" s="168"/>
      <c r="AM1283" s="168"/>
      <c r="AN1283" s="168"/>
      <c r="AO1283" s="168"/>
      <c r="AP1283" s="168"/>
      <c r="AQ1283" s="168"/>
      <c r="AR1283" s="14"/>
    </row>
    <row r="1284" spans="1:44" x14ac:dyDescent="0.35">
      <c r="A1284" s="153" t="str">
        <f t="shared" si="78"/>
        <v>Cut2_35</v>
      </c>
      <c r="B1284" s="14">
        <v>2023</v>
      </c>
      <c r="C1284" s="16">
        <v>35</v>
      </c>
      <c r="D1284" s="14" t="s">
        <v>20</v>
      </c>
      <c r="E1284" s="16" t="s">
        <v>12</v>
      </c>
      <c r="F1284" s="16" t="s">
        <v>18</v>
      </c>
      <c r="G1284" s="14" t="s">
        <v>16</v>
      </c>
      <c r="H1284" s="14" t="str">
        <f t="shared" si="79"/>
        <v>B2BFW</v>
      </c>
      <c r="I1284" s="14" t="str">
        <f t="shared" si="80"/>
        <v>B2_2023</v>
      </c>
      <c r="J1284" s="14" t="s">
        <v>15</v>
      </c>
      <c r="K1284" s="14" t="s">
        <v>371</v>
      </c>
      <c r="L1284" s="18">
        <v>45127</v>
      </c>
      <c r="M1284" s="154">
        <v>18.755000305175781</v>
      </c>
      <c r="N1284" s="155">
        <v>975.2600158691406</v>
      </c>
      <c r="O1284" s="155">
        <v>975.2600158691406</v>
      </c>
      <c r="P1284" s="14"/>
      <c r="Q1284" s="14"/>
      <c r="R1284" s="14"/>
      <c r="S1284" s="168"/>
      <c r="T1284" s="168"/>
      <c r="U1284" s="168"/>
      <c r="V1284" s="168"/>
      <c r="W1284" s="168"/>
      <c r="X1284" s="168"/>
      <c r="Y1284" s="168"/>
      <c r="Z1284" s="168"/>
      <c r="AA1284" s="168"/>
      <c r="AB1284" s="168"/>
      <c r="AC1284" s="168"/>
      <c r="AD1284" s="168"/>
      <c r="AE1284" s="168"/>
      <c r="AF1284" s="168"/>
      <c r="AG1284" s="168"/>
      <c r="AH1284" s="168"/>
      <c r="AI1284" s="168"/>
      <c r="AJ1284" s="168"/>
      <c r="AK1284" s="168"/>
      <c r="AL1284" s="168"/>
      <c r="AM1284" s="168"/>
      <c r="AN1284" s="168"/>
      <c r="AO1284" s="168"/>
      <c r="AP1284" s="168"/>
      <c r="AQ1284" s="168"/>
      <c r="AR1284" s="14"/>
    </row>
    <row r="1285" spans="1:44" x14ac:dyDescent="0.35">
      <c r="A1285" s="153" t="str">
        <f t="shared" si="78"/>
        <v>Cut2_36</v>
      </c>
      <c r="B1285" s="14">
        <v>2023</v>
      </c>
      <c r="C1285" s="15">
        <v>36</v>
      </c>
      <c r="D1285" s="15" t="s">
        <v>20</v>
      </c>
      <c r="E1285" s="15" t="s">
        <v>12</v>
      </c>
      <c r="F1285" s="15" t="s">
        <v>18</v>
      </c>
      <c r="G1285" s="14" t="s">
        <v>12</v>
      </c>
      <c r="H1285" s="14" t="str">
        <f t="shared" si="79"/>
        <v>B2C</v>
      </c>
      <c r="I1285" s="14" t="str">
        <f t="shared" si="80"/>
        <v>B2_2023</v>
      </c>
      <c r="J1285" s="14" t="s">
        <v>15</v>
      </c>
      <c r="K1285" s="14" t="s">
        <v>371</v>
      </c>
      <c r="L1285" s="18">
        <v>45127</v>
      </c>
      <c r="M1285" s="154">
        <v>20.375</v>
      </c>
      <c r="N1285" s="155">
        <v>1249.6666666666665</v>
      </c>
      <c r="O1285" s="155">
        <v>1249.6666666666665</v>
      </c>
      <c r="P1285" s="14"/>
      <c r="Q1285" s="14"/>
      <c r="R1285" s="14"/>
      <c r="S1285" s="168"/>
      <c r="T1285" s="168"/>
      <c r="U1285" s="168"/>
      <c r="V1285" s="168"/>
      <c r="W1285" s="168"/>
      <c r="X1285" s="168"/>
      <c r="Y1285" s="168"/>
      <c r="Z1285" s="168"/>
      <c r="AA1285" s="168"/>
      <c r="AB1285" s="168"/>
      <c r="AC1285" s="168"/>
      <c r="AD1285" s="168"/>
      <c r="AE1285" s="168"/>
      <c r="AF1285" s="168"/>
      <c r="AG1285" s="168"/>
      <c r="AH1285" s="168"/>
      <c r="AI1285" s="168"/>
      <c r="AJ1285" s="168"/>
      <c r="AK1285" s="168"/>
      <c r="AL1285" s="168"/>
      <c r="AM1285" s="168"/>
      <c r="AN1285" s="168"/>
      <c r="AO1285" s="168"/>
      <c r="AP1285" s="168"/>
      <c r="AQ1285" s="168"/>
      <c r="AR1285" s="14"/>
    </row>
    <row r="1286" spans="1:44" x14ac:dyDescent="0.35">
      <c r="A1286" s="153" t="str">
        <f t="shared" si="78"/>
        <v>Cut2_37</v>
      </c>
      <c r="B1286" s="14">
        <v>2023</v>
      </c>
      <c r="C1286" s="14">
        <v>37</v>
      </c>
      <c r="D1286" s="14" t="s">
        <v>7</v>
      </c>
      <c r="E1286" s="14" t="s">
        <v>17</v>
      </c>
      <c r="F1286" s="14" t="s">
        <v>14</v>
      </c>
      <c r="G1286" s="14" t="s">
        <v>16</v>
      </c>
      <c r="H1286" s="14" t="str">
        <f t="shared" si="79"/>
        <v>B1BFW</v>
      </c>
      <c r="I1286" s="14" t="str">
        <f t="shared" si="80"/>
        <v>B1_2023</v>
      </c>
      <c r="J1286" s="14" t="s">
        <v>15</v>
      </c>
      <c r="K1286" s="14" t="s">
        <v>371</v>
      </c>
      <c r="L1286" s="18"/>
      <c r="M1286" s="154"/>
      <c r="N1286" s="155"/>
      <c r="O1286" s="155">
        <v>0</v>
      </c>
      <c r="P1286" s="14"/>
      <c r="Q1286" s="14"/>
      <c r="R1286" s="14"/>
      <c r="S1286" s="168"/>
      <c r="T1286" s="168"/>
      <c r="U1286" s="168"/>
      <c r="V1286" s="168"/>
      <c r="W1286" s="168"/>
      <c r="X1286" s="168"/>
      <c r="Y1286" s="168"/>
      <c r="Z1286" s="168"/>
      <c r="AA1286" s="168"/>
      <c r="AB1286" s="168"/>
      <c r="AC1286" s="168"/>
      <c r="AD1286" s="168"/>
      <c r="AE1286" s="168"/>
      <c r="AF1286" s="168"/>
      <c r="AG1286" s="168"/>
      <c r="AH1286" s="168"/>
      <c r="AI1286" s="168"/>
      <c r="AJ1286" s="168"/>
      <c r="AK1286" s="168"/>
      <c r="AL1286" s="168"/>
      <c r="AM1286" s="168"/>
      <c r="AN1286" s="168"/>
      <c r="AO1286" s="168"/>
      <c r="AP1286" s="168"/>
      <c r="AQ1286" s="168"/>
      <c r="AR1286" s="14"/>
    </row>
    <row r="1287" spans="1:44" x14ac:dyDescent="0.35">
      <c r="A1287" s="153" t="str">
        <f t="shared" si="78"/>
        <v>Cut2_38</v>
      </c>
      <c r="B1287" s="14">
        <v>2023</v>
      </c>
      <c r="C1287" s="14">
        <v>38</v>
      </c>
      <c r="D1287" s="14" t="s">
        <v>7</v>
      </c>
      <c r="E1287" s="14" t="s">
        <v>17</v>
      </c>
      <c r="F1287" s="14" t="s">
        <v>8</v>
      </c>
      <c r="G1287" s="14" t="s">
        <v>12</v>
      </c>
      <c r="H1287" s="14" t="str">
        <f t="shared" si="79"/>
        <v>B3C</v>
      </c>
      <c r="I1287" s="14" t="str">
        <f t="shared" si="80"/>
        <v>B3_2023</v>
      </c>
      <c r="J1287" s="14" t="s">
        <v>10</v>
      </c>
      <c r="K1287" s="14" t="s">
        <v>371</v>
      </c>
      <c r="L1287" s="18">
        <v>45104</v>
      </c>
      <c r="M1287" s="154">
        <v>34.169999694824213</v>
      </c>
      <c r="N1287" s="155">
        <v>1867.9599833170571</v>
      </c>
      <c r="O1287" s="155">
        <v>1867.9599833170571</v>
      </c>
      <c r="P1287" s="14"/>
      <c r="Q1287" s="14"/>
      <c r="R1287" s="14"/>
      <c r="S1287" s="168"/>
      <c r="T1287" s="168"/>
      <c r="U1287" s="168"/>
      <c r="V1287" s="168"/>
      <c r="W1287" s="168"/>
      <c r="X1287" s="168"/>
      <c r="Y1287" s="168"/>
      <c r="Z1287" s="168"/>
      <c r="AA1287" s="168"/>
      <c r="AB1287" s="168"/>
      <c r="AC1287" s="168"/>
      <c r="AD1287" s="168"/>
      <c r="AE1287" s="168"/>
      <c r="AF1287" s="168"/>
      <c r="AG1287" s="168"/>
      <c r="AH1287" s="168"/>
      <c r="AI1287" s="168"/>
      <c r="AJ1287" s="168"/>
      <c r="AK1287" s="168"/>
      <c r="AL1287" s="168"/>
      <c r="AM1287" s="168"/>
      <c r="AN1287" s="168"/>
      <c r="AO1287" s="168"/>
      <c r="AP1287" s="168"/>
      <c r="AQ1287" s="168"/>
      <c r="AR1287" s="14"/>
    </row>
    <row r="1288" spans="1:44" x14ac:dyDescent="0.35">
      <c r="A1288" s="153" t="str">
        <f t="shared" si="78"/>
        <v>Cut2_39</v>
      </c>
      <c r="B1288" s="14">
        <v>2023</v>
      </c>
      <c r="C1288" s="14">
        <v>39</v>
      </c>
      <c r="D1288" s="14" t="s">
        <v>13</v>
      </c>
      <c r="E1288" s="14" t="s">
        <v>17</v>
      </c>
      <c r="F1288" s="14" t="s">
        <v>8</v>
      </c>
      <c r="G1288" s="14" t="s">
        <v>9</v>
      </c>
      <c r="H1288" s="14" t="str">
        <f t="shared" si="79"/>
        <v>B3BPW</v>
      </c>
      <c r="I1288" s="14" t="str">
        <f t="shared" si="80"/>
        <v>B3_2023</v>
      </c>
      <c r="J1288" s="14" t="s">
        <v>10</v>
      </c>
      <c r="K1288" s="14" t="s">
        <v>371</v>
      </c>
      <c r="L1288" s="18">
        <v>45104</v>
      </c>
      <c r="M1288" s="154">
        <v>33.219999694824217</v>
      </c>
      <c r="N1288" s="155">
        <v>1550.2666524251301</v>
      </c>
      <c r="O1288" s="155">
        <v>1550.2666524251301</v>
      </c>
      <c r="P1288" s="14"/>
      <c r="Q1288" s="14"/>
      <c r="R1288" s="14"/>
      <c r="S1288" s="168"/>
      <c r="T1288" s="168"/>
      <c r="U1288" s="168"/>
      <c r="V1288" s="168"/>
      <c r="W1288" s="168"/>
      <c r="X1288" s="168"/>
      <c r="Y1288" s="168"/>
      <c r="Z1288" s="168"/>
      <c r="AA1288" s="168"/>
      <c r="AB1288" s="168"/>
      <c r="AC1288" s="168"/>
      <c r="AD1288" s="168"/>
      <c r="AE1288" s="168"/>
      <c r="AF1288" s="168"/>
      <c r="AG1288" s="168"/>
      <c r="AH1288" s="168"/>
      <c r="AI1288" s="168"/>
      <c r="AJ1288" s="168"/>
      <c r="AK1288" s="168"/>
      <c r="AL1288" s="168"/>
      <c r="AM1288" s="168"/>
      <c r="AN1288" s="168"/>
      <c r="AO1288" s="168"/>
      <c r="AP1288" s="168"/>
      <c r="AQ1288" s="168"/>
      <c r="AR1288" s="14"/>
    </row>
    <row r="1289" spans="1:44" x14ac:dyDescent="0.35">
      <c r="A1289" s="153" t="str">
        <f t="shared" si="78"/>
        <v>Cut2_40</v>
      </c>
      <c r="B1289" s="14">
        <v>2023</v>
      </c>
      <c r="C1289" s="14">
        <v>40</v>
      </c>
      <c r="D1289" s="14" t="s">
        <v>13</v>
      </c>
      <c r="E1289" s="14" t="s">
        <v>17</v>
      </c>
      <c r="F1289" s="14" t="s">
        <v>11</v>
      </c>
      <c r="G1289" s="14" t="s">
        <v>12</v>
      </c>
      <c r="H1289" s="14" t="str">
        <f t="shared" si="79"/>
        <v>B4C</v>
      </c>
      <c r="I1289" s="14" t="str">
        <f t="shared" si="80"/>
        <v>B4_2023</v>
      </c>
      <c r="J1289" s="14" t="s">
        <v>10</v>
      </c>
      <c r="K1289" s="14" t="s">
        <v>371</v>
      </c>
      <c r="L1289" s="18">
        <v>45104</v>
      </c>
      <c r="M1289" s="154">
        <v>35.135000610351561</v>
      </c>
      <c r="N1289" s="155">
        <v>1077.4733520507812</v>
      </c>
      <c r="O1289" s="155">
        <v>1077.4733520507812</v>
      </c>
      <c r="P1289" s="14"/>
      <c r="Q1289" s="14"/>
      <c r="R1289" s="14"/>
      <c r="S1289" s="168"/>
      <c r="T1289" s="168"/>
      <c r="U1289" s="168"/>
      <c r="V1289" s="168"/>
      <c r="W1289" s="168"/>
      <c r="X1289" s="168"/>
      <c r="Y1289" s="168"/>
      <c r="Z1289" s="168"/>
      <c r="AA1289" s="168"/>
      <c r="AB1289" s="168"/>
      <c r="AC1289" s="168"/>
      <c r="AD1289" s="168"/>
      <c r="AE1289" s="168"/>
      <c r="AF1289" s="168"/>
      <c r="AG1289" s="168"/>
      <c r="AH1289" s="168"/>
      <c r="AI1289" s="168"/>
      <c r="AJ1289" s="168"/>
      <c r="AK1289" s="168"/>
      <c r="AL1289" s="168"/>
      <c r="AM1289" s="168"/>
      <c r="AN1289" s="168"/>
      <c r="AO1289" s="168"/>
      <c r="AP1289" s="168"/>
      <c r="AQ1289" s="168"/>
      <c r="AR1289" s="14"/>
    </row>
    <row r="1290" spans="1:44" x14ac:dyDescent="0.35">
      <c r="A1290" s="153" t="str">
        <f t="shared" si="78"/>
        <v>Cut2_41</v>
      </c>
      <c r="B1290" s="14">
        <v>2023</v>
      </c>
      <c r="C1290" s="14">
        <v>41</v>
      </c>
      <c r="D1290" s="14" t="s">
        <v>12</v>
      </c>
      <c r="E1290" s="14" t="s">
        <v>17</v>
      </c>
      <c r="F1290" s="14" t="s">
        <v>18</v>
      </c>
      <c r="G1290" s="14" t="s">
        <v>16</v>
      </c>
      <c r="H1290" s="14" t="str">
        <f t="shared" si="79"/>
        <v>B2BFW</v>
      </c>
      <c r="I1290" s="14" t="str">
        <f t="shared" si="80"/>
        <v>B2_2023</v>
      </c>
      <c r="J1290" s="14" t="s">
        <v>15</v>
      </c>
      <c r="K1290" s="14" t="s">
        <v>371</v>
      </c>
      <c r="L1290" s="18">
        <v>45127</v>
      </c>
      <c r="M1290" s="154">
        <v>20.304999542236331</v>
      </c>
      <c r="N1290" s="155">
        <v>1326.593303426107</v>
      </c>
      <c r="O1290" s="155">
        <v>1326.593303426107</v>
      </c>
      <c r="P1290" s="14"/>
      <c r="Q1290" s="14"/>
      <c r="R1290" s="14"/>
      <c r="S1290" s="168"/>
      <c r="T1290" s="168"/>
      <c r="U1290" s="168"/>
      <c r="V1290" s="168"/>
      <c r="W1290" s="168"/>
      <c r="X1290" s="168"/>
      <c r="Y1290" s="168"/>
      <c r="Z1290" s="168"/>
      <c r="AA1290" s="168"/>
      <c r="AB1290" s="168"/>
      <c r="AC1290" s="168"/>
      <c r="AD1290" s="168"/>
      <c r="AE1290" s="168"/>
      <c r="AF1290" s="168"/>
      <c r="AG1290" s="168"/>
      <c r="AH1290" s="168"/>
      <c r="AI1290" s="168"/>
      <c r="AJ1290" s="168"/>
      <c r="AK1290" s="168"/>
      <c r="AL1290" s="168"/>
      <c r="AM1290" s="168"/>
      <c r="AN1290" s="168"/>
      <c r="AO1290" s="168"/>
      <c r="AP1290" s="168"/>
      <c r="AQ1290" s="168"/>
      <c r="AR1290" s="14"/>
    </row>
    <row r="1291" spans="1:44" x14ac:dyDescent="0.35">
      <c r="A1291" s="153" t="str">
        <f t="shared" si="78"/>
        <v>Cut2_42</v>
      </c>
      <c r="B1291" s="14">
        <v>2023</v>
      </c>
      <c r="C1291" s="14">
        <v>42</v>
      </c>
      <c r="D1291" s="14" t="s">
        <v>12</v>
      </c>
      <c r="E1291" s="14" t="s">
        <v>17</v>
      </c>
      <c r="F1291" s="14" t="s">
        <v>14</v>
      </c>
      <c r="G1291" s="14" t="s">
        <v>9</v>
      </c>
      <c r="H1291" s="14" t="str">
        <f t="shared" si="79"/>
        <v>B1BPW</v>
      </c>
      <c r="I1291" s="14" t="str">
        <f t="shared" si="80"/>
        <v>B1_2023</v>
      </c>
      <c r="J1291" s="14" t="s">
        <v>15</v>
      </c>
      <c r="K1291" s="14" t="s">
        <v>371</v>
      </c>
      <c r="L1291" s="18"/>
      <c r="M1291" s="154"/>
      <c r="N1291" s="155"/>
      <c r="O1291" s="155">
        <v>0</v>
      </c>
      <c r="P1291" s="14"/>
      <c r="Q1291" s="14"/>
      <c r="R1291" s="14"/>
      <c r="S1291" s="168"/>
      <c r="T1291" s="168"/>
      <c r="U1291" s="168"/>
      <c r="V1291" s="168"/>
      <c r="W1291" s="168"/>
      <c r="X1291" s="168"/>
      <c r="Y1291" s="168"/>
      <c r="Z1291" s="168"/>
      <c r="AA1291" s="168"/>
      <c r="AB1291" s="168"/>
      <c r="AC1291" s="168"/>
      <c r="AD1291" s="168"/>
      <c r="AE1291" s="168"/>
      <c r="AF1291" s="168"/>
      <c r="AG1291" s="168"/>
      <c r="AH1291" s="168"/>
      <c r="AI1291" s="168"/>
      <c r="AJ1291" s="168"/>
      <c r="AK1291" s="168"/>
      <c r="AL1291" s="168"/>
      <c r="AM1291" s="168"/>
      <c r="AN1291" s="168"/>
      <c r="AO1291" s="168"/>
      <c r="AP1291" s="168"/>
      <c r="AQ1291" s="168"/>
      <c r="AR1291" s="14"/>
    </row>
    <row r="1292" spans="1:44" x14ac:dyDescent="0.35">
      <c r="A1292" s="153" t="str">
        <f t="shared" si="78"/>
        <v>Cut2_43</v>
      </c>
      <c r="B1292" s="14">
        <v>2023</v>
      </c>
      <c r="C1292" s="14">
        <v>43</v>
      </c>
      <c r="D1292" s="14" t="s">
        <v>17</v>
      </c>
      <c r="E1292" s="14" t="s">
        <v>17</v>
      </c>
      <c r="F1292" s="14" t="s">
        <v>18</v>
      </c>
      <c r="G1292" s="14" t="s">
        <v>12</v>
      </c>
      <c r="H1292" s="14" t="str">
        <f t="shared" si="79"/>
        <v>B2C</v>
      </c>
      <c r="I1292" s="14" t="str">
        <f t="shared" si="80"/>
        <v>B2_2023</v>
      </c>
      <c r="J1292" s="14" t="s">
        <v>15</v>
      </c>
      <c r="K1292" s="14" t="s">
        <v>371</v>
      </c>
      <c r="L1292" s="18">
        <v>45127</v>
      </c>
      <c r="M1292" s="154">
        <v>23.255000305175784</v>
      </c>
      <c r="N1292" s="155">
        <v>1085.2333475748699</v>
      </c>
      <c r="O1292" s="155">
        <v>1085.2333475748699</v>
      </c>
      <c r="P1292" s="14"/>
      <c r="Q1292" s="14"/>
      <c r="R1292" s="14"/>
      <c r="S1292" s="168"/>
      <c r="T1292" s="168"/>
      <c r="U1292" s="168"/>
      <c r="V1292" s="168"/>
      <c r="W1292" s="168"/>
      <c r="X1292" s="168"/>
      <c r="Y1292" s="168"/>
      <c r="Z1292" s="168"/>
      <c r="AA1292" s="168"/>
      <c r="AB1292" s="168"/>
      <c r="AC1292" s="168"/>
      <c r="AD1292" s="168"/>
      <c r="AE1292" s="168"/>
      <c r="AF1292" s="168"/>
      <c r="AG1292" s="168"/>
      <c r="AH1292" s="168"/>
      <c r="AI1292" s="168"/>
      <c r="AJ1292" s="168"/>
      <c r="AK1292" s="168"/>
      <c r="AL1292" s="168"/>
      <c r="AM1292" s="168"/>
      <c r="AN1292" s="168"/>
      <c r="AO1292" s="168"/>
      <c r="AP1292" s="168"/>
      <c r="AQ1292" s="168"/>
      <c r="AR1292" s="14"/>
    </row>
    <row r="1293" spans="1:44" x14ac:dyDescent="0.35">
      <c r="A1293" s="153" t="str">
        <f t="shared" si="78"/>
        <v>Cut2_44</v>
      </c>
      <c r="B1293" s="14">
        <v>2023</v>
      </c>
      <c r="C1293" s="14">
        <v>44</v>
      </c>
      <c r="D1293" s="14" t="s">
        <v>17</v>
      </c>
      <c r="E1293" s="14" t="s">
        <v>17</v>
      </c>
      <c r="F1293" s="14" t="s">
        <v>11</v>
      </c>
      <c r="G1293" s="14" t="s">
        <v>9</v>
      </c>
      <c r="H1293" s="14" t="str">
        <f t="shared" si="79"/>
        <v>B4BPW</v>
      </c>
      <c r="I1293" s="14" t="str">
        <f t="shared" si="80"/>
        <v>B4_2023</v>
      </c>
      <c r="J1293" s="14" t="s">
        <v>10</v>
      </c>
      <c r="K1293" s="14" t="s">
        <v>371</v>
      </c>
      <c r="L1293" s="18">
        <v>45104</v>
      </c>
      <c r="M1293" s="154">
        <v>32.094999694824224</v>
      </c>
      <c r="N1293" s="155">
        <v>941.4533243815107</v>
      </c>
      <c r="O1293" s="155">
        <v>941.4533243815107</v>
      </c>
      <c r="P1293" s="14"/>
      <c r="Q1293" s="14"/>
      <c r="R1293" s="14"/>
      <c r="S1293" s="168"/>
      <c r="T1293" s="168"/>
      <c r="U1293" s="168"/>
      <c r="V1293" s="168"/>
      <c r="W1293" s="168"/>
      <c r="X1293" s="168"/>
      <c r="Y1293" s="168"/>
      <c r="Z1293" s="168"/>
      <c r="AA1293" s="168"/>
      <c r="AB1293" s="168"/>
      <c r="AC1293" s="168"/>
      <c r="AD1293" s="168"/>
      <c r="AE1293" s="168"/>
      <c r="AF1293" s="168"/>
      <c r="AG1293" s="168"/>
      <c r="AH1293" s="168"/>
      <c r="AI1293" s="168"/>
      <c r="AJ1293" s="168"/>
      <c r="AK1293" s="168"/>
      <c r="AL1293" s="168"/>
      <c r="AM1293" s="168"/>
      <c r="AN1293" s="168"/>
      <c r="AO1293" s="168"/>
      <c r="AP1293" s="168"/>
      <c r="AQ1293" s="168"/>
      <c r="AR1293" s="14"/>
    </row>
    <row r="1294" spans="1:44" x14ac:dyDescent="0.35">
      <c r="A1294" s="153" t="str">
        <f t="shared" si="78"/>
        <v>Cut2_45</v>
      </c>
      <c r="B1294" s="14">
        <v>2023</v>
      </c>
      <c r="C1294" s="14">
        <v>45</v>
      </c>
      <c r="D1294" s="14" t="s">
        <v>19</v>
      </c>
      <c r="E1294" s="14" t="s">
        <v>17</v>
      </c>
      <c r="F1294" s="14" t="s">
        <v>14</v>
      </c>
      <c r="G1294" s="14" t="s">
        <v>12</v>
      </c>
      <c r="H1294" s="14" t="str">
        <f t="shared" si="79"/>
        <v>B1C</v>
      </c>
      <c r="I1294" s="14" t="str">
        <f t="shared" si="80"/>
        <v>B1_2023</v>
      </c>
      <c r="J1294" s="14" t="s">
        <v>15</v>
      </c>
      <c r="K1294" s="14" t="s">
        <v>371</v>
      </c>
      <c r="L1294" s="18"/>
      <c r="M1294" s="154"/>
      <c r="N1294" s="155"/>
      <c r="O1294" s="155">
        <v>0</v>
      </c>
      <c r="P1294" s="14"/>
      <c r="Q1294" s="14"/>
      <c r="R1294" s="14"/>
      <c r="S1294" s="168"/>
      <c r="T1294" s="168"/>
      <c r="U1294" s="168"/>
      <c r="V1294" s="168"/>
      <c r="W1294" s="168"/>
      <c r="X1294" s="168"/>
      <c r="Y1294" s="168"/>
      <c r="Z1294" s="168"/>
      <c r="AA1294" s="168"/>
      <c r="AB1294" s="168"/>
      <c r="AC1294" s="168"/>
      <c r="AD1294" s="168"/>
      <c r="AE1294" s="168"/>
      <c r="AF1294" s="168"/>
      <c r="AG1294" s="168"/>
      <c r="AH1294" s="168"/>
      <c r="AI1294" s="168"/>
      <c r="AJ1294" s="168"/>
      <c r="AK1294" s="168"/>
      <c r="AL1294" s="168"/>
      <c r="AM1294" s="168"/>
      <c r="AN1294" s="168"/>
      <c r="AO1294" s="168"/>
      <c r="AP1294" s="168"/>
      <c r="AQ1294" s="168"/>
      <c r="AR1294" s="14"/>
    </row>
    <row r="1295" spans="1:44" x14ac:dyDescent="0.35">
      <c r="A1295" s="153" t="str">
        <f t="shared" si="78"/>
        <v>Cut2_46</v>
      </c>
      <c r="B1295" s="14">
        <v>2023</v>
      </c>
      <c r="C1295" s="14">
        <v>46</v>
      </c>
      <c r="D1295" s="14" t="s">
        <v>19</v>
      </c>
      <c r="E1295" s="14" t="s">
        <v>17</v>
      </c>
      <c r="F1295" s="14" t="s">
        <v>8</v>
      </c>
      <c r="G1295" s="14" t="s">
        <v>16</v>
      </c>
      <c r="H1295" s="14" t="str">
        <f t="shared" si="79"/>
        <v>B3BFW</v>
      </c>
      <c r="I1295" s="14" t="str">
        <f t="shared" si="80"/>
        <v>B3_2023</v>
      </c>
      <c r="J1295" s="14" t="s">
        <v>10</v>
      </c>
      <c r="K1295" s="14" t="s">
        <v>371</v>
      </c>
      <c r="L1295" s="18">
        <v>45104</v>
      </c>
      <c r="M1295" s="154">
        <v>35.319999694824219</v>
      </c>
      <c r="N1295" s="155">
        <v>1130.239990234375</v>
      </c>
      <c r="O1295" s="155">
        <v>1130.239990234375</v>
      </c>
      <c r="P1295" s="14"/>
      <c r="Q1295" s="14"/>
      <c r="R1295" s="14"/>
      <c r="S1295" s="168"/>
      <c r="T1295" s="168"/>
      <c r="U1295" s="168"/>
      <c r="V1295" s="168"/>
      <c r="W1295" s="168"/>
      <c r="X1295" s="168"/>
      <c r="Y1295" s="168"/>
      <c r="Z1295" s="168"/>
      <c r="AA1295" s="168"/>
      <c r="AB1295" s="168"/>
      <c r="AC1295" s="168"/>
      <c r="AD1295" s="168"/>
      <c r="AE1295" s="168"/>
      <c r="AF1295" s="168"/>
      <c r="AG1295" s="168"/>
      <c r="AH1295" s="168"/>
      <c r="AI1295" s="168"/>
      <c r="AJ1295" s="168"/>
      <c r="AK1295" s="168"/>
      <c r="AL1295" s="168"/>
      <c r="AM1295" s="168"/>
      <c r="AN1295" s="168"/>
      <c r="AO1295" s="168"/>
      <c r="AP1295" s="168"/>
      <c r="AQ1295" s="168"/>
      <c r="AR1295" s="14"/>
    </row>
    <row r="1296" spans="1:44" x14ac:dyDescent="0.35">
      <c r="A1296" s="153" t="str">
        <f t="shared" si="78"/>
        <v>Cut2_47</v>
      </c>
      <c r="B1296" s="14">
        <v>2023</v>
      </c>
      <c r="C1296" s="16">
        <v>47</v>
      </c>
      <c r="D1296" s="14" t="s">
        <v>20</v>
      </c>
      <c r="E1296" s="16" t="s">
        <v>17</v>
      </c>
      <c r="F1296" s="16" t="s">
        <v>18</v>
      </c>
      <c r="G1296" s="14" t="s">
        <v>9</v>
      </c>
      <c r="H1296" s="14" t="str">
        <f t="shared" si="79"/>
        <v>B2BPW</v>
      </c>
      <c r="I1296" s="14" t="str">
        <f t="shared" si="80"/>
        <v>B2_2023</v>
      </c>
      <c r="J1296" s="14" t="s">
        <v>15</v>
      </c>
      <c r="K1296" s="14" t="s">
        <v>371</v>
      </c>
      <c r="L1296" s="18">
        <v>45127</v>
      </c>
      <c r="M1296" s="154">
        <v>22.119999694824219</v>
      </c>
      <c r="N1296" s="155">
        <v>1179.7333170572917</v>
      </c>
      <c r="O1296" s="155">
        <v>1179.7333170572917</v>
      </c>
      <c r="P1296" s="14"/>
      <c r="Q1296" s="14"/>
      <c r="R1296" s="14"/>
      <c r="S1296" s="168"/>
      <c r="T1296" s="168"/>
      <c r="U1296" s="168"/>
      <c r="V1296" s="168"/>
      <c r="W1296" s="168"/>
      <c r="X1296" s="168"/>
      <c r="Y1296" s="168"/>
      <c r="Z1296" s="168"/>
      <c r="AA1296" s="168"/>
      <c r="AB1296" s="168"/>
      <c r="AC1296" s="168"/>
      <c r="AD1296" s="168"/>
      <c r="AE1296" s="168"/>
      <c r="AF1296" s="168"/>
      <c r="AG1296" s="168"/>
      <c r="AH1296" s="168"/>
      <c r="AI1296" s="168"/>
      <c r="AJ1296" s="168"/>
      <c r="AK1296" s="168"/>
      <c r="AL1296" s="168"/>
      <c r="AM1296" s="168"/>
      <c r="AN1296" s="168"/>
      <c r="AO1296" s="168"/>
      <c r="AP1296" s="168"/>
      <c r="AQ1296" s="168"/>
      <c r="AR1296" s="14"/>
    </row>
    <row r="1297" spans="1:44" x14ac:dyDescent="0.35">
      <c r="A1297" s="153" t="str">
        <f t="shared" si="78"/>
        <v>Cut2_48</v>
      </c>
      <c r="B1297" s="14">
        <v>2023</v>
      </c>
      <c r="C1297" s="15">
        <v>48</v>
      </c>
      <c r="D1297" s="15" t="s">
        <v>20</v>
      </c>
      <c r="E1297" s="15" t="s">
        <v>17</v>
      </c>
      <c r="F1297" s="15" t="s">
        <v>11</v>
      </c>
      <c r="G1297" s="14" t="s">
        <v>16</v>
      </c>
      <c r="H1297" s="14" t="str">
        <f t="shared" si="79"/>
        <v>B4BFW</v>
      </c>
      <c r="I1297" s="14" t="str">
        <f t="shared" si="80"/>
        <v>B4_2023</v>
      </c>
      <c r="J1297" s="14" t="s">
        <v>10</v>
      </c>
      <c r="K1297" s="14" t="s">
        <v>371</v>
      </c>
      <c r="L1297" s="18">
        <v>45104</v>
      </c>
      <c r="M1297" s="154">
        <v>32.355000305175786</v>
      </c>
      <c r="N1297" s="155">
        <v>1984.4400187174479</v>
      </c>
      <c r="O1297" s="155">
        <v>1984.4400187174479</v>
      </c>
      <c r="P1297" s="14"/>
      <c r="Q1297" s="14"/>
      <c r="R1297" s="14"/>
      <c r="S1297" s="168"/>
      <c r="T1297" s="168"/>
      <c r="U1297" s="168"/>
      <c r="V1297" s="168"/>
      <c r="W1297" s="168"/>
      <c r="X1297" s="168"/>
      <c r="Y1297" s="168"/>
      <c r="Z1297" s="168"/>
      <c r="AA1297" s="168"/>
      <c r="AB1297" s="168"/>
      <c r="AC1297" s="168"/>
      <c r="AD1297" s="168"/>
      <c r="AE1297" s="168"/>
      <c r="AF1297" s="168"/>
      <c r="AG1297" s="168"/>
      <c r="AH1297" s="168"/>
      <c r="AI1297" s="168"/>
      <c r="AJ1297" s="168"/>
      <c r="AK1297" s="168"/>
      <c r="AL1297" s="168"/>
      <c r="AM1297" s="168"/>
      <c r="AN1297" s="168"/>
      <c r="AO1297" s="168"/>
      <c r="AP1297" s="168"/>
      <c r="AQ1297" s="168"/>
      <c r="AR1297" s="14"/>
    </row>
    <row r="1298" spans="1:44" x14ac:dyDescent="0.35">
      <c r="A1298" s="153" t="str">
        <f t="shared" si="78"/>
        <v>Cut3_1</v>
      </c>
      <c r="B1298" s="14">
        <v>2023</v>
      </c>
      <c r="C1298" s="14">
        <v>1</v>
      </c>
      <c r="D1298" s="14" t="s">
        <v>7</v>
      </c>
      <c r="E1298" s="14" t="s">
        <v>7</v>
      </c>
      <c r="F1298" s="14" t="s">
        <v>8</v>
      </c>
      <c r="G1298" s="14" t="s">
        <v>9</v>
      </c>
      <c r="H1298" s="14" t="str">
        <f t="shared" si="79"/>
        <v>B3BPW</v>
      </c>
      <c r="I1298" s="14" t="str">
        <f t="shared" si="80"/>
        <v>B3_2023</v>
      </c>
      <c r="J1298" s="14" t="s">
        <v>10</v>
      </c>
      <c r="K1298" s="14" t="s">
        <v>372</v>
      </c>
      <c r="L1298" s="18">
        <v>45152</v>
      </c>
      <c r="M1298" s="154">
        <v>16.375</v>
      </c>
      <c r="N1298" s="155">
        <v>2860.166666666667</v>
      </c>
      <c r="O1298" s="155">
        <v>2860.166666666667</v>
      </c>
      <c r="P1298" s="14"/>
      <c r="Q1298" s="14"/>
      <c r="R1298" s="14"/>
      <c r="S1298" s="168"/>
      <c r="T1298" s="168"/>
      <c r="U1298" s="168"/>
      <c r="V1298" s="168"/>
      <c r="W1298" s="168"/>
      <c r="X1298" s="168"/>
      <c r="Y1298" s="168"/>
      <c r="Z1298" s="168"/>
      <c r="AA1298" s="168"/>
      <c r="AB1298" s="168"/>
      <c r="AC1298" s="168"/>
      <c r="AD1298" s="168"/>
      <c r="AE1298" s="168"/>
      <c r="AF1298" s="168"/>
      <c r="AG1298" s="168"/>
      <c r="AH1298" s="168"/>
      <c r="AI1298" s="168"/>
      <c r="AJ1298" s="168"/>
      <c r="AK1298" s="168"/>
      <c r="AL1298" s="168"/>
      <c r="AM1298" s="168"/>
      <c r="AN1298" s="168"/>
      <c r="AO1298" s="168"/>
      <c r="AP1298" s="168"/>
      <c r="AQ1298" s="168"/>
      <c r="AR1298" s="14"/>
    </row>
    <row r="1299" spans="1:44" x14ac:dyDescent="0.35">
      <c r="A1299" s="153" t="str">
        <f t="shared" si="78"/>
        <v>Cut3_2</v>
      </c>
      <c r="B1299" s="14">
        <v>2023</v>
      </c>
      <c r="C1299" s="14">
        <v>2</v>
      </c>
      <c r="D1299" s="14" t="s">
        <v>7</v>
      </c>
      <c r="E1299" s="14" t="s">
        <v>7</v>
      </c>
      <c r="F1299" s="14" t="s">
        <v>11</v>
      </c>
      <c r="G1299" s="14" t="s">
        <v>12</v>
      </c>
      <c r="H1299" s="14" t="str">
        <f t="shared" si="79"/>
        <v>B4C</v>
      </c>
      <c r="I1299" s="14" t="str">
        <f t="shared" si="80"/>
        <v>B4_2023</v>
      </c>
      <c r="J1299" s="14" t="s">
        <v>10</v>
      </c>
      <c r="K1299" s="14" t="s">
        <v>372</v>
      </c>
      <c r="L1299" s="18">
        <v>45152</v>
      </c>
      <c r="M1299" s="154">
        <v>14.590000152587891</v>
      </c>
      <c r="N1299" s="155">
        <v>1984.2400207519529</v>
      </c>
      <c r="O1299" s="155">
        <v>1984.2400207519529</v>
      </c>
      <c r="P1299" s="14"/>
      <c r="Q1299" s="14"/>
      <c r="R1299" s="14"/>
      <c r="S1299" s="168"/>
      <c r="T1299" s="168"/>
      <c r="U1299" s="168"/>
      <c r="V1299" s="168"/>
      <c r="W1299" s="168"/>
      <c r="X1299" s="168"/>
      <c r="Y1299" s="168"/>
      <c r="Z1299" s="168"/>
      <c r="AA1299" s="168"/>
      <c r="AB1299" s="168"/>
      <c r="AC1299" s="168"/>
      <c r="AD1299" s="168"/>
      <c r="AE1299" s="168"/>
      <c r="AF1299" s="168"/>
      <c r="AG1299" s="168"/>
      <c r="AH1299" s="168"/>
      <c r="AI1299" s="168"/>
      <c r="AJ1299" s="168"/>
      <c r="AK1299" s="168"/>
      <c r="AL1299" s="168"/>
      <c r="AM1299" s="168"/>
      <c r="AN1299" s="168"/>
      <c r="AO1299" s="168"/>
      <c r="AP1299" s="168"/>
      <c r="AQ1299" s="168"/>
      <c r="AR1299" s="14"/>
    </row>
    <row r="1300" spans="1:44" x14ac:dyDescent="0.35">
      <c r="A1300" s="153" t="str">
        <f t="shared" si="78"/>
        <v>Cut3_3</v>
      </c>
      <c r="B1300" s="14">
        <v>2023</v>
      </c>
      <c r="C1300" s="14">
        <v>3</v>
      </c>
      <c r="D1300" s="14" t="s">
        <v>13</v>
      </c>
      <c r="E1300" s="14" t="s">
        <v>7</v>
      </c>
      <c r="F1300" s="14" t="s">
        <v>14</v>
      </c>
      <c r="G1300" s="14" t="s">
        <v>9</v>
      </c>
      <c r="H1300" s="14" t="str">
        <f t="shared" si="79"/>
        <v>B1BPW</v>
      </c>
      <c r="I1300" s="14" t="str">
        <f t="shared" si="80"/>
        <v>B1_2023</v>
      </c>
      <c r="J1300" s="14" t="s">
        <v>15</v>
      </c>
      <c r="K1300" s="14" t="s">
        <v>372</v>
      </c>
      <c r="L1300" s="18">
        <v>45152</v>
      </c>
      <c r="M1300" s="154">
        <v>14.359999847412109</v>
      </c>
      <c r="N1300" s="155">
        <v>2182.7199768066403</v>
      </c>
      <c r="O1300" s="155">
        <v>2182.7199768066403</v>
      </c>
      <c r="P1300" s="14"/>
      <c r="Q1300" s="14"/>
      <c r="R1300" s="14"/>
      <c r="S1300" s="168"/>
      <c r="T1300" s="168"/>
      <c r="U1300" s="168"/>
      <c r="V1300" s="168"/>
      <c r="W1300" s="168"/>
      <c r="X1300" s="168"/>
      <c r="Y1300" s="168"/>
      <c r="Z1300" s="168"/>
      <c r="AA1300" s="168"/>
      <c r="AB1300" s="168"/>
      <c r="AC1300" s="168"/>
      <c r="AD1300" s="168"/>
      <c r="AE1300" s="168"/>
      <c r="AF1300" s="168"/>
      <c r="AG1300" s="168"/>
      <c r="AH1300" s="168"/>
      <c r="AI1300" s="168"/>
      <c r="AJ1300" s="168"/>
      <c r="AK1300" s="168"/>
      <c r="AL1300" s="168"/>
      <c r="AM1300" s="168"/>
      <c r="AN1300" s="168"/>
      <c r="AO1300" s="168"/>
      <c r="AP1300" s="168"/>
      <c r="AQ1300" s="168"/>
      <c r="AR1300" s="14"/>
    </row>
    <row r="1301" spans="1:44" x14ac:dyDescent="0.35">
      <c r="A1301" s="153" t="str">
        <f t="shared" si="78"/>
        <v>Cut3_4</v>
      </c>
      <c r="B1301" s="14">
        <v>2023</v>
      </c>
      <c r="C1301" s="14">
        <v>4</v>
      </c>
      <c r="D1301" s="14" t="s">
        <v>13</v>
      </c>
      <c r="E1301" s="14" t="s">
        <v>7</v>
      </c>
      <c r="F1301" s="14" t="s">
        <v>14</v>
      </c>
      <c r="G1301" s="14" t="s">
        <v>16</v>
      </c>
      <c r="H1301" s="14" t="str">
        <f t="shared" si="79"/>
        <v>B1BFW</v>
      </c>
      <c r="I1301" s="14" t="str">
        <f t="shared" si="80"/>
        <v>B1_2023</v>
      </c>
      <c r="J1301" s="14" t="s">
        <v>15</v>
      </c>
      <c r="K1301" s="14" t="s">
        <v>372</v>
      </c>
      <c r="L1301" s="18">
        <v>45152</v>
      </c>
      <c r="M1301" s="154">
        <v>14.044999694824217</v>
      </c>
      <c r="N1301" s="155">
        <v>2059.9332885742188</v>
      </c>
      <c r="O1301" s="155">
        <v>2059.9332885742188</v>
      </c>
      <c r="P1301" s="14"/>
      <c r="Q1301" s="14"/>
      <c r="R1301" s="14"/>
      <c r="S1301" s="168"/>
      <c r="T1301" s="168"/>
      <c r="U1301" s="168"/>
      <c r="V1301" s="168"/>
      <c r="W1301" s="168"/>
      <c r="X1301" s="168"/>
      <c r="Y1301" s="168"/>
      <c r="Z1301" s="168"/>
      <c r="AA1301" s="168"/>
      <c r="AB1301" s="168"/>
      <c r="AC1301" s="168"/>
      <c r="AD1301" s="168"/>
      <c r="AE1301" s="168"/>
      <c r="AF1301" s="168"/>
      <c r="AG1301" s="168"/>
      <c r="AH1301" s="168"/>
      <c r="AI1301" s="168"/>
      <c r="AJ1301" s="168"/>
      <c r="AK1301" s="168"/>
      <c r="AL1301" s="168"/>
      <c r="AM1301" s="168"/>
      <c r="AN1301" s="168"/>
      <c r="AO1301" s="168"/>
      <c r="AP1301" s="168"/>
      <c r="AQ1301" s="168"/>
      <c r="AR1301" s="14"/>
    </row>
    <row r="1302" spans="1:44" x14ac:dyDescent="0.35">
      <c r="A1302" s="153" t="str">
        <f t="shared" si="78"/>
        <v>Cut3_5</v>
      </c>
      <c r="B1302" s="14">
        <v>2023</v>
      </c>
      <c r="C1302" s="14">
        <v>5</v>
      </c>
      <c r="D1302" s="14" t="s">
        <v>12</v>
      </c>
      <c r="E1302" s="14" t="s">
        <v>7</v>
      </c>
      <c r="F1302" s="14" t="s">
        <v>11</v>
      </c>
      <c r="G1302" s="14" t="s">
        <v>9</v>
      </c>
      <c r="H1302" s="14" t="str">
        <f t="shared" si="79"/>
        <v>B4BPW</v>
      </c>
      <c r="I1302" s="14" t="str">
        <f t="shared" si="80"/>
        <v>B4_2023</v>
      </c>
      <c r="J1302" s="14" t="s">
        <v>10</v>
      </c>
      <c r="K1302" s="14" t="s">
        <v>372</v>
      </c>
      <c r="L1302" s="18">
        <v>45152</v>
      </c>
      <c r="M1302" s="154">
        <v>14.079999542236326</v>
      </c>
      <c r="N1302" s="155">
        <v>2722.1332448323565</v>
      </c>
      <c r="O1302" s="155">
        <v>2722.1332448323565</v>
      </c>
      <c r="P1302" s="14"/>
      <c r="Q1302" s="14"/>
      <c r="R1302" s="14"/>
      <c r="S1302" s="168"/>
      <c r="T1302" s="168"/>
      <c r="U1302" s="168"/>
      <c r="V1302" s="168"/>
      <c r="W1302" s="168"/>
      <c r="X1302" s="168"/>
      <c r="Y1302" s="168"/>
      <c r="Z1302" s="168"/>
      <c r="AA1302" s="168"/>
      <c r="AB1302" s="168"/>
      <c r="AC1302" s="168"/>
      <c r="AD1302" s="168"/>
      <c r="AE1302" s="168"/>
      <c r="AF1302" s="168"/>
      <c r="AG1302" s="168"/>
      <c r="AH1302" s="168"/>
      <c r="AI1302" s="168"/>
      <c r="AJ1302" s="168"/>
      <c r="AK1302" s="168"/>
      <c r="AL1302" s="168"/>
      <c r="AM1302" s="168"/>
      <c r="AN1302" s="168"/>
      <c r="AO1302" s="168"/>
      <c r="AP1302" s="168"/>
      <c r="AQ1302" s="168"/>
      <c r="AR1302" s="14"/>
    </row>
    <row r="1303" spans="1:44" x14ac:dyDescent="0.35">
      <c r="A1303" s="153" t="str">
        <f t="shared" si="78"/>
        <v>Cut3_6</v>
      </c>
      <c r="B1303" s="14">
        <v>2023</v>
      </c>
      <c r="C1303" s="14">
        <v>6</v>
      </c>
      <c r="D1303" s="14" t="s">
        <v>12</v>
      </c>
      <c r="E1303" s="14" t="s">
        <v>7</v>
      </c>
      <c r="F1303" s="14" t="s">
        <v>14</v>
      </c>
      <c r="G1303" s="14" t="s">
        <v>12</v>
      </c>
      <c r="H1303" s="14" t="str">
        <f t="shared" si="79"/>
        <v>B1C</v>
      </c>
      <c r="I1303" s="14" t="str">
        <f t="shared" si="80"/>
        <v>B1_2023</v>
      </c>
      <c r="J1303" s="14" t="s">
        <v>15</v>
      </c>
      <c r="K1303" s="14" t="s">
        <v>372</v>
      </c>
      <c r="L1303" s="18">
        <v>45152</v>
      </c>
      <c r="M1303" s="154">
        <v>15.159999847412109</v>
      </c>
      <c r="N1303" s="155">
        <v>1596.8533172607422</v>
      </c>
      <c r="O1303" s="155">
        <v>1596.8533172607422</v>
      </c>
      <c r="P1303" s="14"/>
      <c r="Q1303" s="14"/>
      <c r="R1303" s="14"/>
      <c r="S1303" s="168"/>
      <c r="T1303" s="168"/>
      <c r="U1303" s="168"/>
      <c r="V1303" s="168"/>
      <c r="W1303" s="168"/>
      <c r="X1303" s="168"/>
      <c r="Y1303" s="168"/>
      <c r="Z1303" s="168"/>
      <c r="AA1303" s="168"/>
      <c r="AB1303" s="168"/>
      <c r="AC1303" s="168"/>
      <c r="AD1303" s="168"/>
      <c r="AE1303" s="168"/>
      <c r="AF1303" s="168"/>
      <c r="AG1303" s="168"/>
      <c r="AH1303" s="168"/>
      <c r="AI1303" s="168"/>
      <c r="AJ1303" s="168"/>
      <c r="AK1303" s="168"/>
      <c r="AL1303" s="168"/>
      <c r="AM1303" s="168"/>
      <c r="AN1303" s="168"/>
      <c r="AO1303" s="168"/>
      <c r="AP1303" s="168"/>
      <c r="AQ1303" s="168"/>
      <c r="AR1303" s="14"/>
    </row>
    <row r="1304" spans="1:44" x14ac:dyDescent="0.35">
      <c r="A1304" s="153" t="str">
        <f t="shared" si="78"/>
        <v>Cut3_7</v>
      </c>
      <c r="B1304" s="14">
        <v>2023</v>
      </c>
      <c r="C1304" s="14">
        <v>7</v>
      </c>
      <c r="D1304" s="14" t="s">
        <v>17</v>
      </c>
      <c r="E1304" s="14" t="s">
        <v>7</v>
      </c>
      <c r="F1304" s="14" t="s">
        <v>18</v>
      </c>
      <c r="G1304" s="14" t="s">
        <v>12</v>
      </c>
      <c r="H1304" s="14" t="str">
        <f t="shared" si="79"/>
        <v>B2C</v>
      </c>
      <c r="I1304" s="14" t="str">
        <f t="shared" si="80"/>
        <v>B2_2023</v>
      </c>
      <c r="J1304" s="14" t="s">
        <v>15</v>
      </c>
      <c r="K1304" s="14" t="s">
        <v>372</v>
      </c>
      <c r="L1304" s="18">
        <v>45162</v>
      </c>
      <c r="M1304" s="154">
        <v>21.204999542236326</v>
      </c>
      <c r="N1304" s="155">
        <v>2035.6799560546876</v>
      </c>
      <c r="O1304" s="155">
        <v>2035.6799560546876</v>
      </c>
      <c r="P1304" s="14"/>
      <c r="Q1304" s="14"/>
      <c r="R1304" s="14"/>
      <c r="S1304" s="168"/>
      <c r="T1304" s="168"/>
      <c r="U1304" s="168"/>
      <c r="V1304" s="168"/>
      <c r="W1304" s="168"/>
      <c r="X1304" s="168"/>
      <c r="Y1304" s="168"/>
      <c r="Z1304" s="168"/>
      <c r="AA1304" s="168"/>
      <c r="AB1304" s="168"/>
      <c r="AC1304" s="168"/>
      <c r="AD1304" s="168"/>
      <c r="AE1304" s="168"/>
      <c r="AF1304" s="168"/>
      <c r="AG1304" s="168"/>
      <c r="AH1304" s="168"/>
      <c r="AI1304" s="168"/>
      <c r="AJ1304" s="168"/>
      <c r="AK1304" s="168"/>
      <c r="AL1304" s="168"/>
      <c r="AM1304" s="168"/>
      <c r="AN1304" s="168"/>
      <c r="AO1304" s="168"/>
      <c r="AP1304" s="168"/>
      <c r="AQ1304" s="168"/>
      <c r="AR1304" s="14"/>
    </row>
    <row r="1305" spans="1:44" x14ac:dyDescent="0.35">
      <c r="A1305" s="153" t="str">
        <f t="shared" si="78"/>
        <v>Cut3_8</v>
      </c>
      <c r="B1305" s="14">
        <v>2023</v>
      </c>
      <c r="C1305" s="14">
        <v>8</v>
      </c>
      <c r="D1305" s="14" t="s">
        <v>17</v>
      </c>
      <c r="E1305" s="14" t="s">
        <v>7</v>
      </c>
      <c r="F1305" s="14" t="s">
        <v>18</v>
      </c>
      <c r="G1305" s="14" t="s">
        <v>9</v>
      </c>
      <c r="H1305" s="14" t="str">
        <f t="shared" si="79"/>
        <v>B2BPW</v>
      </c>
      <c r="I1305" s="14" t="str">
        <f t="shared" si="80"/>
        <v>B2_2023</v>
      </c>
      <c r="J1305" s="14" t="s">
        <v>15</v>
      </c>
      <c r="K1305" s="14" t="s">
        <v>372</v>
      </c>
      <c r="L1305" s="18">
        <v>45162</v>
      </c>
      <c r="M1305" s="154">
        <v>17.440000152587888</v>
      </c>
      <c r="N1305" s="155">
        <v>2743.8933573404952</v>
      </c>
      <c r="O1305" s="155">
        <v>2743.8933573404952</v>
      </c>
      <c r="P1305" s="14"/>
      <c r="Q1305" s="14"/>
      <c r="R1305" s="14"/>
      <c r="S1305" s="168"/>
      <c r="T1305" s="168"/>
      <c r="U1305" s="168"/>
      <c r="V1305" s="168"/>
      <c r="W1305" s="168"/>
      <c r="X1305" s="168"/>
      <c r="Y1305" s="168"/>
      <c r="Z1305" s="168"/>
      <c r="AA1305" s="168"/>
      <c r="AB1305" s="168"/>
      <c r="AC1305" s="168"/>
      <c r="AD1305" s="168"/>
      <c r="AE1305" s="168"/>
      <c r="AF1305" s="168"/>
      <c r="AG1305" s="168"/>
      <c r="AH1305" s="168"/>
      <c r="AI1305" s="168"/>
      <c r="AJ1305" s="168"/>
      <c r="AK1305" s="168"/>
      <c r="AL1305" s="168"/>
      <c r="AM1305" s="168"/>
      <c r="AN1305" s="168"/>
      <c r="AO1305" s="168"/>
      <c r="AP1305" s="168"/>
      <c r="AQ1305" s="168"/>
      <c r="AR1305" s="14"/>
    </row>
    <row r="1306" spans="1:44" x14ac:dyDescent="0.35">
      <c r="A1306" s="153" t="str">
        <f t="shared" si="78"/>
        <v>Cut3_9</v>
      </c>
      <c r="B1306" s="14">
        <v>2023</v>
      </c>
      <c r="C1306" s="14">
        <v>9</v>
      </c>
      <c r="D1306" s="14" t="s">
        <v>19</v>
      </c>
      <c r="E1306" s="14" t="s">
        <v>7</v>
      </c>
      <c r="F1306" s="14" t="s">
        <v>8</v>
      </c>
      <c r="G1306" s="14" t="s">
        <v>12</v>
      </c>
      <c r="H1306" s="14" t="str">
        <f t="shared" si="79"/>
        <v>B3C</v>
      </c>
      <c r="I1306" s="14" t="str">
        <f t="shared" si="80"/>
        <v>B3_2023</v>
      </c>
      <c r="J1306" s="14" t="s">
        <v>10</v>
      </c>
      <c r="K1306" s="14" t="s">
        <v>372</v>
      </c>
      <c r="L1306" s="18">
        <v>45152</v>
      </c>
      <c r="M1306" s="154">
        <v>16.109999847412109</v>
      </c>
      <c r="N1306" s="155">
        <v>1589.5199849446617</v>
      </c>
      <c r="O1306" s="155">
        <v>1589.5199849446617</v>
      </c>
      <c r="P1306" s="14"/>
      <c r="Q1306" s="14"/>
      <c r="R1306" s="14"/>
      <c r="S1306" s="168"/>
      <c r="T1306" s="168"/>
      <c r="U1306" s="168"/>
      <c r="V1306" s="168"/>
      <c r="W1306" s="168"/>
      <c r="X1306" s="168"/>
      <c r="Y1306" s="168"/>
      <c r="Z1306" s="168"/>
      <c r="AA1306" s="168"/>
      <c r="AB1306" s="168"/>
      <c r="AC1306" s="168"/>
      <c r="AD1306" s="168"/>
      <c r="AE1306" s="168"/>
      <c r="AF1306" s="168"/>
      <c r="AG1306" s="168"/>
      <c r="AH1306" s="168"/>
      <c r="AI1306" s="168"/>
      <c r="AJ1306" s="168"/>
      <c r="AK1306" s="168"/>
      <c r="AL1306" s="168"/>
      <c r="AM1306" s="168"/>
      <c r="AN1306" s="168"/>
      <c r="AO1306" s="168"/>
      <c r="AP1306" s="168"/>
      <c r="AQ1306" s="168"/>
      <c r="AR1306" s="14"/>
    </row>
    <row r="1307" spans="1:44" x14ac:dyDescent="0.35">
      <c r="A1307" s="153" t="str">
        <f t="shared" si="78"/>
        <v>Cut3_10</v>
      </c>
      <c r="B1307" s="14">
        <v>2023</v>
      </c>
      <c r="C1307" s="14">
        <v>10</v>
      </c>
      <c r="D1307" s="14" t="s">
        <v>19</v>
      </c>
      <c r="E1307" s="14" t="s">
        <v>7</v>
      </c>
      <c r="F1307" s="14" t="s">
        <v>11</v>
      </c>
      <c r="G1307" s="14" t="s">
        <v>16</v>
      </c>
      <c r="H1307" s="14" t="str">
        <f t="shared" si="79"/>
        <v>B4BFW</v>
      </c>
      <c r="I1307" s="14" t="str">
        <f t="shared" si="80"/>
        <v>B4_2023</v>
      </c>
      <c r="J1307" s="14" t="s">
        <v>10</v>
      </c>
      <c r="K1307" s="14" t="s">
        <v>372</v>
      </c>
      <c r="L1307" s="18">
        <v>45152</v>
      </c>
      <c r="M1307" s="154">
        <v>15.45</v>
      </c>
      <c r="N1307" s="155">
        <v>2595.5999999999995</v>
      </c>
      <c r="O1307" s="155">
        <v>2595.5999999999995</v>
      </c>
      <c r="P1307" s="14"/>
      <c r="Q1307" s="14"/>
      <c r="R1307" s="14"/>
      <c r="S1307" s="168"/>
      <c r="T1307" s="168"/>
      <c r="U1307" s="168"/>
      <c r="V1307" s="168"/>
      <c r="W1307" s="168"/>
      <c r="X1307" s="168"/>
      <c r="Y1307" s="168"/>
      <c r="Z1307" s="168"/>
      <c r="AA1307" s="168"/>
      <c r="AB1307" s="168"/>
      <c r="AC1307" s="168"/>
      <c r="AD1307" s="168"/>
      <c r="AE1307" s="168"/>
      <c r="AF1307" s="168"/>
      <c r="AG1307" s="168"/>
      <c r="AH1307" s="168"/>
      <c r="AI1307" s="168"/>
      <c r="AJ1307" s="168"/>
      <c r="AK1307" s="168"/>
      <c r="AL1307" s="168"/>
      <c r="AM1307" s="168"/>
      <c r="AN1307" s="168"/>
      <c r="AO1307" s="168"/>
      <c r="AP1307" s="168"/>
      <c r="AQ1307" s="168"/>
      <c r="AR1307" s="14"/>
    </row>
    <row r="1308" spans="1:44" x14ac:dyDescent="0.35">
      <c r="A1308" s="153" t="str">
        <f t="shared" si="78"/>
        <v>Cut3_11</v>
      </c>
      <c r="B1308" s="14">
        <v>2023</v>
      </c>
      <c r="C1308" s="14">
        <v>11</v>
      </c>
      <c r="D1308" s="14" t="s">
        <v>20</v>
      </c>
      <c r="E1308" s="14" t="s">
        <v>7</v>
      </c>
      <c r="F1308" s="14" t="s">
        <v>8</v>
      </c>
      <c r="G1308" s="14" t="s">
        <v>16</v>
      </c>
      <c r="H1308" s="14" t="str">
        <f t="shared" si="79"/>
        <v>B3BFW</v>
      </c>
      <c r="I1308" s="14" t="str">
        <f t="shared" si="80"/>
        <v>B3_2023</v>
      </c>
      <c r="J1308" s="14" t="s">
        <v>10</v>
      </c>
      <c r="K1308" s="14" t="s">
        <v>372</v>
      </c>
      <c r="L1308" s="18">
        <v>45152</v>
      </c>
      <c r="M1308" s="154">
        <v>16.25</v>
      </c>
      <c r="N1308" s="155">
        <v>2188.3333333333335</v>
      </c>
      <c r="O1308" s="155">
        <v>2188.3333333333335</v>
      </c>
      <c r="P1308" s="14"/>
      <c r="Q1308" s="14"/>
      <c r="R1308" s="14"/>
      <c r="S1308" s="168"/>
      <c r="T1308" s="168"/>
      <c r="U1308" s="168"/>
      <c r="V1308" s="168"/>
      <c r="W1308" s="168"/>
      <c r="X1308" s="168"/>
      <c r="Y1308" s="168"/>
      <c r="Z1308" s="168"/>
      <c r="AA1308" s="168"/>
      <c r="AB1308" s="168"/>
      <c r="AC1308" s="168"/>
      <c r="AD1308" s="168"/>
      <c r="AE1308" s="168"/>
      <c r="AF1308" s="168"/>
      <c r="AG1308" s="168"/>
      <c r="AH1308" s="168"/>
      <c r="AI1308" s="168"/>
      <c r="AJ1308" s="168"/>
      <c r="AK1308" s="168"/>
      <c r="AL1308" s="168"/>
      <c r="AM1308" s="168"/>
      <c r="AN1308" s="168"/>
      <c r="AO1308" s="168"/>
      <c r="AP1308" s="168"/>
      <c r="AQ1308" s="168"/>
      <c r="AR1308" s="14"/>
    </row>
    <row r="1309" spans="1:44" x14ac:dyDescent="0.35">
      <c r="A1309" s="153" t="str">
        <f t="shared" si="78"/>
        <v>Cut3_12</v>
      </c>
      <c r="B1309" s="14">
        <v>2023</v>
      </c>
      <c r="C1309" s="15">
        <v>12</v>
      </c>
      <c r="D1309" s="15" t="s">
        <v>20</v>
      </c>
      <c r="E1309" s="15" t="s">
        <v>7</v>
      </c>
      <c r="F1309" s="15" t="s">
        <v>18</v>
      </c>
      <c r="G1309" s="14" t="s">
        <v>16</v>
      </c>
      <c r="H1309" s="14" t="str">
        <f t="shared" si="79"/>
        <v>B2BFW</v>
      </c>
      <c r="I1309" s="14" t="str">
        <f t="shared" si="80"/>
        <v>B2_2023</v>
      </c>
      <c r="J1309" s="14" t="s">
        <v>15</v>
      </c>
      <c r="K1309" s="14" t="s">
        <v>372</v>
      </c>
      <c r="L1309" s="18">
        <v>45162</v>
      </c>
      <c r="M1309" s="154">
        <v>20.599999999999998</v>
      </c>
      <c r="N1309" s="155">
        <v>1840.2666666666664</v>
      </c>
      <c r="O1309" s="155">
        <v>1840.2666666666664</v>
      </c>
      <c r="P1309" s="14"/>
      <c r="Q1309" s="14"/>
      <c r="R1309" s="14"/>
      <c r="S1309" s="168"/>
      <c r="T1309" s="168"/>
      <c r="U1309" s="168"/>
      <c r="V1309" s="168"/>
      <c r="W1309" s="168"/>
      <c r="X1309" s="168"/>
      <c r="Y1309" s="168"/>
      <c r="Z1309" s="168"/>
      <c r="AA1309" s="168"/>
      <c r="AB1309" s="168"/>
      <c r="AC1309" s="168"/>
      <c r="AD1309" s="168"/>
      <c r="AE1309" s="168"/>
      <c r="AF1309" s="168"/>
      <c r="AG1309" s="168"/>
      <c r="AH1309" s="168"/>
      <c r="AI1309" s="168"/>
      <c r="AJ1309" s="168"/>
      <c r="AK1309" s="168"/>
      <c r="AL1309" s="168"/>
      <c r="AM1309" s="168"/>
      <c r="AN1309" s="168"/>
      <c r="AO1309" s="168"/>
      <c r="AP1309" s="168"/>
      <c r="AQ1309" s="168"/>
      <c r="AR1309" s="14"/>
    </row>
    <row r="1310" spans="1:44" x14ac:dyDescent="0.35">
      <c r="A1310" s="153" t="str">
        <f t="shared" si="78"/>
        <v>Cut3_13</v>
      </c>
      <c r="B1310" s="14">
        <v>2023</v>
      </c>
      <c r="C1310" s="14">
        <v>13</v>
      </c>
      <c r="D1310" s="14" t="s">
        <v>7</v>
      </c>
      <c r="E1310" s="14" t="s">
        <v>13</v>
      </c>
      <c r="F1310" s="14" t="s">
        <v>8</v>
      </c>
      <c r="G1310" s="14" t="s">
        <v>9</v>
      </c>
      <c r="H1310" s="14" t="str">
        <f t="shared" si="79"/>
        <v>B3BPW</v>
      </c>
      <c r="I1310" s="14" t="str">
        <f t="shared" si="80"/>
        <v>B3_2023</v>
      </c>
      <c r="J1310" s="14" t="s">
        <v>10</v>
      </c>
      <c r="K1310" s="14" t="s">
        <v>372</v>
      </c>
      <c r="L1310" s="18">
        <v>45152</v>
      </c>
      <c r="M1310" s="154">
        <v>16.220000457763671</v>
      </c>
      <c r="N1310" s="155">
        <v>3222.3734242757168</v>
      </c>
      <c r="O1310" s="155">
        <v>3222.3734242757168</v>
      </c>
      <c r="P1310" s="14"/>
      <c r="Q1310" s="14"/>
      <c r="R1310" s="14"/>
      <c r="S1310" s="168"/>
      <c r="T1310" s="168"/>
      <c r="U1310" s="168"/>
      <c r="V1310" s="168"/>
      <c r="W1310" s="168"/>
      <c r="X1310" s="168"/>
      <c r="Y1310" s="168"/>
      <c r="Z1310" s="168"/>
      <c r="AA1310" s="168"/>
      <c r="AB1310" s="168"/>
      <c r="AC1310" s="168"/>
      <c r="AD1310" s="168"/>
      <c r="AE1310" s="168"/>
      <c r="AF1310" s="168"/>
      <c r="AG1310" s="168"/>
      <c r="AH1310" s="168"/>
      <c r="AI1310" s="168"/>
      <c r="AJ1310" s="168"/>
      <c r="AK1310" s="168"/>
      <c r="AL1310" s="168"/>
      <c r="AM1310" s="168"/>
      <c r="AN1310" s="168"/>
      <c r="AO1310" s="168"/>
      <c r="AP1310" s="168"/>
      <c r="AQ1310" s="168"/>
      <c r="AR1310" s="14"/>
    </row>
    <row r="1311" spans="1:44" x14ac:dyDescent="0.35">
      <c r="A1311" s="153" t="str">
        <f t="shared" si="78"/>
        <v>Cut3_14</v>
      </c>
      <c r="B1311" s="14">
        <v>2023</v>
      </c>
      <c r="C1311" s="14">
        <v>14</v>
      </c>
      <c r="D1311" s="14" t="s">
        <v>7</v>
      </c>
      <c r="E1311" s="14" t="s">
        <v>13</v>
      </c>
      <c r="F1311" s="14" t="s">
        <v>18</v>
      </c>
      <c r="G1311" s="14" t="s">
        <v>9</v>
      </c>
      <c r="H1311" s="14" t="str">
        <f t="shared" si="79"/>
        <v>B2BPW</v>
      </c>
      <c r="I1311" s="14" t="str">
        <f t="shared" si="80"/>
        <v>B2_2023</v>
      </c>
      <c r="J1311" s="14" t="s">
        <v>15</v>
      </c>
      <c r="K1311" s="14" t="s">
        <v>372</v>
      </c>
      <c r="L1311" s="18">
        <v>45162</v>
      </c>
      <c r="M1311" s="154">
        <v>18.67000045776367</v>
      </c>
      <c r="N1311" s="155">
        <v>2389.7600585937498</v>
      </c>
      <c r="O1311" s="155">
        <v>2389.7600585937498</v>
      </c>
      <c r="P1311" s="14"/>
      <c r="Q1311" s="14"/>
      <c r="R1311" s="14"/>
      <c r="S1311" s="168"/>
      <c r="T1311" s="168"/>
      <c r="U1311" s="168"/>
      <c r="V1311" s="168"/>
      <c r="W1311" s="168"/>
      <c r="X1311" s="168"/>
      <c r="Y1311" s="168"/>
      <c r="Z1311" s="168"/>
      <c r="AA1311" s="168"/>
      <c r="AB1311" s="168"/>
      <c r="AC1311" s="168"/>
      <c r="AD1311" s="168"/>
      <c r="AE1311" s="168"/>
      <c r="AF1311" s="168"/>
      <c r="AG1311" s="168"/>
      <c r="AH1311" s="168"/>
      <c r="AI1311" s="168"/>
      <c r="AJ1311" s="168"/>
      <c r="AK1311" s="168"/>
      <c r="AL1311" s="168"/>
      <c r="AM1311" s="168"/>
      <c r="AN1311" s="168"/>
      <c r="AO1311" s="168"/>
      <c r="AP1311" s="168"/>
      <c r="AQ1311" s="168"/>
      <c r="AR1311" s="14"/>
    </row>
    <row r="1312" spans="1:44" x14ac:dyDescent="0.35">
      <c r="A1312" s="153" t="str">
        <f t="shared" si="78"/>
        <v>Cut3_15</v>
      </c>
      <c r="B1312" s="14">
        <v>2023</v>
      </c>
      <c r="C1312" s="14">
        <v>15</v>
      </c>
      <c r="D1312" s="14" t="s">
        <v>13</v>
      </c>
      <c r="E1312" s="14" t="s">
        <v>13</v>
      </c>
      <c r="F1312" s="14" t="s">
        <v>18</v>
      </c>
      <c r="G1312" s="14" t="s">
        <v>16</v>
      </c>
      <c r="H1312" s="14" t="str">
        <f t="shared" si="79"/>
        <v>B2BFW</v>
      </c>
      <c r="I1312" s="14" t="str">
        <f t="shared" si="80"/>
        <v>B2_2023</v>
      </c>
      <c r="J1312" s="14" t="s">
        <v>15</v>
      </c>
      <c r="K1312" s="14" t="s">
        <v>372</v>
      </c>
      <c r="L1312" s="18">
        <v>45162</v>
      </c>
      <c r="M1312" s="154">
        <v>18.365000152587889</v>
      </c>
      <c r="N1312" s="155">
        <v>2252.7733520507813</v>
      </c>
      <c r="O1312" s="155">
        <v>2252.7733520507813</v>
      </c>
      <c r="P1312" s="14"/>
      <c r="Q1312" s="14"/>
      <c r="R1312" s="14"/>
      <c r="S1312" s="168"/>
      <c r="T1312" s="168"/>
      <c r="U1312" s="168"/>
      <c r="V1312" s="168"/>
      <c r="W1312" s="168"/>
      <c r="X1312" s="168"/>
      <c r="Y1312" s="168"/>
      <c r="Z1312" s="168"/>
      <c r="AA1312" s="168"/>
      <c r="AB1312" s="168"/>
      <c r="AC1312" s="168"/>
      <c r="AD1312" s="168"/>
      <c r="AE1312" s="168"/>
      <c r="AF1312" s="168"/>
      <c r="AG1312" s="168"/>
      <c r="AH1312" s="168"/>
      <c r="AI1312" s="168"/>
      <c r="AJ1312" s="168"/>
      <c r="AK1312" s="168"/>
      <c r="AL1312" s="168"/>
      <c r="AM1312" s="168"/>
      <c r="AN1312" s="168"/>
      <c r="AO1312" s="168"/>
      <c r="AP1312" s="168"/>
      <c r="AQ1312" s="168"/>
      <c r="AR1312" s="14"/>
    </row>
    <row r="1313" spans="1:44" x14ac:dyDescent="0.35">
      <c r="A1313" s="153" t="str">
        <f t="shared" si="78"/>
        <v>Cut3_16</v>
      </c>
      <c r="B1313" s="14">
        <v>2023</v>
      </c>
      <c r="C1313" s="14">
        <v>16</v>
      </c>
      <c r="D1313" s="14" t="s">
        <v>13</v>
      </c>
      <c r="E1313" s="14" t="s">
        <v>13</v>
      </c>
      <c r="F1313" s="14" t="s">
        <v>14</v>
      </c>
      <c r="G1313" s="14" t="s">
        <v>9</v>
      </c>
      <c r="H1313" s="14" t="str">
        <f t="shared" si="79"/>
        <v>B1BPW</v>
      </c>
      <c r="I1313" s="14" t="str">
        <f t="shared" si="80"/>
        <v>B1_2023</v>
      </c>
      <c r="J1313" s="14" t="s">
        <v>15</v>
      </c>
      <c r="K1313" s="14" t="s">
        <v>372</v>
      </c>
      <c r="L1313" s="18">
        <v>45152</v>
      </c>
      <c r="M1313" s="154">
        <v>15.35</v>
      </c>
      <c r="N1313" s="155">
        <v>1842</v>
      </c>
      <c r="O1313" s="155">
        <v>1842</v>
      </c>
      <c r="P1313" s="14"/>
      <c r="Q1313" s="14"/>
      <c r="R1313" s="14"/>
      <c r="S1313" s="168"/>
      <c r="T1313" s="168"/>
      <c r="U1313" s="168"/>
      <c r="V1313" s="168"/>
      <c r="W1313" s="168"/>
      <c r="X1313" s="168"/>
      <c r="Y1313" s="168"/>
      <c r="Z1313" s="168"/>
      <c r="AA1313" s="168"/>
      <c r="AB1313" s="168"/>
      <c r="AC1313" s="168"/>
      <c r="AD1313" s="168"/>
      <c r="AE1313" s="168"/>
      <c r="AF1313" s="168"/>
      <c r="AG1313" s="168"/>
      <c r="AH1313" s="168"/>
      <c r="AI1313" s="168"/>
      <c r="AJ1313" s="168"/>
      <c r="AK1313" s="168"/>
      <c r="AL1313" s="168"/>
      <c r="AM1313" s="168"/>
      <c r="AN1313" s="168"/>
      <c r="AO1313" s="168"/>
      <c r="AP1313" s="168"/>
      <c r="AQ1313" s="168"/>
      <c r="AR1313" s="14"/>
    </row>
    <row r="1314" spans="1:44" x14ac:dyDescent="0.35">
      <c r="A1314" s="153" t="str">
        <f t="shared" si="78"/>
        <v>Cut3_17</v>
      </c>
      <c r="B1314" s="14">
        <v>2023</v>
      </c>
      <c r="C1314" s="14">
        <v>17</v>
      </c>
      <c r="D1314" s="14" t="s">
        <v>12</v>
      </c>
      <c r="E1314" s="14" t="s">
        <v>13</v>
      </c>
      <c r="F1314" s="14" t="s">
        <v>14</v>
      </c>
      <c r="G1314" s="14" t="s">
        <v>16</v>
      </c>
      <c r="H1314" s="14" t="str">
        <f t="shared" si="79"/>
        <v>B1BFW</v>
      </c>
      <c r="I1314" s="14" t="str">
        <f t="shared" si="80"/>
        <v>B1_2023</v>
      </c>
      <c r="J1314" s="14" t="s">
        <v>15</v>
      </c>
      <c r="K1314" s="14" t="s">
        <v>372</v>
      </c>
      <c r="L1314" s="18">
        <v>45152</v>
      </c>
      <c r="M1314" s="154">
        <v>15.1</v>
      </c>
      <c r="N1314" s="155">
        <v>2214.6666666666665</v>
      </c>
      <c r="O1314" s="155">
        <v>2214.6666666666665</v>
      </c>
      <c r="P1314" s="14"/>
      <c r="Q1314" s="14"/>
      <c r="R1314" s="14"/>
      <c r="S1314" s="168"/>
      <c r="T1314" s="168"/>
      <c r="U1314" s="168"/>
      <c r="V1314" s="168"/>
      <c r="W1314" s="168"/>
      <c r="X1314" s="168"/>
      <c r="Y1314" s="168"/>
      <c r="Z1314" s="168"/>
      <c r="AA1314" s="168"/>
      <c r="AB1314" s="168"/>
      <c r="AC1314" s="168"/>
      <c r="AD1314" s="168"/>
      <c r="AE1314" s="168"/>
      <c r="AF1314" s="168"/>
      <c r="AG1314" s="168"/>
      <c r="AH1314" s="168"/>
      <c r="AI1314" s="168"/>
      <c r="AJ1314" s="168"/>
      <c r="AK1314" s="168"/>
      <c r="AL1314" s="168"/>
      <c r="AM1314" s="168"/>
      <c r="AN1314" s="168"/>
      <c r="AO1314" s="168"/>
      <c r="AP1314" s="168"/>
      <c r="AQ1314" s="168"/>
      <c r="AR1314" s="14"/>
    </row>
    <row r="1315" spans="1:44" x14ac:dyDescent="0.35">
      <c r="A1315" s="153" t="str">
        <f t="shared" si="78"/>
        <v>Cut3_18</v>
      </c>
      <c r="B1315" s="14">
        <v>2023</v>
      </c>
      <c r="C1315" s="14">
        <v>18</v>
      </c>
      <c r="D1315" s="14" t="s">
        <v>12</v>
      </c>
      <c r="E1315" s="14" t="s">
        <v>13</v>
      </c>
      <c r="F1315" s="14" t="s">
        <v>11</v>
      </c>
      <c r="G1315" s="14" t="s">
        <v>16</v>
      </c>
      <c r="H1315" s="14" t="str">
        <f t="shared" si="79"/>
        <v>B4BFW</v>
      </c>
      <c r="I1315" s="14" t="str">
        <f t="shared" si="80"/>
        <v>B4_2023</v>
      </c>
      <c r="J1315" s="14" t="s">
        <v>10</v>
      </c>
      <c r="K1315" s="14" t="s">
        <v>372</v>
      </c>
      <c r="L1315" s="18">
        <v>45152</v>
      </c>
      <c r="M1315" s="154">
        <v>15.879999542236328</v>
      </c>
      <c r="N1315" s="155">
        <v>2816.0532521565756</v>
      </c>
      <c r="O1315" s="155">
        <v>2816.0532521565756</v>
      </c>
      <c r="P1315" s="14"/>
      <c r="Q1315" s="14"/>
      <c r="R1315" s="14"/>
      <c r="S1315" s="168"/>
      <c r="T1315" s="168"/>
      <c r="U1315" s="168"/>
      <c r="V1315" s="168"/>
      <c r="W1315" s="168"/>
      <c r="X1315" s="168"/>
      <c r="Y1315" s="168"/>
      <c r="Z1315" s="168"/>
      <c r="AA1315" s="168"/>
      <c r="AB1315" s="168"/>
      <c r="AC1315" s="168"/>
      <c r="AD1315" s="168"/>
      <c r="AE1315" s="168"/>
      <c r="AF1315" s="168"/>
      <c r="AG1315" s="168"/>
      <c r="AH1315" s="168"/>
      <c r="AI1315" s="168"/>
      <c r="AJ1315" s="168"/>
      <c r="AK1315" s="168"/>
      <c r="AL1315" s="168"/>
      <c r="AM1315" s="168"/>
      <c r="AN1315" s="168"/>
      <c r="AO1315" s="168"/>
      <c r="AP1315" s="168"/>
      <c r="AQ1315" s="168"/>
      <c r="AR1315" s="14"/>
    </row>
    <row r="1316" spans="1:44" x14ac:dyDescent="0.35">
      <c r="A1316" s="153" t="str">
        <f t="shared" si="78"/>
        <v>Cut3_19</v>
      </c>
      <c r="B1316" s="14">
        <v>2023</v>
      </c>
      <c r="C1316" s="14">
        <v>19</v>
      </c>
      <c r="D1316" s="14" t="s">
        <v>17</v>
      </c>
      <c r="E1316" s="14" t="s">
        <v>13</v>
      </c>
      <c r="F1316" s="14" t="s">
        <v>11</v>
      </c>
      <c r="G1316" s="14" t="s">
        <v>9</v>
      </c>
      <c r="H1316" s="14" t="str">
        <f t="shared" si="79"/>
        <v>B4BPW</v>
      </c>
      <c r="I1316" s="14" t="str">
        <f t="shared" si="80"/>
        <v>B4_2023</v>
      </c>
      <c r="J1316" s="14" t="s">
        <v>10</v>
      </c>
      <c r="K1316" s="14" t="s">
        <v>372</v>
      </c>
      <c r="L1316" s="18">
        <v>45152</v>
      </c>
      <c r="M1316" s="154">
        <v>14.994999694824218</v>
      </c>
      <c r="N1316" s="155">
        <v>3398.8665974934897</v>
      </c>
      <c r="O1316" s="155">
        <v>3398.8665974934897</v>
      </c>
      <c r="P1316" s="14"/>
      <c r="Q1316" s="14"/>
      <c r="R1316" s="14"/>
      <c r="S1316" s="168"/>
      <c r="T1316" s="168"/>
      <c r="U1316" s="168"/>
      <c r="V1316" s="168"/>
      <c r="W1316" s="168"/>
      <c r="X1316" s="168"/>
      <c r="Y1316" s="168"/>
      <c r="Z1316" s="168"/>
      <c r="AA1316" s="168"/>
      <c r="AB1316" s="168"/>
      <c r="AC1316" s="168"/>
      <c r="AD1316" s="168"/>
      <c r="AE1316" s="168"/>
      <c r="AF1316" s="168"/>
      <c r="AG1316" s="168"/>
      <c r="AH1316" s="168"/>
      <c r="AI1316" s="168"/>
      <c r="AJ1316" s="168"/>
      <c r="AK1316" s="168"/>
      <c r="AL1316" s="168"/>
      <c r="AM1316" s="168"/>
      <c r="AN1316" s="168"/>
      <c r="AO1316" s="168"/>
      <c r="AP1316" s="168"/>
      <c r="AQ1316" s="168"/>
      <c r="AR1316" s="14"/>
    </row>
    <row r="1317" spans="1:44" x14ac:dyDescent="0.35">
      <c r="A1317" s="153" t="str">
        <f t="shared" si="78"/>
        <v>Cut3_20</v>
      </c>
      <c r="B1317" s="14">
        <v>2023</v>
      </c>
      <c r="C1317" s="14">
        <v>20</v>
      </c>
      <c r="D1317" s="14" t="s">
        <v>17</v>
      </c>
      <c r="E1317" s="14" t="s">
        <v>13</v>
      </c>
      <c r="F1317" s="14" t="s">
        <v>8</v>
      </c>
      <c r="G1317" s="14" t="s">
        <v>12</v>
      </c>
      <c r="H1317" s="14" t="str">
        <f t="shared" si="79"/>
        <v>B3C</v>
      </c>
      <c r="I1317" s="14" t="str">
        <f t="shared" si="80"/>
        <v>B3_2023</v>
      </c>
      <c r="J1317" s="14" t="s">
        <v>10</v>
      </c>
      <c r="K1317" s="14" t="s">
        <v>372</v>
      </c>
      <c r="L1317" s="18">
        <v>45152</v>
      </c>
      <c r="M1317" s="154">
        <v>18.865000152587889</v>
      </c>
      <c r="N1317" s="155">
        <v>2112.8800170898439</v>
      </c>
      <c r="O1317" s="155">
        <v>2112.8800170898439</v>
      </c>
      <c r="P1317" s="14"/>
      <c r="Q1317" s="14"/>
      <c r="R1317" s="14"/>
      <c r="S1317" s="168"/>
      <c r="T1317" s="168"/>
      <c r="U1317" s="168"/>
      <c r="V1317" s="168"/>
      <c r="W1317" s="168"/>
      <c r="X1317" s="168"/>
      <c r="Y1317" s="168"/>
      <c r="Z1317" s="168"/>
      <c r="AA1317" s="168"/>
      <c r="AB1317" s="168"/>
      <c r="AC1317" s="168"/>
      <c r="AD1317" s="168"/>
      <c r="AE1317" s="168"/>
      <c r="AF1317" s="168"/>
      <c r="AG1317" s="168"/>
      <c r="AH1317" s="168"/>
      <c r="AI1317" s="168"/>
      <c r="AJ1317" s="168"/>
      <c r="AK1317" s="168"/>
      <c r="AL1317" s="168"/>
      <c r="AM1317" s="168"/>
      <c r="AN1317" s="168"/>
      <c r="AO1317" s="168"/>
      <c r="AP1317" s="168"/>
      <c r="AQ1317" s="168"/>
      <c r="AR1317" s="14"/>
    </row>
    <row r="1318" spans="1:44" x14ac:dyDescent="0.35">
      <c r="A1318" s="153" t="str">
        <f t="shared" si="78"/>
        <v>Cut3_21</v>
      </c>
      <c r="B1318" s="14">
        <v>2023</v>
      </c>
      <c r="C1318" s="14">
        <v>21</v>
      </c>
      <c r="D1318" s="14" t="s">
        <v>19</v>
      </c>
      <c r="E1318" s="14" t="s">
        <v>13</v>
      </c>
      <c r="F1318" s="14" t="s">
        <v>14</v>
      </c>
      <c r="G1318" s="14" t="s">
        <v>12</v>
      </c>
      <c r="H1318" s="14" t="str">
        <f t="shared" si="79"/>
        <v>B1C</v>
      </c>
      <c r="I1318" s="14" t="str">
        <f t="shared" si="80"/>
        <v>B1_2023</v>
      </c>
      <c r="J1318" s="14" t="s">
        <v>15</v>
      </c>
      <c r="K1318" s="14" t="s">
        <v>372</v>
      </c>
      <c r="L1318" s="18">
        <v>45152</v>
      </c>
      <c r="M1318" s="154">
        <v>20.20500030517578</v>
      </c>
      <c r="N1318" s="155">
        <v>2316.8400349934891</v>
      </c>
      <c r="O1318" s="155">
        <v>2316.8400349934891</v>
      </c>
      <c r="P1318" s="14"/>
      <c r="Q1318" s="14"/>
      <c r="R1318" s="14"/>
      <c r="S1318" s="168"/>
      <c r="T1318" s="168"/>
      <c r="U1318" s="168"/>
      <c r="V1318" s="168"/>
      <c r="W1318" s="168"/>
      <c r="X1318" s="168"/>
      <c r="Y1318" s="168"/>
      <c r="Z1318" s="168"/>
      <c r="AA1318" s="168"/>
      <c r="AB1318" s="168"/>
      <c r="AC1318" s="168"/>
      <c r="AD1318" s="168"/>
      <c r="AE1318" s="168"/>
      <c r="AF1318" s="168"/>
      <c r="AG1318" s="168"/>
      <c r="AH1318" s="168"/>
      <c r="AI1318" s="168"/>
      <c r="AJ1318" s="168"/>
      <c r="AK1318" s="168"/>
      <c r="AL1318" s="168"/>
      <c r="AM1318" s="168"/>
      <c r="AN1318" s="168"/>
      <c r="AO1318" s="168"/>
      <c r="AP1318" s="168"/>
      <c r="AQ1318" s="168"/>
      <c r="AR1318" s="14"/>
    </row>
    <row r="1319" spans="1:44" x14ac:dyDescent="0.35">
      <c r="A1319" s="153" t="str">
        <f t="shared" si="78"/>
        <v>Cut3_22</v>
      </c>
      <c r="B1319" s="14">
        <v>2023</v>
      </c>
      <c r="C1319" s="14">
        <v>22</v>
      </c>
      <c r="D1319" s="14" t="s">
        <v>19</v>
      </c>
      <c r="E1319" s="14" t="s">
        <v>13</v>
      </c>
      <c r="F1319" s="14" t="s">
        <v>11</v>
      </c>
      <c r="G1319" s="14" t="s">
        <v>12</v>
      </c>
      <c r="H1319" s="14" t="str">
        <f t="shared" si="79"/>
        <v>B4C</v>
      </c>
      <c r="I1319" s="14" t="str">
        <f t="shared" si="80"/>
        <v>B4_2023</v>
      </c>
      <c r="J1319" s="14" t="s">
        <v>10</v>
      </c>
      <c r="K1319" s="14" t="s">
        <v>372</v>
      </c>
      <c r="L1319" s="18">
        <v>45152</v>
      </c>
      <c r="M1319" s="154">
        <v>19.350000000000001</v>
      </c>
      <c r="N1319" s="155">
        <v>3483</v>
      </c>
      <c r="O1319" s="155">
        <v>3483</v>
      </c>
      <c r="P1319" s="14"/>
      <c r="Q1319" s="14"/>
      <c r="R1319" s="14"/>
      <c r="S1319" s="168"/>
      <c r="T1319" s="168"/>
      <c r="U1319" s="168"/>
      <c r="V1319" s="168"/>
      <c r="W1319" s="168"/>
      <c r="X1319" s="168"/>
      <c r="Y1319" s="168"/>
      <c r="Z1319" s="168"/>
      <c r="AA1319" s="168"/>
      <c r="AB1319" s="168"/>
      <c r="AC1319" s="168"/>
      <c r="AD1319" s="168"/>
      <c r="AE1319" s="168"/>
      <c r="AF1319" s="168"/>
      <c r="AG1319" s="168"/>
      <c r="AH1319" s="168"/>
      <c r="AI1319" s="168"/>
      <c r="AJ1319" s="168"/>
      <c r="AK1319" s="168"/>
      <c r="AL1319" s="168"/>
      <c r="AM1319" s="168"/>
      <c r="AN1319" s="168"/>
      <c r="AO1319" s="168"/>
      <c r="AP1319" s="168"/>
      <c r="AQ1319" s="168"/>
      <c r="AR1319" s="14"/>
    </row>
    <row r="1320" spans="1:44" x14ac:dyDescent="0.35">
      <c r="A1320" s="153" t="str">
        <f t="shared" si="78"/>
        <v>Cut3_23</v>
      </c>
      <c r="B1320" s="14">
        <v>2023</v>
      </c>
      <c r="C1320" s="14">
        <v>23</v>
      </c>
      <c r="D1320" s="14" t="s">
        <v>20</v>
      </c>
      <c r="E1320" s="14" t="s">
        <v>13</v>
      </c>
      <c r="F1320" s="14" t="s">
        <v>8</v>
      </c>
      <c r="G1320" s="14" t="s">
        <v>16</v>
      </c>
      <c r="H1320" s="14" t="str">
        <f t="shared" si="79"/>
        <v>B3BFW</v>
      </c>
      <c r="I1320" s="14" t="str">
        <f t="shared" si="80"/>
        <v>B3_2023</v>
      </c>
      <c r="J1320" s="14" t="s">
        <v>10</v>
      </c>
      <c r="K1320" s="14" t="s">
        <v>372</v>
      </c>
      <c r="L1320" s="18">
        <v>45152</v>
      </c>
      <c r="M1320" s="154">
        <v>20.939999389648438</v>
      </c>
      <c r="N1320" s="155">
        <v>2736.1599202473958</v>
      </c>
      <c r="O1320" s="155">
        <v>2736.1599202473958</v>
      </c>
      <c r="P1320" s="14"/>
      <c r="Q1320" s="14"/>
      <c r="R1320" s="14"/>
      <c r="S1320" s="168"/>
      <c r="T1320" s="168"/>
      <c r="U1320" s="168"/>
      <c r="V1320" s="168"/>
      <c r="W1320" s="168"/>
      <c r="X1320" s="168"/>
      <c r="Y1320" s="168"/>
      <c r="Z1320" s="168"/>
      <c r="AA1320" s="168"/>
      <c r="AB1320" s="168"/>
      <c r="AC1320" s="168"/>
      <c r="AD1320" s="168"/>
      <c r="AE1320" s="168"/>
      <c r="AF1320" s="168"/>
      <c r="AG1320" s="168"/>
      <c r="AH1320" s="168"/>
      <c r="AI1320" s="168"/>
      <c r="AJ1320" s="168"/>
      <c r="AK1320" s="168"/>
      <c r="AL1320" s="168"/>
      <c r="AM1320" s="168"/>
      <c r="AN1320" s="168"/>
      <c r="AO1320" s="168"/>
      <c r="AP1320" s="168"/>
      <c r="AQ1320" s="168"/>
      <c r="AR1320" s="14"/>
    </row>
    <row r="1321" spans="1:44" x14ac:dyDescent="0.35">
      <c r="A1321" s="153" t="str">
        <f t="shared" si="78"/>
        <v>Cut3_24</v>
      </c>
      <c r="B1321" s="14">
        <v>2023</v>
      </c>
      <c r="C1321" s="15">
        <v>24</v>
      </c>
      <c r="D1321" s="15" t="s">
        <v>20</v>
      </c>
      <c r="E1321" s="15" t="s">
        <v>13</v>
      </c>
      <c r="F1321" s="15" t="s">
        <v>18</v>
      </c>
      <c r="G1321" s="14" t="s">
        <v>12</v>
      </c>
      <c r="H1321" s="14" t="str">
        <f t="shared" si="79"/>
        <v>B2C</v>
      </c>
      <c r="I1321" s="14" t="str">
        <f t="shared" si="80"/>
        <v>B2_2023</v>
      </c>
      <c r="J1321" s="14" t="s">
        <v>15</v>
      </c>
      <c r="K1321" s="14" t="s">
        <v>372</v>
      </c>
      <c r="L1321" s="18">
        <v>45162</v>
      </c>
      <c r="M1321" s="154">
        <v>21.994999694824219</v>
      </c>
      <c r="N1321" s="155">
        <v>1378.3533142089846</v>
      </c>
      <c r="O1321" s="155">
        <v>1378.3533142089846</v>
      </c>
      <c r="P1321" s="14"/>
      <c r="Q1321" s="14"/>
      <c r="R1321" s="14"/>
      <c r="S1321" s="168"/>
      <c r="T1321" s="168"/>
      <c r="U1321" s="168"/>
      <c r="V1321" s="168"/>
      <c r="W1321" s="168"/>
      <c r="X1321" s="168"/>
      <c r="Y1321" s="168"/>
      <c r="Z1321" s="168"/>
      <c r="AA1321" s="168"/>
      <c r="AB1321" s="168"/>
      <c r="AC1321" s="168"/>
      <c r="AD1321" s="168"/>
      <c r="AE1321" s="168"/>
      <c r="AF1321" s="168"/>
      <c r="AG1321" s="168"/>
      <c r="AH1321" s="168"/>
      <c r="AI1321" s="168"/>
      <c r="AJ1321" s="168"/>
      <c r="AK1321" s="168"/>
      <c r="AL1321" s="168"/>
      <c r="AM1321" s="168"/>
      <c r="AN1321" s="168"/>
      <c r="AO1321" s="168"/>
      <c r="AP1321" s="168"/>
      <c r="AQ1321" s="168"/>
      <c r="AR1321" s="14"/>
    </row>
    <row r="1322" spans="1:44" x14ac:dyDescent="0.35">
      <c r="A1322" s="153" t="str">
        <f t="shared" si="78"/>
        <v>Cut3_25</v>
      </c>
      <c r="B1322" s="14">
        <v>2023</v>
      </c>
      <c r="C1322" s="14">
        <v>25</v>
      </c>
      <c r="D1322" s="14" t="s">
        <v>7</v>
      </c>
      <c r="E1322" s="14" t="s">
        <v>12</v>
      </c>
      <c r="F1322" s="14" t="s">
        <v>11</v>
      </c>
      <c r="G1322" s="14" t="s">
        <v>16</v>
      </c>
      <c r="H1322" s="14" t="str">
        <f t="shared" si="79"/>
        <v>B4BFW</v>
      </c>
      <c r="I1322" s="14" t="str">
        <f t="shared" si="80"/>
        <v>B4_2023</v>
      </c>
      <c r="J1322" s="14" t="s">
        <v>10</v>
      </c>
      <c r="K1322" s="14" t="s">
        <v>372</v>
      </c>
      <c r="L1322" s="18">
        <v>45152</v>
      </c>
      <c r="M1322" s="154">
        <v>20.314999389648435</v>
      </c>
      <c r="N1322" s="155">
        <v>3087.8799072265629</v>
      </c>
      <c r="O1322" s="155">
        <v>3087.8799072265629</v>
      </c>
      <c r="P1322" s="14"/>
      <c r="Q1322" s="14"/>
      <c r="R1322" s="14"/>
      <c r="S1322" s="168"/>
      <c r="T1322" s="168"/>
      <c r="U1322" s="168"/>
      <c r="V1322" s="168"/>
      <c r="W1322" s="168"/>
      <c r="X1322" s="168"/>
      <c r="Y1322" s="168"/>
      <c r="Z1322" s="168"/>
      <c r="AA1322" s="168"/>
      <c r="AB1322" s="168"/>
      <c r="AC1322" s="168"/>
      <c r="AD1322" s="168"/>
      <c r="AE1322" s="168"/>
      <c r="AF1322" s="168"/>
      <c r="AG1322" s="168"/>
      <c r="AH1322" s="168"/>
      <c r="AI1322" s="168"/>
      <c r="AJ1322" s="168"/>
      <c r="AK1322" s="168"/>
      <c r="AL1322" s="168"/>
      <c r="AM1322" s="168"/>
      <c r="AN1322" s="168"/>
      <c r="AO1322" s="168"/>
      <c r="AP1322" s="168"/>
      <c r="AQ1322" s="168"/>
      <c r="AR1322" s="14"/>
    </row>
    <row r="1323" spans="1:44" x14ac:dyDescent="0.35">
      <c r="A1323" s="153" t="str">
        <f t="shared" si="78"/>
        <v>Cut3_26</v>
      </c>
      <c r="B1323" s="14">
        <v>2023</v>
      </c>
      <c r="C1323" s="14">
        <v>26</v>
      </c>
      <c r="D1323" s="14" t="s">
        <v>7</v>
      </c>
      <c r="E1323" s="14" t="s">
        <v>12</v>
      </c>
      <c r="F1323" s="14" t="s">
        <v>18</v>
      </c>
      <c r="G1323" s="14" t="s">
        <v>9</v>
      </c>
      <c r="H1323" s="14" t="str">
        <f t="shared" si="79"/>
        <v>B2BPW</v>
      </c>
      <c r="I1323" s="14" t="str">
        <f t="shared" si="80"/>
        <v>B2_2023</v>
      </c>
      <c r="J1323" s="14" t="s">
        <v>15</v>
      </c>
      <c r="K1323" s="14" t="s">
        <v>372</v>
      </c>
      <c r="L1323" s="18">
        <v>45162</v>
      </c>
      <c r="M1323" s="154">
        <v>16.810000610351565</v>
      </c>
      <c r="N1323" s="155">
        <v>2218.9200805664063</v>
      </c>
      <c r="O1323" s="155">
        <v>2218.9200805664063</v>
      </c>
      <c r="P1323" s="14"/>
      <c r="Q1323" s="14"/>
      <c r="R1323" s="14"/>
      <c r="S1323" s="168"/>
      <c r="T1323" s="168"/>
      <c r="U1323" s="168"/>
      <c r="V1323" s="168"/>
      <c r="W1323" s="168"/>
      <c r="X1323" s="168"/>
      <c r="Y1323" s="168"/>
      <c r="Z1323" s="168"/>
      <c r="AA1323" s="168"/>
      <c r="AB1323" s="168"/>
      <c r="AC1323" s="168"/>
      <c r="AD1323" s="168"/>
      <c r="AE1323" s="168"/>
      <c r="AF1323" s="168"/>
      <c r="AG1323" s="168"/>
      <c r="AH1323" s="168"/>
      <c r="AI1323" s="168"/>
      <c r="AJ1323" s="168"/>
      <c r="AK1323" s="168"/>
      <c r="AL1323" s="168"/>
      <c r="AM1323" s="168"/>
      <c r="AN1323" s="168"/>
      <c r="AO1323" s="168"/>
      <c r="AP1323" s="168"/>
      <c r="AQ1323" s="168"/>
      <c r="AR1323" s="14"/>
    </row>
    <row r="1324" spans="1:44" x14ac:dyDescent="0.35">
      <c r="A1324" s="153" t="str">
        <f t="shared" si="78"/>
        <v>Cut3_27</v>
      </c>
      <c r="B1324" s="14">
        <v>2023</v>
      </c>
      <c r="C1324" s="14">
        <v>27</v>
      </c>
      <c r="D1324" s="14" t="s">
        <v>13</v>
      </c>
      <c r="E1324" s="14" t="s">
        <v>12</v>
      </c>
      <c r="F1324" s="14" t="s">
        <v>14</v>
      </c>
      <c r="G1324" s="14" t="s">
        <v>12</v>
      </c>
      <c r="H1324" s="14" t="str">
        <f t="shared" si="79"/>
        <v>B1C</v>
      </c>
      <c r="I1324" s="14" t="str">
        <f t="shared" si="80"/>
        <v>B1_2023</v>
      </c>
      <c r="J1324" s="14" t="s">
        <v>15</v>
      </c>
      <c r="K1324" s="14" t="s">
        <v>372</v>
      </c>
      <c r="L1324" s="18">
        <v>45152</v>
      </c>
      <c r="M1324" s="154">
        <v>20.929999542236327</v>
      </c>
      <c r="N1324" s="155">
        <v>2483.6932790120441</v>
      </c>
      <c r="O1324" s="155">
        <v>2483.6932790120441</v>
      </c>
      <c r="P1324" s="14"/>
      <c r="Q1324" s="14"/>
      <c r="R1324" s="14"/>
      <c r="S1324" s="168"/>
      <c r="T1324" s="168"/>
      <c r="U1324" s="168"/>
      <c r="V1324" s="168"/>
      <c r="W1324" s="168"/>
      <c r="X1324" s="168"/>
      <c r="Y1324" s="168"/>
      <c r="Z1324" s="168"/>
      <c r="AA1324" s="168"/>
      <c r="AB1324" s="168"/>
      <c r="AC1324" s="168"/>
      <c r="AD1324" s="168"/>
      <c r="AE1324" s="168"/>
      <c r="AF1324" s="168"/>
      <c r="AG1324" s="168"/>
      <c r="AH1324" s="168"/>
      <c r="AI1324" s="168"/>
      <c r="AJ1324" s="168"/>
      <c r="AK1324" s="168"/>
      <c r="AL1324" s="168"/>
      <c r="AM1324" s="168"/>
      <c r="AN1324" s="168"/>
      <c r="AO1324" s="168"/>
      <c r="AP1324" s="168"/>
      <c r="AQ1324" s="168"/>
      <c r="AR1324" s="14"/>
    </row>
    <row r="1325" spans="1:44" x14ac:dyDescent="0.35">
      <c r="A1325" s="153" t="str">
        <f t="shared" si="78"/>
        <v>Cut3_28</v>
      </c>
      <c r="B1325" s="14">
        <v>2023</v>
      </c>
      <c r="C1325" s="14">
        <v>28</v>
      </c>
      <c r="D1325" s="14" t="s">
        <v>13</v>
      </c>
      <c r="E1325" s="14" t="s">
        <v>12</v>
      </c>
      <c r="F1325" s="14" t="s">
        <v>14</v>
      </c>
      <c r="G1325" s="14" t="s">
        <v>9</v>
      </c>
      <c r="H1325" s="14" t="str">
        <f t="shared" si="79"/>
        <v>B1BPW</v>
      </c>
      <c r="I1325" s="14" t="str">
        <f t="shared" si="80"/>
        <v>B1_2023</v>
      </c>
      <c r="J1325" s="14" t="s">
        <v>15</v>
      </c>
      <c r="K1325" s="14" t="s">
        <v>372</v>
      </c>
      <c r="L1325" s="18">
        <v>45152</v>
      </c>
      <c r="M1325" s="154">
        <v>19.605000305175778</v>
      </c>
      <c r="N1325" s="155">
        <v>2091.200032552083</v>
      </c>
      <c r="O1325" s="155">
        <v>2091.200032552083</v>
      </c>
      <c r="P1325" s="14"/>
      <c r="Q1325" s="14"/>
      <c r="R1325" s="14"/>
      <c r="S1325" s="168"/>
      <c r="T1325" s="168"/>
      <c r="U1325" s="168"/>
      <c r="V1325" s="168"/>
      <c r="W1325" s="168"/>
      <c r="X1325" s="168"/>
      <c r="Y1325" s="168"/>
      <c r="Z1325" s="168"/>
      <c r="AA1325" s="168"/>
      <c r="AB1325" s="168"/>
      <c r="AC1325" s="168"/>
      <c r="AD1325" s="168"/>
      <c r="AE1325" s="168"/>
      <c r="AF1325" s="168"/>
      <c r="AG1325" s="168"/>
      <c r="AH1325" s="168"/>
      <c r="AI1325" s="168"/>
      <c r="AJ1325" s="168"/>
      <c r="AK1325" s="168"/>
      <c r="AL1325" s="168"/>
      <c r="AM1325" s="168"/>
      <c r="AN1325" s="168"/>
      <c r="AO1325" s="168"/>
      <c r="AP1325" s="168"/>
      <c r="AQ1325" s="168"/>
      <c r="AR1325" s="14"/>
    </row>
    <row r="1326" spans="1:44" x14ac:dyDescent="0.35">
      <c r="A1326" s="153" t="str">
        <f t="shared" si="78"/>
        <v>Cut3_29</v>
      </c>
      <c r="B1326" s="14">
        <v>2023</v>
      </c>
      <c r="C1326" s="14">
        <v>29</v>
      </c>
      <c r="D1326" s="14" t="s">
        <v>12</v>
      </c>
      <c r="E1326" s="14" t="s">
        <v>12</v>
      </c>
      <c r="F1326" s="14" t="s">
        <v>11</v>
      </c>
      <c r="G1326" s="14" t="s">
        <v>9</v>
      </c>
      <c r="H1326" s="14" t="str">
        <f t="shared" si="79"/>
        <v>B4BPW</v>
      </c>
      <c r="I1326" s="14" t="str">
        <f t="shared" si="80"/>
        <v>B4_2023</v>
      </c>
      <c r="J1326" s="14" t="s">
        <v>10</v>
      </c>
      <c r="K1326" s="14" t="s">
        <v>372</v>
      </c>
      <c r="L1326" s="18">
        <v>45152</v>
      </c>
      <c r="M1326" s="154">
        <v>19.935000610351562</v>
      </c>
      <c r="N1326" s="155">
        <v>3774.3601155598953</v>
      </c>
      <c r="O1326" s="155">
        <v>3774.3601155598953</v>
      </c>
      <c r="P1326" s="14"/>
      <c r="Q1326" s="14"/>
      <c r="R1326" s="14"/>
      <c r="S1326" s="168"/>
      <c r="T1326" s="168"/>
      <c r="U1326" s="168"/>
      <c r="V1326" s="168"/>
      <c r="W1326" s="168"/>
      <c r="X1326" s="168"/>
      <c r="Y1326" s="168"/>
      <c r="Z1326" s="168"/>
      <c r="AA1326" s="168"/>
      <c r="AB1326" s="168"/>
      <c r="AC1326" s="168"/>
      <c r="AD1326" s="168"/>
      <c r="AE1326" s="168"/>
      <c r="AF1326" s="168"/>
      <c r="AG1326" s="168"/>
      <c r="AH1326" s="168"/>
      <c r="AI1326" s="168"/>
      <c r="AJ1326" s="168"/>
      <c r="AK1326" s="168"/>
      <c r="AL1326" s="168"/>
      <c r="AM1326" s="168"/>
      <c r="AN1326" s="168"/>
      <c r="AO1326" s="168"/>
      <c r="AP1326" s="168"/>
      <c r="AQ1326" s="168"/>
      <c r="AR1326" s="14"/>
    </row>
    <row r="1327" spans="1:44" x14ac:dyDescent="0.35">
      <c r="A1327" s="153" t="str">
        <f t="shared" si="78"/>
        <v>Cut3_30</v>
      </c>
      <c r="B1327" s="14">
        <v>2023</v>
      </c>
      <c r="C1327" s="14">
        <v>30</v>
      </c>
      <c r="D1327" s="14" t="s">
        <v>12</v>
      </c>
      <c r="E1327" s="14" t="s">
        <v>12</v>
      </c>
      <c r="F1327" s="14" t="s">
        <v>8</v>
      </c>
      <c r="G1327" s="14" t="s">
        <v>16</v>
      </c>
      <c r="H1327" s="14" t="str">
        <f t="shared" si="79"/>
        <v>B3BFW</v>
      </c>
      <c r="I1327" s="14" t="str">
        <f t="shared" si="80"/>
        <v>B3_2023</v>
      </c>
      <c r="J1327" s="14" t="s">
        <v>10</v>
      </c>
      <c r="K1327" s="14" t="s">
        <v>372</v>
      </c>
      <c r="L1327" s="18">
        <v>45152</v>
      </c>
      <c r="M1327" s="154">
        <v>23.240000152587893</v>
      </c>
      <c r="N1327" s="155">
        <v>2200.0533477783206</v>
      </c>
      <c r="O1327" s="155">
        <v>2200.0533477783206</v>
      </c>
      <c r="P1327" s="14"/>
      <c r="Q1327" s="14"/>
      <c r="R1327" s="14"/>
      <c r="S1327" s="168"/>
      <c r="T1327" s="168"/>
      <c r="U1327" s="168"/>
      <c r="V1327" s="168"/>
      <c r="W1327" s="168"/>
      <c r="X1327" s="168"/>
      <c r="Y1327" s="168"/>
      <c r="Z1327" s="168"/>
      <c r="AA1327" s="168"/>
      <c r="AB1327" s="168"/>
      <c r="AC1327" s="168"/>
      <c r="AD1327" s="168"/>
      <c r="AE1327" s="168"/>
      <c r="AF1327" s="168"/>
      <c r="AG1327" s="168"/>
      <c r="AH1327" s="168"/>
      <c r="AI1327" s="168"/>
      <c r="AJ1327" s="168"/>
      <c r="AK1327" s="168"/>
      <c r="AL1327" s="168"/>
      <c r="AM1327" s="168"/>
      <c r="AN1327" s="168"/>
      <c r="AO1327" s="168"/>
      <c r="AP1327" s="168"/>
      <c r="AQ1327" s="168"/>
      <c r="AR1327" s="14"/>
    </row>
    <row r="1328" spans="1:44" x14ac:dyDescent="0.35">
      <c r="A1328" s="153" t="str">
        <f t="shared" si="78"/>
        <v>Cut3_31</v>
      </c>
      <c r="B1328" s="14">
        <v>2023</v>
      </c>
      <c r="C1328" s="14">
        <v>31</v>
      </c>
      <c r="D1328" s="14" t="s">
        <v>17</v>
      </c>
      <c r="E1328" s="14" t="s">
        <v>12</v>
      </c>
      <c r="F1328" s="14" t="s">
        <v>11</v>
      </c>
      <c r="G1328" s="14" t="s">
        <v>12</v>
      </c>
      <c r="H1328" s="14" t="str">
        <f t="shared" si="79"/>
        <v>B4C</v>
      </c>
      <c r="I1328" s="14" t="str">
        <f t="shared" si="80"/>
        <v>B4_2023</v>
      </c>
      <c r="J1328" s="14" t="s">
        <v>10</v>
      </c>
      <c r="K1328" s="14" t="s">
        <v>372</v>
      </c>
      <c r="L1328" s="18">
        <v>45152</v>
      </c>
      <c r="M1328" s="154">
        <v>22.755000305175781</v>
      </c>
      <c r="N1328" s="155">
        <v>2063.1200276692712</v>
      </c>
      <c r="O1328" s="155">
        <v>2063.1200276692712</v>
      </c>
      <c r="P1328" s="14"/>
      <c r="Q1328" s="14"/>
      <c r="R1328" s="14"/>
      <c r="S1328" s="168"/>
      <c r="T1328" s="168"/>
      <c r="U1328" s="168"/>
      <c r="V1328" s="168"/>
      <c r="W1328" s="168"/>
      <c r="X1328" s="168"/>
      <c r="Y1328" s="168"/>
      <c r="Z1328" s="168"/>
      <c r="AA1328" s="168"/>
      <c r="AB1328" s="168"/>
      <c r="AC1328" s="168"/>
      <c r="AD1328" s="168"/>
      <c r="AE1328" s="168"/>
      <c r="AF1328" s="168"/>
      <c r="AG1328" s="168"/>
      <c r="AH1328" s="168"/>
      <c r="AI1328" s="168"/>
      <c r="AJ1328" s="168"/>
      <c r="AK1328" s="168"/>
      <c r="AL1328" s="168"/>
      <c r="AM1328" s="168"/>
      <c r="AN1328" s="168"/>
      <c r="AO1328" s="168"/>
      <c r="AP1328" s="168"/>
      <c r="AQ1328" s="168"/>
      <c r="AR1328" s="14"/>
    </row>
    <row r="1329" spans="1:44" x14ac:dyDescent="0.35">
      <c r="A1329" s="153" t="str">
        <f t="shared" ref="A1329:A1392" si="81">CONCATENATE(K1329,"_",C1329)</f>
        <v>Cut3_32</v>
      </c>
      <c r="B1329" s="14">
        <v>2023</v>
      </c>
      <c r="C1329" s="14">
        <v>32</v>
      </c>
      <c r="D1329" s="14" t="s">
        <v>17</v>
      </c>
      <c r="E1329" s="14" t="s">
        <v>12</v>
      </c>
      <c r="F1329" s="14" t="s">
        <v>8</v>
      </c>
      <c r="G1329" s="14" t="s">
        <v>12</v>
      </c>
      <c r="H1329" s="14" t="str">
        <f t="shared" si="79"/>
        <v>B3C</v>
      </c>
      <c r="I1329" s="14" t="str">
        <f t="shared" si="80"/>
        <v>B3_2023</v>
      </c>
      <c r="J1329" s="14" t="s">
        <v>10</v>
      </c>
      <c r="K1329" s="14" t="s">
        <v>372</v>
      </c>
      <c r="L1329" s="18">
        <v>45152</v>
      </c>
      <c r="M1329" s="154">
        <v>25.905000305175786</v>
      </c>
      <c r="N1329" s="155">
        <v>2279.6400268554689</v>
      </c>
      <c r="O1329" s="155">
        <v>2279.6400268554689</v>
      </c>
      <c r="P1329" s="14"/>
      <c r="Q1329" s="14"/>
      <c r="R1329" s="14"/>
      <c r="S1329" s="168"/>
      <c r="T1329" s="168"/>
      <c r="U1329" s="168"/>
      <c r="V1329" s="168"/>
      <c r="W1329" s="168"/>
      <c r="X1329" s="168"/>
      <c r="Y1329" s="168"/>
      <c r="Z1329" s="168"/>
      <c r="AA1329" s="168"/>
      <c r="AB1329" s="168"/>
      <c r="AC1329" s="168"/>
      <c r="AD1329" s="168"/>
      <c r="AE1329" s="168"/>
      <c r="AF1329" s="168"/>
      <c r="AG1329" s="168"/>
      <c r="AH1329" s="168"/>
      <c r="AI1329" s="168"/>
      <c r="AJ1329" s="168"/>
      <c r="AK1329" s="168"/>
      <c r="AL1329" s="168"/>
      <c r="AM1329" s="168"/>
      <c r="AN1329" s="168"/>
      <c r="AO1329" s="168"/>
      <c r="AP1329" s="168"/>
      <c r="AQ1329" s="168"/>
      <c r="AR1329" s="14"/>
    </row>
    <row r="1330" spans="1:44" x14ac:dyDescent="0.35">
      <c r="A1330" s="153" t="str">
        <f t="shared" si="81"/>
        <v>Cut3_33</v>
      </c>
      <c r="B1330" s="14">
        <v>2023</v>
      </c>
      <c r="C1330" s="14">
        <v>33</v>
      </c>
      <c r="D1330" s="14" t="s">
        <v>19</v>
      </c>
      <c r="E1330" s="14" t="s">
        <v>12</v>
      </c>
      <c r="F1330" s="14" t="s">
        <v>8</v>
      </c>
      <c r="G1330" s="14" t="s">
        <v>9</v>
      </c>
      <c r="H1330" s="14" t="str">
        <f t="shared" ref="H1330:H1393" si="82">F1330&amp;G1330</f>
        <v>B3BPW</v>
      </c>
      <c r="I1330" s="14" t="str">
        <f t="shared" ref="I1330:I1394" si="83">CONCATENATE(F1330,"_",B1330)</f>
        <v>B3_2023</v>
      </c>
      <c r="J1330" s="14" t="s">
        <v>10</v>
      </c>
      <c r="K1330" s="14" t="s">
        <v>372</v>
      </c>
      <c r="L1330" s="18">
        <v>45152</v>
      </c>
      <c r="M1330" s="154">
        <v>24.185000610351562</v>
      </c>
      <c r="N1330" s="155">
        <v>4353.3001098632813</v>
      </c>
      <c r="O1330" s="155">
        <v>4353.3001098632813</v>
      </c>
      <c r="P1330" s="14"/>
      <c r="Q1330" s="14"/>
      <c r="R1330" s="14"/>
      <c r="S1330" s="168"/>
      <c r="T1330" s="168"/>
      <c r="U1330" s="168"/>
      <c r="V1330" s="168"/>
      <c r="W1330" s="168"/>
      <c r="X1330" s="168"/>
      <c r="Y1330" s="168"/>
      <c r="Z1330" s="168"/>
      <c r="AA1330" s="168"/>
      <c r="AB1330" s="168"/>
      <c r="AC1330" s="168"/>
      <c r="AD1330" s="168"/>
      <c r="AE1330" s="168"/>
      <c r="AF1330" s="168"/>
      <c r="AG1330" s="168"/>
      <c r="AH1330" s="168"/>
      <c r="AI1330" s="168"/>
      <c r="AJ1330" s="168"/>
      <c r="AK1330" s="168"/>
      <c r="AL1330" s="168"/>
      <c r="AM1330" s="168"/>
      <c r="AN1330" s="168"/>
      <c r="AO1330" s="168"/>
      <c r="AP1330" s="168"/>
      <c r="AQ1330" s="168"/>
      <c r="AR1330" s="14"/>
    </row>
    <row r="1331" spans="1:44" x14ac:dyDescent="0.35">
      <c r="A1331" s="153" t="str">
        <f t="shared" si="81"/>
        <v>Cut3_34</v>
      </c>
      <c r="B1331" s="14">
        <v>2023</v>
      </c>
      <c r="C1331" s="14">
        <v>34</v>
      </c>
      <c r="D1331" s="14" t="s">
        <v>19</v>
      </c>
      <c r="E1331" s="14" t="s">
        <v>12</v>
      </c>
      <c r="F1331" s="14" t="s">
        <v>14</v>
      </c>
      <c r="G1331" s="14" t="s">
        <v>16</v>
      </c>
      <c r="H1331" s="14" t="str">
        <f t="shared" si="82"/>
        <v>B1BFW</v>
      </c>
      <c r="I1331" s="14" t="str">
        <f t="shared" si="83"/>
        <v>B1_2023</v>
      </c>
      <c r="J1331" s="14" t="s">
        <v>15</v>
      </c>
      <c r="K1331" s="14" t="s">
        <v>372</v>
      </c>
      <c r="L1331" s="18">
        <v>45152</v>
      </c>
      <c r="M1331" s="154">
        <v>22.990000152587893</v>
      </c>
      <c r="N1331" s="155">
        <v>3065.3333536783857</v>
      </c>
      <c r="O1331" s="155">
        <v>3065.3333536783857</v>
      </c>
      <c r="P1331" s="14"/>
      <c r="Q1331" s="14"/>
      <c r="R1331" s="14"/>
      <c r="S1331" s="168"/>
      <c r="T1331" s="168"/>
      <c r="U1331" s="168"/>
      <c r="V1331" s="168"/>
      <c r="W1331" s="168"/>
      <c r="X1331" s="168"/>
      <c r="Y1331" s="168"/>
      <c r="Z1331" s="168"/>
      <c r="AA1331" s="168"/>
      <c r="AB1331" s="168"/>
      <c r="AC1331" s="168"/>
      <c r="AD1331" s="168"/>
      <c r="AE1331" s="168"/>
      <c r="AF1331" s="168"/>
      <c r="AG1331" s="168"/>
      <c r="AH1331" s="168"/>
      <c r="AI1331" s="168"/>
      <c r="AJ1331" s="168"/>
      <c r="AK1331" s="168"/>
      <c r="AL1331" s="168"/>
      <c r="AM1331" s="168"/>
      <c r="AN1331" s="168"/>
      <c r="AO1331" s="168"/>
      <c r="AP1331" s="168"/>
      <c r="AQ1331" s="168"/>
      <c r="AR1331" s="14"/>
    </row>
    <row r="1332" spans="1:44" x14ac:dyDescent="0.35">
      <c r="A1332" s="153" t="str">
        <f t="shared" si="81"/>
        <v>Cut3_35</v>
      </c>
      <c r="B1332" s="14">
        <v>2023</v>
      </c>
      <c r="C1332" s="16">
        <v>35</v>
      </c>
      <c r="D1332" s="14" t="s">
        <v>20</v>
      </c>
      <c r="E1332" s="16" t="s">
        <v>12</v>
      </c>
      <c r="F1332" s="16" t="s">
        <v>18</v>
      </c>
      <c r="G1332" s="14" t="s">
        <v>16</v>
      </c>
      <c r="H1332" s="14" t="str">
        <f t="shared" si="82"/>
        <v>B2BFW</v>
      </c>
      <c r="I1332" s="14" t="str">
        <f t="shared" si="83"/>
        <v>B2_2023</v>
      </c>
      <c r="J1332" s="14" t="s">
        <v>15</v>
      </c>
      <c r="K1332" s="14" t="s">
        <v>372</v>
      </c>
      <c r="L1332" s="18">
        <v>45162</v>
      </c>
      <c r="M1332" s="154">
        <v>24.65</v>
      </c>
      <c r="N1332" s="155">
        <v>2563.6</v>
      </c>
      <c r="O1332" s="155">
        <v>2563.6</v>
      </c>
      <c r="P1332" s="14"/>
      <c r="Q1332" s="14"/>
      <c r="R1332" s="14"/>
      <c r="S1332" s="168"/>
      <c r="T1332" s="168"/>
      <c r="U1332" s="168"/>
      <c r="V1332" s="168"/>
      <c r="W1332" s="168"/>
      <c r="X1332" s="168"/>
      <c r="Y1332" s="168"/>
      <c r="Z1332" s="168"/>
      <c r="AA1332" s="168"/>
      <c r="AB1332" s="168"/>
      <c r="AC1332" s="168"/>
      <c r="AD1332" s="168"/>
      <c r="AE1332" s="168"/>
      <c r="AF1332" s="168"/>
      <c r="AG1332" s="168"/>
      <c r="AH1332" s="168"/>
      <c r="AI1332" s="168"/>
      <c r="AJ1332" s="168"/>
      <c r="AK1332" s="168"/>
      <c r="AL1332" s="168"/>
      <c r="AM1332" s="168"/>
      <c r="AN1332" s="168"/>
      <c r="AO1332" s="168"/>
      <c r="AP1332" s="168"/>
      <c r="AQ1332" s="168"/>
      <c r="AR1332" s="14"/>
    </row>
    <row r="1333" spans="1:44" x14ac:dyDescent="0.35">
      <c r="A1333" s="153" t="str">
        <f t="shared" si="81"/>
        <v>Cut3_36</v>
      </c>
      <c r="B1333" s="14">
        <v>2023</v>
      </c>
      <c r="C1333" s="15">
        <v>36</v>
      </c>
      <c r="D1333" s="15" t="s">
        <v>20</v>
      </c>
      <c r="E1333" s="15" t="s">
        <v>12</v>
      </c>
      <c r="F1333" s="15" t="s">
        <v>18</v>
      </c>
      <c r="G1333" s="14" t="s">
        <v>12</v>
      </c>
      <c r="H1333" s="14" t="str">
        <f t="shared" si="82"/>
        <v>B2C</v>
      </c>
      <c r="I1333" s="14" t="str">
        <f t="shared" si="83"/>
        <v>B2_2023</v>
      </c>
      <c r="J1333" s="14" t="s">
        <v>15</v>
      </c>
      <c r="K1333" s="14" t="s">
        <v>372</v>
      </c>
      <c r="L1333" s="18">
        <v>45162</v>
      </c>
      <c r="M1333" s="154">
        <v>18.654999542236329</v>
      </c>
      <c r="N1333" s="155">
        <v>1989.8666178385415</v>
      </c>
      <c r="O1333" s="155">
        <v>1989.8666178385415</v>
      </c>
      <c r="P1333" s="14"/>
      <c r="Q1333" s="14"/>
      <c r="R1333" s="14"/>
      <c r="S1333" s="168"/>
      <c r="T1333" s="168"/>
      <c r="U1333" s="168"/>
      <c r="V1333" s="168"/>
      <c r="W1333" s="168"/>
      <c r="X1333" s="168"/>
      <c r="Y1333" s="168"/>
      <c r="Z1333" s="168"/>
      <c r="AA1333" s="168"/>
      <c r="AB1333" s="168"/>
      <c r="AC1333" s="168"/>
      <c r="AD1333" s="168"/>
      <c r="AE1333" s="168"/>
      <c r="AF1333" s="168"/>
      <c r="AG1333" s="168"/>
      <c r="AH1333" s="168"/>
      <c r="AI1333" s="168"/>
      <c r="AJ1333" s="168"/>
      <c r="AK1333" s="168"/>
      <c r="AL1333" s="168"/>
      <c r="AM1333" s="168"/>
      <c r="AN1333" s="168"/>
      <c r="AO1333" s="168"/>
      <c r="AP1333" s="168"/>
      <c r="AQ1333" s="168"/>
      <c r="AR1333" s="14"/>
    </row>
    <row r="1334" spans="1:44" x14ac:dyDescent="0.35">
      <c r="A1334" s="153" t="str">
        <f t="shared" si="81"/>
        <v>Cut3_37</v>
      </c>
      <c r="B1334" s="14">
        <v>2023</v>
      </c>
      <c r="C1334" s="14">
        <v>37</v>
      </c>
      <c r="D1334" s="14" t="s">
        <v>7</v>
      </c>
      <c r="E1334" s="14" t="s">
        <v>17</v>
      </c>
      <c r="F1334" s="14" t="s">
        <v>14</v>
      </c>
      <c r="G1334" s="14" t="s">
        <v>16</v>
      </c>
      <c r="H1334" s="14" t="str">
        <f t="shared" si="82"/>
        <v>B1BFW</v>
      </c>
      <c r="I1334" s="14" t="str">
        <f t="shared" si="83"/>
        <v>B1_2023</v>
      </c>
      <c r="J1334" s="14" t="s">
        <v>15</v>
      </c>
      <c r="K1334" s="14" t="s">
        <v>372</v>
      </c>
      <c r="L1334" s="18">
        <v>45152</v>
      </c>
      <c r="M1334" s="154">
        <v>18.510000610351561</v>
      </c>
      <c r="N1334" s="155">
        <v>2542.0400838216146</v>
      </c>
      <c r="O1334" s="155">
        <v>2542.0400838216146</v>
      </c>
      <c r="P1334" s="14"/>
      <c r="Q1334" s="14"/>
      <c r="R1334" s="14"/>
      <c r="S1334" s="168"/>
      <c r="T1334" s="168"/>
      <c r="U1334" s="168"/>
      <c r="V1334" s="168"/>
      <c r="W1334" s="168"/>
      <c r="X1334" s="168"/>
      <c r="Y1334" s="168"/>
      <c r="Z1334" s="168"/>
      <c r="AA1334" s="168"/>
      <c r="AB1334" s="168"/>
      <c r="AC1334" s="168"/>
      <c r="AD1334" s="168"/>
      <c r="AE1334" s="168"/>
      <c r="AF1334" s="168"/>
      <c r="AG1334" s="168"/>
      <c r="AH1334" s="168"/>
      <c r="AI1334" s="168"/>
      <c r="AJ1334" s="168"/>
      <c r="AK1334" s="168"/>
      <c r="AL1334" s="168"/>
      <c r="AM1334" s="168"/>
      <c r="AN1334" s="168"/>
      <c r="AO1334" s="168"/>
      <c r="AP1334" s="168"/>
      <c r="AQ1334" s="168"/>
      <c r="AR1334" s="14"/>
    </row>
    <row r="1335" spans="1:44" x14ac:dyDescent="0.35">
      <c r="A1335" s="153" t="str">
        <f t="shared" si="81"/>
        <v>Cut3_38</v>
      </c>
      <c r="B1335" s="14">
        <v>2023</v>
      </c>
      <c r="C1335" s="14">
        <v>38</v>
      </c>
      <c r="D1335" s="14" t="s">
        <v>7</v>
      </c>
      <c r="E1335" s="14" t="s">
        <v>17</v>
      </c>
      <c r="F1335" s="14" t="s">
        <v>8</v>
      </c>
      <c r="G1335" s="14" t="s">
        <v>12</v>
      </c>
      <c r="H1335" s="14" t="str">
        <f t="shared" si="82"/>
        <v>B3C</v>
      </c>
      <c r="I1335" s="14" t="str">
        <f t="shared" si="83"/>
        <v>B3_2023</v>
      </c>
      <c r="J1335" s="14" t="s">
        <v>10</v>
      </c>
      <c r="K1335" s="14" t="s">
        <v>372</v>
      </c>
      <c r="L1335" s="18">
        <v>45152</v>
      </c>
      <c r="M1335" s="154">
        <v>22.834999847412107</v>
      </c>
      <c r="N1335" s="155">
        <v>1857.2466542561847</v>
      </c>
      <c r="O1335" s="155">
        <v>1857.2466542561847</v>
      </c>
      <c r="P1335" s="14"/>
      <c r="Q1335" s="14"/>
      <c r="R1335" s="14"/>
      <c r="S1335" s="168"/>
      <c r="T1335" s="168"/>
      <c r="U1335" s="168"/>
      <c r="V1335" s="168"/>
      <c r="W1335" s="168"/>
      <c r="X1335" s="168"/>
      <c r="Y1335" s="168"/>
      <c r="Z1335" s="168"/>
      <c r="AA1335" s="168"/>
      <c r="AB1335" s="168"/>
      <c r="AC1335" s="168"/>
      <c r="AD1335" s="168"/>
      <c r="AE1335" s="168"/>
      <c r="AF1335" s="168"/>
      <c r="AG1335" s="168"/>
      <c r="AH1335" s="168"/>
      <c r="AI1335" s="168"/>
      <c r="AJ1335" s="168"/>
      <c r="AK1335" s="168"/>
      <c r="AL1335" s="168"/>
      <c r="AM1335" s="168"/>
      <c r="AN1335" s="168"/>
      <c r="AO1335" s="168"/>
      <c r="AP1335" s="168"/>
      <c r="AQ1335" s="168"/>
      <c r="AR1335" s="14"/>
    </row>
    <row r="1336" spans="1:44" x14ac:dyDescent="0.35">
      <c r="A1336" s="153" t="str">
        <f t="shared" si="81"/>
        <v>Cut3_39</v>
      </c>
      <c r="B1336" s="14">
        <v>2023</v>
      </c>
      <c r="C1336" s="14">
        <v>39</v>
      </c>
      <c r="D1336" s="14" t="s">
        <v>13</v>
      </c>
      <c r="E1336" s="14" t="s">
        <v>17</v>
      </c>
      <c r="F1336" s="14" t="s">
        <v>8</v>
      </c>
      <c r="G1336" s="14" t="s">
        <v>9</v>
      </c>
      <c r="H1336" s="14" t="str">
        <f t="shared" si="82"/>
        <v>B3BPW</v>
      </c>
      <c r="I1336" s="14" t="str">
        <f t="shared" si="83"/>
        <v>B3_2023</v>
      </c>
      <c r="J1336" s="14" t="s">
        <v>10</v>
      </c>
      <c r="K1336" s="14" t="s">
        <v>372</v>
      </c>
      <c r="L1336" s="18">
        <v>45152</v>
      </c>
      <c r="M1336" s="154">
        <v>20.679999542236327</v>
      </c>
      <c r="N1336" s="155">
        <v>3308.799926757812</v>
      </c>
      <c r="O1336" s="155">
        <v>3308.799926757812</v>
      </c>
      <c r="P1336" s="14"/>
      <c r="Q1336" s="14"/>
      <c r="R1336" s="14"/>
      <c r="S1336" s="168"/>
      <c r="T1336" s="168"/>
      <c r="U1336" s="168"/>
      <c r="V1336" s="168"/>
      <c r="W1336" s="168"/>
      <c r="X1336" s="168"/>
      <c r="Y1336" s="168"/>
      <c r="Z1336" s="168"/>
      <c r="AA1336" s="168"/>
      <c r="AB1336" s="168"/>
      <c r="AC1336" s="168"/>
      <c r="AD1336" s="168"/>
      <c r="AE1336" s="168"/>
      <c r="AF1336" s="168"/>
      <c r="AG1336" s="168"/>
      <c r="AH1336" s="168"/>
      <c r="AI1336" s="168"/>
      <c r="AJ1336" s="168"/>
      <c r="AK1336" s="168"/>
      <c r="AL1336" s="168"/>
      <c r="AM1336" s="168"/>
      <c r="AN1336" s="168"/>
      <c r="AO1336" s="168"/>
      <c r="AP1336" s="168"/>
      <c r="AQ1336" s="168"/>
      <c r="AR1336" s="14"/>
    </row>
    <row r="1337" spans="1:44" x14ac:dyDescent="0.35">
      <c r="A1337" s="153" t="str">
        <f t="shared" si="81"/>
        <v>Cut3_40</v>
      </c>
      <c r="B1337" s="14">
        <v>2023</v>
      </c>
      <c r="C1337" s="14">
        <v>40</v>
      </c>
      <c r="D1337" s="14" t="s">
        <v>13</v>
      </c>
      <c r="E1337" s="14" t="s">
        <v>17</v>
      </c>
      <c r="F1337" s="14" t="s">
        <v>11</v>
      </c>
      <c r="G1337" s="14" t="s">
        <v>12</v>
      </c>
      <c r="H1337" s="14" t="str">
        <f t="shared" si="82"/>
        <v>B4C</v>
      </c>
      <c r="I1337" s="14" t="str">
        <f t="shared" si="83"/>
        <v>B4_2023</v>
      </c>
      <c r="J1337" s="14" t="s">
        <v>10</v>
      </c>
      <c r="K1337" s="14" t="s">
        <v>372</v>
      </c>
      <c r="L1337" s="18">
        <v>45152</v>
      </c>
      <c r="M1337" s="154">
        <v>19.929999542236327</v>
      </c>
      <c r="N1337" s="155">
        <v>1992.9999542236328</v>
      </c>
      <c r="O1337" s="155">
        <v>1992.9999542236328</v>
      </c>
      <c r="P1337" s="14"/>
      <c r="Q1337" s="14"/>
      <c r="R1337" s="14"/>
      <c r="S1337" s="168"/>
      <c r="T1337" s="168"/>
      <c r="U1337" s="168"/>
      <c r="V1337" s="168"/>
      <c r="W1337" s="168"/>
      <c r="X1337" s="168"/>
      <c r="Y1337" s="168"/>
      <c r="Z1337" s="168"/>
      <c r="AA1337" s="168"/>
      <c r="AB1337" s="168"/>
      <c r="AC1337" s="168"/>
      <c r="AD1337" s="168"/>
      <c r="AE1337" s="168"/>
      <c r="AF1337" s="168"/>
      <c r="AG1337" s="168"/>
      <c r="AH1337" s="168"/>
      <c r="AI1337" s="168"/>
      <c r="AJ1337" s="168"/>
      <c r="AK1337" s="168"/>
      <c r="AL1337" s="168"/>
      <c r="AM1337" s="168"/>
      <c r="AN1337" s="168"/>
      <c r="AO1337" s="168"/>
      <c r="AP1337" s="168"/>
      <c r="AQ1337" s="168"/>
      <c r="AR1337" s="14"/>
    </row>
    <row r="1338" spans="1:44" x14ac:dyDescent="0.35">
      <c r="A1338" s="153" t="str">
        <f t="shared" si="81"/>
        <v>Cut3_41</v>
      </c>
      <c r="B1338" s="14">
        <v>2023</v>
      </c>
      <c r="C1338" s="14">
        <v>41</v>
      </c>
      <c r="D1338" s="14" t="s">
        <v>12</v>
      </c>
      <c r="E1338" s="14" t="s">
        <v>17</v>
      </c>
      <c r="F1338" s="14" t="s">
        <v>18</v>
      </c>
      <c r="G1338" s="14" t="s">
        <v>16</v>
      </c>
      <c r="H1338" s="14" t="str">
        <f t="shared" si="82"/>
        <v>B2BFW</v>
      </c>
      <c r="I1338" s="14" t="str">
        <f t="shared" si="83"/>
        <v>B2_2023</v>
      </c>
      <c r="J1338" s="14" t="s">
        <v>15</v>
      </c>
      <c r="K1338" s="14" t="s">
        <v>372</v>
      </c>
      <c r="L1338" s="18">
        <v>45162</v>
      </c>
      <c r="M1338" s="154">
        <v>14.75</v>
      </c>
      <c r="N1338" s="155">
        <v>1927.3333333333335</v>
      </c>
      <c r="O1338" s="155">
        <v>1927.3333333333335</v>
      </c>
      <c r="P1338" s="14"/>
      <c r="Q1338" s="14"/>
      <c r="R1338" s="14"/>
      <c r="S1338" s="168"/>
      <c r="T1338" s="168"/>
      <c r="U1338" s="168"/>
      <c r="V1338" s="168"/>
      <c r="W1338" s="168"/>
      <c r="X1338" s="168"/>
      <c r="Y1338" s="168"/>
      <c r="Z1338" s="168"/>
      <c r="AA1338" s="168"/>
      <c r="AB1338" s="168"/>
      <c r="AC1338" s="168"/>
      <c r="AD1338" s="168"/>
      <c r="AE1338" s="168"/>
      <c r="AF1338" s="168"/>
      <c r="AG1338" s="168"/>
      <c r="AH1338" s="168"/>
      <c r="AI1338" s="168"/>
      <c r="AJ1338" s="168"/>
      <c r="AK1338" s="168"/>
      <c r="AL1338" s="168"/>
      <c r="AM1338" s="168"/>
      <c r="AN1338" s="168"/>
      <c r="AO1338" s="168"/>
      <c r="AP1338" s="168"/>
      <c r="AQ1338" s="168"/>
      <c r="AR1338" s="14"/>
    </row>
    <row r="1339" spans="1:44" x14ac:dyDescent="0.35">
      <c r="A1339" s="153" t="str">
        <f t="shared" si="81"/>
        <v>Cut3_42</v>
      </c>
      <c r="B1339" s="14">
        <v>2023</v>
      </c>
      <c r="C1339" s="14">
        <v>42</v>
      </c>
      <c r="D1339" s="14" t="s">
        <v>12</v>
      </c>
      <c r="E1339" s="14" t="s">
        <v>17</v>
      </c>
      <c r="F1339" s="14" t="s">
        <v>14</v>
      </c>
      <c r="G1339" s="14" t="s">
        <v>9</v>
      </c>
      <c r="H1339" s="14" t="str">
        <f t="shared" si="82"/>
        <v>B1BPW</v>
      </c>
      <c r="I1339" s="14" t="str">
        <f t="shared" si="83"/>
        <v>B1_2023</v>
      </c>
      <c r="J1339" s="14" t="s">
        <v>15</v>
      </c>
      <c r="K1339" s="14" t="s">
        <v>372</v>
      </c>
      <c r="L1339" s="18">
        <v>45152</v>
      </c>
      <c r="M1339" s="154">
        <v>18.090000152587891</v>
      </c>
      <c r="N1339" s="155">
        <v>2508.4800211588545</v>
      </c>
      <c r="O1339" s="155">
        <v>2508.4800211588545</v>
      </c>
      <c r="P1339" s="14"/>
      <c r="Q1339" s="14"/>
      <c r="R1339" s="14"/>
      <c r="S1339" s="168"/>
      <c r="T1339" s="168"/>
      <c r="U1339" s="168"/>
      <c r="V1339" s="168"/>
      <c r="W1339" s="168"/>
      <c r="X1339" s="168"/>
      <c r="Y1339" s="168"/>
      <c r="Z1339" s="168"/>
      <c r="AA1339" s="168"/>
      <c r="AB1339" s="168"/>
      <c r="AC1339" s="168"/>
      <c r="AD1339" s="168"/>
      <c r="AE1339" s="168"/>
      <c r="AF1339" s="168"/>
      <c r="AG1339" s="168"/>
      <c r="AH1339" s="168"/>
      <c r="AI1339" s="168"/>
      <c r="AJ1339" s="168"/>
      <c r="AK1339" s="168"/>
      <c r="AL1339" s="168"/>
      <c r="AM1339" s="168"/>
      <c r="AN1339" s="168"/>
      <c r="AO1339" s="168"/>
      <c r="AP1339" s="168"/>
      <c r="AQ1339" s="168"/>
      <c r="AR1339" s="14"/>
    </row>
    <row r="1340" spans="1:44" x14ac:dyDescent="0.35">
      <c r="A1340" s="153" t="str">
        <f t="shared" si="81"/>
        <v>Cut3_43</v>
      </c>
      <c r="B1340" s="14">
        <v>2023</v>
      </c>
      <c r="C1340" s="14">
        <v>43</v>
      </c>
      <c r="D1340" s="14" t="s">
        <v>17</v>
      </c>
      <c r="E1340" s="14" t="s">
        <v>17</v>
      </c>
      <c r="F1340" s="14" t="s">
        <v>18</v>
      </c>
      <c r="G1340" s="14" t="s">
        <v>12</v>
      </c>
      <c r="H1340" s="14" t="str">
        <f t="shared" si="82"/>
        <v>B2C</v>
      </c>
      <c r="I1340" s="14" t="str">
        <f t="shared" si="83"/>
        <v>B2_2023</v>
      </c>
      <c r="J1340" s="14" t="s">
        <v>15</v>
      </c>
      <c r="K1340" s="14" t="s">
        <v>372</v>
      </c>
      <c r="L1340" s="18">
        <v>45162</v>
      </c>
      <c r="M1340" s="154">
        <v>17.040000152587893</v>
      </c>
      <c r="N1340" s="155">
        <v>1704.0000152587893</v>
      </c>
      <c r="O1340" s="155">
        <v>1704.0000152587893</v>
      </c>
      <c r="P1340" s="14"/>
      <c r="Q1340" s="14"/>
      <c r="R1340" s="14"/>
      <c r="S1340" s="168"/>
      <c r="T1340" s="168"/>
      <c r="U1340" s="168"/>
      <c r="V1340" s="168"/>
      <c r="W1340" s="168"/>
      <c r="X1340" s="168"/>
      <c r="Y1340" s="168"/>
      <c r="Z1340" s="168"/>
      <c r="AA1340" s="168"/>
      <c r="AB1340" s="168"/>
      <c r="AC1340" s="168"/>
      <c r="AD1340" s="168"/>
      <c r="AE1340" s="168"/>
      <c r="AF1340" s="168"/>
      <c r="AG1340" s="168"/>
      <c r="AH1340" s="168"/>
      <c r="AI1340" s="168"/>
      <c r="AJ1340" s="168"/>
      <c r="AK1340" s="168"/>
      <c r="AL1340" s="168"/>
      <c r="AM1340" s="168"/>
      <c r="AN1340" s="168"/>
      <c r="AO1340" s="168"/>
      <c r="AP1340" s="168"/>
      <c r="AQ1340" s="168"/>
      <c r="AR1340" s="14"/>
    </row>
    <row r="1341" spans="1:44" x14ac:dyDescent="0.35">
      <c r="A1341" s="153" t="str">
        <f t="shared" si="81"/>
        <v>Cut3_44</v>
      </c>
      <c r="B1341" s="14">
        <v>2023</v>
      </c>
      <c r="C1341" s="14">
        <v>44</v>
      </c>
      <c r="D1341" s="14" t="s">
        <v>17</v>
      </c>
      <c r="E1341" s="14" t="s">
        <v>17</v>
      </c>
      <c r="F1341" s="14" t="s">
        <v>11</v>
      </c>
      <c r="G1341" s="14" t="s">
        <v>9</v>
      </c>
      <c r="H1341" s="14" t="str">
        <f t="shared" si="82"/>
        <v>B4BPW</v>
      </c>
      <c r="I1341" s="14" t="str">
        <f t="shared" si="83"/>
        <v>B4_2023</v>
      </c>
      <c r="J1341" s="14" t="s">
        <v>10</v>
      </c>
      <c r="K1341" s="14" t="s">
        <v>372</v>
      </c>
      <c r="L1341" s="18">
        <v>45152</v>
      </c>
      <c r="M1341" s="154">
        <v>17.489999389648435</v>
      </c>
      <c r="N1341" s="155">
        <v>3894.4398640950517</v>
      </c>
      <c r="O1341" s="155">
        <v>3894.4398640950517</v>
      </c>
      <c r="P1341" s="14"/>
      <c r="Q1341" s="14"/>
      <c r="R1341" s="14"/>
      <c r="S1341" s="168"/>
      <c r="T1341" s="168"/>
      <c r="U1341" s="168"/>
      <c r="V1341" s="168"/>
      <c r="W1341" s="168"/>
      <c r="X1341" s="168"/>
      <c r="Y1341" s="168"/>
      <c r="Z1341" s="168"/>
      <c r="AA1341" s="168"/>
      <c r="AB1341" s="168"/>
      <c r="AC1341" s="168"/>
      <c r="AD1341" s="168"/>
      <c r="AE1341" s="168"/>
      <c r="AF1341" s="168"/>
      <c r="AG1341" s="168"/>
      <c r="AH1341" s="168"/>
      <c r="AI1341" s="168"/>
      <c r="AJ1341" s="168"/>
      <c r="AK1341" s="168"/>
      <c r="AL1341" s="168"/>
      <c r="AM1341" s="168"/>
      <c r="AN1341" s="168"/>
      <c r="AO1341" s="168"/>
      <c r="AP1341" s="168"/>
      <c r="AQ1341" s="168"/>
      <c r="AR1341" s="14"/>
    </row>
    <row r="1342" spans="1:44" x14ac:dyDescent="0.35">
      <c r="A1342" s="153" t="str">
        <f t="shared" si="81"/>
        <v>Cut3_45</v>
      </c>
      <c r="B1342" s="14">
        <v>2023</v>
      </c>
      <c r="C1342" s="14">
        <v>45</v>
      </c>
      <c r="D1342" s="14" t="s">
        <v>19</v>
      </c>
      <c r="E1342" s="14" t="s">
        <v>17</v>
      </c>
      <c r="F1342" s="14" t="s">
        <v>14</v>
      </c>
      <c r="G1342" s="14" t="s">
        <v>12</v>
      </c>
      <c r="H1342" s="14" t="str">
        <f t="shared" si="82"/>
        <v>B1C</v>
      </c>
      <c r="I1342" s="14" t="str">
        <f t="shared" si="83"/>
        <v>B1_2023</v>
      </c>
      <c r="J1342" s="14" t="s">
        <v>15</v>
      </c>
      <c r="K1342" s="14" t="s">
        <v>372</v>
      </c>
      <c r="L1342" s="18">
        <v>45152</v>
      </c>
      <c r="M1342" s="154">
        <v>18.819999694824219</v>
      </c>
      <c r="N1342" s="155">
        <v>2534.4266255696612</v>
      </c>
      <c r="O1342" s="155">
        <v>2534.4266255696612</v>
      </c>
      <c r="P1342" s="14"/>
      <c r="Q1342" s="14"/>
      <c r="R1342" s="14"/>
      <c r="S1342" s="168"/>
      <c r="T1342" s="168"/>
      <c r="U1342" s="168"/>
      <c r="V1342" s="168"/>
      <c r="W1342" s="168"/>
      <c r="X1342" s="168"/>
      <c r="Y1342" s="168"/>
      <c r="Z1342" s="168"/>
      <c r="AA1342" s="168"/>
      <c r="AB1342" s="168"/>
      <c r="AC1342" s="168"/>
      <c r="AD1342" s="168"/>
      <c r="AE1342" s="168"/>
      <c r="AF1342" s="168"/>
      <c r="AG1342" s="168"/>
      <c r="AH1342" s="168"/>
      <c r="AI1342" s="168"/>
      <c r="AJ1342" s="168"/>
      <c r="AK1342" s="168"/>
      <c r="AL1342" s="168"/>
      <c r="AM1342" s="168"/>
      <c r="AN1342" s="168"/>
      <c r="AO1342" s="168"/>
      <c r="AP1342" s="168"/>
      <c r="AQ1342" s="168"/>
      <c r="AR1342" s="14"/>
    </row>
    <row r="1343" spans="1:44" x14ac:dyDescent="0.35">
      <c r="A1343" s="153" t="str">
        <f t="shared" si="81"/>
        <v>Cut3_46</v>
      </c>
      <c r="B1343" s="14">
        <v>2023</v>
      </c>
      <c r="C1343" s="14">
        <v>46</v>
      </c>
      <c r="D1343" s="14" t="s">
        <v>19</v>
      </c>
      <c r="E1343" s="14" t="s">
        <v>17</v>
      </c>
      <c r="F1343" s="14" t="s">
        <v>8</v>
      </c>
      <c r="G1343" s="14" t="s">
        <v>16</v>
      </c>
      <c r="H1343" s="14" t="str">
        <f t="shared" si="82"/>
        <v>B3BFW</v>
      </c>
      <c r="I1343" s="14" t="str">
        <f t="shared" si="83"/>
        <v>B3_2023</v>
      </c>
      <c r="J1343" s="14" t="s">
        <v>10</v>
      </c>
      <c r="K1343" s="14" t="s">
        <v>372</v>
      </c>
      <c r="L1343" s="18">
        <v>45152</v>
      </c>
      <c r="M1343" s="154">
        <v>21.644999694824218</v>
      </c>
      <c r="N1343" s="155">
        <v>2453.0999654134116</v>
      </c>
      <c r="O1343" s="155">
        <v>2453.0999654134116</v>
      </c>
      <c r="P1343" s="14"/>
      <c r="Q1343" s="14"/>
      <c r="R1343" s="14"/>
      <c r="S1343" s="168"/>
      <c r="T1343" s="168"/>
      <c r="U1343" s="168"/>
      <c r="V1343" s="168"/>
      <c r="W1343" s="168"/>
      <c r="X1343" s="168"/>
      <c r="Y1343" s="168"/>
      <c r="Z1343" s="168"/>
      <c r="AA1343" s="168"/>
      <c r="AB1343" s="168"/>
      <c r="AC1343" s="168"/>
      <c r="AD1343" s="168"/>
      <c r="AE1343" s="168"/>
      <c r="AF1343" s="168"/>
      <c r="AG1343" s="168"/>
      <c r="AH1343" s="168"/>
      <c r="AI1343" s="168"/>
      <c r="AJ1343" s="168"/>
      <c r="AK1343" s="168"/>
      <c r="AL1343" s="168"/>
      <c r="AM1343" s="168"/>
      <c r="AN1343" s="168"/>
      <c r="AO1343" s="168"/>
      <c r="AP1343" s="168"/>
      <c r="AQ1343" s="168"/>
      <c r="AR1343" s="14"/>
    </row>
    <row r="1344" spans="1:44" x14ac:dyDescent="0.35">
      <c r="A1344" s="153" t="str">
        <f t="shared" si="81"/>
        <v>Cut3_47</v>
      </c>
      <c r="B1344" s="14">
        <v>2023</v>
      </c>
      <c r="C1344" s="16">
        <v>47</v>
      </c>
      <c r="D1344" s="14" t="s">
        <v>20</v>
      </c>
      <c r="E1344" s="16" t="s">
        <v>17</v>
      </c>
      <c r="F1344" s="16" t="s">
        <v>18</v>
      </c>
      <c r="G1344" s="14" t="s">
        <v>9</v>
      </c>
      <c r="H1344" s="14" t="str">
        <f t="shared" si="82"/>
        <v>B2BPW</v>
      </c>
      <c r="I1344" s="14" t="str">
        <f t="shared" si="83"/>
        <v>B2_2023</v>
      </c>
      <c r="J1344" s="14" t="s">
        <v>15</v>
      </c>
      <c r="K1344" s="14" t="s">
        <v>372</v>
      </c>
      <c r="L1344" s="18">
        <v>45162</v>
      </c>
      <c r="M1344" s="154">
        <v>18.684999847412108</v>
      </c>
      <c r="N1344" s="155">
        <v>2366.7666473388672</v>
      </c>
      <c r="O1344" s="155">
        <v>2366.7666473388672</v>
      </c>
      <c r="P1344" s="14"/>
      <c r="Q1344" s="14"/>
      <c r="R1344" s="14"/>
      <c r="S1344" s="168"/>
      <c r="T1344" s="168"/>
      <c r="U1344" s="168"/>
      <c r="V1344" s="168"/>
      <c r="W1344" s="168"/>
      <c r="X1344" s="168"/>
      <c r="Y1344" s="168"/>
      <c r="Z1344" s="168"/>
      <c r="AA1344" s="168"/>
      <c r="AB1344" s="168"/>
      <c r="AC1344" s="168"/>
      <c r="AD1344" s="168"/>
      <c r="AE1344" s="168"/>
      <c r="AF1344" s="168"/>
      <c r="AG1344" s="168"/>
      <c r="AH1344" s="168"/>
      <c r="AI1344" s="168"/>
      <c r="AJ1344" s="168"/>
      <c r="AK1344" s="168"/>
      <c r="AL1344" s="168"/>
      <c r="AM1344" s="168"/>
      <c r="AN1344" s="168"/>
      <c r="AO1344" s="168"/>
      <c r="AP1344" s="168"/>
      <c r="AQ1344" s="168"/>
      <c r="AR1344" s="14"/>
    </row>
    <row r="1345" spans="1:44" x14ac:dyDescent="0.35">
      <c r="A1345" s="153" t="str">
        <f t="shared" si="81"/>
        <v>Cut3_48</v>
      </c>
      <c r="B1345" s="14">
        <v>2023</v>
      </c>
      <c r="C1345" s="15">
        <v>48</v>
      </c>
      <c r="D1345" s="15" t="s">
        <v>20</v>
      </c>
      <c r="E1345" s="15" t="s">
        <v>17</v>
      </c>
      <c r="F1345" s="15" t="s">
        <v>11</v>
      </c>
      <c r="G1345" s="14" t="s">
        <v>16</v>
      </c>
      <c r="H1345" s="14" t="str">
        <f t="shared" si="82"/>
        <v>B4BFW</v>
      </c>
      <c r="I1345" s="14" t="str">
        <f t="shared" si="83"/>
        <v>B4_2023</v>
      </c>
      <c r="J1345" s="14" t="s">
        <v>10</v>
      </c>
      <c r="K1345" s="14" t="s">
        <v>372</v>
      </c>
      <c r="L1345" s="18">
        <v>45152</v>
      </c>
      <c r="M1345" s="154">
        <v>19.8</v>
      </c>
      <c r="N1345" s="155">
        <v>2904</v>
      </c>
      <c r="O1345" s="155">
        <v>2904</v>
      </c>
      <c r="P1345" s="14"/>
      <c r="Q1345" s="14"/>
      <c r="R1345" s="14"/>
      <c r="S1345" s="168"/>
      <c r="T1345" s="168"/>
      <c r="U1345" s="168"/>
      <c r="V1345" s="168"/>
      <c r="W1345" s="168"/>
      <c r="X1345" s="168"/>
      <c r="Y1345" s="168"/>
      <c r="Z1345" s="168"/>
      <c r="AA1345" s="168"/>
      <c r="AB1345" s="168"/>
      <c r="AC1345" s="168"/>
      <c r="AD1345" s="168"/>
      <c r="AE1345" s="168"/>
      <c r="AF1345" s="168"/>
      <c r="AG1345" s="168"/>
      <c r="AH1345" s="168"/>
      <c r="AI1345" s="168"/>
      <c r="AJ1345" s="168"/>
      <c r="AK1345" s="168"/>
      <c r="AL1345" s="168"/>
      <c r="AM1345" s="168"/>
      <c r="AN1345" s="168"/>
      <c r="AO1345" s="168"/>
      <c r="AP1345" s="168"/>
      <c r="AQ1345" s="168"/>
      <c r="AR1345" s="14"/>
    </row>
    <row r="1346" spans="1:44" x14ac:dyDescent="0.35">
      <c r="A1346" s="153" t="str">
        <f t="shared" si="81"/>
        <v>Cut4_1</v>
      </c>
      <c r="B1346" s="14">
        <v>2023</v>
      </c>
      <c r="C1346" s="14">
        <v>1</v>
      </c>
      <c r="D1346" s="14" t="s">
        <v>7</v>
      </c>
      <c r="E1346" s="14" t="s">
        <v>7</v>
      </c>
      <c r="F1346" s="14" t="s">
        <v>8</v>
      </c>
      <c r="G1346" s="14" t="s">
        <v>9</v>
      </c>
      <c r="H1346" s="14" t="str">
        <f t="shared" si="82"/>
        <v>B3BPW</v>
      </c>
      <c r="I1346" s="14" t="str">
        <f t="shared" si="83"/>
        <v>B3_2023</v>
      </c>
      <c r="J1346" s="14" t="s">
        <v>10</v>
      </c>
      <c r="K1346" s="14" t="s">
        <v>373</v>
      </c>
      <c r="L1346" s="18">
        <v>45204</v>
      </c>
      <c r="M1346" s="154">
        <v>14.394999694824218</v>
      </c>
      <c r="N1346" s="155">
        <v>2168.8466206868488</v>
      </c>
      <c r="O1346" s="155">
        <v>2168.8466206868488</v>
      </c>
      <c r="P1346" s="14"/>
      <c r="Q1346" s="14"/>
      <c r="R1346" s="14"/>
      <c r="S1346" s="168"/>
      <c r="T1346" s="168"/>
      <c r="U1346" s="168"/>
      <c r="V1346" s="168"/>
      <c r="W1346" s="168"/>
      <c r="X1346" s="168"/>
      <c r="Y1346" s="168"/>
      <c r="Z1346" s="168"/>
      <c r="AA1346" s="168"/>
      <c r="AB1346" s="168"/>
      <c r="AC1346" s="168"/>
      <c r="AD1346" s="168"/>
      <c r="AE1346" s="168"/>
      <c r="AF1346" s="168"/>
      <c r="AG1346" s="168"/>
      <c r="AH1346" s="168"/>
      <c r="AI1346" s="168"/>
      <c r="AJ1346" s="168"/>
      <c r="AK1346" s="168"/>
      <c r="AL1346" s="168"/>
      <c r="AM1346" s="168"/>
      <c r="AN1346" s="168"/>
      <c r="AO1346" s="168"/>
      <c r="AP1346" s="168"/>
      <c r="AQ1346" s="168"/>
      <c r="AR1346" s="182">
        <v>-2.7100006103515598E-2</v>
      </c>
    </row>
    <row r="1347" spans="1:44" x14ac:dyDescent="0.35">
      <c r="A1347" s="153" t="str">
        <f t="shared" si="81"/>
        <v>Cut4_2</v>
      </c>
      <c r="B1347" s="14">
        <v>2023</v>
      </c>
      <c r="C1347" s="14">
        <v>2</v>
      </c>
      <c r="D1347" s="14" t="s">
        <v>7</v>
      </c>
      <c r="E1347" s="14" t="s">
        <v>7</v>
      </c>
      <c r="F1347" s="14" t="s">
        <v>11</v>
      </c>
      <c r="G1347" s="14" t="s">
        <v>12</v>
      </c>
      <c r="H1347" s="14" t="str">
        <f t="shared" si="82"/>
        <v>B4C</v>
      </c>
      <c r="I1347" s="14" t="str">
        <f t="shared" si="83"/>
        <v>B4_2023</v>
      </c>
      <c r="J1347" s="14" t="s">
        <v>10</v>
      </c>
      <c r="K1347" s="14" t="s">
        <v>373</v>
      </c>
      <c r="L1347" s="18">
        <v>45204</v>
      </c>
      <c r="M1347" s="154">
        <v>15.049999999999999</v>
      </c>
      <c r="N1347" s="155">
        <v>1745.8</v>
      </c>
      <c r="O1347" s="155">
        <v>1745.8</v>
      </c>
      <c r="P1347" s="14"/>
      <c r="Q1347" s="14"/>
      <c r="R1347" s="14"/>
      <c r="S1347" s="168"/>
      <c r="T1347" s="168"/>
      <c r="U1347" s="168"/>
      <c r="V1347" s="168"/>
      <c r="W1347" s="168"/>
      <c r="X1347" s="168"/>
      <c r="Y1347" s="168"/>
      <c r="Z1347" s="168"/>
      <c r="AA1347" s="168"/>
      <c r="AB1347" s="168"/>
      <c r="AC1347" s="168"/>
      <c r="AD1347" s="168"/>
      <c r="AE1347" s="168"/>
      <c r="AF1347" s="168"/>
      <c r="AG1347" s="168"/>
      <c r="AH1347" s="168"/>
      <c r="AI1347" s="168"/>
      <c r="AJ1347" s="168"/>
      <c r="AK1347" s="168"/>
      <c r="AL1347" s="168"/>
      <c r="AM1347" s="168"/>
      <c r="AN1347" s="168"/>
      <c r="AO1347" s="168"/>
      <c r="AP1347" s="168"/>
      <c r="AQ1347" s="168"/>
      <c r="AR1347" s="182">
        <v>-1.5399993896484387E-2</v>
      </c>
    </row>
    <row r="1348" spans="1:44" x14ac:dyDescent="0.35">
      <c r="A1348" s="153" t="str">
        <f t="shared" si="81"/>
        <v>Cut4_3</v>
      </c>
      <c r="B1348" s="14">
        <v>2023</v>
      </c>
      <c r="C1348" s="14">
        <v>3</v>
      </c>
      <c r="D1348" s="14" t="s">
        <v>13</v>
      </c>
      <c r="E1348" s="14" t="s">
        <v>7</v>
      </c>
      <c r="F1348" s="14" t="s">
        <v>14</v>
      </c>
      <c r="G1348" s="14" t="s">
        <v>9</v>
      </c>
      <c r="H1348" s="14" t="str">
        <f t="shared" si="82"/>
        <v>B1BPW</v>
      </c>
      <c r="I1348" s="14" t="str">
        <f t="shared" si="83"/>
        <v>B1_2023</v>
      </c>
      <c r="J1348" s="14" t="s">
        <v>15</v>
      </c>
      <c r="K1348" s="14" t="s">
        <v>373</v>
      </c>
      <c r="L1348" s="18">
        <v>45204</v>
      </c>
      <c r="M1348" s="154">
        <v>16.519999694824218</v>
      </c>
      <c r="N1348" s="155">
        <v>1850.2399658203121</v>
      </c>
      <c r="O1348" s="155">
        <v>1850.2399658203121</v>
      </c>
      <c r="P1348" s="14"/>
      <c r="Q1348" s="14"/>
      <c r="R1348" s="14"/>
      <c r="S1348" s="168"/>
      <c r="T1348" s="168"/>
      <c r="U1348" s="168"/>
      <c r="V1348" s="168"/>
      <c r="W1348" s="168"/>
      <c r="X1348" s="168"/>
      <c r="Y1348" s="168"/>
      <c r="Z1348" s="168"/>
      <c r="AA1348" s="168"/>
      <c r="AB1348" s="168"/>
      <c r="AC1348" s="168"/>
      <c r="AD1348" s="168"/>
      <c r="AE1348" s="168"/>
      <c r="AF1348" s="168"/>
      <c r="AG1348" s="168"/>
      <c r="AH1348" s="168"/>
      <c r="AI1348" s="168"/>
      <c r="AJ1348" s="168"/>
      <c r="AK1348" s="168"/>
      <c r="AL1348" s="168"/>
      <c r="AM1348" s="168"/>
      <c r="AN1348" s="168"/>
      <c r="AO1348" s="168"/>
      <c r="AP1348" s="168"/>
      <c r="AQ1348" s="168"/>
      <c r="AR1348" s="182">
        <v>-3.1600006103515627E-2</v>
      </c>
    </row>
    <row r="1349" spans="1:44" x14ac:dyDescent="0.35">
      <c r="A1349" s="153" t="str">
        <f t="shared" si="81"/>
        <v>Cut4_4</v>
      </c>
      <c r="B1349" s="14">
        <v>2023</v>
      </c>
      <c r="C1349" s="14">
        <v>4</v>
      </c>
      <c r="D1349" s="14" t="s">
        <v>13</v>
      </c>
      <c r="E1349" s="14" t="s">
        <v>7</v>
      </c>
      <c r="F1349" s="14" t="s">
        <v>14</v>
      </c>
      <c r="G1349" s="14" t="s">
        <v>16</v>
      </c>
      <c r="H1349" s="14" t="str">
        <f t="shared" si="82"/>
        <v>B1BFW</v>
      </c>
      <c r="I1349" s="14" t="str">
        <f t="shared" si="83"/>
        <v>B1_2023</v>
      </c>
      <c r="J1349" s="14" t="s">
        <v>15</v>
      </c>
      <c r="K1349" s="14" t="s">
        <v>373</v>
      </c>
      <c r="L1349" s="18">
        <v>45204</v>
      </c>
      <c r="M1349" s="154">
        <v>13.134999847412111</v>
      </c>
      <c r="N1349" s="155">
        <v>2907.2132995605475</v>
      </c>
      <c r="O1349" s="155">
        <v>2907.2132995605475</v>
      </c>
      <c r="P1349" s="14"/>
      <c r="Q1349" s="14"/>
      <c r="R1349" s="14"/>
      <c r="S1349" s="168"/>
      <c r="T1349" s="168"/>
      <c r="U1349" s="168"/>
      <c r="V1349" s="168"/>
      <c r="W1349" s="168"/>
      <c r="X1349" s="168"/>
      <c r="Y1349" s="168"/>
      <c r="Z1349" s="168"/>
      <c r="AA1349" s="168"/>
      <c r="AB1349" s="168"/>
      <c r="AC1349" s="168"/>
      <c r="AD1349" s="168"/>
      <c r="AE1349" s="168"/>
      <c r="AF1349" s="168"/>
      <c r="AG1349" s="168"/>
      <c r="AH1349" s="168"/>
      <c r="AI1349" s="168"/>
      <c r="AJ1349" s="168"/>
      <c r="AK1349" s="168"/>
      <c r="AL1349" s="168"/>
      <c r="AM1349" s="168"/>
      <c r="AN1349" s="168"/>
      <c r="AO1349" s="168"/>
      <c r="AP1349" s="168"/>
      <c r="AQ1349" s="168"/>
      <c r="AR1349" s="182">
        <v>-2.9000091552734419E-3</v>
      </c>
    </row>
    <row r="1350" spans="1:44" x14ac:dyDescent="0.35">
      <c r="A1350" s="153" t="str">
        <f t="shared" si="81"/>
        <v>Cut4_5</v>
      </c>
      <c r="B1350" s="14">
        <v>2023</v>
      </c>
      <c r="C1350" s="14">
        <v>5</v>
      </c>
      <c r="D1350" s="14" t="s">
        <v>12</v>
      </c>
      <c r="E1350" s="14" t="s">
        <v>7</v>
      </c>
      <c r="F1350" s="14" t="s">
        <v>11</v>
      </c>
      <c r="G1350" s="14" t="s">
        <v>9</v>
      </c>
      <c r="H1350" s="14" t="str">
        <f t="shared" si="82"/>
        <v>B4BPW</v>
      </c>
      <c r="I1350" s="14" t="str">
        <f t="shared" si="83"/>
        <v>B4_2023</v>
      </c>
      <c r="J1350" s="14" t="s">
        <v>10</v>
      </c>
      <c r="K1350" s="14" t="s">
        <v>373</v>
      </c>
      <c r="L1350" s="18">
        <v>45204</v>
      </c>
      <c r="M1350" s="154">
        <v>12.949999618530272</v>
      </c>
      <c r="N1350" s="155">
        <v>2866.2665822347008</v>
      </c>
      <c r="O1350" s="155">
        <v>2866.2665822347008</v>
      </c>
      <c r="P1350" s="14"/>
      <c r="Q1350" s="14"/>
      <c r="R1350" s="14"/>
      <c r="S1350" s="168"/>
      <c r="T1350" s="168"/>
      <c r="U1350" s="168"/>
      <c r="V1350" s="168"/>
      <c r="W1350" s="168"/>
      <c r="X1350" s="168"/>
      <c r="Y1350" s="168"/>
      <c r="Z1350" s="168"/>
      <c r="AA1350" s="168"/>
      <c r="AB1350" s="168"/>
      <c r="AC1350" s="168"/>
      <c r="AD1350" s="168"/>
      <c r="AE1350" s="168"/>
      <c r="AF1350" s="168"/>
      <c r="AG1350" s="168"/>
      <c r="AH1350" s="168"/>
      <c r="AI1350" s="168"/>
      <c r="AJ1350" s="168"/>
      <c r="AK1350" s="168"/>
      <c r="AL1350" s="168"/>
      <c r="AM1350" s="168"/>
      <c r="AN1350" s="168"/>
      <c r="AO1350" s="168"/>
      <c r="AP1350" s="168"/>
      <c r="AQ1350" s="168"/>
      <c r="AR1350" s="182">
        <v>-9.799995422363289E-3</v>
      </c>
    </row>
    <row r="1351" spans="1:44" x14ac:dyDescent="0.35">
      <c r="A1351" s="153" t="str">
        <f t="shared" si="81"/>
        <v>Cut4_6</v>
      </c>
      <c r="B1351" s="14">
        <v>2023</v>
      </c>
      <c r="C1351" s="14">
        <v>6</v>
      </c>
      <c r="D1351" s="14" t="s">
        <v>12</v>
      </c>
      <c r="E1351" s="14" t="s">
        <v>7</v>
      </c>
      <c r="F1351" s="14" t="s">
        <v>14</v>
      </c>
      <c r="G1351" s="14" t="s">
        <v>12</v>
      </c>
      <c r="H1351" s="14" t="str">
        <f t="shared" si="82"/>
        <v>B1C</v>
      </c>
      <c r="I1351" s="14" t="str">
        <f t="shared" si="83"/>
        <v>B1_2023</v>
      </c>
      <c r="J1351" s="14" t="s">
        <v>15</v>
      </c>
      <c r="K1351" s="14" t="s">
        <v>373</v>
      </c>
      <c r="L1351" s="18">
        <v>45204</v>
      </c>
      <c r="M1351" s="154">
        <v>14.574999999999999</v>
      </c>
      <c r="N1351" s="155">
        <v>1438.0666666666666</v>
      </c>
      <c r="O1351" s="155">
        <v>1438.0666666666666</v>
      </c>
      <c r="P1351" s="14"/>
      <c r="Q1351" s="14"/>
      <c r="R1351" s="14"/>
      <c r="S1351" s="168"/>
      <c r="T1351" s="168"/>
      <c r="U1351" s="168"/>
      <c r="V1351" s="168"/>
      <c r="W1351" s="168"/>
      <c r="X1351" s="168"/>
      <c r="Y1351" s="168"/>
      <c r="Z1351" s="168"/>
      <c r="AA1351" s="168"/>
      <c r="AB1351" s="168"/>
      <c r="AC1351" s="168"/>
      <c r="AD1351" s="168"/>
      <c r="AE1351" s="168"/>
      <c r="AF1351" s="168"/>
      <c r="AG1351" s="168"/>
      <c r="AH1351" s="168"/>
      <c r="AI1351" s="168"/>
      <c r="AJ1351" s="168"/>
      <c r="AK1351" s="168"/>
      <c r="AL1351" s="168"/>
      <c r="AM1351" s="168"/>
      <c r="AN1351" s="168"/>
      <c r="AO1351" s="168"/>
      <c r="AP1351" s="168"/>
      <c r="AQ1351" s="168"/>
      <c r="AR1351" s="182">
        <v>4.8999938964843781E-3</v>
      </c>
    </row>
    <row r="1352" spans="1:44" x14ac:dyDescent="0.35">
      <c r="A1352" s="153" t="str">
        <f t="shared" si="81"/>
        <v>Cut4_7</v>
      </c>
      <c r="B1352" s="14">
        <v>2023</v>
      </c>
      <c r="C1352" s="14">
        <v>7</v>
      </c>
      <c r="D1352" s="14" t="s">
        <v>17</v>
      </c>
      <c r="E1352" s="14" t="s">
        <v>7</v>
      </c>
      <c r="F1352" s="14" t="s">
        <v>18</v>
      </c>
      <c r="G1352" s="14" t="s">
        <v>12</v>
      </c>
      <c r="H1352" s="14" t="str">
        <f t="shared" si="82"/>
        <v>B2C</v>
      </c>
      <c r="I1352" s="14" t="str">
        <f t="shared" si="83"/>
        <v>B2_2023</v>
      </c>
      <c r="J1352" s="14" t="s">
        <v>15</v>
      </c>
      <c r="K1352" s="14" t="s">
        <v>373</v>
      </c>
      <c r="L1352" s="18">
        <v>45204</v>
      </c>
      <c r="M1352" s="154">
        <v>11.729999923706055</v>
      </c>
      <c r="N1352" s="155">
        <v>1219.9199920654298</v>
      </c>
      <c r="O1352" s="155">
        <v>1219.9199920654298</v>
      </c>
      <c r="P1352" s="14"/>
      <c r="Q1352" s="14"/>
      <c r="R1352" s="14"/>
      <c r="S1352" s="168"/>
      <c r="T1352" s="168"/>
      <c r="U1352" s="168"/>
      <c r="V1352" s="168"/>
      <c r="W1352" s="168"/>
      <c r="X1352" s="168"/>
      <c r="Y1352" s="168"/>
      <c r="Z1352" s="168"/>
      <c r="AA1352" s="168"/>
      <c r="AB1352" s="168"/>
      <c r="AC1352" s="168"/>
      <c r="AD1352" s="168"/>
      <c r="AE1352" s="168"/>
      <c r="AF1352" s="168"/>
      <c r="AG1352" s="168"/>
      <c r="AH1352" s="168"/>
      <c r="AI1352" s="168"/>
      <c r="AJ1352" s="168"/>
      <c r="AK1352" s="168"/>
      <c r="AL1352" s="168"/>
      <c r="AM1352" s="168"/>
      <c r="AN1352" s="168"/>
      <c r="AO1352" s="168"/>
      <c r="AP1352" s="168"/>
      <c r="AQ1352" s="168"/>
      <c r="AR1352" s="182">
        <v>2.5999984741210819E-3</v>
      </c>
    </row>
    <row r="1353" spans="1:44" x14ac:dyDescent="0.35">
      <c r="A1353" s="153" t="str">
        <f t="shared" si="81"/>
        <v>Cut4_8</v>
      </c>
      <c r="B1353" s="14">
        <v>2023</v>
      </c>
      <c r="C1353" s="14">
        <v>8</v>
      </c>
      <c r="D1353" s="14" t="s">
        <v>17</v>
      </c>
      <c r="E1353" s="14" t="s">
        <v>7</v>
      </c>
      <c r="F1353" s="14" t="s">
        <v>18</v>
      </c>
      <c r="G1353" s="14" t="s">
        <v>9</v>
      </c>
      <c r="H1353" s="14" t="str">
        <f t="shared" si="82"/>
        <v>B2BPW</v>
      </c>
      <c r="I1353" s="14" t="str">
        <f t="shared" si="83"/>
        <v>B2_2023</v>
      </c>
      <c r="J1353" s="14" t="s">
        <v>15</v>
      </c>
      <c r="K1353" s="14" t="s">
        <v>373</v>
      </c>
      <c r="L1353" s="18">
        <v>45204</v>
      </c>
      <c r="M1353" s="154">
        <v>12.925000000000001</v>
      </c>
      <c r="N1353" s="155">
        <v>2722.8666666666672</v>
      </c>
      <c r="O1353" s="155">
        <v>2722.8666666666672</v>
      </c>
      <c r="P1353" s="14"/>
      <c r="Q1353" s="14"/>
      <c r="R1353" s="14"/>
      <c r="S1353" s="168"/>
      <c r="T1353" s="168"/>
      <c r="U1353" s="168"/>
      <c r="V1353" s="168"/>
      <c r="W1353" s="168"/>
      <c r="X1353" s="168"/>
      <c r="Y1353" s="168"/>
      <c r="Z1353" s="168"/>
      <c r="AA1353" s="168"/>
      <c r="AB1353" s="168"/>
      <c r="AC1353" s="168"/>
      <c r="AD1353" s="168"/>
      <c r="AE1353" s="168"/>
      <c r="AF1353" s="168"/>
      <c r="AG1353" s="168"/>
      <c r="AH1353" s="168"/>
      <c r="AI1353" s="168"/>
      <c r="AJ1353" s="168"/>
      <c r="AK1353" s="168"/>
      <c r="AL1353" s="168"/>
      <c r="AM1353" s="168"/>
      <c r="AN1353" s="168"/>
      <c r="AO1353" s="168"/>
      <c r="AP1353" s="168"/>
      <c r="AQ1353" s="168"/>
      <c r="AR1353" s="182">
        <v>1.2500000000000011E-2</v>
      </c>
    </row>
    <row r="1354" spans="1:44" x14ac:dyDescent="0.35">
      <c r="A1354" s="153" t="str">
        <f t="shared" si="81"/>
        <v>Cut4_9</v>
      </c>
      <c r="B1354" s="14">
        <v>2023</v>
      </c>
      <c r="C1354" s="14">
        <v>9</v>
      </c>
      <c r="D1354" s="14" t="s">
        <v>19</v>
      </c>
      <c r="E1354" s="14" t="s">
        <v>7</v>
      </c>
      <c r="F1354" s="14" t="s">
        <v>8</v>
      </c>
      <c r="G1354" s="14" t="s">
        <v>12</v>
      </c>
      <c r="H1354" s="14" t="str">
        <f t="shared" si="82"/>
        <v>B3C</v>
      </c>
      <c r="I1354" s="14" t="str">
        <f t="shared" si="83"/>
        <v>B3_2023</v>
      </c>
      <c r="J1354" s="14" t="s">
        <v>10</v>
      </c>
      <c r="K1354" s="14" t="s">
        <v>373</v>
      </c>
      <c r="L1354" s="18">
        <v>45204</v>
      </c>
      <c r="M1354" s="154">
        <v>13.670000457763672</v>
      </c>
      <c r="N1354" s="155">
        <v>1804.4400604248049</v>
      </c>
      <c r="O1354" s="155">
        <v>1804.4400604248049</v>
      </c>
      <c r="P1354" s="14"/>
      <c r="Q1354" s="14"/>
      <c r="R1354" s="14"/>
      <c r="S1354" s="168"/>
      <c r="T1354" s="168"/>
      <c r="U1354" s="168"/>
      <c r="V1354" s="168"/>
      <c r="W1354" s="168"/>
      <c r="X1354" s="168"/>
      <c r="Y1354" s="168"/>
      <c r="Z1354" s="168"/>
      <c r="AA1354" s="168"/>
      <c r="AB1354" s="168"/>
      <c r="AC1354" s="168"/>
      <c r="AD1354" s="168"/>
      <c r="AE1354" s="168"/>
      <c r="AF1354" s="168"/>
      <c r="AG1354" s="168"/>
      <c r="AH1354" s="168"/>
      <c r="AI1354" s="168"/>
      <c r="AJ1354" s="168"/>
      <c r="AK1354" s="168"/>
      <c r="AL1354" s="168"/>
      <c r="AM1354" s="168"/>
      <c r="AN1354" s="168"/>
      <c r="AO1354" s="168"/>
      <c r="AP1354" s="168"/>
      <c r="AQ1354" s="168"/>
      <c r="AR1354" s="182">
        <v>2.1999969482421888E-3</v>
      </c>
    </row>
    <row r="1355" spans="1:44" x14ac:dyDescent="0.35">
      <c r="A1355" s="153" t="str">
        <f t="shared" si="81"/>
        <v>Cut4_10</v>
      </c>
      <c r="B1355" s="14">
        <v>2023</v>
      </c>
      <c r="C1355" s="14">
        <v>10</v>
      </c>
      <c r="D1355" s="14" t="s">
        <v>19</v>
      </c>
      <c r="E1355" s="14" t="s">
        <v>7</v>
      </c>
      <c r="F1355" s="14" t="s">
        <v>11</v>
      </c>
      <c r="G1355" s="14" t="s">
        <v>16</v>
      </c>
      <c r="H1355" s="14" t="str">
        <f t="shared" si="82"/>
        <v>B4BFW</v>
      </c>
      <c r="I1355" s="14" t="str">
        <f t="shared" si="83"/>
        <v>B4_2023</v>
      </c>
      <c r="J1355" s="14" t="s">
        <v>10</v>
      </c>
      <c r="K1355" s="14" t="s">
        <v>373</v>
      </c>
      <c r="L1355" s="18">
        <v>45204</v>
      </c>
      <c r="M1355" s="154">
        <v>12.215000152587891</v>
      </c>
      <c r="N1355" s="155">
        <v>2850.1667022705074</v>
      </c>
      <c r="O1355" s="155">
        <v>2850.1667022705074</v>
      </c>
      <c r="P1355" s="14"/>
      <c r="Q1355" s="14"/>
      <c r="R1355" s="14"/>
      <c r="S1355" s="168"/>
      <c r="T1355" s="168"/>
      <c r="U1355" s="168"/>
      <c r="V1355" s="168"/>
      <c r="W1355" s="168"/>
      <c r="X1355" s="168"/>
      <c r="Y1355" s="168"/>
      <c r="Z1355" s="168"/>
      <c r="AA1355" s="168"/>
      <c r="AB1355" s="168"/>
      <c r="AC1355" s="168"/>
      <c r="AD1355" s="168"/>
      <c r="AE1355" s="168"/>
      <c r="AF1355" s="168"/>
      <c r="AG1355" s="168"/>
      <c r="AH1355" s="168"/>
      <c r="AI1355" s="168"/>
      <c r="AJ1355" s="168"/>
      <c r="AK1355" s="168"/>
      <c r="AL1355" s="168"/>
      <c r="AM1355" s="168"/>
      <c r="AN1355" s="168"/>
      <c r="AO1355" s="168"/>
      <c r="AP1355" s="168"/>
      <c r="AQ1355" s="168"/>
      <c r="AR1355" s="182">
        <v>-6.999969482421875E-4</v>
      </c>
    </row>
    <row r="1356" spans="1:44" x14ac:dyDescent="0.35">
      <c r="A1356" s="153" t="str">
        <f t="shared" si="81"/>
        <v>Cut4_11</v>
      </c>
      <c r="B1356" s="14">
        <v>2023</v>
      </c>
      <c r="C1356" s="14">
        <v>11</v>
      </c>
      <c r="D1356" s="14" t="s">
        <v>20</v>
      </c>
      <c r="E1356" s="14" t="s">
        <v>7</v>
      </c>
      <c r="F1356" s="14" t="s">
        <v>8</v>
      </c>
      <c r="G1356" s="14" t="s">
        <v>16</v>
      </c>
      <c r="H1356" s="14" t="str">
        <f t="shared" si="82"/>
        <v>B3BFW</v>
      </c>
      <c r="I1356" s="14" t="str">
        <f t="shared" si="83"/>
        <v>B3_2023</v>
      </c>
      <c r="J1356" s="14" t="s">
        <v>10</v>
      </c>
      <c r="K1356" s="14" t="s">
        <v>373</v>
      </c>
      <c r="L1356" s="18">
        <v>45204</v>
      </c>
      <c r="M1356" s="154">
        <v>21.654999542236332</v>
      </c>
      <c r="N1356" s="155">
        <v>3695.7865885416672</v>
      </c>
      <c r="O1356" s="155">
        <v>3695.7865885416672</v>
      </c>
      <c r="P1356" s="14" t="s">
        <v>378</v>
      </c>
      <c r="Q1356" s="14"/>
      <c r="R1356" s="14"/>
      <c r="S1356" s="168"/>
      <c r="T1356" s="168"/>
      <c r="U1356" s="168"/>
      <c r="V1356" s="168"/>
      <c r="W1356" s="168"/>
      <c r="X1356" s="168"/>
      <c r="Y1356" s="168"/>
      <c r="Z1356" s="168"/>
      <c r="AA1356" s="168"/>
      <c r="AB1356" s="168"/>
      <c r="AC1356" s="168"/>
      <c r="AD1356" s="168"/>
      <c r="AE1356" s="168"/>
      <c r="AF1356" s="168"/>
      <c r="AG1356" s="168"/>
      <c r="AH1356" s="168"/>
      <c r="AI1356" s="168"/>
      <c r="AJ1356" s="168"/>
      <c r="AK1356" s="168"/>
      <c r="AL1356" s="168"/>
      <c r="AM1356" s="168"/>
      <c r="AN1356" s="168"/>
      <c r="AO1356" s="168"/>
      <c r="AP1356" s="168"/>
      <c r="AQ1356" s="168"/>
      <c r="AR1356" s="182">
        <v>3.2300003051757814E-2</v>
      </c>
    </row>
    <row r="1357" spans="1:44" x14ac:dyDescent="0.35">
      <c r="A1357" s="153" t="str">
        <f t="shared" si="81"/>
        <v>Cut4_12</v>
      </c>
      <c r="B1357" s="14">
        <v>2023</v>
      </c>
      <c r="C1357" s="15">
        <v>12</v>
      </c>
      <c r="D1357" s="15" t="s">
        <v>20</v>
      </c>
      <c r="E1357" s="15" t="s">
        <v>7</v>
      </c>
      <c r="F1357" s="15" t="s">
        <v>18</v>
      </c>
      <c r="G1357" s="14" t="s">
        <v>16</v>
      </c>
      <c r="H1357" s="14" t="str">
        <f t="shared" si="82"/>
        <v>B2BFW</v>
      </c>
      <c r="I1357" s="14" t="str">
        <f t="shared" si="83"/>
        <v>B2_2023</v>
      </c>
      <c r="J1357" s="14" t="s">
        <v>15</v>
      </c>
      <c r="K1357" s="14" t="s">
        <v>373</v>
      </c>
      <c r="L1357" s="18">
        <v>45204</v>
      </c>
      <c r="M1357" s="154">
        <v>15.079999542236328</v>
      </c>
      <c r="N1357" s="155">
        <v>1588.4266184488931</v>
      </c>
      <c r="O1357" s="155">
        <v>1588.4266184488931</v>
      </c>
      <c r="P1357" s="14" t="s">
        <v>378</v>
      </c>
      <c r="Q1357" s="14"/>
      <c r="R1357" s="14"/>
      <c r="S1357" s="168"/>
      <c r="T1357" s="168"/>
      <c r="U1357" s="168"/>
      <c r="V1357" s="168"/>
      <c r="W1357" s="168"/>
      <c r="X1357" s="168"/>
      <c r="Y1357" s="168"/>
      <c r="Z1357" s="168"/>
      <c r="AA1357" s="168"/>
      <c r="AB1357" s="168"/>
      <c r="AC1357" s="168"/>
      <c r="AD1357" s="168"/>
      <c r="AE1357" s="168"/>
      <c r="AF1357" s="168"/>
      <c r="AG1357" s="168"/>
      <c r="AH1357" s="168"/>
      <c r="AI1357" s="168"/>
      <c r="AJ1357" s="168"/>
      <c r="AK1357" s="168"/>
      <c r="AL1357" s="168"/>
      <c r="AM1357" s="168"/>
      <c r="AN1357" s="168"/>
      <c r="AO1357" s="168"/>
      <c r="AP1357" s="168"/>
      <c r="AQ1357" s="168"/>
      <c r="AR1357" s="182">
        <v>1.5800003051757827E-2</v>
      </c>
    </row>
    <row r="1358" spans="1:44" x14ac:dyDescent="0.35">
      <c r="A1358" s="153" t="str">
        <f t="shared" si="81"/>
        <v>Cut4_13</v>
      </c>
      <c r="B1358" s="14">
        <v>2023</v>
      </c>
      <c r="C1358" s="14">
        <v>13</v>
      </c>
      <c r="D1358" s="14" t="s">
        <v>7</v>
      </c>
      <c r="E1358" s="14" t="s">
        <v>13</v>
      </c>
      <c r="F1358" s="14" t="s">
        <v>8</v>
      </c>
      <c r="G1358" s="14" t="s">
        <v>9</v>
      </c>
      <c r="H1358" s="14" t="str">
        <f t="shared" si="82"/>
        <v>B3BPW</v>
      </c>
      <c r="I1358" s="14" t="str">
        <f t="shared" si="83"/>
        <v>B3_2023</v>
      </c>
      <c r="J1358" s="14" t="s">
        <v>10</v>
      </c>
      <c r="K1358" s="14" t="s">
        <v>373</v>
      </c>
      <c r="L1358" s="18">
        <v>45204</v>
      </c>
      <c r="M1358" s="154">
        <v>22.089999389648437</v>
      </c>
      <c r="N1358" s="155">
        <v>3004.2399169921873</v>
      </c>
      <c r="O1358" s="155">
        <v>3004.2399169921873</v>
      </c>
      <c r="P1358" s="14" t="s">
        <v>378</v>
      </c>
      <c r="Q1358" s="14"/>
      <c r="R1358" s="14"/>
      <c r="S1358" s="168"/>
      <c r="T1358" s="168"/>
      <c r="U1358" s="168"/>
      <c r="V1358" s="168"/>
      <c r="W1358" s="168"/>
      <c r="X1358" s="168"/>
      <c r="Y1358" s="168"/>
      <c r="Z1358" s="168"/>
      <c r="AA1358" s="168"/>
      <c r="AB1358" s="168"/>
      <c r="AC1358" s="168"/>
      <c r="AD1358" s="168"/>
      <c r="AE1358" s="168"/>
      <c r="AF1358" s="168"/>
      <c r="AG1358" s="168"/>
      <c r="AH1358" s="168"/>
      <c r="AI1358" s="168"/>
      <c r="AJ1358" s="168"/>
      <c r="AK1358" s="168"/>
      <c r="AL1358" s="168"/>
      <c r="AM1358" s="168"/>
      <c r="AN1358" s="168"/>
      <c r="AO1358" s="168"/>
      <c r="AP1358" s="168"/>
      <c r="AQ1358" s="168"/>
      <c r="AR1358" s="182">
        <v>-3.999999999999998E-2</v>
      </c>
    </row>
    <row r="1359" spans="1:44" x14ac:dyDescent="0.35">
      <c r="A1359" s="153" t="str">
        <f t="shared" si="81"/>
        <v>Cut4_14</v>
      </c>
      <c r="B1359" s="14">
        <v>2023</v>
      </c>
      <c r="C1359" s="14">
        <v>14</v>
      </c>
      <c r="D1359" s="14" t="s">
        <v>7</v>
      </c>
      <c r="E1359" s="14" t="s">
        <v>13</v>
      </c>
      <c r="F1359" s="14" t="s">
        <v>18</v>
      </c>
      <c r="G1359" s="14" t="s">
        <v>9</v>
      </c>
      <c r="H1359" s="14" t="str">
        <f t="shared" si="82"/>
        <v>B2BPW</v>
      </c>
      <c r="I1359" s="14" t="str">
        <f t="shared" si="83"/>
        <v>B2_2023</v>
      </c>
      <c r="J1359" s="14" t="s">
        <v>15</v>
      </c>
      <c r="K1359" s="14" t="s">
        <v>373</v>
      </c>
      <c r="L1359" s="18">
        <v>45204</v>
      </c>
      <c r="M1359" s="154">
        <v>11.914999771118163</v>
      </c>
      <c r="N1359" s="155">
        <v>1541.0066370646155</v>
      </c>
      <c r="O1359" s="155">
        <v>1541.0066370646155</v>
      </c>
      <c r="P1359" s="14"/>
      <c r="Q1359" s="14"/>
      <c r="R1359" s="14"/>
      <c r="S1359" s="168"/>
      <c r="T1359" s="168"/>
      <c r="U1359" s="168"/>
      <c r="V1359" s="168"/>
      <c r="W1359" s="168"/>
      <c r="X1359" s="168"/>
      <c r="Y1359" s="168"/>
      <c r="Z1359" s="168"/>
      <c r="AA1359" s="168"/>
      <c r="AB1359" s="168"/>
      <c r="AC1359" s="168"/>
      <c r="AD1359" s="168"/>
      <c r="AE1359" s="168"/>
      <c r="AF1359" s="168"/>
      <c r="AG1359" s="168"/>
      <c r="AH1359" s="168"/>
      <c r="AI1359" s="168"/>
      <c r="AJ1359" s="168"/>
      <c r="AK1359" s="168"/>
      <c r="AL1359" s="168"/>
      <c r="AM1359" s="168"/>
      <c r="AN1359" s="168"/>
      <c r="AO1359" s="168"/>
      <c r="AP1359" s="168"/>
      <c r="AQ1359" s="168"/>
      <c r="AR1359" s="182">
        <v>-2.0999984741210953E-3</v>
      </c>
    </row>
    <row r="1360" spans="1:44" x14ac:dyDescent="0.35">
      <c r="A1360" s="153" t="str">
        <f t="shared" si="81"/>
        <v>Cut4_15</v>
      </c>
      <c r="B1360" s="14">
        <v>2023</v>
      </c>
      <c r="C1360" s="14">
        <v>15</v>
      </c>
      <c r="D1360" s="14" t="s">
        <v>13</v>
      </c>
      <c r="E1360" s="14" t="s">
        <v>13</v>
      </c>
      <c r="F1360" s="14" t="s">
        <v>18</v>
      </c>
      <c r="G1360" s="14" t="s">
        <v>16</v>
      </c>
      <c r="H1360" s="14" t="str">
        <f t="shared" si="82"/>
        <v>B2BFW</v>
      </c>
      <c r="I1360" s="14" t="str">
        <f t="shared" si="83"/>
        <v>B2_2023</v>
      </c>
      <c r="J1360" s="14" t="s">
        <v>15</v>
      </c>
      <c r="K1360" s="14" t="s">
        <v>373</v>
      </c>
      <c r="L1360" s="18">
        <v>45204</v>
      </c>
      <c r="M1360" s="154">
        <v>13.350000000000001</v>
      </c>
      <c r="N1360" s="155">
        <v>1584.2</v>
      </c>
      <c r="O1360" s="155">
        <v>1584.2</v>
      </c>
      <c r="P1360" s="14"/>
      <c r="Q1360" s="14"/>
      <c r="R1360" s="14"/>
      <c r="S1360" s="168"/>
      <c r="T1360" s="168"/>
      <c r="U1360" s="168"/>
      <c r="V1360" s="168"/>
      <c r="W1360" s="168"/>
      <c r="X1360" s="168"/>
      <c r="Y1360" s="168"/>
      <c r="Z1360" s="168"/>
      <c r="AA1360" s="168"/>
      <c r="AB1360" s="168"/>
      <c r="AC1360" s="168"/>
      <c r="AD1360" s="168"/>
      <c r="AE1360" s="168"/>
      <c r="AF1360" s="168"/>
      <c r="AG1360" s="168"/>
      <c r="AH1360" s="168"/>
      <c r="AI1360" s="168"/>
      <c r="AJ1360" s="168"/>
      <c r="AK1360" s="168"/>
      <c r="AL1360" s="168"/>
      <c r="AM1360" s="168"/>
      <c r="AN1360" s="168"/>
      <c r="AO1360" s="168"/>
      <c r="AP1360" s="168"/>
      <c r="AQ1360" s="168"/>
      <c r="AR1360" s="182">
        <v>3.7999877929687509E-3</v>
      </c>
    </row>
    <row r="1361" spans="1:44" x14ac:dyDescent="0.35">
      <c r="A1361" s="153" t="str">
        <f t="shared" si="81"/>
        <v>Cut4_16</v>
      </c>
      <c r="B1361" s="14">
        <v>2023</v>
      </c>
      <c r="C1361" s="14">
        <v>16</v>
      </c>
      <c r="D1361" s="14" t="s">
        <v>13</v>
      </c>
      <c r="E1361" s="14" t="s">
        <v>13</v>
      </c>
      <c r="F1361" s="14" t="s">
        <v>14</v>
      </c>
      <c r="G1361" s="14" t="s">
        <v>9</v>
      </c>
      <c r="H1361" s="14" t="str">
        <f t="shared" si="82"/>
        <v>B1BPW</v>
      </c>
      <c r="I1361" s="14" t="str">
        <f t="shared" si="83"/>
        <v>B1_2023</v>
      </c>
      <c r="J1361" s="14" t="s">
        <v>15</v>
      </c>
      <c r="K1361" s="14" t="s">
        <v>373</v>
      </c>
      <c r="L1361" s="18">
        <v>45204</v>
      </c>
      <c r="M1361" s="154">
        <v>17.645000457763672</v>
      </c>
      <c r="N1361" s="155">
        <v>1999.7667185465496</v>
      </c>
      <c r="O1361" s="155">
        <v>1999.7667185465496</v>
      </c>
      <c r="P1361" s="14"/>
      <c r="Q1361" s="14"/>
      <c r="R1361" s="14"/>
      <c r="S1361" s="168"/>
      <c r="T1361" s="168"/>
      <c r="U1361" s="168"/>
      <c r="V1361" s="168"/>
      <c r="W1361" s="168"/>
      <c r="X1361" s="168"/>
      <c r="Y1361" s="168"/>
      <c r="Z1361" s="168"/>
      <c r="AA1361" s="168"/>
      <c r="AB1361" s="168"/>
      <c r="AC1361" s="168"/>
      <c r="AD1361" s="168"/>
      <c r="AE1361" s="168"/>
      <c r="AF1361" s="168"/>
      <c r="AG1361" s="168"/>
      <c r="AH1361" s="168"/>
      <c r="AI1361" s="168"/>
      <c r="AJ1361" s="168"/>
      <c r="AK1361" s="168"/>
      <c r="AL1361" s="168"/>
      <c r="AM1361" s="168"/>
      <c r="AN1361" s="168"/>
      <c r="AO1361" s="168"/>
      <c r="AP1361" s="168"/>
      <c r="AQ1361" s="168"/>
      <c r="AR1361" s="182">
        <v>-1.8699996948242176E-2</v>
      </c>
    </row>
    <row r="1362" spans="1:44" x14ac:dyDescent="0.35">
      <c r="A1362" s="153" t="str">
        <f t="shared" si="81"/>
        <v>Cut4_17</v>
      </c>
      <c r="B1362" s="14">
        <v>2023</v>
      </c>
      <c r="C1362" s="14">
        <v>17</v>
      </c>
      <c r="D1362" s="14" t="s">
        <v>12</v>
      </c>
      <c r="E1362" s="14" t="s">
        <v>13</v>
      </c>
      <c r="F1362" s="14" t="s">
        <v>14</v>
      </c>
      <c r="G1362" s="14" t="s">
        <v>16</v>
      </c>
      <c r="H1362" s="14" t="str">
        <f t="shared" si="82"/>
        <v>B1BFW</v>
      </c>
      <c r="I1362" s="14" t="str">
        <f t="shared" si="83"/>
        <v>B1_2023</v>
      </c>
      <c r="J1362" s="14" t="s">
        <v>15</v>
      </c>
      <c r="K1362" s="14" t="s">
        <v>373</v>
      </c>
      <c r="L1362" s="18">
        <v>45204</v>
      </c>
      <c r="M1362" s="154">
        <v>17.404999542236325</v>
      </c>
      <c r="N1362" s="155">
        <v>2413.4932698567709</v>
      </c>
      <c r="O1362" s="155">
        <v>2413.4932698567709</v>
      </c>
      <c r="P1362" s="14"/>
      <c r="Q1362" s="14"/>
      <c r="R1362" s="14"/>
      <c r="S1362" s="168"/>
      <c r="T1362" s="168"/>
      <c r="U1362" s="168"/>
      <c r="V1362" s="168"/>
      <c r="W1362" s="168"/>
      <c r="X1362" s="168"/>
      <c r="Y1362" s="168"/>
      <c r="Z1362" s="168"/>
      <c r="AA1362" s="168"/>
      <c r="AB1362" s="168"/>
      <c r="AC1362" s="168"/>
      <c r="AD1362" s="168"/>
      <c r="AE1362" s="168"/>
      <c r="AF1362" s="168"/>
      <c r="AG1362" s="168"/>
      <c r="AH1362" s="168"/>
      <c r="AI1362" s="168"/>
      <c r="AJ1362" s="168"/>
      <c r="AK1362" s="168"/>
      <c r="AL1362" s="168"/>
      <c r="AM1362" s="168"/>
      <c r="AN1362" s="168"/>
      <c r="AO1362" s="168"/>
      <c r="AP1362" s="168"/>
      <c r="AQ1362" s="168"/>
      <c r="AR1362" s="182">
        <v>-1.63000030517578E-2</v>
      </c>
    </row>
    <row r="1363" spans="1:44" x14ac:dyDescent="0.35">
      <c r="A1363" s="153" t="str">
        <f t="shared" si="81"/>
        <v>Cut4_18</v>
      </c>
      <c r="B1363" s="14">
        <v>2023</v>
      </c>
      <c r="C1363" s="14">
        <v>18</v>
      </c>
      <c r="D1363" s="14" t="s">
        <v>12</v>
      </c>
      <c r="E1363" s="14" t="s">
        <v>13</v>
      </c>
      <c r="F1363" s="14" t="s">
        <v>11</v>
      </c>
      <c r="G1363" s="14" t="s">
        <v>16</v>
      </c>
      <c r="H1363" s="14" t="str">
        <f t="shared" si="82"/>
        <v>B4BFW</v>
      </c>
      <c r="I1363" s="14" t="str">
        <f t="shared" si="83"/>
        <v>B4_2023</v>
      </c>
      <c r="J1363" s="14" t="s">
        <v>10</v>
      </c>
      <c r="K1363" s="14" t="s">
        <v>373</v>
      </c>
      <c r="L1363" s="18">
        <v>45204</v>
      </c>
      <c r="M1363" s="154">
        <v>22.884999847412111</v>
      </c>
      <c r="N1363" s="155">
        <v>2380.0399841308595</v>
      </c>
      <c r="O1363" s="155">
        <v>2380.0399841308595</v>
      </c>
      <c r="P1363" s="14"/>
      <c r="Q1363" s="14"/>
      <c r="R1363" s="14"/>
      <c r="S1363" s="168"/>
      <c r="T1363" s="168"/>
      <c r="U1363" s="168"/>
      <c r="V1363" s="168"/>
      <c r="W1363" s="168"/>
      <c r="X1363" s="168"/>
      <c r="Y1363" s="168"/>
      <c r="Z1363" s="168"/>
      <c r="AA1363" s="168"/>
      <c r="AB1363" s="168"/>
      <c r="AC1363" s="168"/>
      <c r="AD1363" s="168"/>
      <c r="AE1363" s="168"/>
      <c r="AF1363" s="168"/>
      <c r="AG1363" s="168"/>
      <c r="AH1363" s="168"/>
      <c r="AI1363" s="168"/>
      <c r="AJ1363" s="168"/>
      <c r="AK1363" s="168"/>
      <c r="AL1363" s="168"/>
      <c r="AM1363" s="168"/>
      <c r="AN1363" s="168"/>
      <c r="AO1363" s="168"/>
      <c r="AP1363" s="168"/>
      <c r="AQ1363" s="168"/>
      <c r="AR1363" s="182">
        <v>7.9000091552734464E-3</v>
      </c>
    </row>
    <row r="1364" spans="1:44" x14ac:dyDescent="0.35">
      <c r="A1364" s="153" t="str">
        <f t="shared" si="81"/>
        <v>Cut4_19</v>
      </c>
      <c r="B1364" s="14">
        <v>2023</v>
      </c>
      <c r="C1364" s="14">
        <v>19</v>
      </c>
      <c r="D1364" s="14" t="s">
        <v>17</v>
      </c>
      <c r="E1364" s="14" t="s">
        <v>13</v>
      </c>
      <c r="F1364" s="14" t="s">
        <v>11</v>
      </c>
      <c r="G1364" s="14" t="s">
        <v>9</v>
      </c>
      <c r="H1364" s="14" t="str">
        <f t="shared" si="82"/>
        <v>B4BPW</v>
      </c>
      <c r="I1364" s="14" t="str">
        <f t="shared" si="83"/>
        <v>B4_2023</v>
      </c>
      <c r="J1364" s="14" t="s">
        <v>10</v>
      </c>
      <c r="K1364" s="14" t="s">
        <v>373</v>
      </c>
      <c r="L1364" s="18">
        <v>45204</v>
      </c>
      <c r="M1364" s="154">
        <v>18.55</v>
      </c>
      <c r="N1364" s="155">
        <v>2399.1333333333332</v>
      </c>
      <c r="O1364" s="155">
        <v>2399.1333333333332</v>
      </c>
      <c r="P1364" s="14"/>
      <c r="Q1364" s="14"/>
      <c r="R1364" s="14"/>
      <c r="S1364" s="168"/>
      <c r="T1364" s="168"/>
      <c r="U1364" s="168"/>
      <c r="V1364" s="168"/>
      <c r="W1364" s="168"/>
      <c r="X1364" s="168"/>
      <c r="Y1364" s="168"/>
      <c r="Z1364" s="168"/>
      <c r="AA1364" s="168"/>
      <c r="AB1364" s="168"/>
      <c r="AC1364" s="168"/>
      <c r="AD1364" s="168"/>
      <c r="AE1364" s="168"/>
      <c r="AF1364" s="168"/>
      <c r="AG1364" s="168"/>
      <c r="AH1364" s="168"/>
      <c r="AI1364" s="168"/>
      <c r="AJ1364" s="168"/>
      <c r="AK1364" s="168"/>
      <c r="AL1364" s="168"/>
      <c r="AM1364" s="168"/>
      <c r="AN1364" s="168"/>
      <c r="AO1364" s="168"/>
      <c r="AP1364" s="168"/>
      <c r="AQ1364" s="168"/>
      <c r="AR1364" s="182">
        <v>-8.7999877929687553E-3</v>
      </c>
    </row>
    <row r="1365" spans="1:44" x14ac:dyDescent="0.35">
      <c r="A1365" s="153" t="str">
        <f t="shared" si="81"/>
        <v>Cut4_20</v>
      </c>
      <c r="B1365" s="14">
        <v>2023</v>
      </c>
      <c r="C1365" s="14">
        <v>20</v>
      </c>
      <c r="D1365" s="14" t="s">
        <v>17</v>
      </c>
      <c r="E1365" s="14" t="s">
        <v>13</v>
      </c>
      <c r="F1365" s="14" t="s">
        <v>8</v>
      </c>
      <c r="G1365" s="14" t="s">
        <v>12</v>
      </c>
      <c r="H1365" s="14" t="str">
        <f t="shared" si="82"/>
        <v>B3C</v>
      </c>
      <c r="I1365" s="14" t="str">
        <f t="shared" si="83"/>
        <v>B3_2023</v>
      </c>
      <c r="J1365" s="14" t="s">
        <v>10</v>
      </c>
      <c r="K1365" s="14" t="s">
        <v>373</v>
      </c>
      <c r="L1365" s="18">
        <v>45204</v>
      </c>
      <c r="M1365" s="154">
        <v>20.100000000000001</v>
      </c>
      <c r="N1365" s="155">
        <v>1179.2</v>
      </c>
      <c r="O1365" s="155">
        <v>1179.2</v>
      </c>
      <c r="P1365" s="14"/>
      <c r="Q1365" s="14"/>
      <c r="R1365" s="14"/>
      <c r="S1365" s="168"/>
      <c r="T1365" s="168"/>
      <c r="U1365" s="168"/>
      <c r="V1365" s="168"/>
      <c r="W1365" s="168"/>
      <c r="X1365" s="168"/>
      <c r="Y1365" s="168"/>
      <c r="Z1365" s="168"/>
      <c r="AA1365" s="168"/>
      <c r="AB1365" s="168"/>
      <c r="AC1365" s="168"/>
      <c r="AD1365" s="168"/>
      <c r="AE1365" s="168"/>
      <c r="AF1365" s="168"/>
      <c r="AG1365" s="168"/>
      <c r="AH1365" s="168"/>
      <c r="AI1365" s="168"/>
      <c r="AJ1365" s="168"/>
      <c r="AK1365" s="168"/>
      <c r="AL1365" s="168"/>
      <c r="AM1365" s="168"/>
      <c r="AN1365" s="168"/>
      <c r="AO1365" s="168"/>
      <c r="AP1365" s="168"/>
      <c r="AQ1365" s="168"/>
      <c r="AR1365" s="182">
        <v>-8.200012207031232E-3</v>
      </c>
    </row>
    <row r="1366" spans="1:44" x14ac:dyDescent="0.35">
      <c r="A1366" s="153" t="str">
        <f t="shared" si="81"/>
        <v>Cut4_21</v>
      </c>
      <c r="B1366" s="14">
        <v>2023</v>
      </c>
      <c r="C1366" s="14">
        <v>21</v>
      </c>
      <c r="D1366" s="14" t="s">
        <v>19</v>
      </c>
      <c r="E1366" s="14" t="s">
        <v>13</v>
      </c>
      <c r="F1366" s="14" t="s">
        <v>14</v>
      </c>
      <c r="G1366" s="14" t="s">
        <v>12</v>
      </c>
      <c r="H1366" s="14" t="str">
        <f t="shared" si="82"/>
        <v>B1C</v>
      </c>
      <c r="I1366" s="14" t="str">
        <f t="shared" si="83"/>
        <v>B1_2023</v>
      </c>
      <c r="J1366" s="14" t="s">
        <v>15</v>
      </c>
      <c r="K1366" s="14" t="s">
        <v>373</v>
      </c>
      <c r="L1366" s="18">
        <v>45204</v>
      </c>
      <c r="M1366" s="154">
        <v>21.75499954223633</v>
      </c>
      <c r="N1366" s="155">
        <v>1334.3066385904951</v>
      </c>
      <c r="O1366" s="155">
        <v>1334.3066385904951</v>
      </c>
      <c r="P1366" s="14"/>
      <c r="Q1366" s="14"/>
      <c r="R1366" s="14"/>
      <c r="S1366" s="168"/>
      <c r="T1366" s="168"/>
      <c r="U1366" s="168"/>
      <c r="V1366" s="168"/>
      <c r="W1366" s="168"/>
      <c r="X1366" s="168"/>
      <c r="Y1366" s="168"/>
      <c r="Z1366" s="168"/>
      <c r="AA1366" s="168"/>
      <c r="AB1366" s="168"/>
      <c r="AC1366" s="168"/>
      <c r="AD1366" s="168"/>
      <c r="AE1366" s="168"/>
      <c r="AF1366" s="168"/>
      <c r="AG1366" s="168"/>
      <c r="AH1366" s="168"/>
      <c r="AI1366" s="168"/>
      <c r="AJ1366" s="168"/>
      <c r="AK1366" s="168"/>
      <c r="AL1366" s="168"/>
      <c r="AM1366" s="168"/>
      <c r="AN1366" s="168"/>
      <c r="AO1366" s="168"/>
      <c r="AP1366" s="168"/>
      <c r="AQ1366" s="168"/>
      <c r="AR1366" s="182">
        <v>-3.0300003051757812E-2</v>
      </c>
    </row>
    <row r="1367" spans="1:44" x14ac:dyDescent="0.35">
      <c r="A1367" s="153" t="str">
        <f t="shared" si="81"/>
        <v>Cut4_22</v>
      </c>
      <c r="B1367" s="14">
        <v>2023</v>
      </c>
      <c r="C1367" s="14">
        <v>22</v>
      </c>
      <c r="D1367" s="14" t="s">
        <v>19</v>
      </c>
      <c r="E1367" s="14" t="s">
        <v>13</v>
      </c>
      <c r="F1367" s="14" t="s">
        <v>11</v>
      </c>
      <c r="G1367" s="14" t="s">
        <v>12</v>
      </c>
      <c r="H1367" s="14" t="str">
        <f t="shared" si="82"/>
        <v>B4C</v>
      </c>
      <c r="I1367" s="14" t="str">
        <f t="shared" si="83"/>
        <v>B4_2023</v>
      </c>
      <c r="J1367" s="14" t="s">
        <v>10</v>
      </c>
      <c r="K1367" s="14" t="s">
        <v>373</v>
      </c>
      <c r="L1367" s="18">
        <v>45204</v>
      </c>
      <c r="M1367" s="154">
        <v>16.644999694824218</v>
      </c>
      <c r="N1367" s="155">
        <v>2796.3599487304687</v>
      </c>
      <c r="O1367" s="155">
        <v>2796.3599487304687</v>
      </c>
      <c r="P1367" s="14"/>
      <c r="Q1367" s="14"/>
      <c r="R1367" s="14"/>
      <c r="S1367" s="168"/>
      <c r="T1367" s="168"/>
      <c r="U1367" s="168"/>
      <c r="V1367" s="168"/>
      <c r="W1367" s="168"/>
      <c r="X1367" s="168"/>
      <c r="Y1367" s="168"/>
      <c r="Z1367" s="168"/>
      <c r="AA1367" s="168"/>
      <c r="AB1367" s="168"/>
      <c r="AC1367" s="168"/>
      <c r="AD1367" s="168"/>
      <c r="AE1367" s="168"/>
      <c r="AF1367" s="168"/>
      <c r="AG1367" s="168"/>
      <c r="AH1367" s="168"/>
      <c r="AI1367" s="168"/>
      <c r="AJ1367" s="168"/>
      <c r="AK1367" s="168"/>
      <c r="AL1367" s="168"/>
      <c r="AM1367" s="168"/>
      <c r="AN1367" s="168"/>
      <c r="AO1367" s="168"/>
      <c r="AP1367" s="168"/>
      <c r="AQ1367" s="168"/>
      <c r="AR1367" s="182">
        <v>-5.5000000000000049E-3</v>
      </c>
    </row>
    <row r="1368" spans="1:44" x14ac:dyDescent="0.35">
      <c r="A1368" s="153" t="str">
        <f t="shared" si="81"/>
        <v>Cut4_23</v>
      </c>
      <c r="B1368" s="14">
        <v>2023</v>
      </c>
      <c r="C1368" s="14">
        <v>23</v>
      </c>
      <c r="D1368" s="14" t="s">
        <v>20</v>
      </c>
      <c r="E1368" s="14" t="s">
        <v>13</v>
      </c>
      <c r="F1368" s="14" t="s">
        <v>8</v>
      </c>
      <c r="G1368" s="14" t="s">
        <v>16</v>
      </c>
      <c r="H1368" s="14" t="str">
        <f t="shared" si="82"/>
        <v>B3BFW</v>
      </c>
      <c r="I1368" s="14" t="str">
        <f t="shared" si="83"/>
        <v>B3_2023</v>
      </c>
      <c r="J1368" s="14" t="s">
        <v>10</v>
      </c>
      <c r="K1368" s="14" t="s">
        <v>373</v>
      </c>
      <c r="L1368" s="18">
        <v>45204</v>
      </c>
      <c r="M1368" s="154">
        <v>27.855000305175782</v>
      </c>
      <c r="N1368" s="155">
        <v>1894.140020751953</v>
      </c>
      <c r="O1368" s="155">
        <v>1894.140020751953</v>
      </c>
      <c r="P1368" s="14"/>
      <c r="Q1368" s="14"/>
      <c r="R1368" s="14"/>
      <c r="S1368" s="168"/>
      <c r="T1368" s="168"/>
      <c r="U1368" s="168"/>
      <c r="V1368" s="168"/>
      <c r="W1368" s="168"/>
      <c r="X1368" s="168"/>
      <c r="Y1368" s="168"/>
      <c r="Z1368" s="168"/>
      <c r="AA1368" s="168"/>
      <c r="AB1368" s="168"/>
      <c r="AC1368" s="168"/>
      <c r="AD1368" s="168"/>
      <c r="AE1368" s="168"/>
      <c r="AF1368" s="168"/>
      <c r="AG1368" s="168"/>
      <c r="AH1368" s="168"/>
      <c r="AI1368" s="168"/>
      <c r="AJ1368" s="168"/>
      <c r="AK1368" s="168"/>
      <c r="AL1368" s="168"/>
      <c r="AM1368" s="168"/>
      <c r="AN1368" s="168"/>
      <c r="AO1368" s="168"/>
      <c r="AP1368" s="168"/>
      <c r="AQ1368" s="168"/>
      <c r="AR1368" s="182">
        <v>-1.2300018310546834E-2</v>
      </c>
    </row>
    <row r="1369" spans="1:44" x14ac:dyDescent="0.35">
      <c r="A1369" s="153" t="str">
        <f t="shared" si="81"/>
        <v>Cut4_24</v>
      </c>
      <c r="B1369" s="14">
        <v>2023</v>
      </c>
      <c r="C1369" s="15">
        <v>24</v>
      </c>
      <c r="D1369" s="15" t="s">
        <v>20</v>
      </c>
      <c r="E1369" s="15" t="s">
        <v>13</v>
      </c>
      <c r="F1369" s="15" t="s">
        <v>18</v>
      </c>
      <c r="G1369" s="14" t="s">
        <v>12</v>
      </c>
      <c r="H1369" s="14" t="str">
        <f t="shared" si="82"/>
        <v>B2C</v>
      </c>
      <c r="I1369" s="14" t="str">
        <f t="shared" si="83"/>
        <v>B2_2023</v>
      </c>
      <c r="J1369" s="14" t="s">
        <v>15</v>
      </c>
      <c r="K1369" s="14" t="s">
        <v>373</v>
      </c>
      <c r="L1369" s="18">
        <v>45204</v>
      </c>
      <c r="M1369" s="154">
        <v>30.75</v>
      </c>
      <c r="N1369" s="155">
        <v>1558</v>
      </c>
      <c r="O1369" s="155">
        <v>1558</v>
      </c>
      <c r="P1369" s="14" t="s">
        <v>378</v>
      </c>
      <c r="Q1369" s="14"/>
      <c r="R1369" s="14"/>
      <c r="S1369" s="168"/>
      <c r="T1369" s="168"/>
      <c r="U1369" s="168"/>
      <c r="V1369" s="168"/>
      <c r="W1369" s="168"/>
      <c r="X1369" s="168"/>
      <c r="Y1369" s="168"/>
      <c r="Z1369" s="168"/>
      <c r="AA1369" s="168"/>
      <c r="AB1369" s="168"/>
      <c r="AC1369" s="168"/>
      <c r="AD1369" s="168"/>
      <c r="AE1369" s="168"/>
      <c r="AF1369" s="168"/>
      <c r="AG1369" s="168"/>
      <c r="AH1369" s="168"/>
      <c r="AI1369" s="168"/>
      <c r="AJ1369" s="168"/>
      <c r="AK1369" s="168"/>
      <c r="AL1369" s="168"/>
      <c r="AM1369" s="168"/>
      <c r="AN1369" s="168"/>
      <c r="AO1369" s="168"/>
      <c r="AP1369" s="168"/>
      <c r="AQ1369" s="168"/>
      <c r="AR1369" s="182">
        <v>4.0002441406250533E-4</v>
      </c>
    </row>
    <row r="1370" spans="1:44" x14ac:dyDescent="0.35">
      <c r="A1370" s="153" t="str">
        <f t="shared" si="81"/>
        <v>Cut4_25</v>
      </c>
      <c r="B1370" s="14">
        <v>2023</v>
      </c>
      <c r="C1370" s="14">
        <v>25</v>
      </c>
      <c r="D1370" s="14" t="s">
        <v>7</v>
      </c>
      <c r="E1370" s="14" t="s">
        <v>12</v>
      </c>
      <c r="F1370" s="14" t="s">
        <v>11</v>
      </c>
      <c r="G1370" s="14" t="s">
        <v>16</v>
      </c>
      <c r="H1370" s="14" t="str">
        <f t="shared" si="82"/>
        <v>B4BFW</v>
      </c>
      <c r="I1370" s="14" t="str">
        <f t="shared" si="83"/>
        <v>B4_2023</v>
      </c>
      <c r="J1370" s="14" t="s">
        <v>10</v>
      </c>
      <c r="K1370" s="14" t="s">
        <v>373</v>
      </c>
      <c r="L1370" s="18">
        <v>45204</v>
      </c>
      <c r="M1370" s="154">
        <v>27.880000305175777</v>
      </c>
      <c r="N1370" s="155">
        <v>1970.1866882324216</v>
      </c>
      <c r="O1370" s="155">
        <v>1970.1866882324216</v>
      </c>
      <c r="P1370" s="14" t="s">
        <v>378</v>
      </c>
      <c r="Q1370" s="14"/>
      <c r="R1370" s="14"/>
      <c r="S1370" s="168"/>
      <c r="T1370" s="168"/>
      <c r="U1370" s="168"/>
      <c r="V1370" s="168"/>
      <c r="W1370" s="168"/>
      <c r="X1370" s="168"/>
      <c r="Y1370" s="168"/>
      <c r="Z1370" s="168"/>
      <c r="AA1370" s="168"/>
      <c r="AB1370" s="168"/>
      <c r="AC1370" s="168"/>
      <c r="AD1370" s="168"/>
      <c r="AE1370" s="168"/>
      <c r="AF1370" s="168"/>
      <c r="AG1370" s="168"/>
      <c r="AH1370" s="168"/>
      <c r="AI1370" s="168"/>
      <c r="AJ1370" s="168"/>
      <c r="AK1370" s="168"/>
      <c r="AL1370" s="168"/>
      <c r="AM1370" s="168"/>
      <c r="AN1370" s="168"/>
      <c r="AO1370" s="168"/>
      <c r="AP1370" s="168"/>
      <c r="AQ1370" s="168"/>
      <c r="AR1370" s="182">
        <v>-6.3999938964843239E-3</v>
      </c>
    </row>
    <row r="1371" spans="1:44" x14ac:dyDescent="0.35">
      <c r="A1371" s="153" t="str">
        <f t="shared" si="81"/>
        <v>Cut4_26</v>
      </c>
      <c r="B1371" s="14">
        <v>2023</v>
      </c>
      <c r="C1371" s="14">
        <v>26</v>
      </c>
      <c r="D1371" s="14" t="s">
        <v>7</v>
      </c>
      <c r="E1371" s="14" t="s">
        <v>12</v>
      </c>
      <c r="F1371" s="14" t="s">
        <v>18</v>
      </c>
      <c r="G1371" s="14" t="s">
        <v>9</v>
      </c>
      <c r="H1371" s="14" t="str">
        <f t="shared" si="82"/>
        <v>B2BPW</v>
      </c>
      <c r="I1371" s="14" t="str">
        <f t="shared" si="83"/>
        <v>B2_2023</v>
      </c>
      <c r="J1371" s="14" t="s">
        <v>15</v>
      </c>
      <c r="K1371" s="14" t="s">
        <v>373</v>
      </c>
      <c r="L1371" s="18">
        <v>45204</v>
      </c>
      <c r="M1371" s="183">
        <v>16.119999694824219</v>
      </c>
      <c r="N1371" s="184">
        <v>2299.7866231282551</v>
      </c>
      <c r="O1371" s="155">
        <v>2299.7866231282551</v>
      </c>
      <c r="P1371" s="14" t="s">
        <v>379</v>
      </c>
      <c r="Q1371" s="14">
        <v>1</v>
      </c>
      <c r="R1371" s="14"/>
      <c r="S1371" s="168"/>
      <c r="T1371" s="168"/>
      <c r="U1371" s="168"/>
      <c r="V1371" s="168"/>
      <c r="W1371" s="168"/>
      <c r="X1371" s="168"/>
      <c r="Y1371" s="168"/>
      <c r="Z1371" s="168"/>
      <c r="AA1371" s="168"/>
      <c r="AB1371" s="168"/>
      <c r="AC1371" s="168"/>
      <c r="AD1371" s="168"/>
      <c r="AE1371" s="168"/>
      <c r="AF1371" s="168"/>
      <c r="AG1371" s="168"/>
      <c r="AH1371" s="168"/>
      <c r="AI1371" s="168"/>
      <c r="AJ1371" s="168"/>
      <c r="AK1371" s="168"/>
      <c r="AL1371" s="168"/>
      <c r="AM1371" s="168"/>
      <c r="AN1371" s="168"/>
      <c r="AO1371" s="168"/>
      <c r="AP1371" s="168"/>
      <c r="AQ1371" s="168"/>
      <c r="AR1371" s="182">
        <v>0.16119999694824219</v>
      </c>
    </row>
    <row r="1372" spans="1:44" x14ac:dyDescent="0.35">
      <c r="A1372" s="153" t="str">
        <f t="shared" si="81"/>
        <v>Cut4_27</v>
      </c>
      <c r="B1372" s="14">
        <v>2023</v>
      </c>
      <c r="C1372" s="14">
        <v>27</v>
      </c>
      <c r="D1372" s="14" t="s">
        <v>13</v>
      </c>
      <c r="E1372" s="14" t="s">
        <v>12</v>
      </c>
      <c r="F1372" s="14" t="s">
        <v>14</v>
      </c>
      <c r="G1372" s="14" t="s">
        <v>12</v>
      </c>
      <c r="H1372" s="14" t="str">
        <f t="shared" si="82"/>
        <v>B1C</v>
      </c>
      <c r="I1372" s="14" t="str">
        <f t="shared" si="83"/>
        <v>B1_2023</v>
      </c>
      <c r="J1372" s="14" t="s">
        <v>15</v>
      </c>
      <c r="K1372" s="14" t="s">
        <v>373</v>
      </c>
      <c r="L1372" s="18">
        <v>45204</v>
      </c>
      <c r="M1372" s="154">
        <v>20.405000305175779</v>
      </c>
      <c r="N1372" s="155">
        <v>1632.4000244140625</v>
      </c>
      <c r="O1372" s="155">
        <v>1632.4000244140625</v>
      </c>
      <c r="P1372" s="14"/>
      <c r="Q1372" s="14"/>
      <c r="R1372" s="14"/>
      <c r="S1372" s="168"/>
      <c r="T1372" s="168"/>
      <c r="U1372" s="168"/>
      <c r="V1372" s="168"/>
      <c r="W1372" s="168"/>
      <c r="X1372" s="168"/>
      <c r="Y1372" s="168"/>
      <c r="Z1372" s="168"/>
      <c r="AA1372" s="168"/>
      <c r="AB1372" s="168"/>
      <c r="AC1372" s="168"/>
      <c r="AD1372" s="168"/>
      <c r="AE1372" s="168"/>
      <c r="AF1372" s="168"/>
      <c r="AG1372" s="168"/>
      <c r="AH1372" s="168"/>
      <c r="AI1372" s="168"/>
      <c r="AJ1372" s="168"/>
      <c r="AK1372" s="168"/>
      <c r="AL1372" s="168"/>
      <c r="AM1372" s="168"/>
      <c r="AN1372" s="168"/>
      <c r="AO1372" s="168"/>
      <c r="AP1372" s="168"/>
      <c r="AQ1372" s="168"/>
      <c r="AR1372" s="182">
        <v>-1.1100006103515608E-2</v>
      </c>
    </row>
    <row r="1373" spans="1:44" x14ac:dyDescent="0.35">
      <c r="A1373" s="153" t="str">
        <f t="shared" si="81"/>
        <v>Cut4_28</v>
      </c>
      <c r="B1373" s="14">
        <v>2023</v>
      </c>
      <c r="C1373" s="14">
        <v>28</v>
      </c>
      <c r="D1373" s="14" t="s">
        <v>13</v>
      </c>
      <c r="E1373" s="14" t="s">
        <v>12</v>
      </c>
      <c r="F1373" s="14" t="s">
        <v>14</v>
      </c>
      <c r="G1373" s="14" t="s">
        <v>9</v>
      </c>
      <c r="H1373" s="14" t="str">
        <f t="shared" si="82"/>
        <v>B1BPW</v>
      </c>
      <c r="I1373" s="14" t="str">
        <f t="shared" si="83"/>
        <v>B1_2023</v>
      </c>
      <c r="J1373" s="14" t="s">
        <v>15</v>
      </c>
      <c r="K1373" s="14" t="s">
        <v>373</v>
      </c>
      <c r="L1373" s="18">
        <v>45204</v>
      </c>
      <c r="M1373" s="154">
        <v>15.359999847412109</v>
      </c>
      <c r="N1373" s="155">
        <v>1699.8399831136071</v>
      </c>
      <c r="O1373" s="155">
        <v>1699.8399831136071</v>
      </c>
      <c r="P1373" s="14"/>
      <c r="Q1373" s="14"/>
      <c r="R1373" s="14"/>
      <c r="S1373" s="168"/>
      <c r="T1373" s="168"/>
      <c r="U1373" s="168"/>
      <c r="V1373" s="168"/>
      <c r="W1373" s="168"/>
      <c r="X1373" s="168"/>
      <c r="Y1373" s="168"/>
      <c r="Z1373" s="168"/>
      <c r="AA1373" s="168"/>
      <c r="AB1373" s="168"/>
      <c r="AC1373" s="168"/>
      <c r="AD1373" s="168"/>
      <c r="AE1373" s="168"/>
      <c r="AF1373" s="168"/>
      <c r="AG1373" s="168"/>
      <c r="AH1373" s="168"/>
      <c r="AI1373" s="168"/>
      <c r="AJ1373" s="168"/>
      <c r="AK1373" s="168"/>
      <c r="AL1373" s="168"/>
      <c r="AM1373" s="168"/>
      <c r="AN1373" s="168"/>
      <c r="AO1373" s="168"/>
      <c r="AP1373" s="168"/>
      <c r="AQ1373" s="168"/>
      <c r="AR1373" s="182">
        <v>-3.5999908447265638E-3</v>
      </c>
    </row>
    <row r="1374" spans="1:44" x14ac:dyDescent="0.35">
      <c r="A1374" s="153" t="str">
        <f t="shared" si="81"/>
        <v>Cut4_29</v>
      </c>
      <c r="B1374" s="14">
        <v>2023</v>
      </c>
      <c r="C1374" s="14">
        <v>29</v>
      </c>
      <c r="D1374" s="14" t="s">
        <v>12</v>
      </c>
      <c r="E1374" s="14" t="s">
        <v>12</v>
      </c>
      <c r="F1374" s="14" t="s">
        <v>11</v>
      </c>
      <c r="G1374" s="14" t="s">
        <v>9</v>
      </c>
      <c r="H1374" s="14" t="str">
        <f t="shared" si="82"/>
        <v>B4BPW</v>
      </c>
      <c r="I1374" s="14" t="str">
        <f t="shared" si="83"/>
        <v>B4_2023</v>
      </c>
      <c r="J1374" s="14" t="s">
        <v>10</v>
      </c>
      <c r="K1374" s="14" t="s">
        <v>373</v>
      </c>
      <c r="L1374" s="18">
        <v>45204</v>
      </c>
      <c r="M1374" s="154">
        <v>14.494999694824218</v>
      </c>
      <c r="N1374" s="155">
        <v>1894.0132934570313</v>
      </c>
      <c r="O1374" s="155">
        <v>1894.0132934570313</v>
      </c>
      <c r="P1374" s="14"/>
      <c r="Q1374" s="14"/>
      <c r="R1374" s="14"/>
      <c r="S1374" s="168"/>
      <c r="T1374" s="168"/>
      <c r="U1374" s="168"/>
      <c r="V1374" s="168"/>
      <c r="W1374" s="168"/>
      <c r="X1374" s="168"/>
      <c r="Y1374" s="168"/>
      <c r="Z1374" s="168"/>
      <c r="AA1374" s="168"/>
      <c r="AB1374" s="168"/>
      <c r="AC1374" s="168"/>
      <c r="AD1374" s="168"/>
      <c r="AE1374" s="168"/>
      <c r="AF1374" s="168"/>
      <c r="AG1374" s="168"/>
      <c r="AH1374" s="168"/>
      <c r="AI1374" s="168"/>
      <c r="AJ1374" s="168"/>
      <c r="AK1374" s="168"/>
      <c r="AL1374" s="168"/>
      <c r="AM1374" s="168"/>
      <c r="AN1374" s="168"/>
      <c r="AO1374" s="168"/>
      <c r="AP1374" s="168"/>
      <c r="AQ1374" s="168"/>
      <c r="AR1374" s="182">
        <v>-5.5000000000000049E-3</v>
      </c>
    </row>
    <row r="1375" spans="1:44" x14ac:dyDescent="0.35">
      <c r="A1375" s="153" t="str">
        <f t="shared" si="81"/>
        <v>Cut4_30</v>
      </c>
      <c r="B1375" s="14">
        <v>2023</v>
      </c>
      <c r="C1375" s="14">
        <v>30</v>
      </c>
      <c r="D1375" s="14" t="s">
        <v>12</v>
      </c>
      <c r="E1375" s="14" t="s">
        <v>12</v>
      </c>
      <c r="F1375" s="14" t="s">
        <v>8</v>
      </c>
      <c r="G1375" s="14" t="s">
        <v>16</v>
      </c>
      <c r="H1375" s="14" t="str">
        <f t="shared" si="82"/>
        <v>B3BFW</v>
      </c>
      <c r="I1375" s="14" t="str">
        <f t="shared" si="83"/>
        <v>B3_2023</v>
      </c>
      <c r="J1375" s="14" t="s">
        <v>10</v>
      </c>
      <c r="K1375" s="14" t="s">
        <v>373</v>
      </c>
      <c r="L1375" s="18">
        <v>45204</v>
      </c>
      <c r="M1375" s="154">
        <v>23.709999847412107</v>
      </c>
      <c r="N1375" s="155">
        <v>1549.0533233642577</v>
      </c>
      <c r="O1375" s="155">
        <v>1549.0533233642577</v>
      </c>
      <c r="P1375" s="14" t="s">
        <v>378</v>
      </c>
      <c r="Q1375" s="14"/>
      <c r="R1375" s="14"/>
      <c r="S1375" s="168"/>
      <c r="T1375" s="168"/>
      <c r="U1375" s="168"/>
      <c r="V1375" s="168"/>
      <c r="W1375" s="168"/>
      <c r="X1375" s="168"/>
      <c r="Y1375" s="168"/>
      <c r="Z1375" s="168"/>
      <c r="AA1375" s="168"/>
      <c r="AB1375" s="168"/>
      <c r="AC1375" s="168"/>
      <c r="AD1375" s="168"/>
      <c r="AE1375" s="168"/>
      <c r="AF1375" s="168"/>
      <c r="AG1375" s="168"/>
      <c r="AH1375" s="168"/>
      <c r="AI1375" s="168"/>
      <c r="AJ1375" s="168"/>
      <c r="AK1375" s="168"/>
      <c r="AL1375" s="168"/>
      <c r="AM1375" s="168"/>
      <c r="AN1375" s="168"/>
      <c r="AO1375" s="168"/>
      <c r="AP1375" s="168"/>
      <c r="AQ1375" s="168"/>
      <c r="AR1375" s="182">
        <v>-2.5999908447265629E-3</v>
      </c>
    </row>
    <row r="1376" spans="1:44" x14ac:dyDescent="0.35">
      <c r="A1376" s="153" t="str">
        <f t="shared" si="81"/>
        <v>Cut4_31</v>
      </c>
      <c r="B1376" s="14">
        <v>2023</v>
      </c>
      <c r="C1376" s="14">
        <v>31</v>
      </c>
      <c r="D1376" s="14" t="s">
        <v>17</v>
      </c>
      <c r="E1376" s="14" t="s">
        <v>12</v>
      </c>
      <c r="F1376" s="14" t="s">
        <v>11</v>
      </c>
      <c r="G1376" s="14" t="s">
        <v>12</v>
      </c>
      <c r="H1376" s="14" t="str">
        <f t="shared" si="82"/>
        <v>B4C</v>
      </c>
      <c r="I1376" s="14" t="str">
        <f t="shared" si="83"/>
        <v>B4_2023</v>
      </c>
      <c r="J1376" s="14" t="s">
        <v>10</v>
      </c>
      <c r="K1376" s="14" t="s">
        <v>373</v>
      </c>
      <c r="L1376" s="18">
        <v>45204</v>
      </c>
      <c r="M1376" s="154">
        <v>18.524999999999999</v>
      </c>
      <c r="N1376" s="155">
        <v>1358.5</v>
      </c>
      <c r="O1376" s="155">
        <v>1358.5</v>
      </c>
      <c r="P1376" s="14"/>
      <c r="Q1376" s="14"/>
      <c r="R1376" s="14"/>
      <c r="S1376" s="168"/>
      <c r="T1376" s="168"/>
      <c r="U1376" s="168"/>
      <c r="V1376" s="168"/>
      <c r="W1376" s="168"/>
      <c r="X1376" s="168"/>
      <c r="Y1376" s="168"/>
      <c r="Z1376" s="168"/>
      <c r="AA1376" s="168"/>
      <c r="AB1376" s="168"/>
      <c r="AC1376" s="168"/>
      <c r="AD1376" s="168"/>
      <c r="AE1376" s="168"/>
      <c r="AF1376" s="168"/>
      <c r="AG1376" s="168"/>
      <c r="AH1376" s="168"/>
      <c r="AI1376" s="168"/>
      <c r="AJ1376" s="168"/>
      <c r="AK1376" s="168"/>
      <c r="AL1376" s="168"/>
      <c r="AM1376" s="168"/>
      <c r="AN1376" s="168"/>
      <c r="AO1376" s="168"/>
      <c r="AP1376" s="168"/>
      <c r="AQ1376" s="168"/>
      <c r="AR1376" s="182">
        <v>-9.7000122070312611E-3</v>
      </c>
    </row>
    <row r="1377" spans="1:44" x14ac:dyDescent="0.35">
      <c r="A1377" s="153" t="str">
        <f t="shared" si="81"/>
        <v>Cut4_32</v>
      </c>
      <c r="B1377" s="14">
        <v>2023</v>
      </c>
      <c r="C1377" s="14">
        <v>32</v>
      </c>
      <c r="D1377" s="14" t="s">
        <v>17</v>
      </c>
      <c r="E1377" s="14" t="s">
        <v>12</v>
      </c>
      <c r="F1377" s="14" t="s">
        <v>8</v>
      </c>
      <c r="G1377" s="14" t="s">
        <v>12</v>
      </c>
      <c r="H1377" s="14" t="str">
        <f t="shared" si="82"/>
        <v>B3C</v>
      </c>
      <c r="I1377" s="14" t="str">
        <f t="shared" si="83"/>
        <v>B3_2023</v>
      </c>
      <c r="J1377" s="14" t="s">
        <v>10</v>
      </c>
      <c r="K1377" s="14" t="s">
        <v>373</v>
      </c>
      <c r="L1377" s="18">
        <v>45204</v>
      </c>
      <c r="M1377" s="154">
        <v>18.659999847412109</v>
      </c>
      <c r="N1377" s="155">
        <v>1094.719991048177</v>
      </c>
      <c r="O1377" s="155">
        <v>1094.719991048177</v>
      </c>
      <c r="P1377" s="14"/>
      <c r="Q1377" s="14"/>
      <c r="R1377" s="14"/>
      <c r="S1377" s="168"/>
      <c r="T1377" s="168"/>
      <c r="U1377" s="168"/>
      <c r="V1377" s="168"/>
      <c r="W1377" s="168"/>
      <c r="X1377" s="168"/>
      <c r="Y1377" s="168"/>
      <c r="Z1377" s="168"/>
      <c r="AA1377" s="168"/>
      <c r="AB1377" s="168"/>
      <c r="AC1377" s="168"/>
      <c r="AD1377" s="168"/>
      <c r="AE1377" s="168"/>
      <c r="AF1377" s="168"/>
      <c r="AG1377" s="168"/>
      <c r="AH1377" s="168"/>
      <c r="AI1377" s="168"/>
      <c r="AJ1377" s="168"/>
      <c r="AK1377" s="168"/>
      <c r="AL1377" s="168"/>
      <c r="AM1377" s="168"/>
      <c r="AN1377" s="168"/>
      <c r="AO1377" s="168"/>
      <c r="AP1377" s="168"/>
      <c r="AQ1377" s="168"/>
      <c r="AR1377" s="182">
        <v>6.8000030517578192E-3</v>
      </c>
    </row>
    <row r="1378" spans="1:44" x14ac:dyDescent="0.35">
      <c r="A1378" s="153" t="str">
        <f t="shared" si="81"/>
        <v>Cut4_33</v>
      </c>
      <c r="B1378" s="14">
        <v>2023</v>
      </c>
      <c r="C1378" s="14">
        <v>33</v>
      </c>
      <c r="D1378" s="14" t="s">
        <v>19</v>
      </c>
      <c r="E1378" s="14" t="s">
        <v>12</v>
      </c>
      <c r="F1378" s="14" t="s">
        <v>8</v>
      </c>
      <c r="G1378" s="14" t="s">
        <v>9</v>
      </c>
      <c r="H1378" s="14" t="str">
        <f t="shared" si="82"/>
        <v>B3BPW</v>
      </c>
      <c r="I1378" s="14" t="str">
        <f t="shared" si="83"/>
        <v>B3_2023</v>
      </c>
      <c r="J1378" s="14" t="s">
        <v>10</v>
      </c>
      <c r="K1378" s="14" t="s">
        <v>373</v>
      </c>
      <c r="L1378" s="18">
        <v>45204</v>
      </c>
      <c r="M1378" s="154">
        <v>17.119999694824216</v>
      </c>
      <c r="N1378" s="155">
        <v>2191.3599609374996</v>
      </c>
      <c r="O1378" s="155">
        <v>2191.3599609374996</v>
      </c>
      <c r="P1378" s="14" t="s">
        <v>378</v>
      </c>
      <c r="Q1378" s="14"/>
      <c r="R1378" s="14"/>
      <c r="S1378" s="168"/>
      <c r="T1378" s="168"/>
      <c r="U1378" s="168"/>
      <c r="V1378" s="168"/>
      <c r="W1378" s="168"/>
      <c r="X1378" s="168"/>
      <c r="Y1378" s="168"/>
      <c r="Z1378" s="168"/>
      <c r="AA1378" s="168"/>
      <c r="AB1378" s="168"/>
      <c r="AC1378" s="168"/>
      <c r="AD1378" s="168"/>
      <c r="AE1378" s="168"/>
      <c r="AF1378" s="168"/>
      <c r="AG1378" s="168"/>
      <c r="AH1378" s="168"/>
      <c r="AI1378" s="168"/>
      <c r="AJ1378" s="168"/>
      <c r="AK1378" s="168"/>
      <c r="AL1378" s="168"/>
      <c r="AM1378" s="168"/>
      <c r="AN1378" s="168"/>
      <c r="AO1378" s="168"/>
      <c r="AP1378" s="168"/>
      <c r="AQ1378" s="168"/>
      <c r="AR1378" s="182">
        <v>-2.8999999999999998E-2</v>
      </c>
    </row>
    <row r="1379" spans="1:44" x14ac:dyDescent="0.35">
      <c r="A1379" s="153" t="str">
        <f t="shared" si="81"/>
        <v>Cut4_34</v>
      </c>
      <c r="B1379" s="14">
        <v>2023</v>
      </c>
      <c r="C1379" s="14">
        <v>34</v>
      </c>
      <c r="D1379" s="14" t="s">
        <v>19</v>
      </c>
      <c r="E1379" s="14" t="s">
        <v>12</v>
      </c>
      <c r="F1379" s="14" t="s">
        <v>14</v>
      </c>
      <c r="G1379" s="14" t="s">
        <v>16</v>
      </c>
      <c r="H1379" s="14" t="str">
        <f t="shared" si="82"/>
        <v>B1BFW</v>
      </c>
      <c r="I1379" s="14" t="str">
        <f t="shared" si="83"/>
        <v>B1_2023</v>
      </c>
      <c r="J1379" s="14" t="s">
        <v>15</v>
      </c>
      <c r="K1379" s="14" t="s">
        <v>373</v>
      </c>
      <c r="L1379" s="18">
        <v>45204</v>
      </c>
      <c r="M1379" s="183">
        <v>19.960000610351564</v>
      </c>
      <c r="N1379" s="184">
        <v>1729.866719563802</v>
      </c>
      <c r="O1379" s="155">
        <v>1729.866719563802</v>
      </c>
      <c r="P1379" s="14" t="s">
        <v>378</v>
      </c>
      <c r="Q1379" s="14">
        <v>1</v>
      </c>
      <c r="R1379" s="14"/>
      <c r="S1379" s="168"/>
      <c r="T1379" s="168"/>
      <c r="U1379" s="168"/>
      <c r="V1379" s="168"/>
      <c r="W1379" s="168"/>
      <c r="X1379" s="168"/>
      <c r="Y1379" s="168"/>
      <c r="Z1379" s="168"/>
      <c r="AA1379" s="168"/>
      <c r="AB1379" s="168"/>
      <c r="AC1379" s="168"/>
      <c r="AD1379" s="168"/>
      <c r="AE1379" s="168"/>
      <c r="AF1379" s="168"/>
      <c r="AG1379" s="168"/>
      <c r="AH1379" s="168"/>
      <c r="AI1379" s="168"/>
      <c r="AJ1379" s="168"/>
      <c r="AK1379" s="168"/>
      <c r="AL1379" s="168"/>
      <c r="AM1379" s="168"/>
      <c r="AN1379" s="168"/>
      <c r="AO1379" s="168"/>
      <c r="AP1379" s="168"/>
      <c r="AQ1379" s="168"/>
      <c r="AR1379" s="182">
        <v>-0.19960000610351564</v>
      </c>
    </row>
    <row r="1380" spans="1:44" x14ac:dyDescent="0.35">
      <c r="A1380" s="153" t="str">
        <f t="shared" si="81"/>
        <v>Cut4_35</v>
      </c>
      <c r="B1380" s="14">
        <v>2023</v>
      </c>
      <c r="C1380" s="16">
        <v>35</v>
      </c>
      <c r="D1380" s="14" t="s">
        <v>20</v>
      </c>
      <c r="E1380" s="16" t="s">
        <v>12</v>
      </c>
      <c r="F1380" s="16" t="s">
        <v>18</v>
      </c>
      <c r="G1380" s="14" t="s">
        <v>16</v>
      </c>
      <c r="H1380" s="14" t="str">
        <f t="shared" si="82"/>
        <v>B2BFW</v>
      </c>
      <c r="I1380" s="14" t="str">
        <f t="shared" si="83"/>
        <v>B2_2023</v>
      </c>
      <c r="J1380" s="14" t="s">
        <v>15</v>
      </c>
      <c r="K1380" s="14" t="s">
        <v>373</v>
      </c>
      <c r="L1380" s="18">
        <v>45204</v>
      </c>
      <c r="M1380" s="154">
        <v>16.559999847412112</v>
      </c>
      <c r="N1380" s="155">
        <v>1302.7199879964194</v>
      </c>
      <c r="O1380" s="155">
        <v>1302.7199879964194</v>
      </c>
      <c r="P1380" s="14"/>
      <c r="Q1380" s="14"/>
      <c r="R1380" s="14"/>
      <c r="S1380" s="168"/>
      <c r="T1380" s="168"/>
      <c r="U1380" s="168"/>
      <c r="V1380" s="168"/>
      <c r="W1380" s="168"/>
      <c r="X1380" s="168"/>
      <c r="Y1380" s="168"/>
      <c r="Z1380" s="168"/>
      <c r="AA1380" s="168"/>
      <c r="AB1380" s="168"/>
      <c r="AC1380" s="168"/>
      <c r="AD1380" s="168"/>
      <c r="AE1380" s="168"/>
      <c r="AF1380" s="168"/>
      <c r="AG1380" s="168"/>
      <c r="AH1380" s="168"/>
      <c r="AI1380" s="168"/>
      <c r="AJ1380" s="168"/>
      <c r="AK1380" s="168"/>
      <c r="AL1380" s="168"/>
      <c r="AM1380" s="168"/>
      <c r="AN1380" s="168"/>
      <c r="AO1380" s="168"/>
      <c r="AP1380" s="168"/>
      <c r="AQ1380" s="168"/>
      <c r="AR1380" s="182">
        <v>1.2400009155273423E-2</v>
      </c>
    </row>
    <row r="1381" spans="1:44" x14ac:dyDescent="0.35">
      <c r="A1381" s="153" t="str">
        <f t="shared" si="81"/>
        <v>Cut4_36</v>
      </c>
      <c r="B1381" s="14">
        <v>2023</v>
      </c>
      <c r="C1381" s="15">
        <v>36</v>
      </c>
      <c r="D1381" s="15" t="s">
        <v>20</v>
      </c>
      <c r="E1381" s="15" t="s">
        <v>12</v>
      </c>
      <c r="F1381" s="15" t="s">
        <v>18</v>
      </c>
      <c r="G1381" s="14" t="s">
        <v>12</v>
      </c>
      <c r="H1381" s="14" t="str">
        <f t="shared" si="82"/>
        <v>B2C</v>
      </c>
      <c r="I1381" s="14" t="str">
        <f t="shared" si="83"/>
        <v>B2_2023</v>
      </c>
      <c r="J1381" s="14" t="s">
        <v>15</v>
      </c>
      <c r="K1381" s="14" t="s">
        <v>373</v>
      </c>
      <c r="L1381" s="18">
        <v>45204</v>
      </c>
      <c r="M1381" s="154">
        <v>20.209999847412107</v>
      </c>
      <c r="N1381" s="155">
        <v>2020.9999847412107</v>
      </c>
      <c r="O1381" s="155">
        <v>2020.9999847412107</v>
      </c>
      <c r="P1381" s="14" t="s">
        <v>378</v>
      </c>
      <c r="Q1381" s="14"/>
      <c r="R1381" s="14"/>
      <c r="S1381" s="168"/>
      <c r="T1381" s="168"/>
      <c r="U1381" s="168"/>
      <c r="V1381" s="168"/>
      <c r="W1381" s="168"/>
      <c r="X1381" s="168"/>
      <c r="Y1381" s="168"/>
      <c r="Z1381" s="168"/>
      <c r="AA1381" s="168"/>
      <c r="AB1381" s="168"/>
      <c r="AC1381" s="168"/>
      <c r="AD1381" s="168"/>
      <c r="AE1381" s="168"/>
      <c r="AF1381" s="168"/>
      <c r="AG1381" s="168"/>
      <c r="AH1381" s="168"/>
      <c r="AI1381" s="168"/>
      <c r="AJ1381" s="168"/>
      <c r="AK1381" s="168"/>
      <c r="AL1381" s="168"/>
      <c r="AM1381" s="168"/>
      <c r="AN1381" s="168"/>
      <c r="AO1381" s="168"/>
      <c r="AP1381" s="168"/>
      <c r="AQ1381" s="168"/>
      <c r="AR1381" s="182">
        <v>3.3800003051757815E-2</v>
      </c>
    </row>
    <row r="1382" spans="1:44" x14ac:dyDescent="0.35">
      <c r="A1382" s="153" t="str">
        <f t="shared" si="81"/>
        <v>Cut4_37</v>
      </c>
      <c r="B1382" s="14">
        <v>2023</v>
      </c>
      <c r="C1382" s="14">
        <v>37</v>
      </c>
      <c r="D1382" s="14" t="s">
        <v>7</v>
      </c>
      <c r="E1382" s="14" t="s">
        <v>17</v>
      </c>
      <c r="F1382" s="14" t="s">
        <v>14</v>
      </c>
      <c r="G1382" s="14" t="s">
        <v>16</v>
      </c>
      <c r="H1382" s="14" t="str">
        <f t="shared" si="82"/>
        <v>B1BFW</v>
      </c>
      <c r="I1382" s="14" t="str">
        <f t="shared" si="83"/>
        <v>B1_2023</v>
      </c>
      <c r="J1382" s="14" t="s">
        <v>15</v>
      </c>
      <c r="K1382" s="14" t="s">
        <v>373</v>
      </c>
      <c r="L1382" s="18">
        <v>45204</v>
      </c>
      <c r="M1382" s="154">
        <v>18.08500061035156</v>
      </c>
      <c r="N1382" s="155">
        <v>1374.4600463867187</v>
      </c>
      <c r="O1382" s="155">
        <v>1374.4600463867187</v>
      </c>
      <c r="P1382" s="14" t="s">
        <v>378</v>
      </c>
      <c r="Q1382" s="14"/>
      <c r="R1382" s="14"/>
      <c r="S1382" s="168"/>
      <c r="T1382" s="168"/>
      <c r="U1382" s="168"/>
      <c r="V1382" s="168"/>
      <c r="W1382" s="168"/>
      <c r="X1382" s="168"/>
      <c r="Y1382" s="168"/>
      <c r="Z1382" s="168"/>
      <c r="AA1382" s="168"/>
      <c r="AB1382" s="168"/>
      <c r="AC1382" s="168"/>
      <c r="AD1382" s="168"/>
      <c r="AE1382" s="168"/>
      <c r="AF1382" s="168"/>
      <c r="AG1382" s="168"/>
      <c r="AH1382" s="168"/>
      <c r="AI1382" s="168"/>
      <c r="AJ1382" s="168"/>
      <c r="AK1382" s="168"/>
      <c r="AL1382" s="168"/>
      <c r="AM1382" s="168"/>
      <c r="AN1382" s="168"/>
      <c r="AO1382" s="168"/>
      <c r="AP1382" s="168"/>
      <c r="AQ1382" s="168"/>
      <c r="AR1382" s="182">
        <v>1.3500000000000012E-2</v>
      </c>
    </row>
    <row r="1383" spans="1:44" x14ac:dyDescent="0.35">
      <c r="A1383" s="153" t="str">
        <f t="shared" si="81"/>
        <v>Cut4_38</v>
      </c>
      <c r="B1383" s="14">
        <v>2023</v>
      </c>
      <c r="C1383" s="14">
        <v>38</v>
      </c>
      <c r="D1383" s="14" t="s">
        <v>7</v>
      </c>
      <c r="E1383" s="14" t="s">
        <v>17</v>
      </c>
      <c r="F1383" s="14" t="s">
        <v>8</v>
      </c>
      <c r="G1383" s="14" t="s">
        <v>12</v>
      </c>
      <c r="H1383" s="14" t="str">
        <f t="shared" si="82"/>
        <v>B3C</v>
      </c>
      <c r="I1383" s="14" t="str">
        <f t="shared" si="83"/>
        <v>B3_2023</v>
      </c>
      <c r="J1383" s="14" t="s">
        <v>10</v>
      </c>
      <c r="K1383" s="14" t="s">
        <v>373</v>
      </c>
      <c r="L1383" s="18">
        <v>45204</v>
      </c>
      <c r="M1383" s="154">
        <v>23.974999999999998</v>
      </c>
      <c r="N1383" s="155">
        <v>2013.8999999999999</v>
      </c>
      <c r="O1383" s="155">
        <v>2013.8999999999999</v>
      </c>
      <c r="P1383" s="14" t="s">
        <v>378</v>
      </c>
      <c r="Q1383" s="14"/>
      <c r="R1383" s="14"/>
      <c r="S1383" s="168"/>
      <c r="T1383" s="168"/>
      <c r="U1383" s="168"/>
      <c r="V1383" s="168"/>
      <c r="W1383" s="168"/>
      <c r="X1383" s="168"/>
      <c r="Y1383" s="168"/>
      <c r="Z1383" s="168"/>
      <c r="AA1383" s="168"/>
      <c r="AB1383" s="168"/>
      <c r="AC1383" s="168"/>
      <c r="AD1383" s="168"/>
      <c r="AE1383" s="168"/>
      <c r="AF1383" s="168"/>
      <c r="AG1383" s="168"/>
      <c r="AH1383" s="168"/>
      <c r="AI1383" s="168"/>
      <c r="AJ1383" s="168"/>
      <c r="AK1383" s="168"/>
      <c r="AL1383" s="168"/>
      <c r="AM1383" s="168"/>
      <c r="AN1383" s="168"/>
      <c r="AO1383" s="168"/>
      <c r="AP1383" s="168"/>
      <c r="AQ1383" s="168"/>
      <c r="AR1383" s="182">
        <v>4.1000061035156299E-3</v>
      </c>
    </row>
    <row r="1384" spans="1:44" x14ac:dyDescent="0.35">
      <c r="A1384" s="153" t="str">
        <f t="shared" si="81"/>
        <v>Cut4_39</v>
      </c>
      <c r="B1384" s="14">
        <v>2023</v>
      </c>
      <c r="C1384" s="14">
        <v>39</v>
      </c>
      <c r="D1384" s="14" t="s">
        <v>13</v>
      </c>
      <c r="E1384" s="14" t="s">
        <v>17</v>
      </c>
      <c r="F1384" s="14" t="s">
        <v>8</v>
      </c>
      <c r="G1384" s="14" t="s">
        <v>9</v>
      </c>
      <c r="H1384" s="14" t="str">
        <f t="shared" si="82"/>
        <v>B3BPW</v>
      </c>
      <c r="I1384" s="14" t="str">
        <f t="shared" si="83"/>
        <v>B3_2023</v>
      </c>
      <c r="J1384" s="14" t="s">
        <v>10</v>
      </c>
      <c r="K1384" s="14" t="s">
        <v>373</v>
      </c>
      <c r="L1384" s="18">
        <v>45204</v>
      </c>
      <c r="M1384" s="183">
        <v>21.539999389648436</v>
      </c>
      <c r="N1384" s="155">
        <v>4106.9598836263021</v>
      </c>
      <c r="O1384" s="155">
        <v>4106.9598836263021</v>
      </c>
      <c r="P1384" s="14" t="s">
        <v>378</v>
      </c>
      <c r="Q1384" s="14">
        <v>1</v>
      </c>
      <c r="R1384" s="14"/>
      <c r="S1384" s="168"/>
      <c r="T1384" s="168"/>
      <c r="U1384" s="168"/>
      <c r="V1384" s="168"/>
      <c r="W1384" s="168"/>
      <c r="X1384" s="168"/>
      <c r="Y1384" s="168"/>
      <c r="Z1384" s="168"/>
      <c r="AA1384" s="168"/>
      <c r="AB1384" s="168"/>
      <c r="AC1384" s="168"/>
      <c r="AD1384" s="168"/>
      <c r="AE1384" s="168"/>
      <c r="AF1384" s="168"/>
      <c r="AG1384" s="168"/>
      <c r="AH1384" s="168"/>
      <c r="AI1384" s="168"/>
      <c r="AJ1384" s="168"/>
      <c r="AK1384" s="168"/>
      <c r="AL1384" s="168"/>
      <c r="AM1384" s="168"/>
      <c r="AN1384" s="168"/>
      <c r="AO1384" s="168"/>
      <c r="AP1384" s="168"/>
      <c r="AQ1384" s="168"/>
      <c r="AR1384" s="182">
        <v>8.2799987792968766E-2</v>
      </c>
    </row>
    <row r="1385" spans="1:44" x14ac:dyDescent="0.35">
      <c r="A1385" s="153" t="str">
        <f t="shared" si="81"/>
        <v>Cut4_40</v>
      </c>
      <c r="B1385" s="14">
        <v>2023</v>
      </c>
      <c r="C1385" s="14">
        <v>40</v>
      </c>
      <c r="D1385" s="14" t="s">
        <v>13</v>
      </c>
      <c r="E1385" s="14" t="s">
        <v>17</v>
      </c>
      <c r="F1385" s="14" t="s">
        <v>11</v>
      </c>
      <c r="G1385" s="14" t="s">
        <v>12</v>
      </c>
      <c r="H1385" s="14" t="str">
        <f t="shared" si="82"/>
        <v>B4C</v>
      </c>
      <c r="I1385" s="14" t="str">
        <f t="shared" si="83"/>
        <v>B4_2023</v>
      </c>
      <c r="J1385" s="14" t="s">
        <v>10</v>
      </c>
      <c r="K1385" s="14" t="s">
        <v>373</v>
      </c>
      <c r="L1385" s="18">
        <v>45204</v>
      </c>
      <c r="M1385" s="154">
        <v>18.479999542236328</v>
      </c>
      <c r="N1385" s="155">
        <v>1355.1999664306638</v>
      </c>
      <c r="O1385" s="155">
        <v>1355.1999664306638</v>
      </c>
      <c r="P1385" s="14"/>
      <c r="Q1385" s="14"/>
      <c r="R1385" s="14"/>
      <c r="S1385" s="168"/>
      <c r="T1385" s="168"/>
      <c r="U1385" s="168"/>
      <c r="V1385" s="168"/>
      <c r="W1385" s="168"/>
      <c r="X1385" s="168"/>
      <c r="Y1385" s="168"/>
      <c r="Z1385" s="168"/>
      <c r="AA1385" s="168"/>
      <c r="AB1385" s="168"/>
      <c r="AC1385" s="168"/>
      <c r="AD1385" s="168"/>
      <c r="AE1385" s="168"/>
      <c r="AF1385" s="168"/>
      <c r="AG1385" s="168"/>
      <c r="AH1385" s="168"/>
      <c r="AI1385" s="168"/>
      <c r="AJ1385" s="168"/>
      <c r="AK1385" s="168"/>
      <c r="AL1385" s="168"/>
      <c r="AM1385" s="168"/>
      <c r="AN1385" s="168"/>
      <c r="AO1385" s="168"/>
      <c r="AP1385" s="168"/>
      <c r="AQ1385" s="168"/>
      <c r="AR1385" s="182">
        <v>7.1999969482421933E-3</v>
      </c>
    </row>
    <row r="1386" spans="1:44" x14ac:dyDescent="0.35">
      <c r="A1386" s="153" t="str">
        <f t="shared" si="81"/>
        <v>Cut4_41</v>
      </c>
      <c r="B1386" s="14">
        <v>2023</v>
      </c>
      <c r="C1386" s="14">
        <v>41</v>
      </c>
      <c r="D1386" s="14" t="s">
        <v>12</v>
      </c>
      <c r="E1386" s="14" t="s">
        <v>17</v>
      </c>
      <c r="F1386" s="14" t="s">
        <v>18</v>
      </c>
      <c r="G1386" s="14" t="s">
        <v>16</v>
      </c>
      <c r="H1386" s="14" t="str">
        <f t="shared" si="82"/>
        <v>B2BFW</v>
      </c>
      <c r="I1386" s="14" t="str">
        <f t="shared" si="83"/>
        <v>B2_2023</v>
      </c>
      <c r="J1386" s="14" t="s">
        <v>15</v>
      </c>
      <c r="K1386" s="14" t="s">
        <v>373</v>
      </c>
      <c r="L1386" s="18">
        <v>45204</v>
      </c>
      <c r="M1386" s="154">
        <v>13.844999694824217</v>
      </c>
      <c r="N1386" s="155">
        <v>1772.1599609374996</v>
      </c>
      <c r="O1386" s="155">
        <v>1772.1599609374996</v>
      </c>
      <c r="P1386" s="14" t="s">
        <v>378</v>
      </c>
      <c r="Q1386" s="14"/>
      <c r="R1386" s="14"/>
      <c r="S1386" s="168"/>
      <c r="T1386" s="168"/>
      <c r="U1386" s="168"/>
      <c r="V1386" s="168"/>
      <c r="W1386" s="168"/>
      <c r="X1386" s="168"/>
      <c r="Y1386" s="168"/>
      <c r="Z1386" s="168"/>
      <c r="AA1386" s="168"/>
      <c r="AB1386" s="168"/>
      <c r="AC1386" s="168"/>
      <c r="AD1386" s="168"/>
      <c r="AE1386" s="168"/>
      <c r="AF1386" s="168"/>
      <c r="AG1386" s="168"/>
      <c r="AH1386" s="168"/>
      <c r="AI1386" s="168"/>
      <c r="AJ1386" s="168"/>
      <c r="AK1386" s="168"/>
      <c r="AL1386" s="168"/>
      <c r="AM1386" s="168"/>
      <c r="AN1386" s="168"/>
      <c r="AO1386" s="168"/>
      <c r="AP1386" s="168"/>
      <c r="AQ1386" s="168"/>
      <c r="AR1386" s="182">
        <v>8.1000061035156057E-3</v>
      </c>
    </row>
    <row r="1387" spans="1:44" x14ac:dyDescent="0.35">
      <c r="A1387" s="153" t="str">
        <f t="shared" si="81"/>
        <v>Cut4_42</v>
      </c>
      <c r="B1387" s="14">
        <v>2023</v>
      </c>
      <c r="C1387" s="14">
        <v>42</v>
      </c>
      <c r="D1387" s="14" t="s">
        <v>12</v>
      </c>
      <c r="E1387" s="14" t="s">
        <v>17</v>
      </c>
      <c r="F1387" s="14" t="s">
        <v>14</v>
      </c>
      <c r="G1387" s="14" t="s">
        <v>9</v>
      </c>
      <c r="H1387" s="14" t="str">
        <f t="shared" si="82"/>
        <v>B1BPW</v>
      </c>
      <c r="I1387" s="14" t="str">
        <f t="shared" si="83"/>
        <v>B1_2023</v>
      </c>
      <c r="J1387" s="14" t="s">
        <v>15</v>
      </c>
      <c r="K1387" s="14" t="s">
        <v>373</v>
      </c>
      <c r="L1387" s="18">
        <v>45204</v>
      </c>
      <c r="M1387" s="154">
        <v>15.979999542236328</v>
      </c>
      <c r="N1387" s="155">
        <v>1512.7732899983723</v>
      </c>
      <c r="O1387" s="155">
        <v>1512.7732899983723</v>
      </c>
      <c r="P1387" s="14"/>
      <c r="Q1387" s="14"/>
      <c r="R1387" s="14"/>
      <c r="S1387" s="168"/>
      <c r="T1387" s="168"/>
      <c r="U1387" s="168"/>
      <c r="V1387" s="168"/>
      <c r="W1387" s="168"/>
      <c r="X1387" s="168"/>
      <c r="Y1387" s="168"/>
      <c r="Z1387" s="168"/>
      <c r="AA1387" s="168"/>
      <c r="AB1387" s="168"/>
      <c r="AC1387" s="168"/>
      <c r="AD1387" s="168"/>
      <c r="AE1387" s="168"/>
      <c r="AF1387" s="168"/>
      <c r="AG1387" s="168"/>
      <c r="AH1387" s="168"/>
      <c r="AI1387" s="168"/>
      <c r="AJ1387" s="168"/>
      <c r="AK1387" s="168"/>
      <c r="AL1387" s="168"/>
      <c r="AM1387" s="168"/>
      <c r="AN1387" s="168"/>
      <c r="AO1387" s="168"/>
      <c r="AP1387" s="168"/>
      <c r="AQ1387" s="168"/>
      <c r="AR1387" s="182">
        <v>1.4800003051757826E-2</v>
      </c>
    </row>
    <row r="1388" spans="1:44" x14ac:dyDescent="0.35">
      <c r="A1388" s="153" t="str">
        <f t="shared" si="81"/>
        <v>Cut4_43</v>
      </c>
      <c r="B1388" s="14">
        <v>2023</v>
      </c>
      <c r="C1388" s="14">
        <v>43</v>
      </c>
      <c r="D1388" s="14" t="s">
        <v>17</v>
      </c>
      <c r="E1388" s="14" t="s">
        <v>17</v>
      </c>
      <c r="F1388" s="14" t="s">
        <v>18</v>
      </c>
      <c r="G1388" s="14" t="s">
        <v>12</v>
      </c>
      <c r="H1388" s="14" t="str">
        <f t="shared" si="82"/>
        <v>B2C</v>
      </c>
      <c r="I1388" s="14" t="str">
        <f t="shared" si="83"/>
        <v>B2_2023</v>
      </c>
      <c r="J1388" s="14" t="s">
        <v>15</v>
      </c>
      <c r="K1388" s="14" t="s">
        <v>373</v>
      </c>
      <c r="L1388" s="18">
        <v>45204</v>
      </c>
      <c r="M1388" s="154">
        <v>15.70999984741211</v>
      </c>
      <c r="N1388" s="155">
        <v>1570.9999847412109</v>
      </c>
      <c r="O1388" s="155">
        <v>1570.9999847412109</v>
      </c>
      <c r="P1388" s="14"/>
      <c r="Q1388" s="14"/>
      <c r="R1388" s="14"/>
      <c r="S1388" s="168"/>
      <c r="T1388" s="168"/>
      <c r="U1388" s="168"/>
      <c r="V1388" s="168"/>
      <c r="W1388" s="168"/>
      <c r="X1388" s="168"/>
      <c r="Y1388" s="168"/>
      <c r="Z1388" s="168"/>
      <c r="AA1388" s="168"/>
      <c r="AB1388" s="168"/>
      <c r="AC1388" s="168"/>
      <c r="AD1388" s="168"/>
      <c r="AE1388" s="168"/>
      <c r="AF1388" s="168"/>
      <c r="AG1388" s="168"/>
      <c r="AH1388" s="168"/>
      <c r="AI1388" s="168"/>
      <c r="AJ1388" s="168"/>
      <c r="AK1388" s="168"/>
      <c r="AL1388" s="168"/>
      <c r="AM1388" s="168"/>
      <c r="AN1388" s="168"/>
      <c r="AO1388" s="168"/>
      <c r="AP1388" s="168"/>
      <c r="AQ1388" s="168"/>
      <c r="AR1388" s="182">
        <v>-3.2599990844726562E-2</v>
      </c>
    </row>
    <row r="1389" spans="1:44" x14ac:dyDescent="0.35">
      <c r="A1389" s="153" t="str">
        <f t="shared" si="81"/>
        <v>Cut4_44</v>
      </c>
      <c r="B1389" s="14">
        <v>2023</v>
      </c>
      <c r="C1389" s="14">
        <v>44</v>
      </c>
      <c r="D1389" s="14" t="s">
        <v>17</v>
      </c>
      <c r="E1389" s="14" t="s">
        <v>17</v>
      </c>
      <c r="F1389" s="14" t="s">
        <v>11</v>
      </c>
      <c r="G1389" s="14" t="s">
        <v>9</v>
      </c>
      <c r="H1389" s="14" t="str">
        <f t="shared" si="82"/>
        <v>B4BPW</v>
      </c>
      <c r="I1389" s="14" t="str">
        <f t="shared" si="83"/>
        <v>B4_2023</v>
      </c>
      <c r="J1389" s="14" t="s">
        <v>10</v>
      </c>
      <c r="K1389" s="14" t="s">
        <v>373</v>
      </c>
      <c r="L1389" s="18">
        <v>45204</v>
      </c>
      <c r="M1389" s="154">
        <v>16.04499969482422</v>
      </c>
      <c r="N1389" s="155">
        <v>2203.513291422526</v>
      </c>
      <c r="O1389" s="155">
        <v>2203.513291422526</v>
      </c>
      <c r="P1389" s="14"/>
      <c r="Q1389" s="14"/>
      <c r="R1389" s="14"/>
      <c r="S1389" s="168"/>
      <c r="T1389" s="168"/>
      <c r="U1389" s="168"/>
      <c r="V1389" s="168"/>
      <c r="W1389" s="168"/>
      <c r="X1389" s="168"/>
      <c r="Y1389" s="168"/>
      <c r="Z1389" s="168"/>
      <c r="AA1389" s="168"/>
      <c r="AB1389" s="168"/>
      <c r="AC1389" s="168"/>
      <c r="AD1389" s="168"/>
      <c r="AE1389" s="168"/>
      <c r="AF1389" s="168"/>
      <c r="AG1389" s="168"/>
      <c r="AH1389" s="168"/>
      <c r="AI1389" s="168"/>
      <c r="AJ1389" s="168"/>
      <c r="AK1389" s="168"/>
      <c r="AL1389" s="168"/>
      <c r="AM1389" s="168"/>
      <c r="AN1389" s="168"/>
      <c r="AO1389" s="168"/>
      <c r="AP1389" s="168"/>
      <c r="AQ1389" s="168"/>
      <c r="AR1389" s="182">
        <v>1.2100006103515637E-2</v>
      </c>
    </row>
    <row r="1390" spans="1:44" x14ac:dyDescent="0.35">
      <c r="A1390" s="153" t="str">
        <f t="shared" si="81"/>
        <v>Cut4_45</v>
      </c>
      <c r="B1390" s="14">
        <v>2023</v>
      </c>
      <c r="C1390" s="14">
        <v>45</v>
      </c>
      <c r="D1390" s="14" t="s">
        <v>19</v>
      </c>
      <c r="E1390" s="14" t="s">
        <v>17</v>
      </c>
      <c r="F1390" s="14" t="s">
        <v>14</v>
      </c>
      <c r="G1390" s="14" t="s">
        <v>12</v>
      </c>
      <c r="H1390" s="14" t="str">
        <f t="shared" si="82"/>
        <v>B1C</v>
      </c>
      <c r="I1390" s="14" t="str">
        <f t="shared" si="83"/>
        <v>B1_2023</v>
      </c>
      <c r="J1390" s="14" t="s">
        <v>15</v>
      </c>
      <c r="K1390" s="14" t="s">
        <v>373</v>
      </c>
      <c r="L1390" s="18">
        <v>45204</v>
      </c>
      <c r="M1390" s="154">
        <v>16.05</v>
      </c>
      <c r="N1390" s="155">
        <v>1455.1999999999998</v>
      </c>
      <c r="O1390" s="155">
        <v>1455.1999999999998</v>
      </c>
      <c r="P1390" s="14"/>
      <c r="Q1390" s="14"/>
      <c r="R1390" s="14"/>
      <c r="S1390" s="168"/>
      <c r="T1390" s="168"/>
      <c r="U1390" s="168"/>
      <c r="V1390" s="168"/>
      <c r="W1390" s="168"/>
      <c r="X1390" s="168"/>
      <c r="Y1390" s="168"/>
      <c r="Z1390" s="168"/>
      <c r="AA1390" s="168"/>
      <c r="AB1390" s="168"/>
      <c r="AC1390" s="168"/>
      <c r="AD1390" s="168"/>
      <c r="AE1390" s="168"/>
      <c r="AF1390" s="168"/>
      <c r="AG1390" s="168"/>
      <c r="AH1390" s="168"/>
      <c r="AI1390" s="168"/>
      <c r="AJ1390" s="168"/>
      <c r="AK1390" s="168"/>
      <c r="AL1390" s="168"/>
      <c r="AM1390" s="168"/>
      <c r="AN1390" s="168"/>
      <c r="AO1390" s="168"/>
      <c r="AP1390" s="168"/>
      <c r="AQ1390" s="168"/>
      <c r="AR1390" s="182">
        <v>2.79998779296875E-3</v>
      </c>
    </row>
    <row r="1391" spans="1:44" x14ac:dyDescent="0.35">
      <c r="A1391" s="153" t="str">
        <f t="shared" si="81"/>
        <v>Cut4_46</v>
      </c>
      <c r="B1391" s="14">
        <v>2023</v>
      </c>
      <c r="C1391" s="14">
        <v>46</v>
      </c>
      <c r="D1391" s="14" t="s">
        <v>19</v>
      </c>
      <c r="E1391" s="14" t="s">
        <v>17</v>
      </c>
      <c r="F1391" s="14" t="s">
        <v>8</v>
      </c>
      <c r="G1391" s="14" t="s">
        <v>16</v>
      </c>
      <c r="H1391" s="14" t="str">
        <f t="shared" si="82"/>
        <v>B3BFW</v>
      </c>
      <c r="I1391" s="14" t="str">
        <f t="shared" si="83"/>
        <v>B3_2023</v>
      </c>
      <c r="J1391" s="14" t="s">
        <v>10</v>
      </c>
      <c r="K1391" s="14" t="s">
        <v>373</v>
      </c>
      <c r="L1391" s="18">
        <v>45204</v>
      </c>
      <c r="M1391" s="183">
        <v>21.684999084472658</v>
      </c>
      <c r="N1391" s="155">
        <v>3035.8998718261719</v>
      </c>
      <c r="O1391" s="155">
        <v>3035.8998718261719</v>
      </c>
      <c r="P1391" s="14" t="s">
        <v>378</v>
      </c>
      <c r="Q1391" s="14">
        <v>1</v>
      </c>
      <c r="R1391" s="14"/>
      <c r="S1391" s="168"/>
      <c r="T1391" s="168"/>
      <c r="U1391" s="168"/>
      <c r="V1391" s="168"/>
      <c r="W1391" s="168"/>
      <c r="X1391" s="168"/>
      <c r="Y1391" s="168"/>
      <c r="Z1391" s="168"/>
      <c r="AA1391" s="168"/>
      <c r="AB1391" s="168"/>
      <c r="AC1391" s="168"/>
      <c r="AD1391" s="168"/>
      <c r="AE1391" s="168"/>
      <c r="AF1391" s="168"/>
      <c r="AG1391" s="168"/>
      <c r="AH1391" s="168"/>
      <c r="AI1391" s="168"/>
      <c r="AJ1391" s="168"/>
      <c r="AK1391" s="168"/>
      <c r="AL1391" s="168"/>
      <c r="AM1391" s="168"/>
      <c r="AN1391" s="168"/>
      <c r="AO1391" s="168"/>
      <c r="AP1391" s="168"/>
      <c r="AQ1391" s="168"/>
      <c r="AR1391" s="182">
        <v>9.2899993896484373E-2</v>
      </c>
    </row>
    <row r="1392" spans="1:44" x14ac:dyDescent="0.35">
      <c r="A1392" s="153" t="str">
        <f t="shared" si="81"/>
        <v>Cut4_47</v>
      </c>
      <c r="B1392" s="14">
        <v>2023</v>
      </c>
      <c r="C1392" s="16">
        <v>47</v>
      </c>
      <c r="D1392" s="14" t="s">
        <v>20</v>
      </c>
      <c r="E1392" s="16" t="s">
        <v>17</v>
      </c>
      <c r="F1392" s="16" t="s">
        <v>18</v>
      </c>
      <c r="G1392" s="14" t="s">
        <v>9</v>
      </c>
      <c r="H1392" s="14" t="str">
        <f t="shared" si="82"/>
        <v>B2BPW</v>
      </c>
      <c r="I1392" s="14" t="str">
        <f t="shared" si="83"/>
        <v>B2_2023</v>
      </c>
      <c r="J1392" s="14" t="s">
        <v>15</v>
      </c>
      <c r="K1392" s="14" t="s">
        <v>373</v>
      </c>
      <c r="L1392" s="18">
        <v>45204</v>
      </c>
      <c r="M1392" s="154">
        <v>13.934999847412112</v>
      </c>
      <c r="N1392" s="155">
        <v>2118.1199768066413</v>
      </c>
      <c r="O1392" s="155">
        <v>2118.1199768066413</v>
      </c>
      <c r="P1392" s="14"/>
      <c r="Q1392" s="14"/>
      <c r="R1392" s="14"/>
      <c r="S1392" s="168"/>
      <c r="T1392" s="168"/>
      <c r="U1392" s="168"/>
      <c r="V1392" s="168"/>
      <c r="W1392" s="168"/>
      <c r="X1392" s="168"/>
      <c r="Y1392" s="168"/>
      <c r="Z1392" s="168"/>
      <c r="AA1392" s="168"/>
      <c r="AB1392" s="168"/>
      <c r="AC1392" s="168"/>
      <c r="AD1392" s="168"/>
      <c r="AE1392" s="168"/>
      <c r="AF1392" s="168"/>
      <c r="AG1392" s="168"/>
      <c r="AH1392" s="168"/>
      <c r="AI1392" s="168"/>
      <c r="AJ1392" s="168"/>
      <c r="AK1392" s="168"/>
      <c r="AL1392" s="168"/>
      <c r="AM1392" s="168"/>
      <c r="AN1392" s="168"/>
      <c r="AO1392" s="168"/>
      <c r="AP1392" s="168"/>
      <c r="AQ1392" s="168"/>
      <c r="AR1392" s="182">
        <v>-2.2300003051757805E-2</v>
      </c>
    </row>
    <row r="1393" spans="1:44" x14ac:dyDescent="0.35">
      <c r="A1393" s="153" t="str">
        <f t="shared" ref="A1393:A1441" si="84">CONCATENATE(K1393,"_",C1393)</f>
        <v>Cut4_48</v>
      </c>
      <c r="B1393" s="14">
        <v>2023</v>
      </c>
      <c r="C1393" s="15">
        <v>48</v>
      </c>
      <c r="D1393" s="15" t="s">
        <v>20</v>
      </c>
      <c r="E1393" s="15" t="s">
        <v>17</v>
      </c>
      <c r="F1393" s="15" t="s">
        <v>11</v>
      </c>
      <c r="G1393" s="14" t="s">
        <v>16</v>
      </c>
      <c r="H1393" s="14" t="str">
        <f t="shared" si="82"/>
        <v>B4BFW</v>
      </c>
      <c r="I1393" s="14" t="str">
        <f t="shared" si="83"/>
        <v>B4_2023</v>
      </c>
      <c r="J1393" s="14" t="s">
        <v>10</v>
      </c>
      <c r="K1393" s="14" t="s">
        <v>373</v>
      </c>
      <c r="L1393" s="18">
        <v>45204</v>
      </c>
      <c r="M1393" s="154">
        <v>15.605000305175782</v>
      </c>
      <c r="N1393" s="155">
        <v>1726.9533671061199</v>
      </c>
      <c r="O1393" s="155">
        <v>1726.9533671061199</v>
      </c>
      <c r="P1393" s="14"/>
      <c r="Q1393" s="14"/>
      <c r="R1393" s="14"/>
      <c r="S1393" s="168"/>
      <c r="T1393" s="168"/>
      <c r="U1393" s="168"/>
      <c r="V1393" s="168"/>
      <c r="W1393" s="168"/>
      <c r="X1393" s="168"/>
      <c r="Y1393" s="168"/>
      <c r="Z1393" s="168"/>
      <c r="AA1393" s="168"/>
      <c r="AB1393" s="168"/>
      <c r="AC1393" s="168"/>
      <c r="AD1393" s="168"/>
      <c r="AE1393" s="168"/>
      <c r="AF1393" s="168"/>
      <c r="AG1393" s="168"/>
      <c r="AH1393" s="168"/>
      <c r="AI1393" s="168"/>
      <c r="AJ1393" s="168"/>
      <c r="AK1393" s="168"/>
      <c r="AL1393" s="168"/>
      <c r="AM1393" s="168"/>
      <c r="AN1393" s="168"/>
      <c r="AO1393" s="168"/>
      <c r="AP1393" s="168"/>
      <c r="AQ1393" s="168"/>
      <c r="AR1393" s="182">
        <v>-8.9999389648437456E-4</v>
      </c>
    </row>
    <row r="1394" spans="1:44" x14ac:dyDescent="0.35">
      <c r="A1394" s="153" t="str">
        <f t="shared" si="84"/>
        <v>CUM_1</v>
      </c>
      <c r="B1394" s="14">
        <v>2023</v>
      </c>
      <c r="C1394" s="14">
        <v>1</v>
      </c>
      <c r="D1394" s="14" t="s">
        <v>7</v>
      </c>
      <c r="E1394" s="14" t="s">
        <v>7</v>
      </c>
      <c r="F1394" s="14" t="s">
        <v>8</v>
      </c>
      <c r="G1394" s="14" t="s">
        <v>9</v>
      </c>
      <c r="H1394" s="14" t="str">
        <f t="shared" ref="H1394:H1441" si="85">F1394&amp;G1394</f>
        <v>B3BPW</v>
      </c>
      <c r="I1394" s="14" t="str">
        <f t="shared" si="83"/>
        <v>B3_2023</v>
      </c>
      <c r="J1394" s="14" t="s">
        <v>10</v>
      </c>
      <c r="K1394" s="14" t="s">
        <v>375</v>
      </c>
      <c r="L1394" s="154"/>
      <c r="M1394" s="154"/>
      <c r="N1394" s="164">
        <f t="shared" ref="N1394:N1441" si="86">SUMIF($C$1202:$C$1393,$C1394,$N$1202:$N$1393)</f>
        <v>11171.266682942709</v>
      </c>
      <c r="O1394" s="155"/>
      <c r="P1394" s="14"/>
      <c r="Q1394" s="14"/>
      <c r="R1394" s="14"/>
      <c r="S1394" s="168"/>
      <c r="T1394" s="168"/>
      <c r="U1394" s="168"/>
      <c r="V1394" s="168"/>
      <c r="W1394" s="168"/>
      <c r="X1394" s="168"/>
      <c r="Y1394" s="168"/>
      <c r="Z1394" s="168"/>
      <c r="AA1394" s="168"/>
      <c r="AB1394" s="168"/>
      <c r="AC1394" s="168"/>
      <c r="AD1394" s="168"/>
      <c r="AE1394" s="168"/>
      <c r="AF1394" s="168"/>
      <c r="AG1394" s="168"/>
      <c r="AH1394" s="168"/>
      <c r="AI1394" s="168"/>
      <c r="AJ1394" s="168"/>
      <c r="AK1394" s="168"/>
      <c r="AL1394" s="168"/>
      <c r="AM1394" s="168"/>
      <c r="AN1394" s="168"/>
      <c r="AO1394" s="168"/>
      <c r="AP1394" s="168"/>
      <c r="AQ1394" s="168"/>
      <c r="AR1394" s="14"/>
    </row>
    <row r="1395" spans="1:44" x14ac:dyDescent="0.35">
      <c r="A1395" s="153" t="str">
        <f t="shared" si="84"/>
        <v>CUM_2</v>
      </c>
      <c r="B1395" s="14">
        <v>2023</v>
      </c>
      <c r="C1395" s="14">
        <v>2</v>
      </c>
      <c r="D1395" s="14" t="s">
        <v>7</v>
      </c>
      <c r="E1395" s="14" t="s">
        <v>7</v>
      </c>
      <c r="F1395" s="14" t="s">
        <v>11</v>
      </c>
      <c r="G1395" s="14" t="s">
        <v>12</v>
      </c>
      <c r="H1395" s="14" t="str">
        <f t="shared" si="85"/>
        <v>B4C</v>
      </c>
      <c r="I1395" s="14" t="str">
        <f t="shared" ref="I1395:I1441" si="87">CONCATENATE(F1395,"_",B1395)</f>
        <v>B4_2023</v>
      </c>
      <c r="J1395" s="14" t="s">
        <v>10</v>
      </c>
      <c r="K1395" s="14" t="s">
        <v>375</v>
      </c>
      <c r="L1395" s="154"/>
      <c r="M1395" s="154"/>
      <c r="N1395" s="164">
        <f t="shared" si="86"/>
        <v>11215.133412679035</v>
      </c>
      <c r="O1395" s="155"/>
      <c r="P1395" s="14"/>
      <c r="Q1395" s="14"/>
      <c r="R1395" s="14"/>
      <c r="S1395" s="168"/>
      <c r="T1395" s="168"/>
      <c r="U1395" s="168"/>
      <c r="V1395" s="168"/>
      <c r="W1395" s="168"/>
      <c r="X1395" s="168"/>
      <c r="Y1395" s="168"/>
      <c r="Z1395" s="168"/>
      <c r="AA1395" s="168"/>
      <c r="AB1395" s="168"/>
      <c r="AC1395" s="168"/>
      <c r="AD1395" s="168"/>
      <c r="AE1395" s="168"/>
      <c r="AF1395" s="168"/>
      <c r="AG1395" s="168"/>
      <c r="AH1395" s="168"/>
      <c r="AI1395" s="168"/>
      <c r="AJ1395" s="168"/>
      <c r="AK1395" s="168"/>
      <c r="AL1395" s="168"/>
      <c r="AM1395" s="168"/>
      <c r="AN1395" s="168"/>
      <c r="AO1395" s="168"/>
      <c r="AP1395" s="168"/>
      <c r="AQ1395" s="168"/>
      <c r="AR1395" s="14"/>
    </row>
    <row r="1396" spans="1:44" x14ac:dyDescent="0.35">
      <c r="A1396" s="153" t="str">
        <f t="shared" si="84"/>
        <v>CUM_3</v>
      </c>
      <c r="B1396" s="14">
        <v>2023</v>
      </c>
      <c r="C1396" s="14">
        <v>3</v>
      </c>
      <c r="D1396" s="14" t="s">
        <v>13</v>
      </c>
      <c r="E1396" s="14" t="s">
        <v>7</v>
      </c>
      <c r="F1396" s="14" t="s">
        <v>14</v>
      </c>
      <c r="G1396" s="14" t="s">
        <v>9</v>
      </c>
      <c r="H1396" s="14" t="str">
        <f t="shared" si="85"/>
        <v>B1BPW</v>
      </c>
      <c r="I1396" s="14" t="str">
        <f t="shared" si="87"/>
        <v>B1_2023</v>
      </c>
      <c r="J1396" s="14" t="s">
        <v>15</v>
      </c>
      <c r="K1396" s="14" t="s">
        <v>375</v>
      </c>
      <c r="L1396" s="154"/>
      <c r="M1396" s="154"/>
      <c r="N1396" s="164">
        <f t="shared" si="86"/>
        <v>10413.926668294271</v>
      </c>
      <c r="O1396" s="155"/>
      <c r="P1396" s="14"/>
      <c r="Q1396" s="14"/>
      <c r="R1396" s="14"/>
      <c r="S1396" s="168"/>
      <c r="T1396" s="168"/>
      <c r="U1396" s="168"/>
      <c r="V1396" s="168"/>
      <c r="W1396" s="168"/>
      <c r="X1396" s="168"/>
      <c r="Y1396" s="168"/>
      <c r="Z1396" s="168"/>
      <c r="AA1396" s="168"/>
      <c r="AB1396" s="168"/>
      <c r="AC1396" s="168"/>
      <c r="AD1396" s="168"/>
      <c r="AE1396" s="168"/>
      <c r="AF1396" s="168"/>
      <c r="AG1396" s="168"/>
      <c r="AH1396" s="168"/>
      <c r="AI1396" s="168"/>
      <c r="AJ1396" s="168"/>
      <c r="AK1396" s="168"/>
      <c r="AL1396" s="168"/>
      <c r="AM1396" s="168"/>
      <c r="AN1396" s="168"/>
      <c r="AO1396" s="168"/>
      <c r="AP1396" s="168"/>
      <c r="AQ1396" s="168"/>
      <c r="AR1396" s="14"/>
    </row>
    <row r="1397" spans="1:44" x14ac:dyDescent="0.35">
      <c r="A1397" s="153" t="str">
        <f t="shared" si="84"/>
        <v>CUM_4</v>
      </c>
      <c r="B1397" s="14">
        <v>2023</v>
      </c>
      <c r="C1397" s="14">
        <v>4</v>
      </c>
      <c r="D1397" s="14" t="s">
        <v>13</v>
      </c>
      <c r="E1397" s="14" t="s">
        <v>7</v>
      </c>
      <c r="F1397" s="14" t="s">
        <v>14</v>
      </c>
      <c r="G1397" s="14" t="s">
        <v>16</v>
      </c>
      <c r="H1397" s="14" t="str">
        <f t="shared" si="85"/>
        <v>B1BFW</v>
      </c>
      <c r="I1397" s="14" t="str">
        <f t="shared" si="87"/>
        <v>B1_2023</v>
      </c>
      <c r="J1397" s="14" t="s">
        <v>15</v>
      </c>
      <c r="K1397" s="14" t="s">
        <v>375</v>
      </c>
      <c r="L1397" s="154"/>
      <c r="M1397" s="154"/>
      <c r="N1397" s="164">
        <f t="shared" si="86"/>
        <v>9817.1465881347667</v>
      </c>
      <c r="O1397" s="155"/>
      <c r="P1397" s="14"/>
      <c r="Q1397" s="14"/>
      <c r="R1397" s="14"/>
      <c r="S1397" s="168"/>
      <c r="T1397" s="168"/>
      <c r="U1397" s="168"/>
      <c r="V1397" s="168"/>
      <c r="W1397" s="168"/>
      <c r="X1397" s="168"/>
      <c r="Y1397" s="168"/>
      <c r="Z1397" s="168"/>
      <c r="AA1397" s="168"/>
      <c r="AB1397" s="168"/>
      <c r="AC1397" s="168"/>
      <c r="AD1397" s="168"/>
      <c r="AE1397" s="168"/>
      <c r="AF1397" s="168"/>
      <c r="AG1397" s="168"/>
      <c r="AH1397" s="168"/>
      <c r="AI1397" s="168"/>
      <c r="AJ1397" s="168"/>
      <c r="AK1397" s="168"/>
      <c r="AL1397" s="168"/>
      <c r="AM1397" s="168"/>
      <c r="AN1397" s="168"/>
      <c r="AO1397" s="168"/>
      <c r="AP1397" s="168"/>
      <c r="AQ1397" s="168"/>
      <c r="AR1397" s="14"/>
    </row>
    <row r="1398" spans="1:44" x14ac:dyDescent="0.35">
      <c r="A1398" s="153" t="str">
        <f t="shared" si="84"/>
        <v>CUM_5</v>
      </c>
      <c r="B1398" s="14">
        <v>2023</v>
      </c>
      <c r="C1398" s="14">
        <v>5</v>
      </c>
      <c r="D1398" s="14" t="s">
        <v>12</v>
      </c>
      <c r="E1398" s="14" t="s">
        <v>7</v>
      </c>
      <c r="F1398" s="14" t="s">
        <v>11</v>
      </c>
      <c r="G1398" s="14" t="s">
        <v>9</v>
      </c>
      <c r="H1398" s="14" t="str">
        <f t="shared" si="85"/>
        <v>B4BPW</v>
      </c>
      <c r="I1398" s="14" t="str">
        <f t="shared" si="87"/>
        <v>B4_2023</v>
      </c>
      <c r="J1398" s="14" t="s">
        <v>10</v>
      </c>
      <c r="K1398" s="14" t="s">
        <v>375</v>
      </c>
      <c r="L1398" s="154"/>
      <c r="M1398" s="154"/>
      <c r="N1398" s="164">
        <f t="shared" si="86"/>
        <v>13550.213061523438</v>
      </c>
      <c r="O1398" s="155"/>
      <c r="P1398" s="14"/>
      <c r="Q1398" s="14"/>
      <c r="R1398" s="14"/>
      <c r="S1398" s="168"/>
      <c r="T1398" s="168"/>
      <c r="U1398" s="168"/>
      <c r="V1398" s="168"/>
      <c r="W1398" s="168"/>
      <c r="X1398" s="168"/>
      <c r="Y1398" s="168"/>
      <c r="Z1398" s="168"/>
      <c r="AA1398" s="168"/>
      <c r="AB1398" s="168"/>
      <c r="AC1398" s="168"/>
      <c r="AD1398" s="168"/>
      <c r="AE1398" s="168"/>
      <c r="AF1398" s="168"/>
      <c r="AG1398" s="168"/>
      <c r="AH1398" s="168"/>
      <c r="AI1398" s="168"/>
      <c r="AJ1398" s="168"/>
      <c r="AK1398" s="168"/>
      <c r="AL1398" s="168"/>
      <c r="AM1398" s="168"/>
      <c r="AN1398" s="168"/>
      <c r="AO1398" s="168"/>
      <c r="AP1398" s="168"/>
      <c r="AQ1398" s="168"/>
      <c r="AR1398" s="14"/>
    </row>
    <row r="1399" spans="1:44" x14ac:dyDescent="0.35">
      <c r="A1399" s="153" t="str">
        <f t="shared" si="84"/>
        <v>CUM_6</v>
      </c>
      <c r="B1399" s="14">
        <v>2023</v>
      </c>
      <c r="C1399" s="14">
        <v>6</v>
      </c>
      <c r="D1399" s="14" t="s">
        <v>12</v>
      </c>
      <c r="E1399" s="14" t="s">
        <v>7</v>
      </c>
      <c r="F1399" s="14" t="s">
        <v>14</v>
      </c>
      <c r="G1399" s="14" t="s">
        <v>12</v>
      </c>
      <c r="H1399" s="14" t="str">
        <f t="shared" si="85"/>
        <v>B1C</v>
      </c>
      <c r="I1399" s="14" t="str">
        <f t="shared" si="87"/>
        <v>B1_2023</v>
      </c>
      <c r="J1399" s="14" t="s">
        <v>15</v>
      </c>
      <c r="K1399" s="14" t="s">
        <v>375</v>
      </c>
      <c r="L1399" s="154"/>
      <c r="M1399" s="154"/>
      <c r="N1399" s="164">
        <f t="shared" si="86"/>
        <v>7444.9199839274088</v>
      </c>
      <c r="O1399" s="155"/>
      <c r="P1399" s="14"/>
      <c r="Q1399" s="14"/>
      <c r="R1399" s="14"/>
      <c r="S1399" s="168"/>
      <c r="T1399" s="168"/>
      <c r="U1399" s="168"/>
      <c r="V1399" s="168"/>
      <c r="W1399" s="168"/>
      <c r="X1399" s="168"/>
      <c r="Y1399" s="168"/>
      <c r="Z1399" s="168"/>
      <c r="AA1399" s="168"/>
      <c r="AB1399" s="168"/>
      <c r="AC1399" s="168"/>
      <c r="AD1399" s="168"/>
      <c r="AE1399" s="168"/>
      <c r="AF1399" s="168"/>
      <c r="AG1399" s="168"/>
      <c r="AH1399" s="168"/>
      <c r="AI1399" s="168"/>
      <c r="AJ1399" s="168"/>
      <c r="AK1399" s="168"/>
      <c r="AL1399" s="168"/>
      <c r="AM1399" s="168"/>
      <c r="AN1399" s="168"/>
      <c r="AO1399" s="168"/>
      <c r="AP1399" s="168"/>
      <c r="AQ1399" s="168"/>
      <c r="AR1399" s="14"/>
    </row>
    <row r="1400" spans="1:44" x14ac:dyDescent="0.35">
      <c r="A1400" s="153" t="str">
        <f t="shared" si="84"/>
        <v>CUM_7</v>
      </c>
      <c r="B1400" s="14">
        <v>2023</v>
      </c>
      <c r="C1400" s="14">
        <v>7</v>
      </c>
      <c r="D1400" s="14" t="s">
        <v>17</v>
      </c>
      <c r="E1400" s="14" t="s">
        <v>7</v>
      </c>
      <c r="F1400" s="14" t="s">
        <v>18</v>
      </c>
      <c r="G1400" s="14" t="s">
        <v>12</v>
      </c>
      <c r="H1400" s="14" t="str">
        <f t="shared" si="85"/>
        <v>B2C</v>
      </c>
      <c r="I1400" s="14" t="str">
        <f t="shared" si="87"/>
        <v>B2_2023</v>
      </c>
      <c r="J1400" s="14" t="s">
        <v>15</v>
      </c>
      <c r="K1400" s="14" t="s">
        <v>375</v>
      </c>
      <c r="L1400" s="154"/>
      <c r="M1400" s="154"/>
      <c r="N1400" s="164">
        <f t="shared" si="86"/>
        <v>8384.2133127848301</v>
      </c>
      <c r="O1400" s="155"/>
      <c r="P1400" s="14"/>
      <c r="Q1400" s="14"/>
      <c r="R1400" s="14"/>
      <c r="S1400" s="168"/>
      <c r="T1400" s="168"/>
      <c r="U1400" s="168"/>
      <c r="V1400" s="168"/>
      <c r="W1400" s="168"/>
      <c r="X1400" s="168"/>
      <c r="Y1400" s="168"/>
      <c r="Z1400" s="168"/>
      <c r="AA1400" s="168"/>
      <c r="AB1400" s="168"/>
      <c r="AC1400" s="168"/>
      <c r="AD1400" s="168"/>
      <c r="AE1400" s="168"/>
      <c r="AF1400" s="168"/>
      <c r="AG1400" s="168"/>
      <c r="AH1400" s="168"/>
      <c r="AI1400" s="168"/>
      <c r="AJ1400" s="168"/>
      <c r="AK1400" s="168"/>
      <c r="AL1400" s="168"/>
      <c r="AM1400" s="168"/>
      <c r="AN1400" s="168"/>
      <c r="AO1400" s="168"/>
      <c r="AP1400" s="168"/>
      <c r="AQ1400" s="168"/>
      <c r="AR1400" s="14"/>
    </row>
    <row r="1401" spans="1:44" x14ac:dyDescent="0.35">
      <c r="A1401" s="153" t="str">
        <f t="shared" si="84"/>
        <v>CUM_8</v>
      </c>
      <c r="B1401" s="14">
        <v>2023</v>
      </c>
      <c r="C1401" s="14">
        <v>8</v>
      </c>
      <c r="D1401" s="14" t="s">
        <v>17</v>
      </c>
      <c r="E1401" s="14" t="s">
        <v>7</v>
      </c>
      <c r="F1401" s="14" t="s">
        <v>18</v>
      </c>
      <c r="G1401" s="14" t="s">
        <v>9</v>
      </c>
      <c r="H1401" s="14" t="str">
        <f t="shared" si="85"/>
        <v>B2BPW</v>
      </c>
      <c r="I1401" s="14" t="str">
        <f t="shared" si="87"/>
        <v>B2_2023</v>
      </c>
      <c r="J1401" s="14" t="s">
        <v>15</v>
      </c>
      <c r="K1401" s="14" t="s">
        <v>375</v>
      </c>
      <c r="L1401" s="154"/>
      <c r="M1401" s="154"/>
      <c r="N1401" s="164">
        <f t="shared" si="86"/>
        <v>12789.239803059898</v>
      </c>
      <c r="O1401" s="155"/>
      <c r="P1401" s="14"/>
      <c r="Q1401" s="14"/>
      <c r="R1401" s="14"/>
      <c r="S1401" s="168"/>
      <c r="T1401" s="168"/>
      <c r="U1401" s="168"/>
      <c r="V1401" s="168"/>
      <c r="W1401" s="168"/>
      <c r="X1401" s="168"/>
      <c r="Y1401" s="168"/>
      <c r="Z1401" s="168"/>
      <c r="AA1401" s="168"/>
      <c r="AB1401" s="168"/>
      <c r="AC1401" s="168"/>
      <c r="AD1401" s="168"/>
      <c r="AE1401" s="168"/>
      <c r="AF1401" s="168"/>
      <c r="AG1401" s="168"/>
      <c r="AH1401" s="168"/>
      <c r="AI1401" s="168"/>
      <c r="AJ1401" s="168"/>
      <c r="AK1401" s="168"/>
      <c r="AL1401" s="168"/>
      <c r="AM1401" s="168"/>
      <c r="AN1401" s="168"/>
      <c r="AO1401" s="168"/>
      <c r="AP1401" s="168"/>
      <c r="AQ1401" s="168"/>
      <c r="AR1401" s="14"/>
    </row>
    <row r="1402" spans="1:44" x14ac:dyDescent="0.35">
      <c r="A1402" s="153" t="str">
        <f t="shared" si="84"/>
        <v>CUM_9</v>
      </c>
      <c r="B1402" s="14">
        <v>2023</v>
      </c>
      <c r="C1402" s="14">
        <v>9</v>
      </c>
      <c r="D1402" s="14" t="s">
        <v>19</v>
      </c>
      <c r="E1402" s="14" t="s">
        <v>7</v>
      </c>
      <c r="F1402" s="14" t="s">
        <v>8</v>
      </c>
      <c r="G1402" s="14" t="s">
        <v>12</v>
      </c>
      <c r="H1402" s="14" t="str">
        <f t="shared" si="85"/>
        <v>B3C</v>
      </c>
      <c r="I1402" s="14" t="str">
        <f t="shared" si="87"/>
        <v>B3_2023</v>
      </c>
      <c r="J1402" s="14" t="s">
        <v>10</v>
      </c>
      <c r="K1402" s="14" t="s">
        <v>375</v>
      </c>
      <c r="L1402" s="154"/>
      <c r="M1402" s="154"/>
      <c r="N1402" s="164">
        <f t="shared" si="86"/>
        <v>7011.8134328206388</v>
      </c>
      <c r="O1402" s="155"/>
      <c r="P1402" s="14"/>
      <c r="Q1402" s="14"/>
      <c r="R1402" s="14"/>
      <c r="S1402" s="168"/>
      <c r="T1402" s="168"/>
      <c r="U1402" s="168"/>
      <c r="V1402" s="168"/>
      <c r="W1402" s="168"/>
      <c r="X1402" s="168"/>
      <c r="Y1402" s="168"/>
      <c r="Z1402" s="168"/>
      <c r="AA1402" s="168"/>
      <c r="AB1402" s="168"/>
      <c r="AC1402" s="168"/>
      <c r="AD1402" s="168"/>
      <c r="AE1402" s="168"/>
      <c r="AF1402" s="168"/>
      <c r="AG1402" s="168"/>
      <c r="AH1402" s="168"/>
      <c r="AI1402" s="168"/>
      <c r="AJ1402" s="168"/>
      <c r="AK1402" s="168"/>
      <c r="AL1402" s="168"/>
      <c r="AM1402" s="168"/>
      <c r="AN1402" s="168"/>
      <c r="AO1402" s="168"/>
      <c r="AP1402" s="168"/>
      <c r="AQ1402" s="168"/>
      <c r="AR1402" s="14"/>
    </row>
    <row r="1403" spans="1:44" x14ac:dyDescent="0.35">
      <c r="A1403" s="153" t="str">
        <f t="shared" si="84"/>
        <v>CUM_10</v>
      </c>
      <c r="B1403" s="14">
        <v>2023</v>
      </c>
      <c r="C1403" s="14">
        <v>10</v>
      </c>
      <c r="D1403" s="14" t="s">
        <v>19</v>
      </c>
      <c r="E1403" s="14" t="s">
        <v>7</v>
      </c>
      <c r="F1403" s="14" t="s">
        <v>11</v>
      </c>
      <c r="G1403" s="14" t="s">
        <v>16</v>
      </c>
      <c r="H1403" s="14" t="str">
        <f t="shared" si="85"/>
        <v>B4BFW</v>
      </c>
      <c r="I1403" s="14" t="str">
        <f t="shared" si="87"/>
        <v>B4_2023</v>
      </c>
      <c r="J1403" s="14" t="s">
        <v>10</v>
      </c>
      <c r="K1403" s="14" t="s">
        <v>375</v>
      </c>
      <c r="L1403" s="154"/>
      <c r="M1403" s="154"/>
      <c r="N1403" s="164">
        <f t="shared" si="86"/>
        <v>11749.506637573242</v>
      </c>
      <c r="O1403" s="155"/>
      <c r="P1403" s="14"/>
      <c r="Q1403" s="14"/>
      <c r="R1403" s="14"/>
      <c r="S1403" s="168"/>
      <c r="T1403" s="168"/>
      <c r="U1403" s="168"/>
      <c r="V1403" s="168"/>
      <c r="W1403" s="168"/>
      <c r="X1403" s="168"/>
      <c r="Y1403" s="168"/>
      <c r="Z1403" s="168"/>
      <c r="AA1403" s="168"/>
      <c r="AB1403" s="168"/>
      <c r="AC1403" s="168"/>
      <c r="AD1403" s="168"/>
      <c r="AE1403" s="168"/>
      <c r="AF1403" s="168"/>
      <c r="AG1403" s="168"/>
      <c r="AH1403" s="168"/>
      <c r="AI1403" s="168"/>
      <c r="AJ1403" s="168"/>
      <c r="AK1403" s="168"/>
      <c r="AL1403" s="168"/>
      <c r="AM1403" s="168"/>
      <c r="AN1403" s="168"/>
      <c r="AO1403" s="168"/>
      <c r="AP1403" s="168"/>
      <c r="AQ1403" s="168"/>
      <c r="AR1403" s="14"/>
    </row>
    <row r="1404" spans="1:44" x14ac:dyDescent="0.35">
      <c r="A1404" s="153" t="str">
        <f t="shared" si="84"/>
        <v>CUM_11</v>
      </c>
      <c r="B1404" s="14">
        <v>2023</v>
      </c>
      <c r="C1404" s="14">
        <v>11</v>
      </c>
      <c r="D1404" s="14" t="s">
        <v>20</v>
      </c>
      <c r="E1404" s="14" t="s">
        <v>7</v>
      </c>
      <c r="F1404" s="14" t="s">
        <v>8</v>
      </c>
      <c r="G1404" s="14" t="s">
        <v>16</v>
      </c>
      <c r="H1404" s="14" t="str">
        <f t="shared" si="85"/>
        <v>B3BFW</v>
      </c>
      <c r="I1404" s="14" t="str">
        <f t="shared" si="87"/>
        <v>B3_2023</v>
      </c>
      <c r="J1404" s="14" t="s">
        <v>10</v>
      </c>
      <c r="K1404" s="14" t="s">
        <v>375</v>
      </c>
      <c r="L1404" s="154"/>
      <c r="M1404" s="154"/>
      <c r="N1404" s="164">
        <f t="shared" si="86"/>
        <v>9800.6731933593765</v>
      </c>
      <c r="O1404" s="155"/>
      <c r="P1404" s="14"/>
      <c r="Q1404" s="14"/>
      <c r="R1404" s="14"/>
      <c r="S1404" s="168"/>
      <c r="T1404" s="168"/>
      <c r="U1404" s="168"/>
      <c r="V1404" s="168"/>
      <c r="W1404" s="168"/>
      <c r="X1404" s="168"/>
      <c r="Y1404" s="168"/>
      <c r="Z1404" s="168"/>
      <c r="AA1404" s="168"/>
      <c r="AB1404" s="168"/>
      <c r="AC1404" s="168"/>
      <c r="AD1404" s="168"/>
      <c r="AE1404" s="168"/>
      <c r="AF1404" s="168"/>
      <c r="AG1404" s="168"/>
      <c r="AH1404" s="168"/>
      <c r="AI1404" s="168"/>
      <c r="AJ1404" s="168"/>
      <c r="AK1404" s="168"/>
      <c r="AL1404" s="168"/>
      <c r="AM1404" s="168"/>
      <c r="AN1404" s="168"/>
      <c r="AO1404" s="168"/>
      <c r="AP1404" s="168"/>
      <c r="AQ1404" s="168"/>
      <c r="AR1404" s="14"/>
    </row>
    <row r="1405" spans="1:44" x14ac:dyDescent="0.35">
      <c r="A1405" s="153" t="str">
        <f t="shared" si="84"/>
        <v>CUM_12</v>
      </c>
      <c r="B1405" s="14">
        <v>2023</v>
      </c>
      <c r="C1405" s="15">
        <v>12</v>
      </c>
      <c r="D1405" s="15" t="s">
        <v>20</v>
      </c>
      <c r="E1405" s="15" t="s">
        <v>7</v>
      </c>
      <c r="F1405" s="15" t="s">
        <v>18</v>
      </c>
      <c r="G1405" s="14" t="s">
        <v>16</v>
      </c>
      <c r="H1405" s="14" t="str">
        <f t="shared" si="85"/>
        <v>B2BFW</v>
      </c>
      <c r="I1405" s="14" t="str">
        <f t="shared" si="87"/>
        <v>B2_2023</v>
      </c>
      <c r="J1405" s="14" t="s">
        <v>15</v>
      </c>
      <c r="K1405" s="14" t="s">
        <v>375</v>
      </c>
      <c r="L1405" s="154"/>
      <c r="M1405" s="154"/>
      <c r="N1405" s="164">
        <f t="shared" si="86"/>
        <v>7065.1533874511724</v>
      </c>
      <c r="O1405" s="155"/>
      <c r="P1405" s="14"/>
      <c r="Q1405" s="14"/>
      <c r="R1405" s="14"/>
      <c r="S1405" s="168"/>
      <c r="T1405" s="168"/>
      <c r="U1405" s="168"/>
      <c r="V1405" s="168"/>
      <c r="W1405" s="168"/>
      <c r="X1405" s="168"/>
      <c r="Y1405" s="168"/>
      <c r="Z1405" s="168"/>
      <c r="AA1405" s="168"/>
      <c r="AB1405" s="168"/>
      <c r="AC1405" s="168"/>
      <c r="AD1405" s="168"/>
      <c r="AE1405" s="168"/>
      <c r="AF1405" s="168"/>
      <c r="AG1405" s="168"/>
      <c r="AH1405" s="168"/>
      <c r="AI1405" s="168"/>
      <c r="AJ1405" s="168"/>
      <c r="AK1405" s="168"/>
      <c r="AL1405" s="168"/>
      <c r="AM1405" s="168"/>
      <c r="AN1405" s="168"/>
      <c r="AO1405" s="168"/>
      <c r="AP1405" s="168"/>
      <c r="AQ1405" s="168"/>
      <c r="AR1405" s="14"/>
    </row>
    <row r="1406" spans="1:44" x14ac:dyDescent="0.35">
      <c r="A1406" s="153" t="str">
        <f t="shared" si="84"/>
        <v>CUM_13</v>
      </c>
      <c r="B1406" s="14">
        <v>2023</v>
      </c>
      <c r="C1406" s="14">
        <v>13</v>
      </c>
      <c r="D1406" s="14" t="s">
        <v>7</v>
      </c>
      <c r="E1406" s="14" t="s">
        <v>13</v>
      </c>
      <c r="F1406" s="14" t="s">
        <v>8</v>
      </c>
      <c r="G1406" s="14" t="s">
        <v>9</v>
      </c>
      <c r="H1406" s="14" t="str">
        <f t="shared" si="85"/>
        <v>B3BPW</v>
      </c>
      <c r="I1406" s="14" t="str">
        <f t="shared" si="87"/>
        <v>B3_2023</v>
      </c>
      <c r="J1406" s="14" t="s">
        <v>10</v>
      </c>
      <c r="K1406" s="14" t="s">
        <v>375</v>
      </c>
      <c r="L1406" s="154"/>
      <c r="M1406" s="154"/>
      <c r="N1406" s="164">
        <f t="shared" si="86"/>
        <v>11724.679979451499</v>
      </c>
      <c r="O1406" s="155"/>
      <c r="P1406" s="14"/>
      <c r="Q1406" s="14"/>
      <c r="R1406" s="14"/>
      <c r="S1406" s="168"/>
      <c r="T1406" s="168"/>
      <c r="U1406" s="168"/>
      <c r="V1406" s="168"/>
      <c r="W1406" s="168"/>
      <c r="X1406" s="168"/>
      <c r="Y1406" s="168"/>
      <c r="Z1406" s="168"/>
      <c r="AA1406" s="168"/>
      <c r="AB1406" s="168"/>
      <c r="AC1406" s="168"/>
      <c r="AD1406" s="168"/>
      <c r="AE1406" s="168"/>
      <c r="AF1406" s="168"/>
      <c r="AG1406" s="168"/>
      <c r="AH1406" s="168"/>
      <c r="AI1406" s="168"/>
      <c r="AJ1406" s="168"/>
      <c r="AK1406" s="168"/>
      <c r="AL1406" s="168"/>
      <c r="AM1406" s="168"/>
      <c r="AN1406" s="168"/>
      <c r="AO1406" s="168"/>
      <c r="AP1406" s="168"/>
      <c r="AQ1406" s="168"/>
      <c r="AR1406" s="14"/>
    </row>
    <row r="1407" spans="1:44" x14ac:dyDescent="0.35">
      <c r="A1407" s="153" t="str">
        <f t="shared" si="84"/>
        <v>CUM_14</v>
      </c>
      <c r="B1407" s="14">
        <v>2023</v>
      </c>
      <c r="C1407" s="14">
        <v>14</v>
      </c>
      <c r="D1407" s="14" t="s">
        <v>7</v>
      </c>
      <c r="E1407" s="14" t="s">
        <v>13</v>
      </c>
      <c r="F1407" s="14" t="s">
        <v>18</v>
      </c>
      <c r="G1407" s="14" t="s">
        <v>9</v>
      </c>
      <c r="H1407" s="14" t="str">
        <f t="shared" si="85"/>
        <v>B2BPW</v>
      </c>
      <c r="I1407" s="14" t="str">
        <f t="shared" si="87"/>
        <v>B2_2023</v>
      </c>
      <c r="J1407" s="14" t="s">
        <v>15</v>
      </c>
      <c r="K1407" s="14" t="s">
        <v>375</v>
      </c>
      <c r="L1407" s="154"/>
      <c r="M1407" s="154"/>
      <c r="N1407" s="164">
        <f t="shared" si="86"/>
        <v>10324.573304748534</v>
      </c>
      <c r="O1407" s="155"/>
      <c r="P1407" s="14"/>
      <c r="Q1407" s="14"/>
      <c r="R1407" s="14"/>
      <c r="S1407" s="168"/>
      <c r="T1407" s="168"/>
      <c r="U1407" s="168"/>
      <c r="V1407" s="168"/>
      <c r="W1407" s="168"/>
      <c r="X1407" s="168"/>
      <c r="Y1407" s="168"/>
      <c r="Z1407" s="168"/>
      <c r="AA1407" s="168"/>
      <c r="AB1407" s="168"/>
      <c r="AC1407" s="168"/>
      <c r="AD1407" s="168"/>
      <c r="AE1407" s="168"/>
      <c r="AF1407" s="168"/>
      <c r="AG1407" s="168"/>
      <c r="AH1407" s="168"/>
      <c r="AI1407" s="168"/>
      <c r="AJ1407" s="168"/>
      <c r="AK1407" s="168"/>
      <c r="AL1407" s="168"/>
      <c r="AM1407" s="168"/>
      <c r="AN1407" s="168"/>
      <c r="AO1407" s="168"/>
      <c r="AP1407" s="168"/>
      <c r="AQ1407" s="168"/>
      <c r="AR1407" s="14"/>
    </row>
    <row r="1408" spans="1:44" x14ac:dyDescent="0.35">
      <c r="A1408" s="153" t="str">
        <f t="shared" si="84"/>
        <v>CUM_15</v>
      </c>
      <c r="B1408" s="14">
        <v>2023</v>
      </c>
      <c r="C1408" s="14">
        <v>15</v>
      </c>
      <c r="D1408" s="14" t="s">
        <v>13</v>
      </c>
      <c r="E1408" s="14" t="s">
        <v>13</v>
      </c>
      <c r="F1408" s="14" t="s">
        <v>18</v>
      </c>
      <c r="G1408" s="14" t="s">
        <v>16</v>
      </c>
      <c r="H1408" s="14" t="str">
        <f t="shared" si="85"/>
        <v>B2BFW</v>
      </c>
      <c r="I1408" s="14" t="str">
        <f t="shared" si="87"/>
        <v>B2_2023</v>
      </c>
      <c r="J1408" s="14" t="s">
        <v>15</v>
      </c>
      <c r="K1408" s="14" t="s">
        <v>375</v>
      </c>
      <c r="L1408" s="154"/>
      <c r="M1408" s="154"/>
      <c r="N1408" s="164">
        <f t="shared" si="86"/>
        <v>9413.3867126464847</v>
      </c>
      <c r="O1408" s="155"/>
      <c r="P1408" s="14"/>
      <c r="Q1408" s="14"/>
      <c r="R1408" s="14"/>
      <c r="S1408" s="168"/>
      <c r="T1408" s="168"/>
      <c r="U1408" s="168"/>
      <c r="V1408" s="168"/>
      <c r="W1408" s="168"/>
      <c r="X1408" s="168"/>
      <c r="Y1408" s="168"/>
      <c r="Z1408" s="168"/>
      <c r="AA1408" s="168"/>
      <c r="AB1408" s="168"/>
      <c r="AC1408" s="168"/>
      <c r="AD1408" s="168"/>
      <c r="AE1408" s="168"/>
      <c r="AF1408" s="168"/>
      <c r="AG1408" s="168"/>
      <c r="AH1408" s="168"/>
      <c r="AI1408" s="168"/>
      <c r="AJ1408" s="168"/>
      <c r="AK1408" s="168"/>
      <c r="AL1408" s="168"/>
      <c r="AM1408" s="168"/>
      <c r="AN1408" s="168"/>
      <c r="AO1408" s="168"/>
      <c r="AP1408" s="168"/>
      <c r="AQ1408" s="168"/>
      <c r="AR1408" s="14"/>
    </row>
    <row r="1409" spans="1:44" x14ac:dyDescent="0.35">
      <c r="A1409" s="153" t="str">
        <f t="shared" si="84"/>
        <v>CUM_16</v>
      </c>
      <c r="B1409" s="14">
        <v>2023</v>
      </c>
      <c r="C1409" s="14">
        <v>16</v>
      </c>
      <c r="D1409" s="14" t="s">
        <v>13</v>
      </c>
      <c r="E1409" s="14" t="s">
        <v>13</v>
      </c>
      <c r="F1409" s="14" t="s">
        <v>14</v>
      </c>
      <c r="G1409" s="14" t="s">
        <v>9</v>
      </c>
      <c r="H1409" s="14" t="str">
        <f t="shared" si="85"/>
        <v>B1BPW</v>
      </c>
      <c r="I1409" s="14" t="str">
        <f t="shared" si="87"/>
        <v>B1_2023</v>
      </c>
      <c r="J1409" s="14" t="s">
        <v>15</v>
      </c>
      <c r="K1409" s="14" t="s">
        <v>375</v>
      </c>
      <c r="L1409" s="154"/>
      <c r="M1409" s="154"/>
      <c r="N1409" s="164">
        <f t="shared" si="86"/>
        <v>10160.326663208007</v>
      </c>
      <c r="O1409" s="155"/>
      <c r="P1409" s="14"/>
      <c r="Q1409" s="14"/>
      <c r="R1409" s="14"/>
      <c r="S1409" s="168"/>
      <c r="T1409" s="168"/>
      <c r="U1409" s="168"/>
      <c r="V1409" s="168"/>
      <c r="W1409" s="168"/>
      <c r="X1409" s="168"/>
      <c r="Y1409" s="168"/>
      <c r="Z1409" s="168"/>
      <c r="AA1409" s="168"/>
      <c r="AB1409" s="168"/>
      <c r="AC1409" s="168"/>
      <c r="AD1409" s="168"/>
      <c r="AE1409" s="168"/>
      <c r="AF1409" s="168"/>
      <c r="AG1409" s="168"/>
      <c r="AH1409" s="168"/>
      <c r="AI1409" s="168"/>
      <c r="AJ1409" s="168"/>
      <c r="AK1409" s="168"/>
      <c r="AL1409" s="168"/>
      <c r="AM1409" s="168"/>
      <c r="AN1409" s="168"/>
      <c r="AO1409" s="168"/>
      <c r="AP1409" s="168"/>
      <c r="AQ1409" s="168"/>
      <c r="AR1409" s="14"/>
    </row>
    <row r="1410" spans="1:44" x14ac:dyDescent="0.35">
      <c r="A1410" s="153" t="str">
        <f t="shared" si="84"/>
        <v>CUM_17</v>
      </c>
      <c r="B1410" s="14">
        <v>2023</v>
      </c>
      <c r="C1410" s="14">
        <v>17</v>
      </c>
      <c r="D1410" s="14" t="s">
        <v>12</v>
      </c>
      <c r="E1410" s="14" t="s">
        <v>13</v>
      </c>
      <c r="F1410" s="14" t="s">
        <v>14</v>
      </c>
      <c r="G1410" s="14" t="s">
        <v>16</v>
      </c>
      <c r="H1410" s="14" t="str">
        <f t="shared" si="85"/>
        <v>B1BFW</v>
      </c>
      <c r="I1410" s="14" t="str">
        <f t="shared" si="87"/>
        <v>B1_2023</v>
      </c>
      <c r="J1410" s="14" t="s">
        <v>15</v>
      </c>
      <c r="K1410" s="14" t="s">
        <v>375</v>
      </c>
      <c r="L1410" s="154"/>
      <c r="M1410" s="154"/>
      <c r="N1410" s="164">
        <f t="shared" si="86"/>
        <v>9833.3599894205727</v>
      </c>
      <c r="O1410" s="155"/>
      <c r="P1410" s="14"/>
      <c r="Q1410" s="14"/>
      <c r="R1410" s="14"/>
      <c r="S1410" s="168"/>
      <c r="T1410" s="168"/>
      <c r="U1410" s="168"/>
      <c r="V1410" s="168"/>
      <c r="W1410" s="168"/>
      <c r="X1410" s="168"/>
      <c r="Y1410" s="168"/>
      <c r="Z1410" s="168"/>
      <c r="AA1410" s="168"/>
      <c r="AB1410" s="168"/>
      <c r="AC1410" s="168"/>
      <c r="AD1410" s="168"/>
      <c r="AE1410" s="168"/>
      <c r="AF1410" s="168"/>
      <c r="AG1410" s="168"/>
      <c r="AH1410" s="168"/>
      <c r="AI1410" s="168"/>
      <c r="AJ1410" s="168"/>
      <c r="AK1410" s="168"/>
      <c r="AL1410" s="168"/>
      <c r="AM1410" s="168"/>
      <c r="AN1410" s="168"/>
      <c r="AO1410" s="168"/>
      <c r="AP1410" s="168"/>
      <c r="AQ1410" s="168"/>
      <c r="AR1410" s="14"/>
    </row>
    <row r="1411" spans="1:44" x14ac:dyDescent="0.35">
      <c r="A1411" s="153" t="str">
        <f t="shared" si="84"/>
        <v>CUM_18</v>
      </c>
      <c r="B1411" s="14">
        <v>2023</v>
      </c>
      <c r="C1411" s="14">
        <v>18</v>
      </c>
      <c r="D1411" s="14" t="s">
        <v>12</v>
      </c>
      <c r="E1411" s="14" t="s">
        <v>13</v>
      </c>
      <c r="F1411" s="14" t="s">
        <v>11</v>
      </c>
      <c r="G1411" s="14" t="s">
        <v>16</v>
      </c>
      <c r="H1411" s="14" t="str">
        <f t="shared" si="85"/>
        <v>B4BFW</v>
      </c>
      <c r="I1411" s="14" t="str">
        <f t="shared" si="87"/>
        <v>B4_2023</v>
      </c>
      <c r="J1411" s="14" t="s">
        <v>10</v>
      </c>
      <c r="K1411" s="14" t="s">
        <v>375</v>
      </c>
      <c r="L1411" s="154"/>
      <c r="M1411" s="154"/>
      <c r="N1411" s="164">
        <f t="shared" si="86"/>
        <v>11968.959853108723</v>
      </c>
      <c r="O1411" s="155"/>
      <c r="P1411" s="14"/>
      <c r="Q1411" s="14"/>
      <c r="R1411" s="14"/>
      <c r="S1411" s="168"/>
      <c r="T1411" s="168"/>
      <c r="U1411" s="168"/>
      <c r="V1411" s="168"/>
      <c r="W1411" s="168"/>
      <c r="X1411" s="168"/>
      <c r="Y1411" s="168"/>
      <c r="Z1411" s="168"/>
      <c r="AA1411" s="168"/>
      <c r="AB1411" s="168"/>
      <c r="AC1411" s="168"/>
      <c r="AD1411" s="168"/>
      <c r="AE1411" s="168"/>
      <c r="AF1411" s="168"/>
      <c r="AG1411" s="168"/>
      <c r="AH1411" s="168"/>
      <c r="AI1411" s="168"/>
      <c r="AJ1411" s="168"/>
      <c r="AK1411" s="168"/>
      <c r="AL1411" s="168"/>
      <c r="AM1411" s="168"/>
      <c r="AN1411" s="168"/>
      <c r="AO1411" s="168"/>
      <c r="AP1411" s="168"/>
      <c r="AQ1411" s="168"/>
      <c r="AR1411" s="14"/>
    </row>
    <row r="1412" spans="1:44" x14ac:dyDescent="0.35">
      <c r="A1412" s="153" t="str">
        <f t="shared" si="84"/>
        <v>CUM_19</v>
      </c>
      <c r="B1412" s="14">
        <v>2023</v>
      </c>
      <c r="C1412" s="14">
        <v>19</v>
      </c>
      <c r="D1412" s="14" t="s">
        <v>17</v>
      </c>
      <c r="E1412" s="14" t="s">
        <v>13</v>
      </c>
      <c r="F1412" s="14" t="s">
        <v>11</v>
      </c>
      <c r="G1412" s="14" t="s">
        <v>9</v>
      </c>
      <c r="H1412" s="14" t="str">
        <f t="shared" si="85"/>
        <v>B4BPW</v>
      </c>
      <c r="I1412" s="14" t="str">
        <f t="shared" si="87"/>
        <v>B4_2023</v>
      </c>
      <c r="J1412" s="14" t="s">
        <v>10</v>
      </c>
      <c r="K1412" s="14" t="s">
        <v>375</v>
      </c>
      <c r="L1412" s="154"/>
      <c r="M1412" s="154"/>
      <c r="N1412" s="164">
        <f t="shared" si="86"/>
        <v>14141.799775187175</v>
      </c>
      <c r="O1412" s="155"/>
      <c r="P1412" s="14"/>
      <c r="Q1412" s="14"/>
      <c r="R1412" s="14"/>
      <c r="S1412" s="168"/>
      <c r="T1412" s="168"/>
      <c r="U1412" s="168"/>
      <c r="V1412" s="168"/>
      <c r="W1412" s="168"/>
      <c r="X1412" s="168"/>
      <c r="Y1412" s="168"/>
      <c r="Z1412" s="168"/>
      <c r="AA1412" s="168"/>
      <c r="AB1412" s="168"/>
      <c r="AC1412" s="168"/>
      <c r="AD1412" s="168"/>
      <c r="AE1412" s="168"/>
      <c r="AF1412" s="168"/>
      <c r="AG1412" s="168"/>
      <c r="AH1412" s="168"/>
      <c r="AI1412" s="168"/>
      <c r="AJ1412" s="168"/>
      <c r="AK1412" s="168"/>
      <c r="AL1412" s="168"/>
      <c r="AM1412" s="168"/>
      <c r="AN1412" s="168"/>
      <c r="AO1412" s="168"/>
      <c r="AP1412" s="168"/>
      <c r="AQ1412" s="168"/>
      <c r="AR1412" s="14"/>
    </row>
    <row r="1413" spans="1:44" x14ac:dyDescent="0.35">
      <c r="A1413" s="153" t="str">
        <f t="shared" si="84"/>
        <v>CUM_20</v>
      </c>
      <c r="B1413" s="14">
        <v>2023</v>
      </c>
      <c r="C1413" s="14">
        <v>20</v>
      </c>
      <c r="D1413" s="14" t="s">
        <v>17</v>
      </c>
      <c r="E1413" s="14" t="s">
        <v>13</v>
      </c>
      <c r="F1413" s="14" t="s">
        <v>8</v>
      </c>
      <c r="G1413" s="14" t="s">
        <v>12</v>
      </c>
      <c r="H1413" s="14" t="str">
        <f t="shared" si="85"/>
        <v>B3C</v>
      </c>
      <c r="I1413" s="14" t="str">
        <f t="shared" si="87"/>
        <v>B3_2023</v>
      </c>
      <c r="J1413" s="14" t="s">
        <v>10</v>
      </c>
      <c r="K1413" s="14" t="s">
        <v>375</v>
      </c>
      <c r="L1413" s="154"/>
      <c r="M1413" s="154"/>
      <c r="N1413" s="164">
        <f t="shared" si="86"/>
        <v>8118.1466878255205</v>
      </c>
      <c r="O1413" s="155"/>
      <c r="P1413" s="14"/>
      <c r="Q1413" s="14"/>
      <c r="R1413" s="14"/>
      <c r="S1413" s="168"/>
      <c r="T1413" s="168"/>
      <c r="U1413" s="168"/>
      <c r="V1413" s="168"/>
      <c r="W1413" s="168"/>
      <c r="X1413" s="168"/>
      <c r="Y1413" s="168"/>
      <c r="Z1413" s="168"/>
      <c r="AA1413" s="168"/>
      <c r="AB1413" s="168"/>
      <c r="AC1413" s="168"/>
      <c r="AD1413" s="168"/>
      <c r="AE1413" s="168"/>
      <c r="AF1413" s="168"/>
      <c r="AG1413" s="168"/>
      <c r="AH1413" s="168"/>
      <c r="AI1413" s="168"/>
      <c r="AJ1413" s="168"/>
      <c r="AK1413" s="168"/>
      <c r="AL1413" s="168"/>
      <c r="AM1413" s="168"/>
      <c r="AN1413" s="168"/>
      <c r="AO1413" s="168"/>
      <c r="AP1413" s="168"/>
      <c r="AQ1413" s="168"/>
      <c r="AR1413" s="14"/>
    </row>
    <row r="1414" spans="1:44" x14ac:dyDescent="0.35">
      <c r="A1414" s="153" t="str">
        <f t="shared" si="84"/>
        <v>CUM_21</v>
      </c>
      <c r="B1414" s="14">
        <v>2023</v>
      </c>
      <c r="C1414" s="14">
        <v>21</v>
      </c>
      <c r="D1414" s="14" t="s">
        <v>19</v>
      </c>
      <c r="E1414" s="14" t="s">
        <v>13</v>
      </c>
      <c r="F1414" s="14" t="s">
        <v>14</v>
      </c>
      <c r="G1414" s="14" t="s">
        <v>12</v>
      </c>
      <c r="H1414" s="14" t="str">
        <f t="shared" si="85"/>
        <v>B1C</v>
      </c>
      <c r="I1414" s="14" t="str">
        <f t="shared" si="87"/>
        <v>B1_2023</v>
      </c>
      <c r="J1414" s="14" t="s">
        <v>15</v>
      </c>
      <c r="K1414" s="14" t="s">
        <v>375</v>
      </c>
      <c r="L1414" s="154"/>
      <c r="M1414" s="154"/>
      <c r="N1414" s="164">
        <f t="shared" si="86"/>
        <v>6485.006614176431</v>
      </c>
      <c r="O1414" s="155"/>
      <c r="P1414" s="14"/>
      <c r="Q1414" s="14"/>
      <c r="R1414" s="14"/>
      <c r="S1414" s="168"/>
      <c r="T1414" s="168"/>
      <c r="U1414" s="168"/>
      <c r="V1414" s="168"/>
      <c r="W1414" s="168"/>
      <c r="X1414" s="168"/>
      <c r="Y1414" s="168"/>
      <c r="Z1414" s="168"/>
      <c r="AA1414" s="168"/>
      <c r="AB1414" s="168"/>
      <c r="AC1414" s="168"/>
      <c r="AD1414" s="168"/>
      <c r="AE1414" s="168"/>
      <c r="AF1414" s="168"/>
      <c r="AG1414" s="168"/>
      <c r="AH1414" s="168"/>
      <c r="AI1414" s="168"/>
      <c r="AJ1414" s="168"/>
      <c r="AK1414" s="168"/>
      <c r="AL1414" s="168"/>
      <c r="AM1414" s="168"/>
      <c r="AN1414" s="168"/>
      <c r="AO1414" s="168"/>
      <c r="AP1414" s="168"/>
      <c r="AQ1414" s="168"/>
      <c r="AR1414" s="14"/>
    </row>
    <row r="1415" spans="1:44" x14ac:dyDescent="0.35">
      <c r="A1415" s="153" t="str">
        <f t="shared" si="84"/>
        <v>CUM_22</v>
      </c>
      <c r="B1415" s="14">
        <v>2023</v>
      </c>
      <c r="C1415" s="14">
        <v>22</v>
      </c>
      <c r="D1415" s="14" t="s">
        <v>19</v>
      </c>
      <c r="E1415" s="14" t="s">
        <v>13</v>
      </c>
      <c r="F1415" s="14" t="s">
        <v>11</v>
      </c>
      <c r="G1415" s="14" t="s">
        <v>12</v>
      </c>
      <c r="H1415" s="14" t="str">
        <f t="shared" si="85"/>
        <v>B4C</v>
      </c>
      <c r="I1415" s="14" t="str">
        <f t="shared" si="87"/>
        <v>B4_2023</v>
      </c>
      <c r="J1415" s="14" t="s">
        <v>10</v>
      </c>
      <c r="K1415" s="14" t="s">
        <v>375</v>
      </c>
      <c r="L1415" s="154"/>
      <c r="M1415" s="154"/>
      <c r="N1415" s="164">
        <f t="shared" si="86"/>
        <v>13291.099884033205</v>
      </c>
      <c r="O1415" s="155"/>
      <c r="P1415" s="14"/>
      <c r="Q1415" s="14"/>
      <c r="R1415" s="14"/>
      <c r="S1415" s="168"/>
      <c r="T1415" s="168"/>
      <c r="U1415" s="168"/>
      <c r="V1415" s="168"/>
      <c r="W1415" s="168"/>
      <c r="X1415" s="168"/>
      <c r="Y1415" s="168"/>
      <c r="Z1415" s="168"/>
      <c r="AA1415" s="168"/>
      <c r="AB1415" s="168"/>
      <c r="AC1415" s="168"/>
      <c r="AD1415" s="168"/>
      <c r="AE1415" s="168"/>
      <c r="AF1415" s="168"/>
      <c r="AG1415" s="168"/>
      <c r="AH1415" s="168"/>
      <c r="AI1415" s="168"/>
      <c r="AJ1415" s="168"/>
      <c r="AK1415" s="168"/>
      <c r="AL1415" s="168"/>
      <c r="AM1415" s="168"/>
      <c r="AN1415" s="168"/>
      <c r="AO1415" s="168"/>
      <c r="AP1415" s="168"/>
      <c r="AQ1415" s="168"/>
      <c r="AR1415" s="14"/>
    </row>
    <row r="1416" spans="1:44" x14ac:dyDescent="0.35">
      <c r="A1416" s="153" t="str">
        <f t="shared" si="84"/>
        <v>CUM_23</v>
      </c>
      <c r="B1416" s="14">
        <v>2023</v>
      </c>
      <c r="C1416" s="14">
        <v>23</v>
      </c>
      <c r="D1416" s="14" t="s">
        <v>20</v>
      </c>
      <c r="E1416" s="14" t="s">
        <v>13</v>
      </c>
      <c r="F1416" s="14" t="s">
        <v>8</v>
      </c>
      <c r="G1416" s="14" t="s">
        <v>16</v>
      </c>
      <c r="H1416" s="14" t="str">
        <f t="shared" si="85"/>
        <v>B3BFW</v>
      </c>
      <c r="I1416" s="14" t="str">
        <f t="shared" si="87"/>
        <v>B3_2023</v>
      </c>
      <c r="J1416" s="14" t="s">
        <v>10</v>
      </c>
      <c r="K1416" s="14" t="s">
        <v>375</v>
      </c>
      <c r="L1416" s="154"/>
      <c r="M1416" s="154"/>
      <c r="N1416" s="164">
        <f t="shared" si="86"/>
        <v>8317.1932718912758</v>
      </c>
      <c r="O1416" s="155"/>
      <c r="P1416" s="14"/>
      <c r="Q1416" s="14"/>
      <c r="R1416" s="14"/>
      <c r="S1416" s="168"/>
      <c r="T1416" s="168"/>
      <c r="U1416" s="168"/>
      <c r="V1416" s="168"/>
      <c r="W1416" s="168"/>
      <c r="X1416" s="168"/>
      <c r="Y1416" s="168"/>
      <c r="Z1416" s="168"/>
      <c r="AA1416" s="168"/>
      <c r="AB1416" s="168"/>
      <c r="AC1416" s="168"/>
      <c r="AD1416" s="168"/>
      <c r="AE1416" s="168"/>
      <c r="AF1416" s="168"/>
      <c r="AG1416" s="168"/>
      <c r="AH1416" s="168"/>
      <c r="AI1416" s="168"/>
      <c r="AJ1416" s="168"/>
      <c r="AK1416" s="168"/>
      <c r="AL1416" s="168"/>
      <c r="AM1416" s="168"/>
      <c r="AN1416" s="168"/>
      <c r="AO1416" s="168"/>
      <c r="AP1416" s="168"/>
      <c r="AQ1416" s="168"/>
      <c r="AR1416" s="14"/>
    </row>
    <row r="1417" spans="1:44" x14ac:dyDescent="0.35">
      <c r="A1417" s="153" t="str">
        <f t="shared" si="84"/>
        <v>CUM_24</v>
      </c>
      <c r="B1417" s="14">
        <v>2023</v>
      </c>
      <c r="C1417" s="15">
        <v>24</v>
      </c>
      <c r="D1417" s="15" t="s">
        <v>20</v>
      </c>
      <c r="E1417" s="15" t="s">
        <v>13</v>
      </c>
      <c r="F1417" s="15" t="s">
        <v>18</v>
      </c>
      <c r="G1417" s="14" t="s">
        <v>12</v>
      </c>
      <c r="H1417" s="14" t="str">
        <f t="shared" si="85"/>
        <v>B2C</v>
      </c>
      <c r="I1417" s="14" t="str">
        <f t="shared" si="87"/>
        <v>B2_2023</v>
      </c>
      <c r="J1417" s="14" t="s">
        <v>15</v>
      </c>
      <c r="K1417" s="14" t="s">
        <v>375</v>
      </c>
      <c r="L1417" s="154"/>
      <c r="M1417" s="154"/>
      <c r="N1417" s="164">
        <f t="shared" si="86"/>
        <v>6449.7733551025394</v>
      </c>
      <c r="O1417" s="155"/>
      <c r="P1417" s="14"/>
      <c r="Q1417" s="14"/>
      <c r="R1417" s="14"/>
      <c r="S1417" s="168"/>
      <c r="T1417" s="168"/>
      <c r="U1417" s="168"/>
      <c r="V1417" s="168"/>
      <c r="W1417" s="168"/>
      <c r="X1417" s="168"/>
      <c r="Y1417" s="168"/>
      <c r="Z1417" s="168"/>
      <c r="AA1417" s="168"/>
      <c r="AB1417" s="168"/>
      <c r="AC1417" s="168"/>
      <c r="AD1417" s="168"/>
      <c r="AE1417" s="168"/>
      <c r="AF1417" s="168"/>
      <c r="AG1417" s="168"/>
      <c r="AH1417" s="168"/>
      <c r="AI1417" s="168"/>
      <c r="AJ1417" s="168"/>
      <c r="AK1417" s="168"/>
      <c r="AL1417" s="168"/>
      <c r="AM1417" s="168"/>
      <c r="AN1417" s="168"/>
      <c r="AO1417" s="168"/>
      <c r="AP1417" s="168"/>
      <c r="AQ1417" s="168"/>
      <c r="AR1417" s="14"/>
    </row>
    <row r="1418" spans="1:44" x14ac:dyDescent="0.35">
      <c r="A1418" s="153" t="str">
        <f t="shared" si="84"/>
        <v>CUM_25</v>
      </c>
      <c r="B1418" s="14">
        <v>2023</v>
      </c>
      <c r="C1418" s="14">
        <v>25</v>
      </c>
      <c r="D1418" s="14" t="s">
        <v>7</v>
      </c>
      <c r="E1418" s="14" t="s">
        <v>12</v>
      </c>
      <c r="F1418" s="14" t="s">
        <v>11</v>
      </c>
      <c r="G1418" s="14" t="s">
        <v>16</v>
      </c>
      <c r="H1418" s="14" t="str">
        <f t="shared" si="85"/>
        <v>B4BFW</v>
      </c>
      <c r="I1418" s="14" t="str">
        <f t="shared" si="87"/>
        <v>B4_2023</v>
      </c>
      <c r="J1418" s="14" t="s">
        <v>10</v>
      </c>
      <c r="K1418" s="14" t="s">
        <v>375</v>
      </c>
      <c r="L1418" s="154"/>
      <c r="M1418" s="154"/>
      <c r="N1418" s="164">
        <f t="shared" si="86"/>
        <v>12374.686578369139</v>
      </c>
      <c r="O1418" s="155"/>
      <c r="P1418" s="14"/>
      <c r="Q1418" s="14"/>
      <c r="R1418" s="14"/>
      <c r="S1418" s="168"/>
      <c r="T1418" s="168"/>
      <c r="U1418" s="168"/>
      <c r="V1418" s="168"/>
      <c r="W1418" s="168"/>
      <c r="X1418" s="168"/>
      <c r="Y1418" s="168"/>
      <c r="Z1418" s="168"/>
      <c r="AA1418" s="168"/>
      <c r="AB1418" s="168"/>
      <c r="AC1418" s="168"/>
      <c r="AD1418" s="168"/>
      <c r="AE1418" s="168"/>
      <c r="AF1418" s="168"/>
      <c r="AG1418" s="168"/>
      <c r="AH1418" s="168"/>
      <c r="AI1418" s="168"/>
      <c r="AJ1418" s="168"/>
      <c r="AK1418" s="168"/>
      <c r="AL1418" s="168"/>
      <c r="AM1418" s="168"/>
      <c r="AN1418" s="168"/>
      <c r="AO1418" s="168"/>
      <c r="AP1418" s="168"/>
      <c r="AQ1418" s="168"/>
      <c r="AR1418" s="14"/>
    </row>
    <row r="1419" spans="1:44" x14ac:dyDescent="0.35">
      <c r="A1419" s="153" t="str">
        <f t="shared" si="84"/>
        <v>CUM_26</v>
      </c>
      <c r="B1419" s="14">
        <v>2023</v>
      </c>
      <c r="C1419" s="14">
        <v>26</v>
      </c>
      <c r="D1419" s="14" t="s">
        <v>7</v>
      </c>
      <c r="E1419" s="14" t="s">
        <v>12</v>
      </c>
      <c r="F1419" s="14" t="s">
        <v>18</v>
      </c>
      <c r="G1419" s="14" t="s">
        <v>9</v>
      </c>
      <c r="H1419" s="14" t="str">
        <f t="shared" si="85"/>
        <v>B2BPW</v>
      </c>
      <c r="I1419" s="14" t="str">
        <f t="shared" si="87"/>
        <v>B2_2023</v>
      </c>
      <c r="J1419" s="14" t="s">
        <v>15</v>
      </c>
      <c r="K1419" s="14" t="s">
        <v>375</v>
      </c>
      <c r="L1419" s="154"/>
      <c r="M1419" s="154"/>
      <c r="N1419" s="164">
        <f t="shared" si="86"/>
        <v>11065.893363444009</v>
      </c>
      <c r="O1419" s="155"/>
      <c r="P1419" s="14"/>
      <c r="Q1419" s="14"/>
      <c r="R1419" s="14"/>
      <c r="S1419" s="168"/>
      <c r="T1419" s="168"/>
      <c r="U1419" s="168"/>
      <c r="V1419" s="168"/>
      <c r="W1419" s="168"/>
      <c r="X1419" s="168"/>
      <c r="Y1419" s="168"/>
      <c r="Z1419" s="168"/>
      <c r="AA1419" s="168"/>
      <c r="AB1419" s="168"/>
      <c r="AC1419" s="168"/>
      <c r="AD1419" s="168"/>
      <c r="AE1419" s="168"/>
      <c r="AF1419" s="168"/>
      <c r="AG1419" s="168"/>
      <c r="AH1419" s="168"/>
      <c r="AI1419" s="168"/>
      <c r="AJ1419" s="168"/>
      <c r="AK1419" s="168"/>
      <c r="AL1419" s="168"/>
      <c r="AM1419" s="168"/>
      <c r="AN1419" s="168"/>
      <c r="AO1419" s="168"/>
      <c r="AP1419" s="168"/>
      <c r="AQ1419" s="168"/>
      <c r="AR1419" s="14"/>
    </row>
    <row r="1420" spans="1:44" x14ac:dyDescent="0.35">
      <c r="A1420" s="153" t="str">
        <f t="shared" si="84"/>
        <v>CUM_27</v>
      </c>
      <c r="B1420" s="14">
        <v>2023</v>
      </c>
      <c r="C1420" s="14">
        <v>27</v>
      </c>
      <c r="D1420" s="14" t="s">
        <v>13</v>
      </c>
      <c r="E1420" s="14" t="s">
        <v>12</v>
      </c>
      <c r="F1420" s="14" t="s">
        <v>14</v>
      </c>
      <c r="G1420" s="14" t="s">
        <v>12</v>
      </c>
      <c r="H1420" s="14" t="str">
        <f t="shared" si="85"/>
        <v>B1C</v>
      </c>
      <c r="I1420" s="14" t="str">
        <f t="shared" si="87"/>
        <v>B1_2023</v>
      </c>
      <c r="J1420" s="14" t="s">
        <v>15</v>
      </c>
      <c r="K1420" s="14" t="s">
        <v>375</v>
      </c>
      <c r="L1420" s="154"/>
      <c r="M1420" s="154"/>
      <c r="N1420" s="164">
        <f t="shared" si="86"/>
        <v>7374.9733652750647</v>
      </c>
      <c r="O1420" s="155"/>
      <c r="P1420" s="14"/>
      <c r="Q1420" s="14"/>
      <c r="R1420" s="14"/>
      <c r="S1420" s="168"/>
      <c r="T1420" s="168"/>
      <c r="U1420" s="168"/>
      <c r="V1420" s="168"/>
      <c r="W1420" s="168"/>
      <c r="X1420" s="168"/>
      <c r="Y1420" s="168"/>
      <c r="Z1420" s="168"/>
      <c r="AA1420" s="168"/>
      <c r="AB1420" s="168"/>
      <c r="AC1420" s="168"/>
      <c r="AD1420" s="168"/>
      <c r="AE1420" s="168"/>
      <c r="AF1420" s="168"/>
      <c r="AG1420" s="168"/>
      <c r="AH1420" s="168"/>
      <c r="AI1420" s="168"/>
      <c r="AJ1420" s="168"/>
      <c r="AK1420" s="168"/>
      <c r="AL1420" s="168"/>
      <c r="AM1420" s="168"/>
      <c r="AN1420" s="168"/>
      <c r="AO1420" s="168"/>
      <c r="AP1420" s="168"/>
      <c r="AQ1420" s="168"/>
      <c r="AR1420" s="14"/>
    </row>
    <row r="1421" spans="1:44" x14ac:dyDescent="0.35">
      <c r="A1421" s="153" t="str">
        <f t="shared" si="84"/>
        <v>CUM_28</v>
      </c>
      <c r="B1421" s="14">
        <v>2023</v>
      </c>
      <c r="C1421" s="14">
        <v>28</v>
      </c>
      <c r="D1421" s="14" t="s">
        <v>13</v>
      </c>
      <c r="E1421" s="14" t="s">
        <v>12</v>
      </c>
      <c r="F1421" s="14" t="s">
        <v>14</v>
      </c>
      <c r="G1421" s="14" t="s">
        <v>9</v>
      </c>
      <c r="H1421" s="14" t="str">
        <f t="shared" si="85"/>
        <v>B1BPW</v>
      </c>
      <c r="I1421" s="14" t="str">
        <f t="shared" si="87"/>
        <v>B1_2023</v>
      </c>
      <c r="J1421" s="14" t="s">
        <v>15</v>
      </c>
      <c r="K1421" s="14" t="s">
        <v>375</v>
      </c>
      <c r="L1421" s="154"/>
      <c r="M1421" s="154"/>
      <c r="N1421" s="164">
        <f t="shared" si="86"/>
        <v>9345.2932993570957</v>
      </c>
      <c r="O1421" s="155"/>
      <c r="P1421" s="14"/>
      <c r="Q1421" s="14"/>
      <c r="R1421" s="14"/>
      <c r="S1421" s="168"/>
      <c r="T1421" s="168"/>
      <c r="U1421" s="168"/>
      <c r="V1421" s="168"/>
      <c r="W1421" s="168"/>
      <c r="X1421" s="168"/>
      <c r="Y1421" s="168"/>
      <c r="Z1421" s="168"/>
      <c r="AA1421" s="168"/>
      <c r="AB1421" s="168"/>
      <c r="AC1421" s="168"/>
      <c r="AD1421" s="168"/>
      <c r="AE1421" s="168"/>
      <c r="AF1421" s="168"/>
      <c r="AG1421" s="168"/>
      <c r="AH1421" s="168"/>
      <c r="AI1421" s="168"/>
      <c r="AJ1421" s="168"/>
      <c r="AK1421" s="168"/>
      <c r="AL1421" s="168"/>
      <c r="AM1421" s="168"/>
      <c r="AN1421" s="168"/>
      <c r="AO1421" s="168"/>
      <c r="AP1421" s="168"/>
      <c r="AQ1421" s="168"/>
      <c r="AR1421" s="14"/>
    </row>
    <row r="1422" spans="1:44" x14ac:dyDescent="0.35">
      <c r="A1422" s="153" t="str">
        <f t="shared" si="84"/>
        <v>CUM_29</v>
      </c>
      <c r="B1422" s="14">
        <v>2023</v>
      </c>
      <c r="C1422" s="14">
        <v>29</v>
      </c>
      <c r="D1422" s="14" t="s">
        <v>12</v>
      </c>
      <c r="E1422" s="14" t="s">
        <v>12</v>
      </c>
      <c r="F1422" s="14" t="s">
        <v>11</v>
      </c>
      <c r="G1422" s="14" t="s">
        <v>9</v>
      </c>
      <c r="H1422" s="14" t="str">
        <f t="shared" si="85"/>
        <v>B4BPW</v>
      </c>
      <c r="I1422" s="14" t="str">
        <f t="shared" si="87"/>
        <v>B4_2023</v>
      </c>
      <c r="J1422" s="14" t="s">
        <v>10</v>
      </c>
      <c r="K1422" s="14" t="s">
        <v>375</v>
      </c>
      <c r="L1422" s="154"/>
      <c r="M1422" s="154"/>
      <c r="N1422" s="164">
        <f t="shared" si="86"/>
        <v>13049.653417968751</v>
      </c>
      <c r="O1422" s="155"/>
      <c r="P1422" s="14"/>
      <c r="Q1422" s="14"/>
      <c r="R1422" s="14"/>
      <c r="S1422" s="168"/>
      <c r="T1422" s="168"/>
      <c r="U1422" s="168"/>
      <c r="V1422" s="168"/>
      <c r="W1422" s="168"/>
      <c r="X1422" s="168"/>
      <c r="Y1422" s="168"/>
      <c r="Z1422" s="168"/>
      <c r="AA1422" s="168"/>
      <c r="AB1422" s="168"/>
      <c r="AC1422" s="168"/>
      <c r="AD1422" s="168"/>
      <c r="AE1422" s="168"/>
      <c r="AF1422" s="168"/>
      <c r="AG1422" s="168"/>
      <c r="AH1422" s="168"/>
      <c r="AI1422" s="168"/>
      <c r="AJ1422" s="168"/>
      <c r="AK1422" s="168"/>
      <c r="AL1422" s="168"/>
      <c r="AM1422" s="168"/>
      <c r="AN1422" s="168"/>
      <c r="AO1422" s="168"/>
      <c r="AP1422" s="168"/>
      <c r="AQ1422" s="168"/>
      <c r="AR1422" s="14"/>
    </row>
    <row r="1423" spans="1:44" x14ac:dyDescent="0.35">
      <c r="A1423" s="153" t="str">
        <f t="shared" si="84"/>
        <v>CUM_30</v>
      </c>
      <c r="B1423" s="14">
        <v>2023</v>
      </c>
      <c r="C1423" s="14">
        <v>30</v>
      </c>
      <c r="D1423" s="14" t="s">
        <v>12</v>
      </c>
      <c r="E1423" s="14" t="s">
        <v>12</v>
      </c>
      <c r="F1423" s="14" t="s">
        <v>8</v>
      </c>
      <c r="G1423" s="14" t="s">
        <v>16</v>
      </c>
      <c r="H1423" s="14" t="str">
        <f t="shared" si="85"/>
        <v>B3BFW</v>
      </c>
      <c r="I1423" s="14" t="str">
        <f t="shared" si="87"/>
        <v>B3_2023</v>
      </c>
      <c r="J1423" s="14" t="s">
        <v>10</v>
      </c>
      <c r="K1423" s="14" t="s">
        <v>375</v>
      </c>
      <c r="L1423" s="154"/>
      <c r="M1423" s="154"/>
      <c r="N1423" s="164">
        <f t="shared" si="86"/>
        <v>8306.1467102050792</v>
      </c>
      <c r="O1423" s="155"/>
      <c r="P1423" s="14"/>
      <c r="Q1423" s="14"/>
      <c r="R1423" s="14"/>
      <c r="S1423" s="168"/>
      <c r="T1423" s="168"/>
      <c r="U1423" s="168"/>
      <c r="V1423" s="168"/>
      <c r="W1423" s="168"/>
      <c r="X1423" s="168"/>
      <c r="Y1423" s="168"/>
      <c r="Z1423" s="168"/>
      <c r="AA1423" s="168"/>
      <c r="AB1423" s="168"/>
      <c r="AC1423" s="168"/>
      <c r="AD1423" s="168"/>
      <c r="AE1423" s="168"/>
      <c r="AF1423" s="168"/>
      <c r="AG1423" s="168"/>
      <c r="AH1423" s="168"/>
      <c r="AI1423" s="168"/>
      <c r="AJ1423" s="168"/>
      <c r="AK1423" s="168"/>
      <c r="AL1423" s="168"/>
      <c r="AM1423" s="168"/>
      <c r="AN1423" s="168"/>
      <c r="AO1423" s="168"/>
      <c r="AP1423" s="168"/>
      <c r="AQ1423" s="168"/>
      <c r="AR1423" s="14"/>
    </row>
    <row r="1424" spans="1:44" x14ac:dyDescent="0.35">
      <c r="A1424" s="153" t="str">
        <f t="shared" si="84"/>
        <v>CUM_31</v>
      </c>
      <c r="B1424" s="14">
        <v>2023</v>
      </c>
      <c r="C1424" s="14">
        <v>31</v>
      </c>
      <c r="D1424" s="14" t="s">
        <v>17</v>
      </c>
      <c r="E1424" s="14" t="s">
        <v>12</v>
      </c>
      <c r="F1424" s="14" t="s">
        <v>11</v>
      </c>
      <c r="G1424" s="14" t="s">
        <v>12</v>
      </c>
      <c r="H1424" s="14" t="str">
        <f t="shared" si="85"/>
        <v>B4C</v>
      </c>
      <c r="I1424" s="14" t="str">
        <f t="shared" si="87"/>
        <v>B4_2023</v>
      </c>
      <c r="J1424" s="14" t="s">
        <v>10</v>
      </c>
      <c r="K1424" s="14" t="s">
        <v>375</v>
      </c>
      <c r="L1424" s="154"/>
      <c r="M1424" s="154"/>
      <c r="N1424" s="164">
        <f t="shared" si="86"/>
        <v>10046.926584879557</v>
      </c>
      <c r="O1424" s="155"/>
      <c r="P1424" s="14"/>
      <c r="Q1424" s="14"/>
      <c r="R1424" s="14"/>
      <c r="S1424" s="168"/>
      <c r="T1424" s="168"/>
      <c r="U1424" s="168"/>
      <c r="V1424" s="168"/>
      <c r="W1424" s="168"/>
      <c r="X1424" s="168"/>
      <c r="Y1424" s="168"/>
      <c r="Z1424" s="168"/>
      <c r="AA1424" s="168"/>
      <c r="AB1424" s="168"/>
      <c r="AC1424" s="168"/>
      <c r="AD1424" s="168"/>
      <c r="AE1424" s="168"/>
      <c r="AF1424" s="168"/>
      <c r="AG1424" s="168"/>
      <c r="AH1424" s="168"/>
      <c r="AI1424" s="168"/>
      <c r="AJ1424" s="168"/>
      <c r="AK1424" s="168"/>
      <c r="AL1424" s="168"/>
      <c r="AM1424" s="168"/>
      <c r="AN1424" s="168"/>
      <c r="AO1424" s="168"/>
      <c r="AP1424" s="168"/>
      <c r="AQ1424" s="168"/>
      <c r="AR1424" s="14"/>
    </row>
    <row r="1425" spans="1:44" x14ac:dyDescent="0.35">
      <c r="A1425" s="153" t="str">
        <f t="shared" si="84"/>
        <v>CUM_32</v>
      </c>
      <c r="B1425" s="14">
        <v>2023</v>
      </c>
      <c r="C1425" s="14">
        <v>32</v>
      </c>
      <c r="D1425" s="14" t="s">
        <v>17</v>
      </c>
      <c r="E1425" s="14" t="s">
        <v>12</v>
      </c>
      <c r="F1425" s="14" t="s">
        <v>8</v>
      </c>
      <c r="G1425" s="14" t="s">
        <v>12</v>
      </c>
      <c r="H1425" s="14" t="str">
        <f t="shared" si="85"/>
        <v>B3C</v>
      </c>
      <c r="I1425" s="14" t="str">
        <f t="shared" si="87"/>
        <v>B3_2023</v>
      </c>
      <c r="J1425" s="14" t="s">
        <v>10</v>
      </c>
      <c r="K1425" s="14" t="s">
        <v>375</v>
      </c>
      <c r="L1425" s="154"/>
      <c r="M1425" s="154"/>
      <c r="N1425" s="164">
        <f t="shared" si="86"/>
        <v>7189.4200764973948</v>
      </c>
      <c r="O1425" s="155"/>
      <c r="P1425" s="14"/>
      <c r="Q1425" s="14"/>
      <c r="R1425" s="14"/>
      <c r="S1425" s="168"/>
      <c r="T1425" s="168"/>
      <c r="U1425" s="168"/>
      <c r="V1425" s="168"/>
      <c r="W1425" s="168"/>
      <c r="X1425" s="168"/>
      <c r="Y1425" s="168"/>
      <c r="Z1425" s="168"/>
      <c r="AA1425" s="168"/>
      <c r="AB1425" s="168"/>
      <c r="AC1425" s="168"/>
      <c r="AD1425" s="168"/>
      <c r="AE1425" s="168"/>
      <c r="AF1425" s="168"/>
      <c r="AG1425" s="168"/>
      <c r="AH1425" s="168"/>
      <c r="AI1425" s="168"/>
      <c r="AJ1425" s="168"/>
      <c r="AK1425" s="168"/>
      <c r="AL1425" s="168"/>
      <c r="AM1425" s="168"/>
      <c r="AN1425" s="168"/>
      <c r="AO1425" s="168"/>
      <c r="AP1425" s="168"/>
      <c r="AQ1425" s="168"/>
      <c r="AR1425" s="14"/>
    </row>
    <row r="1426" spans="1:44" x14ac:dyDescent="0.35">
      <c r="A1426" s="153" t="str">
        <f t="shared" si="84"/>
        <v>CUM_33</v>
      </c>
      <c r="B1426" s="14">
        <v>2023</v>
      </c>
      <c r="C1426" s="14">
        <v>33</v>
      </c>
      <c r="D1426" s="14" t="s">
        <v>19</v>
      </c>
      <c r="E1426" s="14" t="s">
        <v>12</v>
      </c>
      <c r="F1426" s="14" t="s">
        <v>8</v>
      </c>
      <c r="G1426" s="14" t="s">
        <v>9</v>
      </c>
      <c r="H1426" s="14" t="str">
        <f t="shared" si="85"/>
        <v>B3BPW</v>
      </c>
      <c r="I1426" s="14" t="str">
        <f t="shared" si="87"/>
        <v>B3_2023</v>
      </c>
      <c r="J1426" s="14" t="s">
        <v>10</v>
      </c>
      <c r="K1426" s="14" t="s">
        <v>375</v>
      </c>
      <c r="L1426" s="154"/>
      <c r="M1426" s="154"/>
      <c r="N1426" s="164">
        <f t="shared" si="86"/>
        <v>11620.819964599608</v>
      </c>
      <c r="O1426" s="155"/>
      <c r="P1426" s="14"/>
      <c r="Q1426" s="14"/>
      <c r="R1426" s="14"/>
      <c r="S1426" s="168"/>
      <c r="T1426" s="168"/>
      <c r="U1426" s="168"/>
      <c r="V1426" s="168"/>
      <c r="W1426" s="168"/>
      <c r="X1426" s="168"/>
      <c r="Y1426" s="168"/>
      <c r="Z1426" s="168"/>
      <c r="AA1426" s="168"/>
      <c r="AB1426" s="168"/>
      <c r="AC1426" s="168"/>
      <c r="AD1426" s="168"/>
      <c r="AE1426" s="168"/>
      <c r="AF1426" s="168"/>
      <c r="AG1426" s="168"/>
      <c r="AH1426" s="168"/>
      <c r="AI1426" s="168"/>
      <c r="AJ1426" s="168"/>
      <c r="AK1426" s="168"/>
      <c r="AL1426" s="168"/>
      <c r="AM1426" s="168"/>
      <c r="AN1426" s="168"/>
      <c r="AO1426" s="168"/>
      <c r="AP1426" s="168"/>
      <c r="AQ1426" s="168"/>
      <c r="AR1426" s="14"/>
    </row>
    <row r="1427" spans="1:44" x14ac:dyDescent="0.35">
      <c r="A1427" s="153" t="str">
        <f t="shared" si="84"/>
        <v>CUM_34</v>
      </c>
      <c r="B1427" s="14">
        <v>2023</v>
      </c>
      <c r="C1427" s="14">
        <v>34</v>
      </c>
      <c r="D1427" s="14" t="s">
        <v>19</v>
      </c>
      <c r="E1427" s="14" t="s">
        <v>12</v>
      </c>
      <c r="F1427" s="14" t="s">
        <v>14</v>
      </c>
      <c r="G1427" s="14" t="s">
        <v>16</v>
      </c>
      <c r="H1427" s="14" t="str">
        <f t="shared" si="85"/>
        <v>B1BFW</v>
      </c>
      <c r="I1427" s="14" t="str">
        <f t="shared" si="87"/>
        <v>B1_2023</v>
      </c>
      <c r="J1427" s="14" t="s">
        <v>15</v>
      </c>
      <c r="K1427" s="14" t="s">
        <v>375</v>
      </c>
      <c r="L1427" s="154"/>
      <c r="M1427" s="154"/>
      <c r="N1427" s="164">
        <f t="shared" si="86"/>
        <v>8694.77333170573</v>
      </c>
      <c r="O1427" s="155"/>
      <c r="P1427" s="14"/>
      <c r="Q1427" s="14"/>
      <c r="R1427" s="14"/>
      <c r="S1427" s="168"/>
      <c r="T1427" s="168"/>
      <c r="U1427" s="168"/>
      <c r="V1427" s="168"/>
      <c r="W1427" s="168"/>
      <c r="X1427" s="168"/>
      <c r="Y1427" s="168"/>
      <c r="Z1427" s="168"/>
      <c r="AA1427" s="168"/>
      <c r="AB1427" s="168"/>
      <c r="AC1427" s="168"/>
      <c r="AD1427" s="168"/>
      <c r="AE1427" s="168"/>
      <c r="AF1427" s="168"/>
      <c r="AG1427" s="168"/>
      <c r="AH1427" s="168"/>
      <c r="AI1427" s="168"/>
      <c r="AJ1427" s="168"/>
      <c r="AK1427" s="168"/>
      <c r="AL1427" s="168"/>
      <c r="AM1427" s="168"/>
      <c r="AN1427" s="168"/>
      <c r="AO1427" s="168"/>
      <c r="AP1427" s="168"/>
      <c r="AQ1427" s="168"/>
      <c r="AR1427" s="14"/>
    </row>
    <row r="1428" spans="1:44" x14ac:dyDescent="0.35">
      <c r="A1428" s="153" t="str">
        <f t="shared" si="84"/>
        <v>CUM_35</v>
      </c>
      <c r="B1428" s="14">
        <v>2023</v>
      </c>
      <c r="C1428" s="16">
        <v>35</v>
      </c>
      <c r="D1428" s="14" t="s">
        <v>20</v>
      </c>
      <c r="E1428" s="16" t="s">
        <v>12</v>
      </c>
      <c r="F1428" s="16" t="s">
        <v>18</v>
      </c>
      <c r="G1428" s="14" t="s">
        <v>16</v>
      </c>
      <c r="H1428" s="14" t="str">
        <f t="shared" si="85"/>
        <v>B2BFW</v>
      </c>
      <c r="I1428" s="14" t="str">
        <f t="shared" si="87"/>
        <v>B2_2023</v>
      </c>
      <c r="J1428" s="14" t="s">
        <v>15</v>
      </c>
      <c r="K1428" s="14" t="s">
        <v>375</v>
      </c>
      <c r="L1428" s="154"/>
      <c r="M1428" s="154"/>
      <c r="N1428" s="164">
        <f t="shared" si="86"/>
        <v>8369.0800038655598</v>
      </c>
      <c r="O1428" s="155"/>
      <c r="P1428" s="14"/>
      <c r="Q1428" s="14"/>
      <c r="R1428" s="14"/>
      <c r="S1428" s="168"/>
      <c r="T1428" s="168"/>
      <c r="U1428" s="168"/>
      <c r="V1428" s="168"/>
      <c r="W1428" s="168"/>
      <c r="X1428" s="168"/>
      <c r="Y1428" s="168"/>
      <c r="Z1428" s="168"/>
      <c r="AA1428" s="168"/>
      <c r="AB1428" s="168"/>
      <c r="AC1428" s="168"/>
      <c r="AD1428" s="168"/>
      <c r="AE1428" s="168"/>
      <c r="AF1428" s="168"/>
      <c r="AG1428" s="168"/>
      <c r="AH1428" s="168"/>
      <c r="AI1428" s="168"/>
      <c r="AJ1428" s="168"/>
      <c r="AK1428" s="168"/>
      <c r="AL1428" s="168"/>
      <c r="AM1428" s="168"/>
      <c r="AN1428" s="168"/>
      <c r="AO1428" s="168"/>
      <c r="AP1428" s="168"/>
      <c r="AQ1428" s="168"/>
      <c r="AR1428" s="14"/>
    </row>
    <row r="1429" spans="1:44" x14ac:dyDescent="0.35">
      <c r="A1429" s="153" t="str">
        <f t="shared" si="84"/>
        <v>CUM_36</v>
      </c>
      <c r="B1429" s="14">
        <v>2023</v>
      </c>
      <c r="C1429" s="15">
        <v>36</v>
      </c>
      <c r="D1429" s="15" t="s">
        <v>20</v>
      </c>
      <c r="E1429" s="15" t="s">
        <v>12</v>
      </c>
      <c r="F1429" s="15" t="s">
        <v>18</v>
      </c>
      <c r="G1429" s="14" t="s">
        <v>12</v>
      </c>
      <c r="H1429" s="14" t="str">
        <f t="shared" si="85"/>
        <v>B2C</v>
      </c>
      <c r="I1429" s="14" t="str">
        <f t="shared" si="87"/>
        <v>B2_2023</v>
      </c>
      <c r="J1429" s="14" t="s">
        <v>15</v>
      </c>
      <c r="K1429" s="14" t="s">
        <v>375</v>
      </c>
      <c r="L1429" s="154"/>
      <c r="M1429" s="154"/>
      <c r="N1429" s="164">
        <f t="shared" si="86"/>
        <v>9483.3598642985016</v>
      </c>
      <c r="O1429" s="155"/>
      <c r="P1429" s="14"/>
      <c r="Q1429" s="14"/>
      <c r="R1429" s="14"/>
      <c r="S1429" s="168"/>
      <c r="T1429" s="168"/>
      <c r="U1429" s="168"/>
      <c r="V1429" s="168"/>
      <c r="W1429" s="168"/>
      <c r="X1429" s="168"/>
      <c r="Y1429" s="168"/>
      <c r="Z1429" s="168"/>
      <c r="AA1429" s="168"/>
      <c r="AB1429" s="168"/>
      <c r="AC1429" s="168"/>
      <c r="AD1429" s="168"/>
      <c r="AE1429" s="168"/>
      <c r="AF1429" s="168"/>
      <c r="AG1429" s="168"/>
      <c r="AH1429" s="168"/>
      <c r="AI1429" s="168"/>
      <c r="AJ1429" s="168"/>
      <c r="AK1429" s="168"/>
      <c r="AL1429" s="168"/>
      <c r="AM1429" s="168"/>
      <c r="AN1429" s="168"/>
      <c r="AO1429" s="168"/>
      <c r="AP1429" s="168"/>
      <c r="AQ1429" s="168"/>
      <c r="AR1429" s="14"/>
    </row>
    <row r="1430" spans="1:44" x14ac:dyDescent="0.35">
      <c r="A1430" s="153" t="str">
        <f t="shared" si="84"/>
        <v>CUM_37</v>
      </c>
      <c r="B1430" s="14">
        <v>2023</v>
      </c>
      <c r="C1430" s="14">
        <v>37</v>
      </c>
      <c r="D1430" s="14" t="s">
        <v>7</v>
      </c>
      <c r="E1430" s="14" t="s">
        <v>17</v>
      </c>
      <c r="F1430" s="14" t="s">
        <v>14</v>
      </c>
      <c r="G1430" s="14" t="s">
        <v>16</v>
      </c>
      <c r="H1430" s="14" t="str">
        <f t="shared" si="85"/>
        <v>B1BFW</v>
      </c>
      <c r="I1430" s="14" t="str">
        <f t="shared" si="87"/>
        <v>B1_2023</v>
      </c>
      <c r="J1430" s="14" t="s">
        <v>15</v>
      </c>
      <c r="K1430" s="14" t="s">
        <v>375</v>
      </c>
      <c r="L1430" s="154"/>
      <c r="M1430" s="154"/>
      <c r="N1430" s="164">
        <f t="shared" si="86"/>
        <v>9590.726700846355</v>
      </c>
      <c r="O1430" s="155"/>
      <c r="P1430" s="14"/>
      <c r="Q1430" s="14"/>
      <c r="R1430" s="14"/>
      <c r="S1430" s="168"/>
      <c r="T1430" s="168"/>
      <c r="U1430" s="168"/>
      <c r="V1430" s="168"/>
      <c r="W1430" s="168"/>
      <c r="X1430" s="168"/>
      <c r="Y1430" s="168"/>
      <c r="Z1430" s="168"/>
      <c r="AA1430" s="168"/>
      <c r="AB1430" s="168"/>
      <c r="AC1430" s="168"/>
      <c r="AD1430" s="168"/>
      <c r="AE1430" s="168"/>
      <c r="AF1430" s="168"/>
      <c r="AG1430" s="168"/>
      <c r="AH1430" s="168"/>
      <c r="AI1430" s="168"/>
      <c r="AJ1430" s="168"/>
      <c r="AK1430" s="168"/>
      <c r="AL1430" s="168"/>
      <c r="AM1430" s="168"/>
      <c r="AN1430" s="168"/>
      <c r="AO1430" s="168"/>
      <c r="AP1430" s="168"/>
      <c r="AQ1430" s="168"/>
      <c r="AR1430" s="14"/>
    </row>
    <row r="1431" spans="1:44" x14ac:dyDescent="0.35">
      <c r="A1431" s="153" t="str">
        <f t="shared" si="84"/>
        <v>CUM_38</v>
      </c>
      <c r="B1431" s="14">
        <v>2023</v>
      </c>
      <c r="C1431" s="14">
        <v>38</v>
      </c>
      <c r="D1431" s="14" t="s">
        <v>7</v>
      </c>
      <c r="E1431" s="14" t="s">
        <v>17</v>
      </c>
      <c r="F1431" s="14" t="s">
        <v>8</v>
      </c>
      <c r="G1431" s="14" t="s">
        <v>12</v>
      </c>
      <c r="H1431" s="14" t="str">
        <f t="shared" si="85"/>
        <v>B3C</v>
      </c>
      <c r="I1431" s="14" t="str">
        <f t="shared" si="87"/>
        <v>B3_2023</v>
      </c>
      <c r="J1431" s="14" t="s">
        <v>10</v>
      </c>
      <c r="K1431" s="14" t="s">
        <v>375</v>
      </c>
      <c r="L1431" s="154"/>
      <c r="M1431" s="154"/>
      <c r="N1431" s="164">
        <f t="shared" si="86"/>
        <v>7877.7466888427716</v>
      </c>
      <c r="O1431" s="155"/>
      <c r="P1431" s="14"/>
      <c r="Q1431" s="14"/>
      <c r="R1431" s="14"/>
      <c r="S1431" s="168"/>
      <c r="T1431" s="168"/>
      <c r="U1431" s="168"/>
      <c r="V1431" s="168"/>
      <c r="W1431" s="168"/>
      <c r="X1431" s="168"/>
      <c r="Y1431" s="168"/>
      <c r="Z1431" s="168"/>
      <c r="AA1431" s="168"/>
      <c r="AB1431" s="168"/>
      <c r="AC1431" s="168"/>
      <c r="AD1431" s="168"/>
      <c r="AE1431" s="168"/>
      <c r="AF1431" s="168"/>
      <c r="AG1431" s="168"/>
      <c r="AH1431" s="168"/>
      <c r="AI1431" s="168"/>
      <c r="AJ1431" s="168"/>
      <c r="AK1431" s="168"/>
      <c r="AL1431" s="168"/>
      <c r="AM1431" s="168"/>
      <c r="AN1431" s="168"/>
      <c r="AO1431" s="168"/>
      <c r="AP1431" s="168"/>
      <c r="AQ1431" s="168"/>
      <c r="AR1431" s="14"/>
    </row>
    <row r="1432" spans="1:44" x14ac:dyDescent="0.35">
      <c r="A1432" s="153" t="str">
        <f t="shared" si="84"/>
        <v>CUM_39</v>
      </c>
      <c r="B1432" s="14">
        <v>2023</v>
      </c>
      <c r="C1432" s="14">
        <v>39</v>
      </c>
      <c r="D1432" s="14" t="s">
        <v>13</v>
      </c>
      <c r="E1432" s="14" t="s">
        <v>17</v>
      </c>
      <c r="F1432" s="14" t="s">
        <v>8</v>
      </c>
      <c r="G1432" s="14" t="s">
        <v>9</v>
      </c>
      <c r="H1432" s="14" t="str">
        <f t="shared" si="85"/>
        <v>B3BPW</v>
      </c>
      <c r="I1432" s="14" t="str">
        <f t="shared" si="87"/>
        <v>B3_2023</v>
      </c>
      <c r="J1432" s="14" t="s">
        <v>10</v>
      </c>
      <c r="K1432" s="14" t="s">
        <v>375</v>
      </c>
      <c r="L1432" s="154"/>
      <c r="M1432" s="154"/>
      <c r="N1432" s="164">
        <f t="shared" si="86"/>
        <v>12448.479817708332</v>
      </c>
      <c r="O1432" s="155"/>
      <c r="P1432" s="14"/>
      <c r="Q1432" s="14"/>
      <c r="R1432" s="14"/>
      <c r="S1432" s="168"/>
      <c r="T1432" s="168"/>
      <c r="U1432" s="168"/>
      <c r="V1432" s="168"/>
      <c r="W1432" s="168"/>
      <c r="X1432" s="168"/>
      <c r="Y1432" s="168"/>
      <c r="Z1432" s="168"/>
      <c r="AA1432" s="168"/>
      <c r="AB1432" s="168"/>
      <c r="AC1432" s="168"/>
      <c r="AD1432" s="168"/>
      <c r="AE1432" s="168"/>
      <c r="AF1432" s="168"/>
      <c r="AG1432" s="168"/>
      <c r="AH1432" s="168"/>
      <c r="AI1432" s="168"/>
      <c r="AJ1432" s="168"/>
      <c r="AK1432" s="168"/>
      <c r="AL1432" s="168"/>
      <c r="AM1432" s="168"/>
      <c r="AN1432" s="168"/>
      <c r="AO1432" s="168"/>
      <c r="AP1432" s="168"/>
      <c r="AQ1432" s="168"/>
      <c r="AR1432" s="14"/>
    </row>
    <row r="1433" spans="1:44" x14ac:dyDescent="0.35">
      <c r="A1433" s="153" t="str">
        <f t="shared" si="84"/>
        <v>CUM_40</v>
      </c>
      <c r="B1433" s="14">
        <v>2023</v>
      </c>
      <c r="C1433" s="14">
        <v>40</v>
      </c>
      <c r="D1433" s="14" t="s">
        <v>13</v>
      </c>
      <c r="E1433" s="14" t="s">
        <v>17</v>
      </c>
      <c r="F1433" s="14" t="s">
        <v>11</v>
      </c>
      <c r="G1433" s="14" t="s">
        <v>12</v>
      </c>
      <c r="H1433" s="14" t="str">
        <f t="shared" si="85"/>
        <v>B4C</v>
      </c>
      <c r="I1433" s="14" t="str">
        <f t="shared" si="87"/>
        <v>B4_2023</v>
      </c>
      <c r="J1433" s="14" t="s">
        <v>10</v>
      </c>
      <c r="K1433" s="14" t="s">
        <v>375</v>
      </c>
      <c r="L1433" s="154"/>
      <c r="M1433" s="154"/>
      <c r="N1433" s="164">
        <f t="shared" si="86"/>
        <v>9529.5267201741517</v>
      </c>
      <c r="O1433" s="155"/>
      <c r="P1433" s="14"/>
      <c r="Q1433" s="14"/>
      <c r="R1433" s="14"/>
      <c r="S1433" s="168"/>
      <c r="T1433" s="168"/>
      <c r="U1433" s="168"/>
      <c r="V1433" s="168"/>
      <c r="W1433" s="168"/>
      <c r="X1433" s="168"/>
      <c r="Y1433" s="168"/>
      <c r="Z1433" s="168"/>
      <c r="AA1433" s="168"/>
      <c r="AB1433" s="168"/>
      <c r="AC1433" s="168"/>
      <c r="AD1433" s="168"/>
      <c r="AE1433" s="168"/>
      <c r="AF1433" s="168"/>
      <c r="AG1433" s="168"/>
      <c r="AH1433" s="168"/>
      <c r="AI1433" s="168"/>
      <c r="AJ1433" s="168"/>
      <c r="AK1433" s="168"/>
      <c r="AL1433" s="168"/>
      <c r="AM1433" s="168"/>
      <c r="AN1433" s="168"/>
      <c r="AO1433" s="168"/>
      <c r="AP1433" s="168"/>
      <c r="AQ1433" s="168"/>
      <c r="AR1433" s="14"/>
    </row>
    <row r="1434" spans="1:44" x14ac:dyDescent="0.35">
      <c r="A1434" s="153" t="str">
        <f t="shared" si="84"/>
        <v>CUM_41</v>
      </c>
      <c r="B1434" s="14">
        <v>2023</v>
      </c>
      <c r="C1434" s="14">
        <v>41</v>
      </c>
      <c r="D1434" s="14" t="s">
        <v>12</v>
      </c>
      <c r="E1434" s="14" t="s">
        <v>17</v>
      </c>
      <c r="F1434" s="14" t="s">
        <v>18</v>
      </c>
      <c r="G1434" s="14" t="s">
        <v>16</v>
      </c>
      <c r="H1434" s="14" t="str">
        <f t="shared" si="85"/>
        <v>B2BFW</v>
      </c>
      <c r="I1434" s="14" t="str">
        <f t="shared" si="87"/>
        <v>B2_2023</v>
      </c>
      <c r="J1434" s="14" t="s">
        <v>15</v>
      </c>
      <c r="K1434" s="14" t="s">
        <v>375</v>
      </c>
      <c r="L1434" s="154"/>
      <c r="M1434" s="154"/>
      <c r="N1434" s="164">
        <f t="shared" si="86"/>
        <v>10630.88640238444</v>
      </c>
      <c r="O1434" s="155"/>
      <c r="P1434" s="14"/>
      <c r="Q1434" s="14"/>
      <c r="R1434" s="14"/>
      <c r="S1434" s="168"/>
      <c r="T1434" s="168"/>
      <c r="U1434" s="168"/>
      <c r="V1434" s="168"/>
      <c r="W1434" s="168"/>
      <c r="X1434" s="168"/>
      <c r="Y1434" s="168"/>
      <c r="Z1434" s="168"/>
      <c r="AA1434" s="168"/>
      <c r="AB1434" s="168"/>
      <c r="AC1434" s="168"/>
      <c r="AD1434" s="168"/>
      <c r="AE1434" s="168"/>
      <c r="AF1434" s="168"/>
      <c r="AG1434" s="168"/>
      <c r="AH1434" s="168"/>
      <c r="AI1434" s="168"/>
      <c r="AJ1434" s="168"/>
      <c r="AK1434" s="168"/>
      <c r="AL1434" s="168"/>
      <c r="AM1434" s="168"/>
      <c r="AN1434" s="168"/>
      <c r="AO1434" s="168"/>
      <c r="AP1434" s="168"/>
      <c r="AQ1434" s="168"/>
      <c r="AR1434" s="14"/>
    </row>
    <row r="1435" spans="1:44" x14ac:dyDescent="0.35">
      <c r="A1435" s="153" t="str">
        <f t="shared" si="84"/>
        <v>CUM_42</v>
      </c>
      <c r="B1435" s="14">
        <v>2023</v>
      </c>
      <c r="C1435" s="14">
        <v>42</v>
      </c>
      <c r="D1435" s="14" t="s">
        <v>12</v>
      </c>
      <c r="E1435" s="14" t="s">
        <v>17</v>
      </c>
      <c r="F1435" s="14" t="s">
        <v>14</v>
      </c>
      <c r="G1435" s="14" t="s">
        <v>9</v>
      </c>
      <c r="H1435" s="14" t="str">
        <f t="shared" si="85"/>
        <v>B1BPW</v>
      </c>
      <c r="I1435" s="14" t="str">
        <f t="shared" si="87"/>
        <v>B1_2023</v>
      </c>
      <c r="J1435" s="14" t="s">
        <v>15</v>
      </c>
      <c r="K1435" s="14" t="s">
        <v>375</v>
      </c>
      <c r="L1435" s="154"/>
      <c r="M1435" s="154"/>
      <c r="N1435" s="164">
        <f t="shared" si="86"/>
        <v>9961.3332611083988</v>
      </c>
      <c r="O1435" s="155"/>
      <c r="P1435" s="14"/>
      <c r="Q1435" s="14"/>
      <c r="R1435" s="14"/>
      <c r="S1435" s="168"/>
      <c r="T1435" s="168"/>
      <c r="U1435" s="168"/>
      <c r="V1435" s="168"/>
      <c r="W1435" s="168"/>
      <c r="X1435" s="168"/>
      <c r="Y1435" s="168"/>
      <c r="Z1435" s="168"/>
      <c r="AA1435" s="168"/>
      <c r="AB1435" s="168"/>
      <c r="AC1435" s="168"/>
      <c r="AD1435" s="168"/>
      <c r="AE1435" s="168"/>
      <c r="AF1435" s="168"/>
      <c r="AG1435" s="168"/>
      <c r="AH1435" s="168"/>
      <c r="AI1435" s="168"/>
      <c r="AJ1435" s="168"/>
      <c r="AK1435" s="168"/>
      <c r="AL1435" s="168"/>
      <c r="AM1435" s="168"/>
      <c r="AN1435" s="168"/>
      <c r="AO1435" s="168"/>
      <c r="AP1435" s="168"/>
      <c r="AQ1435" s="168"/>
      <c r="AR1435" s="14"/>
    </row>
    <row r="1436" spans="1:44" x14ac:dyDescent="0.35">
      <c r="A1436" s="153" t="str">
        <f t="shared" si="84"/>
        <v>CUM_43</v>
      </c>
      <c r="B1436" s="14">
        <v>2023</v>
      </c>
      <c r="C1436" s="14">
        <v>43</v>
      </c>
      <c r="D1436" s="14" t="s">
        <v>17</v>
      </c>
      <c r="E1436" s="14" t="s">
        <v>17</v>
      </c>
      <c r="F1436" s="14" t="s">
        <v>18</v>
      </c>
      <c r="G1436" s="14" t="s">
        <v>12</v>
      </c>
      <c r="H1436" s="14" t="str">
        <f t="shared" si="85"/>
        <v>B2C</v>
      </c>
      <c r="I1436" s="14" t="str">
        <f t="shared" si="87"/>
        <v>B2_2023</v>
      </c>
      <c r="J1436" s="14" t="s">
        <v>15</v>
      </c>
      <c r="K1436" s="14" t="s">
        <v>375</v>
      </c>
      <c r="L1436" s="154"/>
      <c r="M1436" s="154"/>
      <c r="N1436" s="164">
        <f t="shared" si="86"/>
        <v>9109.9666809082046</v>
      </c>
      <c r="O1436" s="155"/>
      <c r="P1436" s="14"/>
      <c r="Q1436" s="14"/>
      <c r="R1436" s="14"/>
      <c r="S1436" s="168"/>
      <c r="T1436" s="168"/>
      <c r="U1436" s="168"/>
      <c r="V1436" s="168"/>
      <c r="W1436" s="168"/>
      <c r="X1436" s="168"/>
      <c r="Y1436" s="168"/>
      <c r="Z1436" s="168"/>
      <c r="AA1436" s="168"/>
      <c r="AB1436" s="168"/>
      <c r="AC1436" s="168"/>
      <c r="AD1436" s="168"/>
      <c r="AE1436" s="168"/>
      <c r="AF1436" s="168"/>
      <c r="AG1436" s="168"/>
      <c r="AH1436" s="168"/>
      <c r="AI1436" s="168"/>
      <c r="AJ1436" s="168"/>
      <c r="AK1436" s="168"/>
      <c r="AL1436" s="168"/>
      <c r="AM1436" s="168"/>
      <c r="AN1436" s="168"/>
      <c r="AO1436" s="168"/>
      <c r="AP1436" s="168"/>
      <c r="AQ1436" s="168"/>
      <c r="AR1436" s="14"/>
    </row>
    <row r="1437" spans="1:44" x14ac:dyDescent="0.35">
      <c r="A1437" s="153" t="str">
        <f t="shared" si="84"/>
        <v>CUM_44</v>
      </c>
      <c r="B1437" s="14">
        <v>2023</v>
      </c>
      <c r="C1437" s="14">
        <v>44</v>
      </c>
      <c r="D1437" s="14" t="s">
        <v>17</v>
      </c>
      <c r="E1437" s="14" t="s">
        <v>17</v>
      </c>
      <c r="F1437" s="14" t="s">
        <v>11</v>
      </c>
      <c r="G1437" s="14" t="s">
        <v>9</v>
      </c>
      <c r="H1437" s="14" t="str">
        <f t="shared" si="85"/>
        <v>B4BPW</v>
      </c>
      <c r="I1437" s="14" t="str">
        <f t="shared" si="87"/>
        <v>B4_2023</v>
      </c>
      <c r="J1437" s="14" t="s">
        <v>10</v>
      </c>
      <c r="K1437" s="14" t="s">
        <v>375</v>
      </c>
      <c r="L1437" s="154"/>
      <c r="M1437" s="154"/>
      <c r="N1437" s="164">
        <f t="shared" si="86"/>
        <v>14066.186277262368</v>
      </c>
      <c r="O1437" s="155"/>
      <c r="P1437" s="14"/>
      <c r="Q1437" s="14"/>
      <c r="R1437" s="14"/>
      <c r="S1437" s="168"/>
      <c r="T1437" s="168"/>
      <c r="U1437" s="168"/>
      <c r="V1437" s="168"/>
      <c r="W1437" s="168"/>
      <c r="X1437" s="168"/>
      <c r="Y1437" s="168"/>
      <c r="Z1437" s="168"/>
      <c r="AA1437" s="168"/>
      <c r="AB1437" s="168"/>
      <c r="AC1437" s="168"/>
      <c r="AD1437" s="168"/>
      <c r="AE1437" s="168"/>
      <c r="AF1437" s="168"/>
      <c r="AG1437" s="168"/>
      <c r="AH1437" s="168"/>
      <c r="AI1437" s="168"/>
      <c r="AJ1437" s="168"/>
      <c r="AK1437" s="168"/>
      <c r="AL1437" s="168"/>
      <c r="AM1437" s="168"/>
      <c r="AN1437" s="168"/>
      <c r="AO1437" s="168"/>
      <c r="AP1437" s="168"/>
      <c r="AQ1437" s="168"/>
      <c r="AR1437" s="14"/>
    </row>
    <row r="1438" spans="1:44" x14ac:dyDescent="0.35">
      <c r="A1438" s="153" t="str">
        <f t="shared" si="84"/>
        <v>CUM_45</v>
      </c>
      <c r="B1438" s="14">
        <v>2023</v>
      </c>
      <c r="C1438" s="14">
        <v>45</v>
      </c>
      <c r="D1438" s="14" t="s">
        <v>19</v>
      </c>
      <c r="E1438" s="14" t="s">
        <v>17</v>
      </c>
      <c r="F1438" s="14" t="s">
        <v>14</v>
      </c>
      <c r="G1438" s="14" t="s">
        <v>12</v>
      </c>
      <c r="H1438" s="14" t="str">
        <f t="shared" si="85"/>
        <v>B1C</v>
      </c>
      <c r="I1438" s="14" t="str">
        <f t="shared" si="87"/>
        <v>B1_2023</v>
      </c>
      <c r="J1438" s="14" t="s">
        <v>15</v>
      </c>
      <c r="K1438" s="14" t="s">
        <v>375</v>
      </c>
      <c r="L1438" s="154"/>
      <c r="M1438" s="154"/>
      <c r="N1438" s="164">
        <f t="shared" si="86"/>
        <v>8213.6533671061188</v>
      </c>
      <c r="O1438" s="155"/>
      <c r="P1438" s="14"/>
      <c r="Q1438" s="14"/>
      <c r="R1438" s="14"/>
      <c r="S1438" s="168"/>
      <c r="T1438" s="168"/>
      <c r="U1438" s="168"/>
      <c r="V1438" s="168"/>
      <c r="W1438" s="168"/>
      <c r="X1438" s="168"/>
      <c r="Y1438" s="168"/>
      <c r="Z1438" s="168"/>
      <c r="AA1438" s="168"/>
      <c r="AB1438" s="168"/>
      <c r="AC1438" s="168"/>
      <c r="AD1438" s="168"/>
      <c r="AE1438" s="168"/>
      <c r="AF1438" s="168"/>
      <c r="AG1438" s="168"/>
      <c r="AH1438" s="168"/>
      <c r="AI1438" s="168"/>
      <c r="AJ1438" s="168"/>
      <c r="AK1438" s="168"/>
      <c r="AL1438" s="168"/>
      <c r="AM1438" s="168"/>
      <c r="AN1438" s="168"/>
      <c r="AO1438" s="168"/>
      <c r="AP1438" s="168"/>
      <c r="AQ1438" s="168"/>
      <c r="AR1438" s="14"/>
    </row>
    <row r="1439" spans="1:44" x14ac:dyDescent="0.35">
      <c r="A1439" s="153" t="str">
        <f t="shared" si="84"/>
        <v>CUM_46</v>
      </c>
      <c r="B1439" s="14">
        <v>2023</v>
      </c>
      <c r="C1439" s="14">
        <v>46</v>
      </c>
      <c r="D1439" s="14" t="s">
        <v>19</v>
      </c>
      <c r="E1439" s="14" t="s">
        <v>17</v>
      </c>
      <c r="F1439" s="14" t="s">
        <v>8</v>
      </c>
      <c r="G1439" s="14" t="s">
        <v>16</v>
      </c>
      <c r="H1439" s="14" t="str">
        <f t="shared" si="85"/>
        <v>B3BFW</v>
      </c>
      <c r="I1439" s="14" t="str">
        <f t="shared" si="87"/>
        <v>B3_2023</v>
      </c>
      <c r="J1439" s="14" t="s">
        <v>10</v>
      </c>
      <c r="K1439" s="14" t="s">
        <v>375</v>
      </c>
      <c r="L1439" s="154"/>
      <c r="M1439" s="154"/>
      <c r="N1439" s="164">
        <f t="shared" si="86"/>
        <v>8312.6531982421875</v>
      </c>
      <c r="O1439" s="155"/>
      <c r="P1439" s="14"/>
      <c r="Q1439" s="14"/>
      <c r="R1439" s="14"/>
      <c r="S1439" s="168"/>
      <c r="T1439" s="168"/>
      <c r="U1439" s="168"/>
      <c r="V1439" s="168"/>
      <c r="W1439" s="168"/>
      <c r="X1439" s="168"/>
      <c r="Y1439" s="168"/>
      <c r="Z1439" s="168"/>
      <c r="AA1439" s="168"/>
      <c r="AB1439" s="168"/>
      <c r="AC1439" s="168"/>
      <c r="AD1439" s="168"/>
      <c r="AE1439" s="168"/>
      <c r="AF1439" s="168"/>
      <c r="AG1439" s="168"/>
      <c r="AH1439" s="168"/>
      <c r="AI1439" s="168"/>
      <c r="AJ1439" s="168"/>
      <c r="AK1439" s="168"/>
      <c r="AL1439" s="168"/>
      <c r="AM1439" s="168"/>
      <c r="AN1439" s="168"/>
      <c r="AO1439" s="168"/>
      <c r="AP1439" s="168"/>
      <c r="AQ1439" s="168"/>
      <c r="AR1439" s="14"/>
    </row>
    <row r="1440" spans="1:44" x14ac:dyDescent="0.35">
      <c r="A1440" s="153" t="str">
        <f t="shared" si="84"/>
        <v>CUM_47</v>
      </c>
      <c r="B1440" s="14">
        <v>2023</v>
      </c>
      <c r="C1440" s="16">
        <v>47</v>
      </c>
      <c r="D1440" s="14" t="s">
        <v>20</v>
      </c>
      <c r="E1440" s="16" t="s">
        <v>17</v>
      </c>
      <c r="F1440" s="16" t="s">
        <v>18</v>
      </c>
      <c r="G1440" s="14" t="s">
        <v>9</v>
      </c>
      <c r="H1440" s="14" t="str">
        <f t="shared" si="85"/>
        <v>B2BPW</v>
      </c>
      <c r="I1440" s="14" t="str">
        <f t="shared" si="87"/>
        <v>B2_2023</v>
      </c>
      <c r="J1440" s="14" t="s">
        <v>15</v>
      </c>
      <c r="K1440" s="14" t="s">
        <v>375</v>
      </c>
      <c r="L1440" s="154"/>
      <c r="M1440" s="154"/>
      <c r="N1440" s="164">
        <f t="shared" si="86"/>
        <v>10017.019941202801</v>
      </c>
      <c r="O1440" s="155"/>
      <c r="P1440" s="14"/>
      <c r="Q1440" s="14"/>
      <c r="R1440" s="14"/>
      <c r="S1440" s="168"/>
      <c r="T1440" s="168"/>
      <c r="U1440" s="168"/>
      <c r="V1440" s="168"/>
      <c r="W1440" s="168"/>
      <c r="X1440" s="168"/>
      <c r="Y1440" s="168"/>
      <c r="Z1440" s="168"/>
      <c r="AA1440" s="168"/>
      <c r="AB1440" s="168"/>
      <c r="AC1440" s="168"/>
      <c r="AD1440" s="168"/>
      <c r="AE1440" s="168"/>
      <c r="AF1440" s="168"/>
      <c r="AG1440" s="168"/>
      <c r="AH1440" s="168"/>
      <c r="AI1440" s="168"/>
      <c r="AJ1440" s="168"/>
      <c r="AK1440" s="168"/>
      <c r="AL1440" s="168"/>
      <c r="AM1440" s="168"/>
      <c r="AN1440" s="168"/>
      <c r="AO1440" s="168"/>
      <c r="AP1440" s="168"/>
      <c r="AQ1440" s="168"/>
      <c r="AR1440" s="14"/>
    </row>
    <row r="1441" spans="1:44" x14ac:dyDescent="0.35">
      <c r="A1441" s="153" t="str">
        <f t="shared" si="84"/>
        <v>CUM_48</v>
      </c>
      <c r="B1441" s="14">
        <v>2023</v>
      </c>
      <c r="C1441" s="15">
        <v>48</v>
      </c>
      <c r="D1441" s="15" t="s">
        <v>20</v>
      </c>
      <c r="E1441" s="15" t="s">
        <v>17</v>
      </c>
      <c r="F1441" s="15" t="s">
        <v>11</v>
      </c>
      <c r="G1441" s="14" t="s">
        <v>16</v>
      </c>
      <c r="H1441" s="14" t="str">
        <f t="shared" si="85"/>
        <v>B4BFW</v>
      </c>
      <c r="I1441" s="14" t="str">
        <f t="shared" si="87"/>
        <v>B4_2023</v>
      </c>
      <c r="J1441" s="14" t="s">
        <v>10</v>
      </c>
      <c r="K1441" s="14" t="s">
        <v>375</v>
      </c>
      <c r="L1441" s="154"/>
      <c r="M1441" s="154"/>
      <c r="N1441" s="164">
        <f t="shared" si="86"/>
        <v>11356.446783447265</v>
      </c>
      <c r="O1441" s="155"/>
      <c r="P1441" s="14"/>
      <c r="Q1441" s="14"/>
      <c r="R1441" s="14"/>
      <c r="S1441" s="168"/>
      <c r="T1441" s="168"/>
      <c r="U1441" s="168"/>
      <c r="V1441" s="168"/>
      <c r="W1441" s="168"/>
      <c r="X1441" s="168"/>
      <c r="Y1441" s="168"/>
      <c r="Z1441" s="168"/>
      <c r="AA1441" s="168"/>
      <c r="AB1441" s="168"/>
      <c r="AC1441" s="168"/>
      <c r="AD1441" s="168"/>
      <c r="AE1441" s="168"/>
      <c r="AF1441" s="168"/>
      <c r="AG1441" s="168"/>
      <c r="AH1441" s="168"/>
      <c r="AI1441" s="168"/>
      <c r="AJ1441" s="168"/>
      <c r="AK1441" s="168"/>
      <c r="AL1441" s="168"/>
      <c r="AM1441" s="168"/>
      <c r="AN1441" s="168"/>
      <c r="AO1441" s="168"/>
      <c r="AP1441" s="168"/>
      <c r="AQ1441" s="168"/>
      <c r="AR1441" s="1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workbookViewId="0">
      <selection activeCell="C6" sqref="C6"/>
    </sheetView>
  </sheetViews>
  <sheetFormatPr defaultRowHeight="14.5" x14ac:dyDescent="0.35"/>
  <cols>
    <col min="1" max="16384" width="8.7265625" style="1"/>
  </cols>
  <sheetData>
    <row r="1" spans="1:65" ht="88" x14ac:dyDescent="0.45">
      <c r="A1" s="2" t="s">
        <v>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154</v>
      </c>
      <c r="G1" s="2" t="s">
        <v>156</v>
      </c>
      <c r="H1" s="2" t="s">
        <v>157</v>
      </c>
      <c r="I1" s="2" t="s">
        <v>248</v>
      </c>
      <c r="J1" s="71" t="s">
        <v>158</v>
      </c>
      <c r="K1" s="72" t="s">
        <v>159</v>
      </c>
      <c r="L1" s="73" t="s">
        <v>160</v>
      </c>
      <c r="M1" s="73" t="s">
        <v>161</v>
      </c>
      <c r="N1" s="74" t="s">
        <v>162</v>
      </c>
      <c r="O1" s="74" t="s">
        <v>163</v>
      </c>
      <c r="P1" s="75" t="s">
        <v>164</v>
      </c>
      <c r="Q1" s="75" t="s">
        <v>165</v>
      </c>
      <c r="R1" s="75" t="s">
        <v>166</v>
      </c>
      <c r="S1" s="76" t="s">
        <v>167</v>
      </c>
      <c r="T1" s="76" t="s">
        <v>168</v>
      </c>
      <c r="U1" s="77" t="s">
        <v>169</v>
      </c>
      <c r="V1" s="77" t="s">
        <v>170</v>
      </c>
      <c r="W1" s="77" t="s">
        <v>171</v>
      </c>
      <c r="X1" s="78" t="s">
        <v>172</v>
      </c>
      <c r="Y1" s="78" t="s">
        <v>173</v>
      </c>
      <c r="Z1" s="77" t="s">
        <v>174</v>
      </c>
      <c r="AA1" s="77" t="s">
        <v>175</v>
      </c>
      <c r="AB1" s="77" t="s">
        <v>176</v>
      </c>
      <c r="AC1" s="79" t="s">
        <v>177</v>
      </c>
      <c r="AD1" s="79" t="s">
        <v>178</v>
      </c>
      <c r="AE1" s="79" t="s">
        <v>179</v>
      </c>
      <c r="AF1" s="79" t="s">
        <v>180</v>
      </c>
      <c r="AG1" s="80" t="s">
        <v>181</v>
      </c>
      <c r="AH1" s="81" t="s">
        <v>182</v>
      </c>
      <c r="AI1" s="81" t="s">
        <v>183</v>
      </c>
      <c r="AJ1" s="81" t="s">
        <v>184</v>
      </c>
      <c r="AK1" s="81" t="s">
        <v>185</v>
      </c>
      <c r="AL1" s="81" t="s">
        <v>186</v>
      </c>
      <c r="AM1" s="81" t="s">
        <v>187</v>
      </c>
      <c r="AN1" s="81" t="s">
        <v>188</v>
      </c>
      <c r="AO1" s="81" t="s">
        <v>189</v>
      </c>
      <c r="AP1" s="81" t="s">
        <v>190</v>
      </c>
      <c r="AQ1" s="81" t="s">
        <v>191</v>
      </c>
      <c r="AR1" s="81" t="s">
        <v>192</v>
      </c>
      <c r="AS1" s="81" t="s">
        <v>193</v>
      </c>
      <c r="AT1" s="81" t="s">
        <v>194</v>
      </c>
      <c r="AU1" s="81" t="s">
        <v>195</v>
      </c>
      <c r="AV1" s="81" t="s">
        <v>196</v>
      </c>
      <c r="AW1" s="82" t="s">
        <v>197</v>
      </c>
      <c r="AX1" s="83" t="s">
        <v>198</v>
      </c>
      <c r="AY1" s="83" t="s">
        <v>199</v>
      </c>
      <c r="AZ1" s="83" t="s">
        <v>200</v>
      </c>
      <c r="BA1" s="83" t="s">
        <v>201</v>
      </c>
      <c r="BB1" s="83" t="s">
        <v>202</v>
      </c>
      <c r="BC1" s="71" t="s">
        <v>203</v>
      </c>
      <c r="BD1" s="84" t="s">
        <v>204</v>
      </c>
      <c r="BE1" s="84" t="s">
        <v>205</v>
      </c>
      <c r="BF1" s="84" t="s">
        <v>206</v>
      </c>
      <c r="BG1" s="84" t="s">
        <v>207</v>
      </c>
      <c r="BH1" s="84" t="s">
        <v>208</v>
      </c>
      <c r="BI1" s="84" t="s">
        <v>209</v>
      </c>
      <c r="BJ1" s="84" t="s">
        <v>210</v>
      </c>
      <c r="BK1" s="84" t="s">
        <v>211</v>
      </c>
      <c r="BL1" s="84" t="s">
        <v>212</v>
      </c>
      <c r="BM1" s="68"/>
    </row>
    <row r="2" spans="1:65" x14ac:dyDescent="0.35">
      <c r="A2" s="1">
        <v>1</v>
      </c>
      <c r="B2" s="1" t="s">
        <v>7</v>
      </c>
      <c r="C2" s="1" t="s">
        <v>7</v>
      </c>
      <c r="D2" s="1">
        <v>2</v>
      </c>
      <c r="E2" s="1" t="s">
        <v>8</v>
      </c>
      <c r="F2" s="1" t="s">
        <v>213</v>
      </c>
      <c r="G2" s="1" t="s">
        <v>214</v>
      </c>
      <c r="H2" s="1" t="s">
        <v>215</v>
      </c>
      <c r="I2" s="1">
        <v>2020</v>
      </c>
      <c r="J2" s="85" t="s">
        <v>216</v>
      </c>
      <c r="K2" s="86">
        <v>1</v>
      </c>
      <c r="L2" s="87">
        <v>4.3</v>
      </c>
      <c r="M2" s="87">
        <v>4</v>
      </c>
      <c r="N2" s="87">
        <v>7.9</v>
      </c>
      <c r="O2" s="87">
        <v>7.6</v>
      </c>
      <c r="P2" s="86">
        <v>0.53</v>
      </c>
      <c r="Q2" s="86">
        <v>1752.3295189999999</v>
      </c>
      <c r="R2" s="86">
        <v>4.5</v>
      </c>
      <c r="S2" s="86">
        <v>40</v>
      </c>
      <c r="T2" s="86">
        <v>38</v>
      </c>
      <c r="U2" s="86">
        <v>13</v>
      </c>
      <c r="V2" s="86">
        <v>0.7</v>
      </c>
      <c r="W2" s="88">
        <v>0.6</v>
      </c>
      <c r="X2" s="88">
        <v>1.0900000000000001</v>
      </c>
      <c r="Y2" s="86">
        <v>0.55000000000000004</v>
      </c>
      <c r="Z2" s="86">
        <v>0.49</v>
      </c>
      <c r="AA2" s="86">
        <v>0.45</v>
      </c>
      <c r="AB2" s="86">
        <v>0.22</v>
      </c>
      <c r="AC2" s="86">
        <v>7</v>
      </c>
      <c r="AD2" s="86">
        <v>7</v>
      </c>
      <c r="AE2" s="86">
        <v>4220</v>
      </c>
      <c r="AF2" s="86">
        <v>4990</v>
      </c>
      <c r="AG2" s="86">
        <v>9</v>
      </c>
      <c r="AH2" s="86">
        <v>23.299999999999997</v>
      </c>
      <c r="AI2" s="86">
        <v>0.7</v>
      </c>
      <c r="AJ2" s="86">
        <v>16</v>
      </c>
      <c r="AK2" s="86">
        <v>15</v>
      </c>
      <c r="AL2" s="86">
        <v>44</v>
      </c>
      <c r="AM2" s="86">
        <v>5.0999999999999996</v>
      </c>
      <c r="AN2" s="86">
        <v>0.8</v>
      </c>
      <c r="AO2" s="86">
        <v>320</v>
      </c>
      <c r="AP2" s="86">
        <v>227</v>
      </c>
      <c r="AQ2" s="86">
        <v>32.4</v>
      </c>
      <c r="AR2" s="86">
        <v>344</v>
      </c>
      <c r="AS2" s="86">
        <v>100</v>
      </c>
      <c r="AT2" s="86">
        <v>89</v>
      </c>
      <c r="AU2" s="86">
        <v>9.4</v>
      </c>
      <c r="AV2" s="86">
        <v>1.5</v>
      </c>
      <c r="AW2" s="86">
        <v>97</v>
      </c>
      <c r="AX2" s="86">
        <v>1108</v>
      </c>
      <c r="AY2" s="86">
        <v>429</v>
      </c>
      <c r="AZ2" s="86">
        <v>287</v>
      </c>
      <c r="BA2" s="86">
        <v>0</v>
      </c>
      <c r="BB2" s="86">
        <v>0.7</v>
      </c>
      <c r="BC2" s="86" t="s">
        <v>217</v>
      </c>
      <c r="BD2" s="86">
        <v>75</v>
      </c>
      <c r="BE2" s="86">
        <v>2</v>
      </c>
      <c r="BF2" s="86">
        <v>2</v>
      </c>
      <c r="BG2" s="86">
        <v>28</v>
      </c>
      <c r="BH2" s="86">
        <v>60</v>
      </c>
      <c r="BI2" s="86">
        <v>0</v>
      </c>
      <c r="BJ2" s="86">
        <v>0</v>
      </c>
      <c r="BK2" s="86">
        <v>0</v>
      </c>
      <c r="BL2" s="86" t="s">
        <v>218</v>
      </c>
      <c r="BM2" s="89"/>
    </row>
    <row r="3" spans="1:65" x14ac:dyDescent="0.35">
      <c r="A3" s="1">
        <v>3</v>
      </c>
      <c r="B3" s="1" t="s">
        <v>13</v>
      </c>
      <c r="C3" s="1" t="s">
        <v>7</v>
      </c>
      <c r="D3" s="1">
        <v>2</v>
      </c>
      <c r="E3" s="1" t="s">
        <v>14</v>
      </c>
      <c r="F3" s="1" t="s">
        <v>213</v>
      </c>
      <c r="G3" s="1" t="s">
        <v>219</v>
      </c>
      <c r="H3" s="1" t="s">
        <v>220</v>
      </c>
      <c r="J3" s="85" t="s">
        <v>216</v>
      </c>
      <c r="K3" s="86">
        <v>3</v>
      </c>
      <c r="L3" s="87">
        <v>5.5</v>
      </c>
      <c r="M3" s="87">
        <v>4.0999999999999996</v>
      </c>
      <c r="N3" s="87">
        <v>8.3000000000000007</v>
      </c>
      <c r="O3" s="87">
        <v>7.8</v>
      </c>
      <c r="P3" s="86">
        <v>0.53</v>
      </c>
      <c r="Q3" s="86">
        <v>2124.6163649999999</v>
      </c>
      <c r="R3" s="86">
        <v>4.5</v>
      </c>
      <c r="S3" s="86">
        <v>42</v>
      </c>
      <c r="T3" s="86">
        <v>36</v>
      </c>
      <c r="U3" s="86">
        <v>14</v>
      </c>
      <c r="V3" s="86">
        <v>2.1</v>
      </c>
      <c r="W3" s="88">
        <v>1.2</v>
      </c>
      <c r="X3" s="88">
        <v>1.1499999999999999</v>
      </c>
      <c r="Y3" s="86">
        <v>0.5</v>
      </c>
      <c r="Z3" s="86">
        <v>0.49</v>
      </c>
      <c r="AA3" s="86">
        <v>0.48</v>
      </c>
      <c r="AB3" s="86">
        <v>0.22</v>
      </c>
      <c r="AC3" s="86">
        <v>6.8</v>
      </c>
      <c r="AD3" s="86">
        <v>6.8</v>
      </c>
      <c r="AE3" s="86">
        <v>4440</v>
      </c>
      <c r="AF3" s="86">
        <v>4810</v>
      </c>
      <c r="AG3" s="86">
        <v>9</v>
      </c>
      <c r="AH3" s="86">
        <v>20.2</v>
      </c>
      <c r="AI3" s="86">
        <v>0.8</v>
      </c>
      <c r="AJ3" s="86">
        <v>19</v>
      </c>
      <c r="AK3" s="86">
        <v>23</v>
      </c>
      <c r="AL3" s="86">
        <v>53</v>
      </c>
      <c r="AM3" s="86">
        <v>5</v>
      </c>
      <c r="AN3" s="86">
        <v>0.8</v>
      </c>
      <c r="AO3" s="86">
        <v>326</v>
      </c>
      <c r="AP3" s="86">
        <v>256</v>
      </c>
      <c r="AQ3" s="86">
        <v>41.9</v>
      </c>
      <c r="AR3" s="86">
        <v>356</v>
      </c>
      <c r="AS3" s="86">
        <v>100</v>
      </c>
      <c r="AT3" s="86">
        <v>86</v>
      </c>
      <c r="AU3" s="86">
        <v>12</v>
      </c>
      <c r="AV3" s="86">
        <v>1.4</v>
      </c>
      <c r="AW3" s="86">
        <v>121</v>
      </c>
      <c r="AX3" s="86">
        <v>1263</v>
      </c>
      <c r="AY3" s="86">
        <v>477</v>
      </c>
      <c r="AZ3" s="86">
        <v>270</v>
      </c>
      <c r="BA3" s="86">
        <v>0</v>
      </c>
      <c r="BB3" s="86">
        <v>0.6</v>
      </c>
      <c r="BC3" s="86" t="s">
        <v>221</v>
      </c>
      <c r="BD3" s="86">
        <v>80</v>
      </c>
      <c r="BE3" s="86">
        <v>2</v>
      </c>
      <c r="BF3" s="86">
        <v>2</v>
      </c>
      <c r="BG3" s="86">
        <v>30</v>
      </c>
      <c r="BH3" s="86">
        <v>60</v>
      </c>
      <c r="BI3" s="86">
        <v>0</v>
      </c>
      <c r="BJ3" s="86">
        <v>0</v>
      </c>
      <c r="BK3" s="86">
        <v>0</v>
      </c>
      <c r="BL3" s="86" t="s">
        <v>222</v>
      </c>
      <c r="BM3" s="89"/>
    </row>
    <row r="4" spans="1:65" x14ac:dyDescent="0.35">
      <c r="A4" s="1">
        <v>4</v>
      </c>
      <c r="B4" s="1" t="s">
        <v>13</v>
      </c>
      <c r="C4" s="1" t="s">
        <v>7</v>
      </c>
      <c r="D4" s="1">
        <v>3</v>
      </c>
      <c r="E4" s="1" t="s">
        <v>14</v>
      </c>
      <c r="F4" s="1" t="s">
        <v>223</v>
      </c>
      <c r="G4" s="1" t="s">
        <v>219</v>
      </c>
      <c r="H4" s="1" t="s">
        <v>220</v>
      </c>
      <c r="J4" s="85" t="s">
        <v>216</v>
      </c>
      <c r="K4" s="86">
        <v>4</v>
      </c>
      <c r="L4" s="87">
        <v>4.5999999999999996</v>
      </c>
      <c r="M4" s="87">
        <v>3.8</v>
      </c>
      <c r="N4" s="87">
        <v>7.5</v>
      </c>
      <c r="O4" s="87">
        <v>7.3</v>
      </c>
      <c r="P4" s="86">
        <v>0.52</v>
      </c>
      <c r="Q4" s="86">
        <v>1745.6607710000001</v>
      </c>
      <c r="R4" s="86">
        <v>4.3</v>
      </c>
      <c r="S4" s="86">
        <v>37</v>
      </c>
      <c r="T4" s="86">
        <v>38</v>
      </c>
      <c r="U4" s="86">
        <v>16</v>
      </c>
      <c r="V4" s="86">
        <v>1.5</v>
      </c>
      <c r="W4" s="88">
        <v>1.2</v>
      </c>
      <c r="X4" s="88">
        <v>1.1299999999999999</v>
      </c>
      <c r="Y4" s="86">
        <v>0.53</v>
      </c>
      <c r="Z4" s="86">
        <v>0.49</v>
      </c>
      <c r="AA4" s="86">
        <v>0.47</v>
      </c>
      <c r="AB4" s="86">
        <v>0.23</v>
      </c>
      <c r="AC4" s="86">
        <v>7.2</v>
      </c>
      <c r="AD4" s="86">
        <v>7.2</v>
      </c>
      <c r="AE4" s="86">
        <v>4110</v>
      </c>
      <c r="AF4" s="86">
        <v>4390</v>
      </c>
      <c r="AG4" s="86">
        <v>9</v>
      </c>
      <c r="AH4" s="86">
        <v>16.600000000000001</v>
      </c>
      <c r="AI4" s="86">
        <v>0.9</v>
      </c>
      <c r="AJ4" s="86">
        <v>20</v>
      </c>
      <c r="AK4" s="86">
        <v>26</v>
      </c>
      <c r="AL4" s="86">
        <v>65</v>
      </c>
      <c r="AM4" s="86">
        <v>5.3</v>
      </c>
      <c r="AN4" s="86">
        <v>0.9</v>
      </c>
      <c r="AO4" s="86">
        <v>325</v>
      </c>
      <c r="AP4" s="86">
        <v>195</v>
      </c>
      <c r="AQ4" s="86">
        <v>36.200000000000003</v>
      </c>
      <c r="AR4" s="86">
        <v>332</v>
      </c>
      <c r="AS4" s="86">
        <v>100</v>
      </c>
      <c r="AT4" s="86">
        <v>87</v>
      </c>
      <c r="AU4" s="86">
        <v>11</v>
      </c>
      <c r="AV4" s="86">
        <v>1.6</v>
      </c>
      <c r="AW4" s="86">
        <v>107</v>
      </c>
      <c r="AX4" s="86">
        <v>1016</v>
      </c>
      <c r="AY4" s="86">
        <v>398</v>
      </c>
      <c r="AZ4" s="86">
        <v>179</v>
      </c>
      <c r="BA4" s="86">
        <v>0</v>
      </c>
      <c r="BB4" s="86">
        <v>0.4</v>
      </c>
      <c r="BC4" s="86" t="s">
        <v>224</v>
      </c>
      <c r="BD4" s="86">
        <v>55</v>
      </c>
      <c r="BE4" s="86">
        <v>2</v>
      </c>
      <c r="BF4" s="86">
        <v>2</v>
      </c>
      <c r="BG4" s="86">
        <v>28</v>
      </c>
      <c r="BH4" s="86">
        <v>60</v>
      </c>
      <c r="BI4" s="86">
        <v>0</v>
      </c>
      <c r="BJ4" s="86">
        <v>0</v>
      </c>
      <c r="BK4" s="86">
        <v>0</v>
      </c>
      <c r="BL4" s="86" t="s">
        <v>225</v>
      </c>
      <c r="BM4" s="89"/>
    </row>
    <row r="5" spans="1:65" x14ac:dyDescent="0.35">
      <c r="A5" s="1">
        <v>6</v>
      </c>
      <c r="B5" s="1" t="s">
        <v>12</v>
      </c>
      <c r="C5" s="1" t="s">
        <v>7</v>
      </c>
      <c r="D5" s="1">
        <v>1</v>
      </c>
      <c r="E5" s="1" t="s">
        <v>14</v>
      </c>
      <c r="F5" s="1" t="s">
        <v>226</v>
      </c>
      <c r="G5" s="1" t="s">
        <v>219</v>
      </c>
      <c r="H5" s="1" t="s">
        <v>220</v>
      </c>
      <c r="J5" s="85" t="s">
        <v>216</v>
      </c>
      <c r="K5" s="86">
        <v>6</v>
      </c>
      <c r="L5" s="87">
        <v>4.7</v>
      </c>
      <c r="M5" s="87">
        <v>4.3</v>
      </c>
      <c r="N5" s="87">
        <v>8.6</v>
      </c>
      <c r="O5" s="87">
        <v>8.1999999999999993</v>
      </c>
      <c r="P5" s="86">
        <v>0.52</v>
      </c>
      <c r="Q5" s="86">
        <v>2205.479437</v>
      </c>
      <c r="R5" s="86">
        <v>4.7</v>
      </c>
      <c r="S5" s="86">
        <v>40</v>
      </c>
      <c r="T5" s="86">
        <v>38</v>
      </c>
      <c r="U5" s="86">
        <v>13</v>
      </c>
      <c r="V5" s="86">
        <v>1.9</v>
      </c>
      <c r="W5" s="88">
        <v>1.3</v>
      </c>
      <c r="X5" s="88">
        <v>1.1200000000000001</v>
      </c>
      <c r="Y5" s="86">
        <v>0.51</v>
      </c>
      <c r="Z5" s="86">
        <v>0.5</v>
      </c>
      <c r="AA5" s="86">
        <v>0.48</v>
      </c>
      <c r="AB5" s="86">
        <v>0.22</v>
      </c>
      <c r="AC5" s="86">
        <v>6.8</v>
      </c>
      <c r="AD5" s="86">
        <v>6.9</v>
      </c>
      <c r="AE5" s="86">
        <v>4560</v>
      </c>
      <c r="AF5" s="86">
        <v>4980</v>
      </c>
      <c r="AG5" s="86">
        <v>9</v>
      </c>
      <c r="AH5" s="86">
        <v>24.4</v>
      </c>
      <c r="AI5" s="86">
        <v>1.1000000000000001</v>
      </c>
      <c r="AJ5" s="86">
        <v>23</v>
      </c>
      <c r="AK5" s="86">
        <v>30</v>
      </c>
      <c r="AL5" s="86">
        <v>73</v>
      </c>
      <c r="AM5" s="86">
        <v>5.2</v>
      </c>
      <c r="AN5" s="86">
        <v>0.5</v>
      </c>
      <c r="AO5" s="86">
        <v>309</v>
      </c>
      <c r="AP5" s="86">
        <v>255</v>
      </c>
      <c r="AQ5" s="86">
        <v>34.1</v>
      </c>
      <c r="AR5" s="86">
        <v>351</v>
      </c>
      <c r="AS5" s="86">
        <v>100</v>
      </c>
      <c r="AT5" s="86">
        <v>88</v>
      </c>
      <c r="AU5" s="86">
        <v>9.6999999999999993</v>
      </c>
      <c r="AV5" s="86">
        <v>1.5</v>
      </c>
      <c r="AW5" s="86">
        <v>131</v>
      </c>
      <c r="AX5" s="86">
        <v>1134</v>
      </c>
      <c r="AY5" s="86">
        <v>521</v>
      </c>
      <c r="AZ5" s="86">
        <v>306</v>
      </c>
      <c r="BA5" s="86">
        <v>0</v>
      </c>
      <c r="BB5" s="86">
        <v>0.6</v>
      </c>
      <c r="BC5" s="86" t="s">
        <v>224</v>
      </c>
      <c r="BD5" s="86">
        <v>60</v>
      </c>
      <c r="BE5" s="86">
        <v>2</v>
      </c>
      <c r="BF5" s="86">
        <v>2</v>
      </c>
      <c r="BG5" s="86">
        <v>30</v>
      </c>
      <c r="BH5" s="86">
        <v>60</v>
      </c>
      <c r="BI5" s="86">
        <v>0</v>
      </c>
      <c r="BJ5" s="86">
        <v>0</v>
      </c>
      <c r="BK5" s="86">
        <v>0</v>
      </c>
      <c r="BL5" s="86" t="s">
        <v>225</v>
      </c>
      <c r="BM5" s="89"/>
    </row>
    <row r="6" spans="1:65" x14ac:dyDescent="0.35">
      <c r="A6" s="1">
        <v>9</v>
      </c>
      <c r="B6" s="1" t="s">
        <v>19</v>
      </c>
      <c r="C6" s="1" t="s">
        <v>7</v>
      </c>
      <c r="D6" s="1">
        <v>1</v>
      </c>
      <c r="E6" s="1" t="s">
        <v>8</v>
      </c>
      <c r="F6" s="1" t="s">
        <v>226</v>
      </c>
      <c r="G6" s="1" t="s">
        <v>214</v>
      </c>
      <c r="H6" s="1" t="s">
        <v>215</v>
      </c>
      <c r="J6" s="85" t="s">
        <v>216</v>
      </c>
      <c r="K6" s="86">
        <v>9</v>
      </c>
      <c r="L6" s="87">
        <v>4.3</v>
      </c>
      <c r="M6" s="87">
        <v>3.9</v>
      </c>
      <c r="N6" s="87">
        <v>7.4</v>
      </c>
      <c r="O6" s="87">
        <v>7.4</v>
      </c>
      <c r="P6" s="86">
        <v>0.53</v>
      </c>
      <c r="Q6" s="86">
        <v>1726.4881419999999</v>
      </c>
      <c r="R6" s="86">
        <v>4.0999999999999996</v>
      </c>
      <c r="S6" s="86">
        <v>42</v>
      </c>
      <c r="T6" s="86">
        <v>38</v>
      </c>
      <c r="U6" s="86">
        <v>12</v>
      </c>
      <c r="V6" s="86">
        <v>0.5</v>
      </c>
      <c r="W6" s="88">
        <v>0.4</v>
      </c>
      <c r="X6" s="88">
        <v>1.1599999999999999</v>
      </c>
      <c r="Y6" s="86">
        <v>0.5</v>
      </c>
      <c r="Z6" s="86">
        <v>0.49</v>
      </c>
      <c r="AA6" s="86">
        <v>0.48</v>
      </c>
      <c r="AB6" s="86">
        <v>0.25</v>
      </c>
      <c r="AC6" s="86">
        <v>7.1</v>
      </c>
      <c r="AD6" s="86">
        <v>7.1</v>
      </c>
      <c r="AE6" s="86">
        <v>4080</v>
      </c>
      <c r="AF6" s="86">
        <v>4430</v>
      </c>
      <c r="AG6" s="86">
        <v>9</v>
      </c>
      <c r="AH6" s="86">
        <v>25.7</v>
      </c>
      <c r="AI6" s="86">
        <v>0.9</v>
      </c>
      <c r="AJ6" s="86">
        <v>22</v>
      </c>
      <c r="AK6" s="86">
        <v>30</v>
      </c>
      <c r="AL6" s="86">
        <v>62</v>
      </c>
      <c r="AM6" s="86">
        <v>5.3</v>
      </c>
      <c r="AN6" s="86">
        <v>0.2</v>
      </c>
      <c r="AO6" s="86">
        <v>319</v>
      </c>
      <c r="AP6" s="86">
        <v>231</v>
      </c>
      <c r="AQ6" s="86">
        <v>32.9</v>
      </c>
      <c r="AR6" s="86">
        <v>346</v>
      </c>
      <c r="AS6" s="86">
        <v>100</v>
      </c>
      <c r="AT6" s="86">
        <v>88</v>
      </c>
      <c r="AU6" s="86">
        <v>9.5</v>
      </c>
      <c r="AV6" s="86">
        <v>1.5</v>
      </c>
      <c r="AW6" s="86">
        <v>128</v>
      </c>
      <c r="AX6" s="86">
        <v>1291</v>
      </c>
      <c r="AY6" s="86">
        <v>509</v>
      </c>
      <c r="AZ6" s="86">
        <v>286</v>
      </c>
      <c r="BA6" s="86">
        <v>0</v>
      </c>
      <c r="BB6" s="86">
        <v>0.6</v>
      </c>
      <c r="BC6" s="86" t="s">
        <v>224</v>
      </c>
      <c r="BD6" s="86">
        <v>60</v>
      </c>
      <c r="BE6" s="86">
        <v>2</v>
      </c>
      <c r="BF6" s="86">
        <v>2</v>
      </c>
      <c r="BG6" s="86">
        <v>30</v>
      </c>
      <c r="BH6" s="86">
        <v>60</v>
      </c>
      <c r="BI6" s="86">
        <v>0</v>
      </c>
      <c r="BJ6" s="86">
        <v>0</v>
      </c>
      <c r="BK6" s="86">
        <v>0</v>
      </c>
      <c r="BL6" s="86">
        <v>0</v>
      </c>
      <c r="BM6" s="89"/>
    </row>
    <row r="7" spans="1:65" x14ac:dyDescent="0.35">
      <c r="A7" s="1">
        <v>11</v>
      </c>
      <c r="B7" s="1" t="s">
        <v>20</v>
      </c>
      <c r="C7" s="1" t="s">
        <v>7</v>
      </c>
      <c r="D7" s="1">
        <v>3</v>
      </c>
      <c r="E7" s="1" t="s">
        <v>8</v>
      </c>
      <c r="F7" s="1" t="s">
        <v>223</v>
      </c>
      <c r="G7" s="1" t="s">
        <v>214</v>
      </c>
      <c r="H7" s="1" t="s">
        <v>215</v>
      </c>
      <c r="J7" s="85" t="s">
        <v>216</v>
      </c>
      <c r="K7" s="86">
        <v>11</v>
      </c>
      <c r="L7" s="87">
        <v>4.3</v>
      </c>
      <c r="M7" s="87">
        <v>4.0999999999999996</v>
      </c>
      <c r="N7" s="87">
        <v>7.6</v>
      </c>
      <c r="O7" s="87">
        <v>7.9</v>
      </c>
      <c r="P7" s="86">
        <v>0.52</v>
      </c>
      <c r="Q7" s="86">
        <v>2093.3450659999999</v>
      </c>
      <c r="R7" s="86">
        <v>4.3</v>
      </c>
      <c r="S7" s="86">
        <v>39</v>
      </c>
      <c r="T7" s="86">
        <v>38</v>
      </c>
      <c r="U7" s="86">
        <v>14</v>
      </c>
      <c r="V7" s="86">
        <v>1.5</v>
      </c>
      <c r="W7" s="88">
        <v>1</v>
      </c>
      <c r="X7" s="88">
        <v>1.1599999999999999</v>
      </c>
      <c r="Y7" s="86">
        <v>0.51</v>
      </c>
      <c r="Z7" s="86">
        <v>0.5</v>
      </c>
      <c r="AA7" s="86">
        <v>0.48</v>
      </c>
      <c r="AB7" s="86">
        <v>0.23</v>
      </c>
      <c r="AC7" s="86">
        <v>6.9</v>
      </c>
      <c r="AD7" s="86">
        <v>7</v>
      </c>
      <c r="AE7" s="86">
        <v>4220</v>
      </c>
      <c r="AF7" s="86">
        <v>4820</v>
      </c>
      <c r="AG7" s="86">
        <v>10</v>
      </c>
      <c r="AH7" s="86">
        <v>30.200000000000003</v>
      </c>
      <c r="AI7" s="86">
        <v>0.6</v>
      </c>
      <c r="AJ7" s="86">
        <v>18</v>
      </c>
      <c r="AK7" s="86">
        <v>23</v>
      </c>
      <c r="AL7" s="86">
        <v>47</v>
      </c>
      <c r="AM7" s="86">
        <v>6</v>
      </c>
      <c r="AN7" s="86">
        <v>0.7</v>
      </c>
      <c r="AO7" s="86">
        <v>331</v>
      </c>
      <c r="AP7" s="86">
        <v>257</v>
      </c>
      <c r="AQ7" s="86">
        <v>49.6</v>
      </c>
      <c r="AR7" s="86">
        <v>357</v>
      </c>
      <c r="AS7" s="86">
        <v>100</v>
      </c>
      <c r="AT7" s="86">
        <v>84</v>
      </c>
      <c r="AU7" s="86">
        <v>14</v>
      </c>
      <c r="AV7" s="86">
        <v>1.7</v>
      </c>
      <c r="AW7" s="86">
        <v>108</v>
      </c>
      <c r="AX7" s="86">
        <v>1124</v>
      </c>
      <c r="AY7" s="86">
        <v>409</v>
      </c>
      <c r="AZ7" s="86">
        <v>212</v>
      </c>
      <c r="BA7" s="86">
        <v>0</v>
      </c>
      <c r="BB7" s="86">
        <v>0.5</v>
      </c>
      <c r="BC7" s="86" t="s">
        <v>227</v>
      </c>
      <c r="BD7" s="86">
        <v>70</v>
      </c>
      <c r="BE7" s="86">
        <v>2</v>
      </c>
      <c r="BF7" s="86">
        <v>2</v>
      </c>
      <c r="BG7" s="86">
        <v>30</v>
      </c>
      <c r="BH7" s="86">
        <v>60</v>
      </c>
      <c r="BI7" s="86">
        <v>0</v>
      </c>
      <c r="BJ7" s="86">
        <v>0</v>
      </c>
      <c r="BK7" s="86">
        <v>0</v>
      </c>
      <c r="BL7" s="86" t="s">
        <v>228</v>
      </c>
      <c r="BM7" s="89"/>
    </row>
    <row r="8" spans="1:65" x14ac:dyDescent="0.35">
      <c r="A8" s="90">
        <v>13</v>
      </c>
      <c r="B8" s="90" t="s">
        <v>7</v>
      </c>
      <c r="C8" s="90" t="s">
        <v>13</v>
      </c>
      <c r="D8" s="90">
        <v>2</v>
      </c>
      <c r="E8" s="90" t="s">
        <v>8</v>
      </c>
      <c r="F8" s="90" t="s">
        <v>213</v>
      </c>
      <c r="G8" s="90" t="s">
        <v>214</v>
      </c>
      <c r="H8" s="90" t="s">
        <v>215</v>
      </c>
      <c r="I8" s="92"/>
      <c r="J8" s="85" t="s">
        <v>216</v>
      </c>
      <c r="K8" s="86">
        <v>13</v>
      </c>
      <c r="L8" s="87">
        <v>4.5</v>
      </c>
      <c r="M8" s="87">
        <v>4.2</v>
      </c>
      <c r="N8" s="87">
        <v>8</v>
      </c>
      <c r="O8" s="87">
        <v>8</v>
      </c>
      <c r="P8" s="86">
        <v>0.51</v>
      </c>
      <c r="Q8" s="86">
        <v>1889.8734690000001</v>
      </c>
      <c r="R8" s="86">
        <v>4.5</v>
      </c>
      <c r="S8" s="86">
        <v>40</v>
      </c>
      <c r="T8" s="86">
        <v>41</v>
      </c>
      <c r="U8" s="86">
        <v>11</v>
      </c>
      <c r="V8" s="86">
        <v>1.4</v>
      </c>
      <c r="W8" s="88">
        <v>0.9</v>
      </c>
      <c r="X8" s="88">
        <v>1.1499999999999999</v>
      </c>
      <c r="Y8" s="86">
        <v>0.52</v>
      </c>
      <c r="Z8" s="86">
        <v>0.48</v>
      </c>
      <c r="AA8" s="86">
        <v>0.45</v>
      </c>
      <c r="AB8" s="86">
        <v>0.23</v>
      </c>
      <c r="AC8" s="86">
        <v>6.7</v>
      </c>
      <c r="AD8" s="86">
        <v>6.8</v>
      </c>
      <c r="AE8" s="86">
        <v>4430</v>
      </c>
      <c r="AF8" s="86">
        <v>4920</v>
      </c>
      <c r="AG8" s="86">
        <v>9</v>
      </c>
      <c r="AH8" s="86">
        <v>19.3</v>
      </c>
      <c r="AI8" s="86">
        <v>0.7</v>
      </c>
      <c r="AJ8" s="86">
        <v>17</v>
      </c>
      <c r="AK8" s="86">
        <v>19</v>
      </c>
      <c r="AL8" s="86">
        <v>47</v>
      </c>
      <c r="AM8" s="86">
        <v>4.9000000000000004</v>
      </c>
      <c r="AN8" s="86">
        <v>0.9</v>
      </c>
      <c r="AO8" s="86">
        <v>323</v>
      </c>
      <c r="AP8" s="86">
        <v>273</v>
      </c>
      <c r="AQ8" s="86">
        <v>44.6</v>
      </c>
      <c r="AR8" s="86">
        <v>344</v>
      </c>
      <c r="AS8" s="86">
        <v>100</v>
      </c>
      <c r="AT8" s="86">
        <v>85</v>
      </c>
      <c r="AU8" s="86">
        <v>13</v>
      </c>
      <c r="AV8" s="86">
        <v>1.4</v>
      </c>
      <c r="AW8" s="86">
        <v>101</v>
      </c>
      <c r="AX8" s="86">
        <v>1221</v>
      </c>
      <c r="AY8" s="86">
        <v>386</v>
      </c>
      <c r="AZ8" s="86">
        <v>269</v>
      </c>
      <c r="BA8" s="86">
        <v>0</v>
      </c>
      <c r="BB8" s="86">
        <v>0.7</v>
      </c>
      <c r="BC8" s="86" t="s">
        <v>217</v>
      </c>
      <c r="BD8" s="86">
        <v>80</v>
      </c>
      <c r="BE8" s="86">
        <v>2</v>
      </c>
      <c r="BF8" s="86">
        <v>2</v>
      </c>
      <c r="BG8" s="86">
        <v>30</v>
      </c>
      <c r="BH8" s="86">
        <v>60</v>
      </c>
      <c r="BI8" s="86">
        <v>0</v>
      </c>
      <c r="BJ8" s="86">
        <v>0</v>
      </c>
      <c r="BK8" s="86">
        <v>0</v>
      </c>
      <c r="BL8" s="86" t="s">
        <v>229</v>
      </c>
      <c r="BM8" s="89"/>
    </row>
    <row r="9" spans="1:65" x14ac:dyDescent="0.35">
      <c r="A9" s="1">
        <v>16</v>
      </c>
      <c r="B9" s="1" t="s">
        <v>13</v>
      </c>
      <c r="C9" s="1" t="s">
        <v>13</v>
      </c>
      <c r="D9" s="1">
        <v>2</v>
      </c>
      <c r="E9" s="1" t="s">
        <v>14</v>
      </c>
      <c r="F9" s="1" t="s">
        <v>213</v>
      </c>
      <c r="G9" s="1" t="s">
        <v>219</v>
      </c>
      <c r="H9" s="1" t="s">
        <v>220</v>
      </c>
      <c r="J9" s="85" t="s">
        <v>216</v>
      </c>
      <c r="K9" s="86">
        <v>16</v>
      </c>
      <c r="L9" s="87">
        <v>5.0999999999999996</v>
      </c>
      <c r="M9" s="87">
        <v>4</v>
      </c>
      <c r="N9" s="87">
        <v>8</v>
      </c>
      <c r="O9" s="87">
        <v>7.5</v>
      </c>
      <c r="P9" s="86">
        <v>0.53</v>
      </c>
      <c r="Q9" s="86">
        <v>2078.7161940000001</v>
      </c>
      <c r="R9" s="86">
        <v>4.4000000000000004</v>
      </c>
      <c r="S9" s="86">
        <v>38</v>
      </c>
      <c r="T9" s="86">
        <v>38</v>
      </c>
      <c r="U9" s="86">
        <v>16</v>
      </c>
      <c r="V9" s="86">
        <v>1.8</v>
      </c>
      <c r="W9" s="88">
        <v>1</v>
      </c>
      <c r="X9" s="88">
        <v>1.17</v>
      </c>
      <c r="Y9" s="86">
        <v>0.52</v>
      </c>
      <c r="Z9" s="86">
        <v>0.51</v>
      </c>
      <c r="AA9" s="86">
        <v>0.49</v>
      </c>
      <c r="AB9" s="86">
        <v>0.22</v>
      </c>
      <c r="AC9" s="86">
        <v>7.1</v>
      </c>
      <c r="AD9" s="86">
        <v>7.1</v>
      </c>
      <c r="AE9" s="86">
        <v>4340</v>
      </c>
      <c r="AF9" s="86">
        <v>4560</v>
      </c>
      <c r="AG9" s="86">
        <v>9</v>
      </c>
      <c r="AH9" s="86">
        <v>18.7</v>
      </c>
      <c r="AI9" s="86">
        <v>0.8</v>
      </c>
      <c r="AJ9" s="86">
        <v>19</v>
      </c>
      <c r="AK9" s="86">
        <v>24</v>
      </c>
      <c r="AL9" s="86">
        <v>60</v>
      </c>
      <c r="AM9" s="86">
        <v>3.4</v>
      </c>
      <c r="AN9" s="86">
        <v>0.8</v>
      </c>
      <c r="AO9" s="86">
        <v>317</v>
      </c>
      <c r="AP9" s="86">
        <v>226</v>
      </c>
      <c r="AQ9" s="86">
        <v>36</v>
      </c>
      <c r="AR9" s="86">
        <v>339</v>
      </c>
      <c r="AS9" s="86">
        <v>100</v>
      </c>
      <c r="AT9" s="86">
        <v>88</v>
      </c>
      <c r="AU9" s="86">
        <v>11</v>
      </c>
      <c r="AV9" s="86">
        <v>1</v>
      </c>
      <c r="AW9" s="86">
        <v>95</v>
      </c>
      <c r="AX9" s="86">
        <v>1054</v>
      </c>
      <c r="AY9" s="86">
        <v>400</v>
      </c>
      <c r="AZ9" s="86">
        <v>292</v>
      </c>
      <c r="BA9" s="86">
        <v>0</v>
      </c>
      <c r="BB9" s="86">
        <v>0.7</v>
      </c>
      <c r="BC9" s="86" t="s">
        <v>224</v>
      </c>
      <c r="BD9" s="86">
        <v>65</v>
      </c>
      <c r="BE9" s="86">
        <v>2</v>
      </c>
      <c r="BF9" s="86">
        <v>2</v>
      </c>
      <c r="BG9" s="86">
        <v>30</v>
      </c>
      <c r="BH9" s="86">
        <v>60</v>
      </c>
      <c r="BI9" s="86">
        <v>0</v>
      </c>
      <c r="BJ9" s="86">
        <v>0</v>
      </c>
      <c r="BK9" s="86">
        <v>0</v>
      </c>
      <c r="BL9" s="86" t="s">
        <v>225</v>
      </c>
      <c r="BM9" s="89"/>
    </row>
    <row r="10" spans="1:65" x14ac:dyDescent="0.35">
      <c r="A10" s="1">
        <v>17</v>
      </c>
      <c r="B10" s="1" t="s">
        <v>12</v>
      </c>
      <c r="C10" s="1" t="s">
        <v>13</v>
      </c>
      <c r="D10" s="1">
        <v>3</v>
      </c>
      <c r="E10" s="1" t="s">
        <v>14</v>
      </c>
      <c r="F10" s="1" t="s">
        <v>223</v>
      </c>
      <c r="G10" s="1" t="s">
        <v>219</v>
      </c>
      <c r="H10" s="1" t="s">
        <v>220</v>
      </c>
      <c r="J10" s="85" t="s">
        <v>216</v>
      </c>
      <c r="K10" s="86">
        <v>17</v>
      </c>
      <c r="L10" s="87">
        <v>3.9</v>
      </c>
      <c r="M10" s="87">
        <v>3.7</v>
      </c>
      <c r="N10" s="87">
        <v>7.4</v>
      </c>
      <c r="O10" s="87">
        <v>7.2</v>
      </c>
      <c r="P10" s="86">
        <v>0.51</v>
      </c>
      <c r="Q10" s="86">
        <v>1723.2391090000001</v>
      </c>
      <c r="R10" s="86">
        <v>4.2</v>
      </c>
      <c r="S10" s="86">
        <v>35</v>
      </c>
      <c r="T10" s="86">
        <v>37</v>
      </c>
      <c r="U10" s="86">
        <v>19</v>
      </c>
      <c r="V10" s="86">
        <v>1.5</v>
      </c>
      <c r="W10" s="88">
        <v>1</v>
      </c>
      <c r="X10" s="88">
        <v>1.1399999999999999</v>
      </c>
      <c r="Y10" s="86">
        <v>0.51</v>
      </c>
      <c r="Z10" s="86">
        <v>0.51</v>
      </c>
      <c r="AA10" s="86">
        <v>0.49</v>
      </c>
      <c r="AB10" s="86">
        <v>0.22</v>
      </c>
      <c r="AC10" s="86">
        <v>7.2</v>
      </c>
      <c r="AD10" s="86">
        <v>7.2</v>
      </c>
      <c r="AE10" s="86">
        <v>3890</v>
      </c>
      <c r="AF10" s="86">
        <v>4230</v>
      </c>
      <c r="AG10" s="86">
        <v>9</v>
      </c>
      <c r="AH10" s="86">
        <v>19.8</v>
      </c>
      <c r="AI10" s="86">
        <v>1.1000000000000001</v>
      </c>
      <c r="AJ10" s="86">
        <v>22</v>
      </c>
      <c r="AK10" s="86">
        <v>29</v>
      </c>
      <c r="AL10" s="86">
        <v>62</v>
      </c>
      <c r="AM10" s="86">
        <v>4.7</v>
      </c>
      <c r="AN10" s="86">
        <v>0.6</v>
      </c>
      <c r="AO10" s="86">
        <v>309</v>
      </c>
      <c r="AP10" s="86">
        <v>168</v>
      </c>
      <c r="AQ10" s="86">
        <v>28.2</v>
      </c>
      <c r="AR10" s="86">
        <v>321</v>
      </c>
      <c r="AS10" s="86">
        <v>100</v>
      </c>
      <c r="AT10" s="86">
        <v>89</v>
      </c>
      <c r="AU10" s="86">
        <v>8.8000000000000007</v>
      </c>
      <c r="AV10" s="86">
        <v>1.5</v>
      </c>
      <c r="AW10" s="86">
        <v>116</v>
      </c>
      <c r="AX10" s="86">
        <v>1005</v>
      </c>
      <c r="AY10" s="86">
        <v>431</v>
      </c>
      <c r="AZ10" s="86">
        <v>222</v>
      </c>
      <c r="BA10" s="86">
        <v>0</v>
      </c>
      <c r="BB10" s="86">
        <v>0.5</v>
      </c>
      <c r="BC10" s="86" t="s">
        <v>224</v>
      </c>
      <c r="BD10" s="86">
        <v>50</v>
      </c>
      <c r="BE10" s="86">
        <v>2</v>
      </c>
      <c r="BF10" s="86">
        <v>2</v>
      </c>
      <c r="BG10" s="86">
        <v>29</v>
      </c>
      <c r="BH10" s="86">
        <v>60</v>
      </c>
      <c r="BI10" s="86">
        <v>0</v>
      </c>
      <c r="BJ10" s="86">
        <v>0</v>
      </c>
      <c r="BK10" s="86">
        <v>0</v>
      </c>
      <c r="BL10" s="86" t="s">
        <v>230</v>
      </c>
      <c r="BM10" s="89"/>
    </row>
    <row r="11" spans="1:65" x14ac:dyDescent="0.35">
      <c r="A11" s="1">
        <v>20</v>
      </c>
      <c r="B11" s="1" t="s">
        <v>17</v>
      </c>
      <c r="C11" s="1" t="s">
        <v>13</v>
      </c>
      <c r="D11" s="1">
        <v>1</v>
      </c>
      <c r="E11" s="1" t="s">
        <v>8</v>
      </c>
      <c r="F11" s="1" t="s">
        <v>226</v>
      </c>
      <c r="G11" s="1" t="s">
        <v>214</v>
      </c>
      <c r="H11" s="1" t="s">
        <v>215</v>
      </c>
      <c r="J11" s="85" t="s">
        <v>216</v>
      </c>
      <c r="K11" s="86">
        <v>20</v>
      </c>
      <c r="L11" s="87">
        <v>4.2</v>
      </c>
      <c r="M11" s="87">
        <v>3.9</v>
      </c>
      <c r="N11" s="87">
        <v>7.4</v>
      </c>
      <c r="O11" s="87">
        <v>7.5</v>
      </c>
      <c r="P11" s="86">
        <v>0.53</v>
      </c>
      <c r="Q11" s="86">
        <v>1734.9745069999999</v>
      </c>
      <c r="R11" s="86">
        <v>4.2</v>
      </c>
      <c r="S11" s="86">
        <v>41</v>
      </c>
      <c r="T11" s="86">
        <v>39</v>
      </c>
      <c r="U11" s="86">
        <v>12</v>
      </c>
      <c r="V11" s="86">
        <v>1.7</v>
      </c>
      <c r="W11" s="88">
        <v>1</v>
      </c>
      <c r="X11" s="88">
        <v>1.1299999999999999</v>
      </c>
      <c r="Y11" s="86">
        <v>0.52</v>
      </c>
      <c r="Z11" s="86">
        <v>0.52</v>
      </c>
      <c r="AA11" s="86">
        <v>0.49</v>
      </c>
      <c r="AB11" s="86">
        <v>0.24</v>
      </c>
      <c r="AC11" s="86">
        <v>7</v>
      </c>
      <c r="AD11" s="86">
        <v>7</v>
      </c>
      <c r="AE11" s="86">
        <v>4230</v>
      </c>
      <c r="AF11" s="86">
        <v>4610</v>
      </c>
      <c r="AG11" s="86">
        <v>9</v>
      </c>
      <c r="AH11" s="86">
        <v>29.2</v>
      </c>
      <c r="AI11" s="86">
        <v>0.9</v>
      </c>
      <c r="AJ11" s="86">
        <v>23</v>
      </c>
      <c r="AK11" s="86">
        <v>33</v>
      </c>
      <c r="AL11" s="86">
        <v>46</v>
      </c>
      <c r="AM11" s="86">
        <v>5.4</v>
      </c>
      <c r="AN11" s="86">
        <v>1.2</v>
      </c>
      <c r="AO11" s="86">
        <v>322</v>
      </c>
      <c r="AP11" s="86">
        <v>234</v>
      </c>
      <c r="AQ11" s="86">
        <v>29</v>
      </c>
      <c r="AR11" s="86">
        <v>354</v>
      </c>
      <c r="AS11" s="86">
        <v>100</v>
      </c>
      <c r="AT11" s="86">
        <v>90</v>
      </c>
      <c r="AU11" s="86">
        <v>8.1999999999999993</v>
      </c>
      <c r="AV11" s="86">
        <v>1.5</v>
      </c>
      <c r="AW11" s="86">
        <v>95</v>
      </c>
      <c r="AX11" s="86">
        <v>1088</v>
      </c>
      <c r="AY11" s="86">
        <v>400</v>
      </c>
      <c r="AZ11" s="86">
        <v>240</v>
      </c>
      <c r="BA11" s="86">
        <v>0</v>
      </c>
      <c r="BB11" s="86">
        <v>0.6</v>
      </c>
      <c r="BC11" s="86" t="s">
        <v>224</v>
      </c>
      <c r="BD11" s="86">
        <v>75</v>
      </c>
      <c r="BE11" s="86">
        <v>2</v>
      </c>
      <c r="BF11" s="86">
        <v>2</v>
      </c>
      <c r="BG11" s="86">
        <v>30</v>
      </c>
      <c r="BH11" s="86">
        <v>60</v>
      </c>
      <c r="BI11" s="86">
        <v>0</v>
      </c>
      <c r="BJ11" s="86">
        <v>0</v>
      </c>
      <c r="BK11" s="86">
        <v>0</v>
      </c>
      <c r="BL11" s="86" t="s">
        <v>231</v>
      </c>
      <c r="BM11" s="89"/>
    </row>
    <row r="12" spans="1:65" x14ac:dyDescent="0.35">
      <c r="A12" s="1">
        <v>21</v>
      </c>
      <c r="B12" s="1" t="s">
        <v>19</v>
      </c>
      <c r="C12" s="1" t="s">
        <v>13</v>
      </c>
      <c r="D12" s="1">
        <v>1</v>
      </c>
      <c r="E12" s="1" t="s">
        <v>14</v>
      </c>
      <c r="F12" s="1" t="s">
        <v>226</v>
      </c>
      <c r="G12" s="1" t="s">
        <v>219</v>
      </c>
      <c r="H12" s="1" t="s">
        <v>220</v>
      </c>
      <c r="J12" s="85" t="s">
        <v>216</v>
      </c>
      <c r="K12" s="86">
        <v>21</v>
      </c>
      <c r="L12" s="87">
        <v>4</v>
      </c>
      <c r="M12" s="87">
        <v>3.9</v>
      </c>
      <c r="N12" s="87">
        <v>7.3</v>
      </c>
      <c r="O12" s="87">
        <v>7.2</v>
      </c>
      <c r="P12" s="86">
        <v>0.53</v>
      </c>
      <c r="Q12" s="86">
        <v>2034.31645</v>
      </c>
      <c r="R12" s="86">
        <v>4.0999999999999996</v>
      </c>
      <c r="S12" s="86">
        <v>39</v>
      </c>
      <c r="T12" s="86">
        <v>41</v>
      </c>
      <c r="U12" s="86">
        <v>12</v>
      </c>
      <c r="V12" s="86">
        <v>1.7</v>
      </c>
      <c r="W12" s="88">
        <v>1</v>
      </c>
      <c r="X12" s="88">
        <v>1.1499999999999999</v>
      </c>
      <c r="Y12" s="86">
        <v>0.53</v>
      </c>
      <c r="Z12" s="86">
        <v>0.52</v>
      </c>
      <c r="AA12" s="86">
        <v>0.5</v>
      </c>
      <c r="AB12" s="86">
        <v>0.22</v>
      </c>
      <c r="AC12" s="86">
        <v>7.1</v>
      </c>
      <c r="AD12" s="86">
        <v>7.1</v>
      </c>
      <c r="AE12" s="86">
        <v>4120</v>
      </c>
      <c r="AF12" s="86">
        <v>4450</v>
      </c>
      <c r="AG12" s="86">
        <v>9</v>
      </c>
      <c r="AH12" s="86">
        <v>16.600000000000001</v>
      </c>
      <c r="AI12" s="86">
        <v>0.9</v>
      </c>
      <c r="AJ12" s="86">
        <v>21</v>
      </c>
      <c r="AK12" s="86">
        <v>29</v>
      </c>
      <c r="AL12" s="86">
        <v>68</v>
      </c>
      <c r="AM12" s="86">
        <v>5.5</v>
      </c>
      <c r="AN12" s="86">
        <v>1.2</v>
      </c>
      <c r="AO12" s="86">
        <v>313</v>
      </c>
      <c r="AP12" s="86">
        <v>224</v>
      </c>
      <c r="AQ12" s="86">
        <v>33.1</v>
      </c>
      <c r="AR12" s="86">
        <v>338</v>
      </c>
      <c r="AS12" s="86">
        <v>100</v>
      </c>
      <c r="AT12" s="86">
        <v>88</v>
      </c>
      <c r="AU12" s="86">
        <v>9.8000000000000007</v>
      </c>
      <c r="AV12" s="86">
        <v>1.6</v>
      </c>
      <c r="AW12" s="86">
        <v>101</v>
      </c>
      <c r="AX12" s="86">
        <v>1088</v>
      </c>
      <c r="AY12" s="86">
        <v>414</v>
      </c>
      <c r="AZ12" s="86">
        <v>288</v>
      </c>
      <c r="BA12" s="86">
        <v>0</v>
      </c>
      <c r="BB12" s="86">
        <v>0.7</v>
      </c>
      <c r="BC12" s="86" t="s">
        <v>224</v>
      </c>
      <c r="BD12" s="86">
        <v>70</v>
      </c>
      <c r="BE12" s="86">
        <v>2</v>
      </c>
      <c r="BF12" s="86">
        <v>2</v>
      </c>
      <c r="BG12" s="86">
        <v>30</v>
      </c>
      <c r="BH12" s="86">
        <v>60</v>
      </c>
      <c r="BI12" s="86">
        <v>0</v>
      </c>
      <c r="BJ12" s="86">
        <v>0</v>
      </c>
      <c r="BK12" s="86">
        <v>0</v>
      </c>
      <c r="BL12" s="86" t="s">
        <v>232</v>
      </c>
      <c r="BM12" s="89"/>
    </row>
    <row r="13" spans="1:65" x14ac:dyDescent="0.35">
      <c r="A13" s="91">
        <v>23</v>
      </c>
      <c r="B13" s="91" t="s">
        <v>20</v>
      </c>
      <c r="C13" s="91" t="s">
        <v>13</v>
      </c>
      <c r="D13" s="91">
        <v>3</v>
      </c>
      <c r="E13" s="91" t="s">
        <v>8</v>
      </c>
      <c r="F13" s="1" t="s">
        <v>223</v>
      </c>
      <c r="G13" s="1" t="s">
        <v>214</v>
      </c>
      <c r="H13" s="1" t="s">
        <v>215</v>
      </c>
      <c r="J13" s="85" t="s">
        <v>216</v>
      </c>
      <c r="K13" s="86">
        <v>23</v>
      </c>
      <c r="L13" s="87">
        <v>4.0999999999999996</v>
      </c>
      <c r="M13" s="87">
        <v>3.8</v>
      </c>
      <c r="N13" s="87">
        <v>7.2</v>
      </c>
      <c r="O13" s="87">
        <v>7.1</v>
      </c>
      <c r="P13" s="86">
        <v>0.54</v>
      </c>
      <c r="Q13" s="86">
        <v>1981.0515909999999</v>
      </c>
      <c r="R13" s="86">
        <v>4</v>
      </c>
      <c r="S13" s="86">
        <v>42</v>
      </c>
      <c r="T13" s="86">
        <v>39</v>
      </c>
      <c r="U13" s="86">
        <v>12</v>
      </c>
      <c r="V13" s="86">
        <v>1.4</v>
      </c>
      <c r="W13" s="88">
        <v>1</v>
      </c>
      <c r="X13" s="88">
        <v>1.19</v>
      </c>
      <c r="Y13" s="86">
        <v>0.51</v>
      </c>
      <c r="Z13" s="86">
        <v>0.49</v>
      </c>
      <c r="AA13" s="86">
        <v>0.47</v>
      </c>
      <c r="AB13" s="86">
        <v>0.23</v>
      </c>
      <c r="AC13" s="86">
        <v>7</v>
      </c>
      <c r="AD13" s="86">
        <v>7.1</v>
      </c>
      <c r="AE13" s="86">
        <v>3910</v>
      </c>
      <c r="AF13" s="86">
        <v>4430</v>
      </c>
      <c r="AG13" s="86">
        <v>10</v>
      </c>
      <c r="AH13" s="86">
        <v>24</v>
      </c>
      <c r="AI13" s="86">
        <v>0.6</v>
      </c>
      <c r="AJ13" s="86">
        <v>18</v>
      </c>
      <c r="AK13" s="86">
        <v>25</v>
      </c>
      <c r="AL13" s="86">
        <v>46</v>
      </c>
      <c r="AM13" s="86">
        <v>4.5</v>
      </c>
      <c r="AN13" s="86">
        <v>0.6</v>
      </c>
      <c r="AO13" s="86">
        <v>318</v>
      </c>
      <c r="AP13" s="86">
        <v>247</v>
      </c>
      <c r="AQ13" s="86">
        <v>40.799999999999997</v>
      </c>
      <c r="AR13" s="86">
        <v>353</v>
      </c>
      <c r="AS13" s="86">
        <v>100</v>
      </c>
      <c r="AT13" s="86">
        <v>87</v>
      </c>
      <c r="AU13" s="86">
        <v>12</v>
      </c>
      <c r="AV13" s="86">
        <v>1.3</v>
      </c>
      <c r="AW13" s="86">
        <v>123</v>
      </c>
      <c r="AX13" s="86">
        <v>1357</v>
      </c>
      <c r="AY13" s="86">
        <v>456</v>
      </c>
      <c r="AZ13" s="86">
        <v>286</v>
      </c>
      <c r="BA13" s="86">
        <v>0</v>
      </c>
      <c r="BB13" s="86">
        <v>0.6</v>
      </c>
      <c r="BC13" s="86" t="s">
        <v>224</v>
      </c>
      <c r="BD13" s="86">
        <v>70</v>
      </c>
      <c r="BE13" s="86">
        <v>2</v>
      </c>
      <c r="BF13" s="86">
        <v>2</v>
      </c>
      <c r="BG13" s="86">
        <v>30</v>
      </c>
      <c r="BH13" s="86">
        <v>60</v>
      </c>
      <c r="BI13" s="86">
        <v>0</v>
      </c>
      <c r="BJ13" s="86">
        <v>0</v>
      </c>
      <c r="BK13" s="86">
        <v>0</v>
      </c>
      <c r="BL13" s="86" t="s">
        <v>225</v>
      </c>
      <c r="BM13" s="89"/>
    </row>
    <row r="14" spans="1:65" x14ac:dyDescent="0.35">
      <c r="A14" s="1">
        <v>27</v>
      </c>
      <c r="B14" s="1" t="s">
        <v>13</v>
      </c>
      <c r="C14" s="1" t="s">
        <v>12</v>
      </c>
      <c r="D14" s="1">
        <v>1</v>
      </c>
      <c r="E14" s="1" t="s">
        <v>14</v>
      </c>
      <c r="F14" s="90" t="s">
        <v>226</v>
      </c>
      <c r="G14" s="90" t="s">
        <v>219</v>
      </c>
      <c r="H14" s="90" t="s">
        <v>220</v>
      </c>
      <c r="I14" s="92"/>
      <c r="J14" s="85" t="s">
        <v>216</v>
      </c>
      <c r="K14" s="86">
        <v>27</v>
      </c>
      <c r="L14" s="87">
        <v>4.0999999999999996</v>
      </c>
      <c r="M14" s="87">
        <v>3.6</v>
      </c>
      <c r="N14" s="87">
        <v>7.4</v>
      </c>
      <c r="O14" s="87">
        <v>7.2</v>
      </c>
      <c r="P14" s="86">
        <v>0.51</v>
      </c>
      <c r="Q14" s="86">
        <v>2058.6735509999999</v>
      </c>
      <c r="R14" s="86">
        <v>4</v>
      </c>
      <c r="S14" s="86">
        <v>38</v>
      </c>
      <c r="T14" s="86">
        <v>38</v>
      </c>
      <c r="U14" s="86">
        <v>16</v>
      </c>
      <c r="V14" s="86">
        <v>1.6</v>
      </c>
      <c r="W14" s="88">
        <v>1</v>
      </c>
      <c r="X14" s="88">
        <v>1.1499999999999999</v>
      </c>
      <c r="Y14" s="86">
        <v>0.51</v>
      </c>
      <c r="Z14" s="86">
        <v>0.51</v>
      </c>
      <c r="AA14" s="86">
        <v>0.49</v>
      </c>
      <c r="AB14" s="86">
        <v>0.22</v>
      </c>
      <c r="AC14" s="86">
        <v>6.9</v>
      </c>
      <c r="AD14" s="86">
        <v>7.1</v>
      </c>
      <c r="AE14" s="86">
        <v>4180</v>
      </c>
      <c r="AF14" s="86">
        <v>4320</v>
      </c>
      <c r="AG14" s="86">
        <v>9</v>
      </c>
      <c r="AH14" s="86">
        <v>15.5</v>
      </c>
      <c r="AI14" s="86">
        <v>0.6</v>
      </c>
      <c r="AJ14" s="86">
        <v>16</v>
      </c>
      <c r="AK14" s="86">
        <v>19</v>
      </c>
      <c r="AL14" s="86">
        <v>57</v>
      </c>
      <c r="AM14" s="86">
        <v>5.0999999999999996</v>
      </c>
      <c r="AN14" s="86">
        <v>0.6</v>
      </c>
      <c r="AO14" s="86">
        <v>303</v>
      </c>
      <c r="AP14" s="86">
        <v>244</v>
      </c>
      <c r="AQ14" s="86">
        <v>36</v>
      </c>
      <c r="AR14" s="86">
        <v>313</v>
      </c>
      <c r="AS14" s="86">
        <v>100</v>
      </c>
      <c r="AT14" s="86">
        <v>86</v>
      </c>
      <c r="AU14" s="86">
        <v>12</v>
      </c>
      <c r="AV14" s="86">
        <v>1.6</v>
      </c>
      <c r="AW14" s="86">
        <v>122</v>
      </c>
      <c r="AX14" s="86">
        <v>1046</v>
      </c>
      <c r="AY14" s="86">
        <v>409</v>
      </c>
      <c r="AZ14" s="86">
        <v>179</v>
      </c>
      <c r="BA14" s="86">
        <v>0</v>
      </c>
      <c r="BB14" s="86">
        <v>0.4</v>
      </c>
      <c r="BC14" s="86" t="s">
        <v>224</v>
      </c>
      <c r="BD14" s="86">
        <v>60</v>
      </c>
      <c r="BE14" s="86">
        <v>2</v>
      </c>
      <c r="BF14" s="86">
        <v>2</v>
      </c>
      <c r="BG14" s="86">
        <v>29</v>
      </c>
      <c r="BH14" s="86">
        <v>60</v>
      </c>
      <c r="BI14" s="86">
        <v>0</v>
      </c>
      <c r="BJ14" s="86">
        <v>0</v>
      </c>
      <c r="BK14" s="86">
        <v>0</v>
      </c>
      <c r="BL14" s="86" t="s">
        <v>225</v>
      </c>
      <c r="BM14" s="89"/>
    </row>
    <row r="15" spans="1:65" x14ac:dyDescent="0.35">
      <c r="A15" s="1">
        <v>28</v>
      </c>
      <c r="B15" s="1" t="s">
        <v>13</v>
      </c>
      <c r="C15" s="1" t="s">
        <v>12</v>
      </c>
      <c r="D15" s="1">
        <v>2</v>
      </c>
      <c r="E15" s="1" t="s">
        <v>14</v>
      </c>
      <c r="F15" s="1" t="s">
        <v>213</v>
      </c>
      <c r="G15" s="1" t="s">
        <v>219</v>
      </c>
      <c r="H15" s="1" t="s">
        <v>220</v>
      </c>
      <c r="J15" s="85" t="s">
        <v>216</v>
      </c>
      <c r="K15" s="86">
        <v>28</v>
      </c>
      <c r="L15" s="87">
        <v>4.0999999999999996</v>
      </c>
      <c r="M15" s="87">
        <v>4.0999999999999996</v>
      </c>
      <c r="N15" s="87">
        <v>7.8</v>
      </c>
      <c r="O15" s="87">
        <v>7.4</v>
      </c>
      <c r="P15" s="86">
        <v>0.53</v>
      </c>
      <c r="Q15" s="86">
        <v>2213.0336710000001</v>
      </c>
      <c r="R15" s="86">
        <v>4.3</v>
      </c>
      <c r="S15" s="86">
        <v>40</v>
      </c>
      <c r="T15" s="86">
        <v>37</v>
      </c>
      <c r="U15" s="86">
        <v>15</v>
      </c>
      <c r="V15" s="86">
        <v>1.7</v>
      </c>
      <c r="W15" s="88">
        <v>1.1000000000000001</v>
      </c>
      <c r="X15" s="88">
        <v>1.1399999999999999</v>
      </c>
      <c r="Y15" s="86">
        <v>0.53</v>
      </c>
      <c r="Z15" s="86">
        <v>0.5</v>
      </c>
      <c r="AA15" s="86">
        <v>0.48</v>
      </c>
      <c r="AB15" s="86">
        <v>0.21</v>
      </c>
      <c r="AC15" s="86">
        <v>6.3</v>
      </c>
      <c r="AD15" s="86">
        <v>6.4</v>
      </c>
      <c r="AE15" s="86">
        <v>4390</v>
      </c>
      <c r="AF15" s="86">
        <v>4610</v>
      </c>
      <c r="AG15" s="86">
        <v>9</v>
      </c>
      <c r="AH15" s="86">
        <v>15.2</v>
      </c>
      <c r="AI15" s="86">
        <v>0.7</v>
      </c>
      <c r="AJ15" s="86">
        <v>18</v>
      </c>
      <c r="AK15" s="86">
        <v>22</v>
      </c>
      <c r="AL15" s="86">
        <v>54</v>
      </c>
      <c r="AM15" s="86">
        <v>4.9000000000000004</v>
      </c>
      <c r="AN15" s="86">
        <v>0.5</v>
      </c>
      <c r="AO15" s="86">
        <v>301</v>
      </c>
      <c r="AP15" s="86">
        <v>293</v>
      </c>
      <c r="AQ15" s="86">
        <v>42.8</v>
      </c>
      <c r="AR15" s="86">
        <v>343</v>
      </c>
      <c r="AS15" s="86">
        <v>99</v>
      </c>
      <c r="AT15" s="86">
        <v>85</v>
      </c>
      <c r="AU15" s="86">
        <v>12</v>
      </c>
      <c r="AV15" s="86">
        <v>1.4</v>
      </c>
      <c r="AW15" s="86">
        <v>150</v>
      </c>
      <c r="AX15" s="86">
        <v>1367</v>
      </c>
      <c r="AY15" s="86">
        <v>640</v>
      </c>
      <c r="AZ15" s="86">
        <v>400</v>
      </c>
      <c r="BA15" s="86">
        <v>0</v>
      </c>
      <c r="BB15" s="86">
        <v>0.6</v>
      </c>
      <c r="BC15" s="86" t="s">
        <v>224</v>
      </c>
      <c r="BD15" s="86">
        <v>65</v>
      </c>
      <c r="BE15" s="86">
        <v>2</v>
      </c>
      <c r="BF15" s="86">
        <v>2</v>
      </c>
      <c r="BG15" s="86">
        <v>30</v>
      </c>
      <c r="BH15" s="86">
        <v>60</v>
      </c>
      <c r="BI15" s="86">
        <v>0</v>
      </c>
      <c r="BJ15" s="86">
        <v>0</v>
      </c>
      <c r="BK15" s="86">
        <v>0</v>
      </c>
      <c r="BL15" s="86" t="s">
        <v>225</v>
      </c>
      <c r="BM15" s="89"/>
    </row>
    <row r="16" spans="1:65" x14ac:dyDescent="0.35">
      <c r="A16" s="1">
        <v>30</v>
      </c>
      <c r="B16" s="1" t="s">
        <v>12</v>
      </c>
      <c r="C16" s="1" t="s">
        <v>12</v>
      </c>
      <c r="D16" s="1">
        <v>3</v>
      </c>
      <c r="E16" s="1" t="s">
        <v>8</v>
      </c>
      <c r="F16" s="1" t="s">
        <v>223</v>
      </c>
      <c r="G16" s="1" t="s">
        <v>214</v>
      </c>
      <c r="H16" s="1" t="s">
        <v>215</v>
      </c>
      <c r="J16" s="85" t="s">
        <v>216</v>
      </c>
      <c r="K16" s="86">
        <v>30</v>
      </c>
      <c r="L16" s="87">
        <v>4.4000000000000004</v>
      </c>
      <c r="M16" s="87">
        <v>4</v>
      </c>
      <c r="N16" s="87">
        <v>7.9</v>
      </c>
      <c r="O16" s="87">
        <v>7.6</v>
      </c>
      <c r="P16" s="86">
        <v>0.53</v>
      </c>
      <c r="Q16" s="86">
        <v>2095.9880699999999</v>
      </c>
      <c r="R16" s="86">
        <v>4.2</v>
      </c>
      <c r="S16" s="86">
        <v>41</v>
      </c>
      <c r="T16" s="86">
        <v>39</v>
      </c>
      <c r="U16" s="86">
        <v>12</v>
      </c>
      <c r="V16" s="86">
        <v>0.7</v>
      </c>
      <c r="W16" s="88">
        <v>0.6</v>
      </c>
      <c r="X16" s="88">
        <v>1.22</v>
      </c>
      <c r="Y16" s="86">
        <v>0.5</v>
      </c>
      <c r="Z16" s="86">
        <v>0.48</v>
      </c>
      <c r="AA16" s="86">
        <v>0.47</v>
      </c>
      <c r="AB16" s="86">
        <v>0.24</v>
      </c>
      <c r="AC16" s="86">
        <v>6.8</v>
      </c>
      <c r="AD16" s="86">
        <v>6.9</v>
      </c>
      <c r="AE16" s="86">
        <v>4410</v>
      </c>
      <c r="AF16" s="86">
        <v>4640</v>
      </c>
      <c r="AG16" s="86">
        <v>9</v>
      </c>
      <c r="AH16" s="86">
        <v>19.8</v>
      </c>
      <c r="AI16" s="86">
        <v>0.7</v>
      </c>
      <c r="AJ16" s="86">
        <v>18</v>
      </c>
      <c r="AK16" s="86">
        <v>23</v>
      </c>
      <c r="AL16" s="86">
        <v>43</v>
      </c>
      <c r="AM16" s="86">
        <v>6</v>
      </c>
      <c r="AN16" s="86">
        <v>0.5</v>
      </c>
      <c r="AO16" s="86">
        <v>335</v>
      </c>
      <c r="AP16" s="86">
        <v>243</v>
      </c>
      <c r="AQ16" s="86">
        <v>34.200000000000003</v>
      </c>
      <c r="AR16" s="86">
        <v>362</v>
      </c>
      <c r="AS16" s="86">
        <v>100</v>
      </c>
      <c r="AT16" s="86">
        <v>88</v>
      </c>
      <c r="AU16" s="86">
        <v>9.4</v>
      </c>
      <c r="AV16" s="86">
        <v>1.7</v>
      </c>
      <c r="AW16" s="86">
        <v>92</v>
      </c>
      <c r="AX16" s="86">
        <v>1150</v>
      </c>
      <c r="AY16" s="86">
        <v>412</v>
      </c>
      <c r="AZ16" s="86">
        <v>208</v>
      </c>
      <c r="BA16" s="86">
        <v>0</v>
      </c>
      <c r="BB16" s="86">
        <v>0.5</v>
      </c>
      <c r="BC16" s="86" t="s">
        <v>233</v>
      </c>
      <c r="BD16" s="86">
        <v>70</v>
      </c>
      <c r="BE16" s="86">
        <v>2</v>
      </c>
      <c r="BF16" s="86">
        <v>2</v>
      </c>
      <c r="BG16" s="86">
        <v>27</v>
      </c>
      <c r="BH16" s="86">
        <v>60</v>
      </c>
      <c r="BI16" s="86">
        <v>0</v>
      </c>
      <c r="BJ16" s="86">
        <v>0</v>
      </c>
      <c r="BK16" s="86">
        <v>0</v>
      </c>
      <c r="BL16" s="86" t="s">
        <v>234</v>
      </c>
      <c r="BM16" s="89"/>
    </row>
    <row r="17" spans="1:65" x14ac:dyDescent="0.35">
      <c r="A17" s="1">
        <v>32</v>
      </c>
      <c r="B17" s="1" t="s">
        <v>17</v>
      </c>
      <c r="C17" s="1" t="s">
        <v>12</v>
      </c>
      <c r="D17" s="1">
        <v>1</v>
      </c>
      <c r="E17" s="1" t="s">
        <v>8</v>
      </c>
      <c r="F17" s="1" t="s">
        <v>226</v>
      </c>
      <c r="G17" s="1" t="s">
        <v>214</v>
      </c>
      <c r="H17" s="1" t="s">
        <v>215</v>
      </c>
      <c r="J17" s="85" t="s">
        <v>216</v>
      </c>
      <c r="K17" s="86">
        <v>32</v>
      </c>
      <c r="L17" s="87">
        <v>4.3</v>
      </c>
      <c r="M17" s="87">
        <v>3.7</v>
      </c>
      <c r="N17" s="87">
        <v>7.3</v>
      </c>
      <c r="O17" s="87">
        <v>6.9</v>
      </c>
      <c r="P17" s="86">
        <v>0.54</v>
      </c>
      <c r="Q17" s="86">
        <v>1669.3790980000001</v>
      </c>
      <c r="R17" s="86">
        <v>4.0999999999999996</v>
      </c>
      <c r="S17" s="86">
        <v>41</v>
      </c>
      <c r="T17" s="86">
        <v>39</v>
      </c>
      <c r="U17" s="86">
        <v>13</v>
      </c>
      <c r="V17" s="86">
        <v>1.4</v>
      </c>
      <c r="W17" s="88">
        <v>1</v>
      </c>
      <c r="X17" s="88">
        <v>1.1200000000000001</v>
      </c>
      <c r="Y17" s="86">
        <v>0.53</v>
      </c>
      <c r="Z17" s="86">
        <v>0.51</v>
      </c>
      <c r="AA17" s="86">
        <v>0.48</v>
      </c>
      <c r="AB17" s="86">
        <v>0.23</v>
      </c>
      <c r="AC17" s="86">
        <v>7.2</v>
      </c>
      <c r="AD17" s="86">
        <v>7.1</v>
      </c>
      <c r="AE17" s="86">
        <v>4200</v>
      </c>
      <c r="AF17" s="86">
        <v>4360</v>
      </c>
      <c r="AG17" s="86">
        <v>9</v>
      </c>
      <c r="AH17" s="86">
        <v>27.3</v>
      </c>
      <c r="AI17" s="86">
        <v>0.8</v>
      </c>
      <c r="AJ17" s="86">
        <v>20</v>
      </c>
      <c r="AK17" s="86">
        <v>27</v>
      </c>
      <c r="AL17" s="86">
        <v>50</v>
      </c>
      <c r="AM17" s="86">
        <v>5.0999999999999996</v>
      </c>
      <c r="AN17" s="86">
        <v>0.6</v>
      </c>
      <c r="AO17" s="86">
        <v>314</v>
      </c>
      <c r="AP17" s="86">
        <v>189</v>
      </c>
      <c r="AQ17" s="86">
        <v>35.299999999999997</v>
      </c>
      <c r="AR17" s="86">
        <v>338</v>
      </c>
      <c r="AS17" s="86">
        <v>100</v>
      </c>
      <c r="AT17" s="86">
        <v>88</v>
      </c>
      <c r="AU17" s="86">
        <v>10</v>
      </c>
      <c r="AV17" s="86">
        <v>1.5</v>
      </c>
      <c r="AW17" s="86">
        <v>97</v>
      </c>
      <c r="AX17" s="86">
        <v>1082</v>
      </c>
      <c r="AY17" s="86">
        <v>342</v>
      </c>
      <c r="AZ17" s="86">
        <v>187</v>
      </c>
      <c r="BA17" s="86">
        <v>0</v>
      </c>
      <c r="BB17" s="86">
        <v>0.5</v>
      </c>
      <c r="BC17" s="86" t="s">
        <v>224</v>
      </c>
      <c r="BD17" s="86">
        <v>80</v>
      </c>
      <c r="BE17" s="86">
        <v>2</v>
      </c>
      <c r="BF17" s="86">
        <v>2</v>
      </c>
      <c r="BG17" s="86">
        <v>35</v>
      </c>
      <c r="BH17" s="86">
        <v>60</v>
      </c>
      <c r="BI17" s="86">
        <v>0</v>
      </c>
      <c r="BJ17" s="86">
        <v>0</v>
      </c>
      <c r="BK17" s="86">
        <v>0</v>
      </c>
      <c r="BL17" s="86" t="s">
        <v>235</v>
      </c>
      <c r="BM17" s="89"/>
    </row>
    <row r="18" spans="1:65" x14ac:dyDescent="0.35">
      <c r="A18" s="1">
        <v>33</v>
      </c>
      <c r="B18" s="1" t="s">
        <v>19</v>
      </c>
      <c r="C18" s="1" t="s">
        <v>12</v>
      </c>
      <c r="D18" s="1">
        <v>2</v>
      </c>
      <c r="E18" s="1" t="s">
        <v>8</v>
      </c>
      <c r="F18" s="1" t="s">
        <v>213</v>
      </c>
      <c r="G18" s="1" t="s">
        <v>214</v>
      </c>
      <c r="H18" s="1" t="s">
        <v>215</v>
      </c>
      <c r="J18" s="85" t="s">
        <v>216</v>
      </c>
      <c r="K18" s="86">
        <v>33</v>
      </c>
      <c r="L18" s="87">
        <v>4</v>
      </c>
      <c r="M18" s="87">
        <v>3.9</v>
      </c>
      <c r="N18" s="87">
        <v>7.5</v>
      </c>
      <c r="O18" s="87">
        <v>7.4</v>
      </c>
      <c r="P18" s="86">
        <v>0.52</v>
      </c>
      <c r="Q18" s="86">
        <v>1821.0137110000001</v>
      </c>
      <c r="R18" s="86">
        <v>4.0999999999999996</v>
      </c>
      <c r="S18" s="86">
        <v>41</v>
      </c>
      <c r="T18" s="86">
        <v>37</v>
      </c>
      <c r="U18" s="86">
        <v>14</v>
      </c>
      <c r="V18" s="86">
        <v>1.9</v>
      </c>
      <c r="W18" s="88">
        <v>1</v>
      </c>
      <c r="X18" s="88">
        <v>1.2</v>
      </c>
      <c r="Y18" s="86">
        <v>0.5</v>
      </c>
      <c r="Z18" s="86">
        <v>0.49</v>
      </c>
      <c r="AA18" s="86">
        <v>0.47</v>
      </c>
      <c r="AB18" s="86">
        <v>0.24</v>
      </c>
      <c r="AC18" s="86">
        <v>7</v>
      </c>
      <c r="AD18" s="86">
        <v>7.1</v>
      </c>
      <c r="AE18" s="86">
        <v>4160</v>
      </c>
      <c r="AF18" s="86">
        <v>4540</v>
      </c>
      <c r="AG18" s="86">
        <v>9</v>
      </c>
      <c r="AH18" s="86">
        <v>18.2</v>
      </c>
      <c r="AI18" s="86">
        <v>0.7</v>
      </c>
      <c r="AJ18" s="86">
        <v>19</v>
      </c>
      <c r="AK18" s="86">
        <v>26</v>
      </c>
      <c r="AL18" s="86">
        <v>46</v>
      </c>
      <c r="AM18" s="86">
        <v>5.4</v>
      </c>
      <c r="AN18" s="86">
        <v>0.6</v>
      </c>
      <c r="AO18" s="86">
        <v>321</v>
      </c>
      <c r="AP18" s="86">
        <v>224</v>
      </c>
      <c r="AQ18" s="86">
        <v>35.6</v>
      </c>
      <c r="AR18" s="86">
        <v>351</v>
      </c>
      <c r="AS18" s="86">
        <v>100</v>
      </c>
      <c r="AT18" s="86">
        <v>88</v>
      </c>
      <c r="AU18" s="86">
        <v>10</v>
      </c>
      <c r="AV18" s="86">
        <v>1.5</v>
      </c>
      <c r="AW18" s="86">
        <v>123</v>
      </c>
      <c r="AX18" s="86">
        <v>1190</v>
      </c>
      <c r="AY18" s="86">
        <v>424</v>
      </c>
      <c r="AZ18" s="86">
        <v>283</v>
      </c>
      <c r="BA18" s="86">
        <v>0</v>
      </c>
      <c r="BB18" s="86">
        <v>0.7</v>
      </c>
      <c r="BC18" s="86" t="s">
        <v>224</v>
      </c>
      <c r="BD18" s="86">
        <v>70</v>
      </c>
      <c r="BE18" s="86">
        <v>2</v>
      </c>
      <c r="BF18" s="86">
        <v>2</v>
      </c>
      <c r="BG18" s="86">
        <v>30</v>
      </c>
      <c r="BH18" s="86">
        <v>60</v>
      </c>
      <c r="BI18" s="86">
        <v>0</v>
      </c>
      <c r="BJ18" s="86">
        <v>0</v>
      </c>
      <c r="BK18" s="86">
        <v>0</v>
      </c>
      <c r="BL18" s="86" t="s">
        <v>236</v>
      </c>
      <c r="BM18" s="89"/>
    </row>
    <row r="19" spans="1:65" x14ac:dyDescent="0.35">
      <c r="A19" s="1">
        <v>34</v>
      </c>
      <c r="B19" s="1" t="s">
        <v>19</v>
      </c>
      <c r="C19" s="1" t="s">
        <v>12</v>
      </c>
      <c r="D19" s="1">
        <v>3</v>
      </c>
      <c r="E19" s="1" t="s">
        <v>14</v>
      </c>
      <c r="F19" s="1" t="s">
        <v>223</v>
      </c>
      <c r="G19" s="1" t="s">
        <v>219</v>
      </c>
      <c r="H19" s="1" t="s">
        <v>220</v>
      </c>
      <c r="J19" s="85" t="s">
        <v>216</v>
      </c>
      <c r="K19" s="86">
        <v>34</v>
      </c>
      <c r="L19" s="87">
        <v>3.7</v>
      </c>
      <c r="M19" s="87">
        <v>3.5</v>
      </c>
      <c r="N19" s="87">
        <v>7</v>
      </c>
      <c r="O19" s="87">
        <v>6.2</v>
      </c>
      <c r="P19" s="86">
        <v>0.56000000000000005</v>
      </c>
      <c r="Q19" s="86">
        <v>1620.35592</v>
      </c>
      <c r="R19" s="86">
        <v>3.8</v>
      </c>
      <c r="S19" s="86">
        <v>43</v>
      </c>
      <c r="T19" s="86">
        <v>36</v>
      </c>
      <c r="U19" s="86">
        <v>14</v>
      </c>
      <c r="V19" s="86">
        <v>1.5</v>
      </c>
      <c r="W19" s="88">
        <v>1</v>
      </c>
      <c r="X19" s="88">
        <v>1.22</v>
      </c>
      <c r="Y19" s="86">
        <v>0.49</v>
      </c>
      <c r="Z19" s="86">
        <v>0.49</v>
      </c>
      <c r="AA19" s="86">
        <v>0.47</v>
      </c>
      <c r="AB19" s="86">
        <v>0.24</v>
      </c>
      <c r="AC19" s="86">
        <v>7.2</v>
      </c>
      <c r="AD19" s="86">
        <v>7.3</v>
      </c>
      <c r="AE19" s="86">
        <v>3660</v>
      </c>
      <c r="AF19" s="86">
        <v>3980</v>
      </c>
      <c r="AG19" s="86">
        <v>10</v>
      </c>
      <c r="AH19" s="86">
        <v>19</v>
      </c>
      <c r="AI19" s="86">
        <v>0.6</v>
      </c>
      <c r="AJ19" s="86">
        <v>21</v>
      </c>
      <c r="AK19" s="86">
        <v>32</v>
      </c>
      <c r="AL19" s="86">
        <v>62</v>
      </c>
      <c r="AM19" s="86">
        <v>5.2</v>
      </c>
      <c r="AN19" s="86">
        <v>0.7</v>
      </c>
      <c r="AO19" s="86">
        <v>316</v>
      </c>
      <c r="AP19" s="86">
        <v>211</v>
      </c>
      <c r="AQ19" s="86">
        <v>29</v>
      </c>
      <c r="AR19" s="86">
        <v>334</v>
      </c>
      <c r="AS19" s="86">
        <v>100</v>
      </c>
      <c r="AT19" s="86">
        <v>89</v>
      </c>
      <c r="AU19" s="86">
        <v>8.6999999999999993</v>
      </c>
      <c r="AV19" s="86">
        <v>1.6</v>
      </c>
      <c r="AW19" s="86">
        <v>117</v>
      </c>
      <c r="AX19" s="86">
        <v>965</v>
      </c>
      <c r="AY19" s="86">
        <v>464</v>
      </c>
      <c r="AZ19" s="86">
        <v>267</v>
      </c>
      <c r="BA19" s="86">
        <v>0</v>
      </c>
      <c r="BB19" s="86">
        <v>0.6</v>
      </c>
      <c r="BC19" s="86" t="s">
        <v>237</v>
      </c>
      <c r="BD19" s="86">
        <v>75</v>
      </c>
      <c r="BE19" s="86">
        <v>2</v>
      </c>
      <c r="BF19" s="86">
        <v>2</v>
      </c>
      <c r="BG19" s="86">
        <v>30</v>
      </c>
      <c r="BH19" s="86">
        <v>60</v>
      </c>
      <c r="BI19" s="86">
        <v>0</v>
      </c>
      <c r="BJ19" s="86">
        <v>0</v>
      </c>
      <c r="BK19" s="86">
        <v>0</v>
      </c>
      <c r="BL19" s="86" t="s">
        <v>238</v>
      </c>
      <c r="BM19" s="89"/>
    </row>
    <row r="20" spans="1:65" x14ac:dyDescent="0.35">
      <c r="A20" s="90">
        <v>37</v>
      </c>
      <c r="B20" s="90" t="s">
        <v>7</v>
      </c>
      <c r="C20" s="90" t="s">
        <v>17</v>
      </c>
      <c r="D20" s="90">
        <v>3</v>
      </c>
      <c r="E20" s="90" t="s">
        <v>14</v>
      </c>
      <c r="F20" s="90" t="s">
        <v>223</v>
      </c>
      <c r="G20" s="90" t="s">
        <v>219</v>
      </c>
      <c r="H20" s="90" t="s">
        <v>220</v>
      </c>
      <c r="I20" s="92"/>
      <c r="J20" s="85" t="s">
        <v>216</v>
      </c>
      <c r="K20" s="86">
        <v>37</v>
      </c>
      <c r="L20" s="87">
        <v>4.3</v>
      </c>
      <c r="M20" s="87">
        <v>4.0999999999999996</v>
      </c>
      <c r="N20" s="87">
        <v>7.7</v>
      </c>
      <c r="O20" s="87">
        <v>7.6</v>
      </c>
      <c r="P20" s="86">
        <v>0.54</v>
      </c>
      <c r="Q20" s="86">
        <v>2074.5111609999999</v>
      </c>
      <c r="R20" s="86">
        <v>4.3</v>
      </c>
      <c r="S20" s="86">
        <v>41</v>
      </c>
      <c r="T20" s="86">
        <v>38</v>
      </c>
      <c r="U20" s="86">
        <v>13</v>
      </c>
      <c r="V20" s="86">
        <v>1.6</v>
      </c>
      <c r="W20" s="88">
        <v>1.3</v>
      </c>
      <c r="X20" s="88">
        <v>1.4</v>
      </c>
      <c r="Y20" s="86">
        <v>0.46</v>
      </c>
      <c r="Z20" s="86">
        <v>0.45</v>
      </c>
      <c r="AA20" s="86">
        <v>0.44</v>
      </c>
      <c r="AB20" s="86">
        <v>0.23</v>
      </c>
      <c r="AC20" s="86">
        <v>6.8</v>
      </c>
      <c r="AD20" s="86">
        <v>6.9</v>
      </c>
      <c r="AE20" s="86">
        <v>4450</v>
      </c>
      <c r="AF20" s="86">
        <v>4640</v>
      </c>
      <c r="AG20" s="86">
        <v>9</v>
      </c>
      <c r="AH20" s="86">
        <v>24.700000000000003</v>
      </c>
      <c r="AI20" s="86">
        <v>0.6</v>
      </c>
      <c r="AJ20" s="86">
        <v>18</v>
      </c>
      <c r="AK20" s="86">
        <v>23</v>
      </c>
      <c r="AL20" s="86">
        <v>60</v>
      </c>
      <c r="AM20" s="86">
        <v>5.8</v>
      </c>
      <c r="AN20" s="86">
        <v>0.2</v>
      </c>
      <c r="AO20" s="86">
        <v>312</v>
      </c>
      <c r="AP20" s="86">
        <v>275</v>
      </c>
      <c r="AQ20" s="86">
        <v>41.1</v>
      </c>
      <c r="AR20" s="86">
        <v>343</v>
      </c>
      <c r="AS20" s="86">
        <v>100</v>
      </c>
      <c r="AT20" s="86">
        <v>86</v>
      </c>
      <c r="AU20" s="86">
        <v>12</v>
      </c>
      <c r="AV20" s="86">
        <v>1.7</v>
      </c>
      <c r="AW20" s="86">
        <v>138</v>
      </c>
      <c r="AX20" s="86">
        <v>1237</v>
      </c>
      <c r="AY20" s="86">
        <v>480</v>
      </c>
      <c r="AZ20" s="86">
        <v>339</v>
      </c>
      <c r="BA20" s="86">
        <v>0</v>
      </c>
      <c r="BB20" s="86">
        <v>0.7</v>
      </c>
      <c r="BC20" s="86" t="s">
        <v>239</v>
      </c>
      <c r="BD20" s="86">
        <v>75</v>
      </c>
      <c r="BE20" s="86">
        <v>2</v>
      </c>
      <c r="BF20" s="86">
        <v>2</v>
      </c>
      <c r="BG20" s="86">
        <v>33</v>
      </c>
      <c r="BH20" s="86">
        <v>33</v>
      </c>
      <c r="BI20" s="86">
        <v>0</v>
      </c>
      <c r="BJ20" s="86">
        <v>0</v>
      </c>
      <c r="BK20" s="86">
        <v>0</v>
      </c>
      <c r="BL20" s="86" t="s">
        <v>240</v>
      </c>
      <c r="BM20" s="89"/>
    </row>
    <row r="21" spans="1:65" x14ac:dyDescent="0.35">
      <c r="A21" s="1">
        <v>38</v>
      </c>
      <c r="B21" s="1" t="s">
        <v>7</v>
      </c>
      <c r="C21" s="1" t="s">
        <v>17</v>
      </c>
      <c r="D21" s="1">
        <v>1</v>
      </c>
      <c r="E21" s="1" t="s">
        <v>8</v>
      </c>
      <c r="F21" s="1" t="s">
        <v>226</v>
      </c>
      <c r="G21" s="1" t="s">
        <v>214</v>
      </c>
      <c r="H21" s="1" t="s">
        <v>215</v>
      </c>
      <c r="J21" s="85" t="s">
        <v>216</v>
      </c>
      <c r="K21" s="86">
        <v>38</v>
      </c>
      <c r="L21" s="87">
        <v>4.3</v>
      </c>
      <c r="M21" s="87">
        <v>3.7</v>
      </c>
      <c r="N21" s="87">
        <v>7.5</v>
      </c>
      <c r="O21" s="87">
        <v>6.9</v>
      </c>
      <c r="P21" s="86">
        <v>0.54</v>
      </c>
      <c r="Q21" s="86">
        <v>1897.495003</v>
      </c>
      <c r="R21" s="86">
        <v>4</v>
      </c>
      <c r="S21" s="86">
        <v>41</v>
      </c>
      <c r="T21" s="86">
        <v>36</v>
      </c>
      <c r="U21" s="86">
        <v>15</v>
      </c>
      <c r="V21" s="86">
        <v>1.2</v>
      </c>
      <c r="W21" s="88">
        <v>0.9</v>
      </c>
      <c r="X21" s="88">
        <v>1.1200000000000001</v>
      </c>
      <c r="Y21" s="86">
        <v>0.53</v>
      </c>
      <c r="Z21" s="86">
        <v>0.49</v>
      </c>
      <c r="AA21" s="86">
        <v>0.47</v>
      </c>
      <c r="AB21" s="86">
        <v>0.21</v>
      </c>
      <c r="AC21" s="86">
        <v>7</v>
      </c>
      <c r="AD21" s="86">
        <v>7.1</v>
      </c>
      <c r="AE21" s="86">
        <v>3970</v>
      </c>
      <c r="AF21" s="86">
        <v>4230</v>
      </c>
      <c r="AG21" s="86">
        <v>9</v>
      </c>
      <c r="AH21" s="86">
        <v>24.3</v>
      </c>
      <c r="AI21" s="86">
        <v>0.6</v>
      </c>
      <c r="AJ21" s="86">
        <v>18</v>
      </c>
      <c r="AK21" s="86">
        <v>23</v>
      </c>
      <c r="AL21" s="86">
        <v>47</v>
      </c>
      <c r="AM21" s="86">
        <v>4.2</v>
      </c>
      <c r="AN21" s="86">
        <v>0.9</v>
      </c>
      <c r="AO21" s="86">
        <v>322</v>
      </c>
      <c r="AP21" s="86">
        <v>214</v>
      </c>
      <c r="AQ21" s="86">
        <v>32</v>
      </c>
      <c r="AR21" s="86">
        <v>349</v>
      </c>
      <c r="AS21" s="86">
        <v>100</v>
      </c>
      <c r="AT21" s="86">
        <v>89</v>
      </c>
      <c r="AU21" s="86">
        <v>9.1999999999999993</v>
      </c>
      <c r="AV21" s="86">
        <v>1.2</v>
      </c>
      <c r="AW21" s="86">
        <v>84</v>
      </c>
      <c r="AX21" s="86">
        <v>992</v>
      </c>
      <c r="AY21" s="86">
        <v>457</v>
      </c>
      <c r="AZ21" s="86">
        <v>289</v>
      </c>
      <c r="BA21" s="86">
        <v>0</v>
      </c>
      <c r="BB21" s="86">
        <v>0.6</v>
      </c>
      <c r="BC21" s="86" t="s">
        <v>224</v>
      </c>
      <c r="BD21" s="86">
        <v>80</v>
      </c>
      <c r="BE21" s="86">
        <v>2</v>
      </c>
      <c r="BF21" s="86">
        <v>2</v>
      </c>
      <c r="BG21" s="86">
        <v>33</v>
      </c>
      <c r="BH21" s="86">
        <v>60</v>
      </c>
      <c r="BI21" s="86">
        <v>0</v>
      </c>
      <c r="BJ21" s="86">
        <v>0</v>
      </c>
      <c r="BK21" s="86">
        <v>0</v>
      </c>
      <c r="BL21" s="86" t="s">
        <v>241</v>
      </c>
      <c r="BM21" s="89"/>
    </row>
    <row r="22" spans="1:65" x14ac:dyDescent="0.35">
      <c r="A22" s="1">
        <v>39</v>
      </c>
      <c r="B22" s="1" t="s">
        <v>13</v>
      </c>
      <c r="C22" s="1" t="s">
        <v>17</v>
      </c>
      <c r="D22" s="1">
        <v>2</v>
      </c>
      <c r="E22" s="1" t="s">
        <v>8</v>
      </c>
      <c r="F22" s="1" t="s">
        <v>213</v>
      </c>
      <c r="G22" s="1" t="s">
        <v>214</v>
      </c>
      <c r="H22" s="1" t="s">
        <v>215</v>
      </c>
      <c r="J22" s="85" t="s">
        <v>216</v>
      </c>
      <c r="K22" s="86">
        <v>39</v>
      </c>
      <c r="L22" s="87">
        <v>3.8</v>
      </c>
      <c r="M22" s="87">
        <v>3.5</v>
      </c>
      <c r="N22" s="87">
        <v>6.7</v>
      </c>
      <c r="O22" s="87">
        <v>6.9</v>
      </c>
      <c r="P22" s="86">
        <v>0.51</v>
      </c>
      <c r="Q22" s="86">
        <v>1707.9663720000001</v>
      </c>
      <c r="R22" s="86">
        <v>4</v>
      </c>
      <c r="S22" s="86">
        <v>36</v>
      </c>
      <c r="T22" s="86">
        <v>38</v>
      </c>
      <c r="U22" s="86">
        <v>17</v>
      </c>
      <c r="V22" s="86">
        <v>1.1000000000000001</v>
      </c>
      <c r="W22" s="88">
        <v>0.8</v>
      </c>
      <c r="X22" s="88">
        <v>1.17</v>
      </c>
      <c r="Y22" s="86">
        <v>0.49</v>
      </c>
      <c r="Z22" s="86">
        <v>0.47</v>
      </c>
      <c r="AA22" s="86">
        <v>0.44</v>
      </c>
      <c r="AB22" s="86">
        <v>0.2</v>
      </c>
      <c r="AC22" s="86">
        <v>7.2</v>
      </c>
      <c r="AD22" s="86">
        <v>7.2</v>
      </c>
      <c r="AE22" s="86">
        <v>3860</v>
      </c>
      <c r="AF22" s="86">
        <v>4100</v>
      </c>
      <c r="AG22" s="86">
        <v>9</v>
      </c>
      <c r="AH22" s="86">
        <v>14.8</v>
      </c>
      <c r="AI22" s="86">
        <v>0.6</v>
      </c>
      <c r="AJ22" s="86">
        <v>21</v>
      </c>
      <c r="AK22" s="86">
        <v>32</v>
      </c>
      <c r="AL22" s="86">
        <v>43</v>
      </c>
      <c r="AM22" s="86">
        <v>5.3</v>
      </c>
      <c r="AN22" s="86">
        <v>0.4</v>
      </c>
      <c r="AO22" s="86">
        <v>305</v>
      </c>
      <c r="AP22" s="86">
        <v>173</v>
      </c>
      <c r="AQ22" s="86">
        <v>30.3</v>
      </c>
      <c r="AR22" s="86">
        <v>308</v>
      </c>
      <c r="AS22" s="86">
        <v>100</v>
      </c>
      <c r="AT22" s="86">
        <v>88</v>
      </c>
      <c r="AU22" s="86">
        <v>9.8000000000000007</v>
      </c>
      <c r="AV22" s="86">
        <v>1.7</v>
      </c>
      <c r="AW22" s="86">
        <v>93</v>
      </c>
      <c r="AX22" s="86">
        <v>1051</v>
      </c>
      <c r="AY22" s="86">
        <v>373</v>
      </c>
      <c r="AZ22" s="86">
        <v>279</v>
      </c>
      <c r="BA22" s="86">
        <v>0</v>
      </c>
      <c r="BB22" s="86">
        <v>0.7</v>
      </c>
      <c r="BC22" s="86" t="s">
        <v>224</v>
      </c>
      <c r="BD22" s="86">
        <v>60</v>
      </c>
      <c r="BE22" s="86">
        <v>2</v>
      </c>
      <c r="BF22" s="86">
        <v>2</v>
      </c>
      <c r="BG22" s="86">
        <v>30</v>
      </c>
      <c r="BH22" s="86">
        <v>60</v>
      </c>
      <c r="BI22" s="86">
        <v>0</v>
      </c>
      <c r="BJ22" s="86">
        <v>0</v>
      </c>
      <c r="BK22" s="86">
        <v>0</v>
      </c>
      <c r="BL22" s="86" t="s">
        <v>242</v>
      </c>
      <c r="BM22" s="89"/>
    </row>
    <row r="23" spans="1:65" x14ac:dyDescent="0.35">
      <c r="A23" s="1">
        <v>42</v>
      </c>
      <c r="B23" s="1" t="s">
        <v>12</v>
      </c>
      <c r="C23" s="1" t="s">
        <v>17</v>
      </c>
      <c r="D23" s="1">
        <v>2</v>
      </c>
      <c r="E23" s="1" t="s">
        <v>14</v>
      </c>
      <c r="F23" s="1" t="s">
        <v>213</v>
      </c>
      <c r="G23" s="1" t="s">
        <v>219</v>
      </c>
      <c r="H23" s="1" t="s">
        <v>220</v>
      </c>
      <c r="J23" s="85" t="s">
        <v>216</v>
      </c>
      <c r="K23" s="86">
        <v>42</v>
      </c>
      <c r="L23" s="87">
        <v>4.7</v>
      </c>
      <c r="M23" s="87">
        <v>4.0999999999999996</v>
      </c>
      <c r="N23" s="87">
        <v>8</v>
      </c>
      <c r="O23" s="87">
        <v>7.8</v>
      </c>
      <c r="P23" s="86">
        <v>0.53</v>
      </c>
      <c r="Q23" s="86">
        <v>2274.1096859999998</v>
      </c>
      <c r="R23" s="86">
        <v>4.3</v>
      </c>
      <c r="S23" s="86">
        <v>40</v>
      </c>
      <c r="T23" s="86">
        <v>38</v>
      </c>
      <c r="U23" s="86">
        <v>14</v>
      </c>
      <c r="V23" s="86">
        <v>1.7</v>
      </c>
      <c r="W23" s="88">
        <v>1.1000000000000001</v>
      </c>
      <c r="X23" s="88">
        <v>1.1599999999999999</v>
      </c>
      <c r="Y23" s="86">
        <v>0.52</v>
      </c>
      <c r="Z23" s="86">
        <v>0.51</v>
      </c>
      <c r="AA23" s="86">
        <v>0.49</v>
      </c>
      <c r="AB23" s="86">
        <v>0.2</v>
      </c>
      <c r="AC23" s="86">
        <v>6.8</v>
      </c>
      <c r="AD23" s="86">
        <v>6.8</v>
      </c>
      <c r="AE23" s="86">
        <v>4310</v>
      </c>
      <c r="AF23" s="86">
        <v>4760</v>
      </c>
      <c r="AG23" s="86">
        <v>10</v>
      </c>
      <c r="AH23" s="86">
        <v>14.100000000000001</v>
      </c>
      <c r="AI23" s="86">
        <v>0.9</v>
      </c>
      <c r="AJ23" s="86">
        <v>21</v>
      </c>
      <c r="AK23" s="86">
        <v>29</v>
      </c>
      <c r="AL23" s="86">
        <v>60</v>
      </c>
      <c r="AM23" s="86">
        <v>5.5</v>
      </c>
      <c r="AN23" s="86">
        <v>0.6</v>
      </c>
      <c r="AO23" s="86">
        <v>318</v>
      </c>
      <c r="AP23" s="86">
        <v>263</v>
      </c>
      <c r="AQ23" s="86">
        <v>35</v>
      </c>
      <c r="AR23" s="86">
        <v>353</v>
      </c>
      <c r="AS23" s="86">
        <v>100</v>
      </c>
      <c r="AT23" s="86">
        <v>88</v>
      </c>
      <c r="AU23" s="86">
        <v>9.9</v>
      </c>
      <c r="AV23" s="86">
        <v>1.6</v>
      </c>
      <c r="AW23" s="86">
        <v>135</v>
      </c>
      <c r="AX23" s="86">
        <v>1224</v>
      </c>
      <c r="AY23" s="86">
        <v>456</v>
      </c>
      <c r="AZ23" s="86">
        <v>318</v>
      </c>
      <c r="BA23" s="86">
        <v>0</v>
      </c>
      <c r="BB23" s="86">
        <v>0.7</v>
      </c>
      <c r="BC23" s="86" t="s">
        <v>243</v>
      </c>
      <c r="BD23" s="86">
        <v>80</v>
      </c>
      <c r="BE23" s="86">
        <v>2</v>
      </c>
      <c r="BF23" s="86">
        <v>2</v>
      </c>
      <c r="BG23" s="86">
        <v>28</v>
      </c>
      <c r="BH23" s="86">
        <v>60</v>
      </c>
      <c r="BI23" s="86">
        <v>0</v>
      </c>
      <c r="BJ23" s="86">
        <v>0</v>
      </c>
      <c r="BK23" s="86">
        <v>0</v>
      </c>
      <c r="BL23" s="86" t="s">
        <v>244</v>
      </c>
      <c r="BM23" s="89"/>
    </row>
    <row r="24" spans="1:65" x14ac:dyDescent="0.35">
      <c r="A24" s="92">
        <v>45</v>
      </c>
      <c r="B24" s="92" t="s">
        <v>19</v>
      </c>
      <c r="C24" s="92" t="s">
        <v>17</v>
      </c>
      <c r="D24" s="92">
        <v>1</v>
      </c>
      <c r="E24" s="92" t="s">
        <v>14</v>
      </c>
      <c r="F24" s="1" t="s">
        <v>226</v>
      </c>
      <c r="G24" s="1" t="s">
        <v>219</v>
      </c>
      <c r="H24" s="1" t="s">
        <v>220</v>
      </c>
      <c r="J24" s="85" t="s">
        <v>216</v>
      </c>
      <c r="K24" s="86">
        <v>45</v>
      </c>
      <c r="L24" s="87">
        <v>3.9</v>
      </c>
      <c r="M24" s="87">
        <v>4</v>
      </c>
      <c r="N24" s="87">
        <v>7.4</v>
      </c>
      <c r="O24" s="87">
        <v>7.3</v>
      </c>
      <c r="P24" s="86">
        <v>0.55000000000000004</v>
      </c>
      <c r="Q24" s="86">
        <v>2099.9179519999998</v>
      </c>
      <c r="R24" s="86">
        <v>4</v>
      </c>
      <c r="S24" s="86">
        <v>38</v>
      </c>
      <c r="T24" s="86">
        <v>38</v>
      </c>
      <c r="U24" s="86">
        <v>16</v>
      </c>
      <c r="V24" s="86">
        <v>1.2</v>
      </c>
      <c r="W24" s="88">
        <v>1</v>
      </c>
      <c r="X24" s="88">
        <v>1.18</v>
      </c>
      <c r="Y24" s="86">
        <v>0.52</v>
      </c>
      <c r="Z24" s="86">
        <v>0.5</v>
      </c>
      <c r="AA24" s="86">
        <v>0.48</v>
      </c>
      <c r="AB24" s="86">
        <v>0.23</v>
      </c>
      <c r="AC24" s="86">
        <v>7</v>
      </c>
      <c r="AD24" s="86">
        <v>7</v>
      </c>
      <c r="AE24" s="86">
        <v>4150</v>
      </c>
      <c r="AF24" s="86">
        <v>4280</v>
      </c>
      <c r="AG24" s="86">
        <v>10</v>
      </c>
      <c r="AH24" s="86">
        <v>19.2</v>
      </c>
      <c r="AI24" s="86">
        <v>1.4</v>
      </c>
      <c r="AJ24" s="86">
        <v>25</v>
      </c>
      <c r="AK24" s="86">
        <v>33</v>
      </c>
      <c r="AL24" s="86">
        <v>70</v>
      </c>
      <c r="AM24" s="86">
        <v>4.9000000000000004</v>
      </c>
      <c r="AN24" s="86">
        <v>0.9</v>
      </c>
      <c r="AO24" s="86">
        <v>304</v>
      </c>
      <c r="AP24" s="86">
        <v>239</v>
      </c>
      <c r="AQ24" s="86">
        <v>40.200000000000003</v>
      </c>
      <c r="AR24" s="86">
        <v>343</v>
      </c>
      <c r="AS24" s="86">
        <v>100</v>
      </c>
      <c r="AT24" s="86">
        <v>86</v>
      </c>
      <c r="AU24" s="86">
        <v>12</v>
      </c>
      <c r="AV24" s="86">
        <v>1.4</v>
      </c>
      <c r="AW24" s="86">
        <v>101</v>
      </c>
      <c r="AX24" s="86">
        <v>1152</v>
      </c>
      <c r="AY24" s="86">
        <v>523</v>
      </c>
      <c r="AZ24" s="86">
        <v>245</v>
      </c>
      <c r="BA24" s="86">
        <v>0</v>
      </c>
      <c r="BB24" s="86">
        <v>0.5</v>
      </c>
      <c r="BC24" s="86" t="s">
        <v>224</v>
      </c>
      <c r="BD24" s="86">
        <v>65</v>
      </c>
      <c r="BE24" s="86">
        <v>2</v>
      </c>
      <c r="BF24" s="86">
        <v>2</v>
      </c>
      <c r="BG24" s="86">
        <v>27</v>
      </c>
      <c r="BH24" s="86">
        <v>60</v>
      </c>
      <c r="BI24" s="86">
        <v>0</v>
      </c>
      <c r="BJ24" s="86">
        <v>0</v>
      </c>
      <c r="BK24" s="86">
        <v>0</v>
      </c>
      <c r="BL24" s="86" t="s">
        <v>225</v>
      </c>
      <c r="BM24" s="89"/>
    </row>
    <row r="25" spans="1:65" x14ac:dyDescent="0.35">
      <c r="A25" s="91">
        <v>46</v>
      </c>
      <c r="B25" s="91" t="s">
        <v>19</v>
      </c>
      <c r="C25" s="91" t="s">
        <v>17</v>
      </c>
      <c r="D25" s="91">
        <v>3</v>
      </c>
      <c r="E25" s="91" t="s">
        <v>8</v>
      </c>
      <c r="F25" s="1" t="s">
        <v>223</v>
      </c>
      <c r="G25" s="1" t="s">
        <v>214</v>
      </c>
      <c r="H25" s="1" t="s">
        <v>215</v>
      </c>
      <c r="J25" s="85" t="s">
        <v>216</v>
      </c>
      <c r="K25" s="86">
        <v>46</v>
      </c>
      <c r="L25" s="87">
        <v>4</v>
      </c>
      <c r="M25" s="87"/>
      <c r="N25" s="87">
        <v>7.1</v>
      </c>
      <c r="O25" s="87"/>
      <c r="P25" s="86">
        <v>0.54</v>
      </c>
      <c r="Q25" s="86">
        <v>1745.9211869999999</v>
      </c>
      <c r="R25" s="86">
        <v>3.9</v>
      </c>
      <c r="S25" s="86">
        <v>39</v>
      </c>
      <c r="T25" s="86">
        <v>37</v>
      </c>
      <c r="U25" s="86">
        <v>16</v>
      </c>
      <c r="V25" s="86">
        <v>1.4</v>
      </c>
      <c r="W25" s="88">
        <v>1</v>
      </c>
      <c r="X25" s="88">
        <v>1.1499999999999999</v>
      </c>
      <c r="Y25" s="86">
        <v>0.51</v>
      </c>
      <c r="Z25" s="86">
        <v>0.51</v>
      </c>
      <c r="AA25" s="86">
        <v>0.49</v>
      </c>
      <c r="AB25" s="86">
        <v>0.25</v>
      </c>
      <c r="AC25" s="86">
        <v>7.1</v>
      </c>
      <c r="AD25" s="86">
        <v>7.1</v>
      </c>
      <c r="AE25" s="86">
        <v>4080</v>
      </c>
      <c r="AF25" s="86">
        <v>4200</v>
      </c>
      <c r="AG25" s="86">
        <v>9</v>
      </c>
      <c r="AH25" s="86">
        <v>24.5</v>
      </c>
      <c r="AI25" s="86">
        <v>0.8</v>
      </c>
      <c r="AJ25" s="86">
        <v>21</v>
      </c>
      <c r="AK25" s="86">
        <v>30</v>
      </c>
      <c r="AL25" s="86">
        <v>54</v>
      </c>
      <c r="AM25" s="86">
        <v>5.0999999999999996</v>
      </c>
      <c r="AN25" s="86">
        <v>1.2</v>
      </c>
      <c r="AO25" s="86">
        <v>313</v>
      </c>
      <c r="AP25" s="86">
        <v>232</v>
      </c>
      <c r="AQ25" s="86">
        <v>38.799999999999997</v>
      </c>
      <c r="AR25" s="86">
        <v>341</v>
      </c>
      <c r="AS25" s="86">
        <v>100</v>
      </c>
      <c r="AT25" s="86">
        <v>87</v>
      </c>
      <c r="AU25" s="86">
        <v>11</v>
      </c>
      <c r="AV25" s="86">
        <v>1.5</v>
      </c>
      <c r="AW25" s="86">
        <v>80</v>
      </c>
      <c r="AX25" s="86">
        <v>1090</v>
      </c>
      <c r="AY25" s="86">
        <v>441</v>
      </c>
      <c r="AZ25" s="86">
        <v>222</v>
      </c>
      <c r="BA25" s="86">
        <v>0</v>
      </c>
      <c r="BB25" s="86">
        <v>0.5</v>
      </c>
      <c r="BC25" s="86" t="s">
        <v>245</v>
      </c>
      <c r="BD25" s="86">
        <v>75</v>
      </c>
      <c r="BE25" s="86">
        <v>2</v>
      </c>
      <c r="BF25" s="86">
        <v>2</v>
      </c>
      <c r="BG25" s="86">
        <v>32</v>
      </c>
      <c r="BH25" s="86">
        <v>60</v>
      </c>
      <c r="BI25" s="86">
        <v>0</v>
      </c>
      <c r="BJ25" s="86">
        <v>0</v>
      </c>
      <c r="BK25" s="86">
        <v>0</v>
      </c>
      <c r="BL25" s="86" t="s">
        <v>246</v>
      </c>
      <c r="BM25" s="89"/>
    </row>
    <row r="26" spans="1:65" x14ac:dyDescent="0.35">
      <c r="A26" s="1">
        <v>1</v>
      </c>
      <c r="B26" s="1" t="s">
        <v>7</v>
      </c>
      <c r="C26" s="1" t="s">
        <v>7</v>
      </c>
      <c r="D26" s="1">
        <v>2</v>
      </c>
      <c r="E26" s="1" t="s">
        <v>8</v>
      </c>
      <c r="F26" s="1" t="s">
        <v>213</v>
      </c>
      <c r="G26" s="1" t="s">
        <v>214</v>
      </c>
      <c r="H26" s="1" t="s">
        <v>215</v>
      </c>
      <c r="J26" s="85" t="s">
        <v>247</v>
      </c>
      <c r="K26" s="86">
        <v>1</v>
      </c>
      <c r="L26" s="87">
        <v>2.4</v>
      </c>
      <c r="M26" s="87"/>
      <c r="N26" s="87">
        <v>4.3</v>
      </c>
      <c r="O26" s="87"/>
      <c r="P26" s="86"/>
      <c r="Q26" s="86"/>
      <c r="R26" s="86">
        <v>2.6</v>
      </c>
      <c r="S26" s="86">
        <v>43</v>
      </c>
      <c r="T26" s="86">
        <v>37</v>
      </c>
      <c r="U26" s="86">
        <v>14</v>
      </c>
      <c r="V26" s="86">
        <v>1.1000000000000001</v>
      </c>
      <c r="W26" s="88">
        <v>0.8</v>
      </c>
      <c r="X26" s="88">
        <v>1.4</v>
      </c>
      <c r="Y26" s="86"/>
      <c r="Z26" s="86"/>
      <c r="AA26" s="86"/>
      <c r="AB26" s="86"/>
      <c r="AC26" s="86">
        <v>7.3</v>
      </c>
      <c r="AD26" s="86"/>
      <c r="AE26" s="86"/>
      <c r="AF26" s="86">
        <v>2290</v>
      </c>
      <c r="AG26" s="86"/>
      <c r="AH26" s="86"/>
      <c r="AI26" s="86"/>
      <c r="AJ26" s="86">
        <v>13</v>
      </c>
      <c r="AK26" s="86">
        <v>11</v>
      </c>
      <c r="AL26" s="86">
        <v>41</v>
      </c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 t="s">
        <v>217</v>
      </c>
      <c r="BD26" s="86">
        <v>95</v>
      </c>
      <c r="BE26" s="86">
        <v>1</v>
      </c>
      <c r="BF26" s="86">
        <v>1</v>
      </c>
      <c r="BG26" s="86">
        <v>28</v>
      </c>
      <c r="BH26" s="86">
        <v>60</v>
      </c>
      <c r="BI26" s="86">
        <v>0</v>
      </c>
      <c r="BJ26" s="86">
        <v>0</v>
      </c>
      <c r="BK26" s="86">
        <v>0</v>
      </c>
      <c r="BL26" s="86" t="s">
        <v>218</v>
      </c>
      <c r="BM26" s="89"/>
    </row>
    <row r="27" spans="1:65" x14ac:dyDescent="0.35">
      <c r="A27" s="1">
        <v>3</v>
      </c>
      <c r="B27" s="1" t="s">
        <v>13</v>
      </c>
      <c r="C27" s="1" t="s">
        <v>7</v>
      </c>
      <c r="D27" s="1">
        <v>2</v>
      </c>
      <c r="E27" s="1" t="s">
        <v>14</v>
      </c>
      <c r="F27" s="1" t="s">
        <v>213</v>
      </c>
      <c r="G27" s="1" t="s">
        <v>219</v>
      </c>
      <c r="H27" s="1" t="s">
        <v>220</v>
      </c>
      <c r="J27" s="85" t="s">
        <v>247</v>
      </c>
      <c r="K27" s="86">
        <v>3</v>
      </c>
      <c r="L27" s="87">
        <v>2.9</v>
      </c>
      <c r="M27" s="87"/>
      <c r="N27" s="87">
        <v>5.5</v>
      </c>
      <c r="O27" s="87"/>
      <c r="P27" s="86"/>
      <c r="Q27" s="86"/>
      <c r="R27" s="86">
        <v>3.1</v>
      </c>
      <c r="S27" s="86">
        <v>43</v>
      </c>
      <c r="T27" s="86">
        <v>38</v>
      </c>
      <c r="U27" s="86">
        <v>12</v>
      </c>
      <c r="V27" s="86">
        <v>2.1</v>
      </c>
      <c r="W27" s="88">
        <v>1.7</v>
      </c>
      <c r="X27" s="88">
        <v>1.36</v>
      </c>
      <c r="Y27" s="86"/>
      <c r="Z27" s="86"/>
      <c r="AA27" s="86"/>
      <c r="AB27" s="86"/>
      <c r="AC27" s="86">
        <v>7.2</v>
      </c>
      <c r="AD27" s="86"/>
      <c r="AE27" s="86"/>
      <c r="AF27" s="86">
        <v>3070</v>
      </c>
      <c r="AG27" s="86"/>
      <c r="AH27" s="86"/>
      <c r="AI27" s="86"/>
      <c r="AJ27" s="86">
        <v>13</v>
      </c>
      <c r="AK27" s="86">
        <v>13</v>
      </c>
      <c r="AL27" s="86">
        <v>40</v>
      </c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 t="s">
        <v>221</v>
      </c>
      <c r="BD27" s="86">
        <v>95</v>
      </c>
      <c r="BE27" s="86">
        <v>1</v>
      </c>
      <c r="BF27" s="86">
        <v>1</v>
      </c>
      <c r="BG27" s="86">
        <v>30</v>
      </c>
      <c r="BH27" s="86">
        <v>60</v>
      </c>
      <c r="BI27" s="86">
        <v>0</v>
      </c>
      <c r="BJ27" s="86">
        <v>0</v>
      </c>
      <c r="BK27" s="86">
        <v>0</v>
      </c>
      <c r="BL27" s="86" t="s">
        <v>222</v>
      </c>
      <c r="BM27" s="89"/>
    </row>
    <row r="28" spans="1:65" x14ac:dyDescent="0.35">
      <c r="A28" s="1">
        <v>4</v>
      </c>
      <c r="B28" s="1" t="s">
        <v>13</v>
      </c>
      <c r="C28" s="1" t="s">
        <v>7</v>
      </c>
      <c r="D28" s="1">
        <v>3</v>
      </c>
      <c r="E28" s="1" t="s">
        <v>14</v>
      </c>
      <c r="F28" s="1" t="s">
        <v>223</v>
      </c>
      <c r="G28" s="1" t="s">
        <v>219</v>
      </c>
      <c r="H28" s="1" t="s">
        <v>220</v>
      </c>
      <c r="J28" s="85" t="s">
        <v>247</v>
      </c>
      <c r="K28" s="86">
        <v>4</v>
      </c>
      <c r="L28" s="87">
        <v>3.1</v>
      </c>
      <c r="M28" s="87"/>
      <c r="N28" s="87">
        <v>5</v>
      </c>
      <c r="O28" s="87"/>
      <c r="P28" s="86"/>
      <c r="Q28" s="86"/>
      <c r="R28" s="86">
        <v>3</v>
      </c>
      <c r="S28" s="86">
        <v>45</v>
      </c>
      <c r="T28" s="86">
        <v>40</v>
      </c>
      <c r="U28" s="86">
        <v>8</v>
      </c>
      <c r="V28" s="86">
        <v>2.1</v>
      </c>
      <c r="W28" s="88">
        <v>1.6</v>
      </c>
      <c r="X28" s="88">
        <v>1.34</v>
      </c>
      <c r="Y28" s="86"/>
      <c r="Z28" s="86"/>
      <c r="AA28" s="86"/>
      <c r="AB28" s="86"/>
      <c r="AC28" s="86">
        <v>7.3</v>
      </c>
      <c r="AD28" s="86"/>
      <c r="AE28" s="86"/>
      <c r="AF28" s="86">
        <v>2740</v>
      </c>
      <c r="AG28" s="86"/>
      <c r="AH28" s="86"/>
      <c r="AI28" s="86"/>
      <c r="AJ28" s="86">
        <v>14</v>
      </c>
      <c r="AK28" s="86">
        <v>14</v>
      </c>
      <c r="AL28" s="86">
        <v>44</v>
      </c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 t="s">
        <v>224</v>
      </c>
      <c r="BD28" s="86">
        <v>85</v>
      </c>
      <c r="BE28" s="86">
        <v>1</v>
      </c>
      <c r="BF28" s="86">
        <v>1</v>
      </c>
      <c r="BG28" s="86">
        <v>28</v>
      </c>
      <c r="BH28" s="86">
        <v>60</v>
      </c>
      <c r="BI28" s="86">
        <v>0</v>
      </c>
      <c r="BJ28" s="86">
        <v>0</v>
      </c>
      <c r="BK28" s="86">
        <v>0</v>
      </c>
      <c r="BL28" s="86" t="s">
        <v>225</v>
      </c>
      <c r="BM28" s="89"/>
    </row>
    <row r="29" spans="1:65" x14ac:dyDescent="0.35">
      <c r="A29" s="1">
        <v>6</v>
      </c>
      <c r="B29" s="1" t="s">
        <v>12</v>
      </c>
      <c r="C29" s="1" t="s">
        <v>7</v>
      </c>
      <c r="D29" s="1">
        <v>1</v>
      </c>
      <c r="E29" s="1" t="s">
        <v>14</v>
      </c>
      <c r="F29" s="1" t="s">
        <v>226</v>
      </c>
      <c r="G29" s="1" t="s">
        <v>219</v>
      </c>
      <c r="H29" s="1" t="s">
        <v>220</v>
      </c>
      <c r="J29" s="85" t="s">
        <v>247</v>
      </c>
      <c r="K29" s="86">
        <v>6</v>
      </c>
      <c r="L29" s="87">
        <v>3.4</v>
      </c>
      <c r="M29" s="87"/>
      <c r="N29" s="87">
        <v>6.2</v>
      </c>
      <c r="O29" s="87"/>
      <c r="P29" s="86"/>
      <c r="Q29" s="86"/>
      <c r="R29" s="86">
        <v>3.4</v>
      </c>
      <c r="S29" s="86">
        <v>45</v>
      </c>
      <c r="T29" s="86">
        <v>40</v>
      </c>
      <c r="U29" s="86">
        <v>8</v>
      </c>
      <c r="V29" s="86">
        <v>2.8</v>
      </c>
      <c r="W29" s="88">
        <v>1.9</v>
      </c>
      <c r="X29" s="88">
        <v>1.38</v>
      </c>
      <c r="Y29" s="86"/>
      <c r="Z29" s="86"/>
      <c r="AA29" s="86"/>
      <c r="AB29" s="86"/>
      <c r="AC29" s="86">
        <v>7.1</v>
      </c>
      <c r="AD29" s="86"/>
      <c r="AE29" s="86"/>
      <c r="AF29" s="86">
        <v>3520</v>
      </c>
      <c r="AG29" s="86"/>
      <c r="AH29" s="86"/>
      <c r="AI29" s="86"/>
      <c r="AJ29" s="86">
        <v>15</v>
      </c>
      <c r="AK29" s="86">
        <v>15</v>
      </c>
      <c r="AL29" s="86">
        <v>47</v>
      </c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 t="s">
        <v>224</v>
      </c>
      <c r="BD29" s="86">
        <v>90</v>
      </c>
      <c r="BE29" s="86">
        <v>1</v>
      </c>
      <c r="BF29" s="86">
        <v>1</v>
      </c>
      <c r="BG29" s="86">
        <v>30</v>
      </c>
      <c r="BH29" s="86">
        <v>60</v>
      </c>
      <c r="BI29" s="86">
        <v>0</v>
      </c>
      <c r="BJ29" s="86">
        <v>0</v>
      </c>
      <c r="BK29" s="86">
        <v>0</v>
      </c>
      <c r="BL29" s="86" t="s">
        <v>225</v>
      </c>
      <c r="BM29" s="89"/>
    </row>
    <row r="30" spans="1:65" x14ac:dyDescent="0.35">
      <c r="A30" s="1">
        <v>9</v>
      </c>
      <c r="B30" s="1" t="s">
        <v>19</v>
      </c>
      <c r="C30" s="1" t="s">
        <v>7</v>
      </c>
      <c r="D30" s="1">
        <v>1</v>
      </c>
      <c r="E30" s="1" t="s">
        <v>8</v>
      </c>
      <c r="F30" s="1" t="s">
        <v>226</v>
      </c>
      <c r="G30" s="1" t="s">
        <v>214</v>
      </c>
      <c r="H30" s="1" t="s">
        <v>215</v>
      </c>
      <c r="J30" s="85" t="s">
        <v>247</v>
      </c>
      <c r="K30" s="86">
        <v>9</v>
      </c>
      <c r="L30" s="87">
        <v>3.1</v>
      </c>
      <c r="M30" s="87"/>
      <c r="N30" s="87">
        <v>6.2</v>
      </c>
      <c r="O30" s="87"/>
      <c r="P30" s="86"/>
      <c r="Q30" s="86"/>
      <c r="R30" s="86">
        <v>3.3</v>
      </c>
      <c r="S30" s="86">
        <v>41</v>
      </c>
      <c r="T30" s="86">
        <v>39</v>
      </c>
      <c r="U30" s="86">
        <v>12</v>
      </c>
      <c r="V30" s="86">
        <v>1.4</v>
      </c>
      <c r="W30" s="88">
        <v>1</v>
      </c>
      <c r="X30" s="88">
        <v>1.41</v>
      </c>
      <c r="Y30" s="86"/>
      <c r="Z30" s="86"/>
      <c r="AA30" s="86"/>
      <c r="AB30" s="86"/>
      <c r="AC30" s="86">
        <v>7.3</v>
      </c>
      <c r="AD30" s="86"/>
      <c r="AE30" s="86"/>
      <c r="AF30" s="86">
        <v>3060</v>
      </c>
      <c r="AG30" s="86"/>
      <c r="AH30" s="86"/>
      <c r="AI30" s="86"/>
      <c r="AJ30" s="86">
        <v>15</v>
      </c>
      <c r="AK30" s="86">
        <v>17</v>
      </c>
      <c r="AL30" s="86">
        <v>45</v>
      </c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 t="s">
        <v>224</v>
      </c>
      <c r="BD30" s="86">
        <v>90</v>
      </c>
      <c r="BE30" s="86">
        <v>1</v>
      </c>
      <c r="BF30" s="86">
        <v>1</v>
      </c>
      <c r="BG30" s="86">
        <v>30</v>
      </c>
      <c r="BH30" s="86">
        <v>60</v>
      </c>
      <c r="BI30" s="86">
        <v>0</v>
      </c>
      <c r="BJ30" s="86">
        <v>0</v>
      </c>
      <c r="BK30" s="86">
        <v>0</v>
      </c>
      <c r="BL30" s="86">
        <v>0</v>
      </c>
      <c r="BM30" s="89"/>
    </row>
    <row r="31" spans="1:65" x14ac:dyDescent="0.35">
      <c r="A31" s="1">
        <v>11</v>
      </c>
      <c r="B31" s="1" t="s">
        <v>20</v>
      </c>
      <c r="C31" s="1" t="s">
        <v>7</v>
      </c>
      <c r="D31" s="1">
        <v>3</v>
      </c>
      <c r="E31" s="1" t="s">
        <v>8</v>
      </c>
      <c r="F31" s="1" t="s">
        <v>223</v>
      </c>
      <c r="G31" s="1" t="s">
        <v>214</v>
      </c>
      <c r="H31" s="1" t="s">
        <v>215</v>
      </c>
      <c r="J31" s="85" t="s">
        <v>247</v>
      </c>
      <c r="K31" s="86">
        <v>11</v>
      </c>
      <c r="L31" s="87">
        <v>3.1</v>
      </c>
      <c r="M31" s="87"/>
      <c r="N31" s="87">
        <v>5.7</v>
      </c>
      <c r="O31" s="87"/>
      <c r="P31" s="86"/>
      <c r="Q31" s="86"/>
      <c r="R31" s="86">
        <v>3.3</v>
      </c>
      <c r="S31" s="86">
        <v>43</v>
      </c>
      <c r="T31" s="86">
        <v>38</v>
      </c>
      <c r="U31" s="86">
        <v>11</v>
      </c>
      <c r="V31" s="86">
        <v>2.1</v>
      </c>
      <c r="W31" s="88">
        <v>1.6</v>
      </c>
      <c r="X31" s="88">
        <v>1.37</v>
      </c>
      <c r="Y31" s="86"/>
      <c r="Z31" s="86"/>
      <c r="AA31" s="86"/>
      <c r="AB31" s="86"/>
      <c r="AC31" s="86">
        <v>7.3</v>
      </c>
      <c r="AD31" s="86"/>
      <c r="AE31" s="86"/>
      <c r="AF31" s="86">
        <v>2830</v>
      </c>
      <c r="AG31" s="86"/>
      <c r="AH31" s="86"/>
      <c r="AI31" s="86"/>
      <c r="AJ31" s="86">
        <v>13</v>
      </c>
      <c r="AK31" s="86">
        <v>13</v>
      </c>
      <c r="AL31" s="86">
        <v>38</v>
      </c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 t="s">
        <v>227</v>
      </c>
      <c r="BD31" s="86">
        <v>90</v>
      </c>
      <c r="BE31" s="86">
        <v>1</v>
      </c>
      <c r="BF31" s="86">
        <v>1</v>
      </c>
      <c r="BG31" s="86">
        <v>30</v>
      </c>
      <c r="BH31" s="86">
        <v>60</v>
      </c>
      <c r="BI31" s="86">
        <v>0</v>
      </c>
      <c r="BJ31" s="86">
        <v>0</v>
      </c>
      <c r="BK31" s="86">
        <v>0</v>
      </c>
      <c r="BL31" s="86" t="s">
        <v>228</v>
      </c>
      <c r="BM31" s="89"/>
    </row>
    <row r="32" spans="1:65" x14ac:dyDescent="0.35">
      <c r="A32" s="90">
        <v>13</v>
      </c>
      <c r="B32" s="90" t="s">
        <v>7</v>
      </c>
      <c r="C32" s="90" t="s">
        <v>13</v>
      </c>
      <c r="D32" s="90">
        <v>2</v>
      </c>
      <c r="E32" s="90" t="s">
        <v>8</v>
      </c>
      <c r="F32" s="90" t="s">
        <v>213</v>
      </c>
      <c r="G32" s="90" t="s">
        <v>214</v>
      </c>
      <c r="H32" s="90" t="s">
        <v>215</v>
      </c>
      <c r="I32" s="92"/>
      <c r="J32" s="85" t="s">
        <v>247</v>
      </c>
      <c r="K32" s="86">
        <v>13</v>
      </c>
      <c r="L32" s="87">
        <v>2.9</v>
      </c>
      <c r="M32" s="87"/>
      <c r="N32" s="87">
        <v>5.6</v>
      </c>
      <c r="O32" s="87"/>
      <c r="P32" s="86"/>
      <c r="Q32" s="86"/>
      <c r="R32" s="86">
        <v>3.2</v>
      </c>
      <c r="S32" s="86">
        <v>44</v>
      </c>
      <c r="T32" s="86">
        <v>36</v>
      </c>
      <c r="U32" s="86">
        <v>12</v>
      </c>
      <c r="V32" s="86">
        <v>2.7</v>
      </c>
      <c r="W32" s="88">
        <v>1.8</v>
      </c>
      <c r="X32" s="88">
        <v>1.39</v>
      </c>
      <c r="Y32" s="86"/>
      <c r="Z32" s="86"/>
      <c r="AA32" s="86"/>
      <c r="AB32" s="86"/>
      <c r="AC32" s="86">
        <v>7.2</v>
      </c>
      <c r="AD32" s="86"/>
      <c r="AE32" s="86"/>
      <c r="AF32" s="86">
        <v>2800</v>
      </c>
      <c r="AG32" s="86"/>
      <c r="AH32" s="86"/>
      <c r="AI32" s="86"/>
      <c r="AJ32" s="86">
        <v>13</v>
      </c>
      <c r="AK32" s="86">
        <v>13</v>
      </c>
      <c r="AL32" s="86">
        <v>42</v>
      </c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 t="s">
        <v>217</v>
      </c>
      <c r="BD32" s="86">
        <v>95</v>
      </c>
      <c r="BE32" s="86">
        <v>1</v>
      </c>
      <c r="BF32" s="86">
        <v>1</v>
      </c>
      <c r="BG32" s="86">
        <v>30</v>
      </c>
      <c r="BH32" s="86">
        <v>60</v>
      </c>
      <c r="BI32" s="86">
        <v>0</v>
      </c>
      <c r="BJ32" s="86">
        <v>0</v>
      </c>
      <c r="BK32" s="86">
        <v>0</v>
      </c>
      <c r="BL32" s="86" t="s">
        <v>229</v>
      </c>
      <c r="BM32" s="89"/>
    </row>
    <row r="33" spans="1:65" x14ac:dyDescent="0.35">
      <c r="A33" s="1">
        <v>16</v>
      </c>
      <c r="B33" s="1" t="s">
        <v>13</v>
      </c>
      <c r="C33" s="1" t="s">
        <v>13</v>
      </c>
      <c r="D33" s="1">
        <v>2</v>
      </c>
      <c r="E33" s="1" t="s">
        <v>14</v>
      </c>
      <c r="F33" s="1" t="s">
        <v>213</v>
      </c>
      <c r="G33" s="1" t="s">
        <v>219</v>
      </c>
      <c r="H33" s="1" t="s">
        <v>220</v>
      </c>
      <c r="J33" s="85" t="s">
        <v>247</v>
      </c>
      <c r="K33" s="86">
        <v>16</v>
      </c>
      <c r="L33" s="87">
        <v>2.8</v>
      </c>
      <c r="M33" s="87"/>
      <c r="N33" s="87">
        <v>5.3</v>
      </c>
      <c r="O33" s="87"/>
      <c r="P33" s="86"/>
      <c r="Q33" s="86"/>
      <c r="R33" s="86">
        <v>3</v>
      </c>
      <c r="S33" s="86">
        <v>41</v>
      </c>
      <c r="T33" s="86">
        <v>40</v>
      </c>
      <c r="U33" s="86">
        <v>12</v>
      </c>
      <c r="V33" s="86">
        <v>2</v>
      </c>
      <c r="W33" s="88">
        <v>1.5</v>
      </c>
      <c r="X33" s="88">
        <v>1.37</v>
      </c>
      <c r="Y33" s="86"/>
      <c r="Z33" s="86"/>
      <c r="AA33" s="86"/>
      <c r="AB33" s="86"/>
      <c r="AC33" s="86">
        <v>7.3</v>
      </c>
      <c r="AD33" s="86"/>
      <c r="AE33" s="86"/>
      <c r="AF33" s="86">
        <v>2910</v>
      </c>
      <c r="AG33" s="86"/>
      <c r="AH33" s="86"/>
      <c r="AI33" s="86"/>
      <c r="AJ33" s="86">
        <v>14</v>
      </c>
      <c r="AK33" s="86">
        <v>14</v>
      </c>
      <c r="AL33" s="86">
        <v>43</v>
      </c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 t="s">
        <v>224</v>
      </c>
      <c r="BD33" s="86">
        <v>95</v>
      </c>
      <c r="BE33" s="86">
        <v>1</v>
      </c>
      <c r="BF33" s="86">
        <v>1</v>
      </c>
      <c r="BG33" s="86">
        <v>30</v>
      </c>
      <c r="BH33" s="86">
        <v>60</v>
      </c>
      <c r="BI33" s="86">
        <v>0</v>
      </c>
      <c r="BJ33" s="86">
        <v>0</v>
      </c>
      <c r="BK33" s="86">
        <v>0</v>
      </c>
      <c r="BL33" s="86" t="s">
        <v>225</v>
      </c>
      <c r="BM33" s="89"/>
    </row>
    <row r="34" spans="1:65" x14ac:dyDescent="0.35">
      <c r="A34" s="1">
        <v>17</v>
      </c>
      <c r="B34" s="1" t="s">
        <v>12</v>
      </c>
      <c r="C34" s="1" t="s">
        <v>13</v>
      </c>
      <c r="D34" s="1">
        <v>3</v>
      </c>
      <c r="E34" s="1" t="s">
        <v>14</v>
      </c>
      <c r="F34" s="1" t="s">
        <v>223</v>
      </c>
      <c r="G34" s="1" t="s">
        <v>219</v>
      </c>
      <c r="H34" s="1" t="s">
        <v>220</v>
      </c>
      <c r="J34" s="85" t="s">
        <v>247</v>
      </c>
      <c r="K34" s="86">
        <v>17</v>
      </c>
      <c r="L34" s="87">
        <v>3.3</v>
      </c>
      <c r="M34" s="87"/>
      <c r="N34" s="87">
        <v>5.6</v>
      </c>
      <c r="O34" s="87"/>
      <c r="P34" s="86"/>
      <c r="Q34" s="86"/>
      <c r="R34" s="86">
        <v>3.3</v>
      </c>
      <c r="S34" s="86">
        <v>37</v>
      </c>
      <c r="T34" s="86">
        <v>38</v>
      </c>
      <c r="U34" s="86">
        <v>18</v>
      </c>
      <c r="V34" s="86">
        <v>1.8</v>
      </c>
      <c r="W34" s="88">
        <v>1.4</v>
      </c>
      <c r="X34" s="88">
        <v>1.41</v>
      </c>
      <c r="Y34" s="86"/>
      <c r="Z34" s="86"/>
      <c r="AA34" s="86"/>
      <c r="AB34" s="86"/>
      <c r="AC34" s="86">
        <v>7.3</v>
      </c>
      <c r="AD34" s="86"/>
      <c r="AE34" s="86"/>
      <c r="AF34" s="86">
        <v>2820</v>
      </c>
      <c r="AG34" s="86"/>
      <c r="AH34" s="86"/>
      <c r="AI34" s="86"/>
      <c r="AJ34" s="86">
        <v>15</v>
      </c>
      <c r="AK34" s="86">
        <v>15</v>
      </c>
      <c r="AL34" s="86">
        <v>40</v>
      </c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 t="s">
        <v>224</v>
      </c>
      <c r="BD34" s="86">
        <v>85</v>
      </c>
      <c r="BE34" s="86">
        <v>2</v>
      </c>
      <c r="BF34" s="86">
        <v>1</v>
      </c>
      <c r="BG34" s="86">
        <v>29</v>
      </c>
      <c r="BH34" s="86">
        <v>60</v>
      </c>
      <c r="BI34" s="86">
        <v>0</v>
      </c>
      <c r="BJ34" s="86">
        <v>0</v>
      </c>
      <c r="BK34" s="86">
        <v>0</v>
      </c>
      <c r="BL34" s="86" t="s">
        <v>238</v>
      </c>
      <c r="BM34" s="89"/>
    </row>
    <row r="35" spans="1:65" x14ac:dyDescent="0.35">
      <c r="A35" s="1">
        <v>20</v>
      </c>
      <c r="B35" s="1" t="s">
        <v>17</v>
      </c>
      <c r="C35" s="1" t="s">
        <v>13</v>
      </c>
      <c r="D35" s="1">
        <v>1</v>
      </c>
      <c r="E35" s="1" t="s">
        <v>8</v>
      </c>
      <c r="F35" s="1" t="s">
        <v>226</v>
      </c>
      <c r="G35" s="1" t="s">
        <v>214</v>
      </c>
      <c r="H35" s="1" t="s">
        <v>215</v>
      </c>
      <c r="J35" s="85" t="s">
        <v>247</v>
      </c>
      <c r="K35" s="86">
        <v>20</v>
      </c>
      <c r="L35" s="87">
        <v>3</v>
      </c>
      <c r="M35" s="87"/>
      <c r="N35" s="87">
        <v>6</v>
      </c>
      <c r="O35" s="87"/>
      <c r="P35" s="86"/>
      <c r="Q35" s="86"/>
      <c r="R35" s="86">
        <v>3.3</v>
      </c>
      <c r="S35" s="86">
        <v>40</v>
      </c>
      <c r="T35" s="86">
        <v>37</v>
      </c>
      <c r="U35" s="86">
        <v>15</v>
      </c>
      <c r="V35" s="86">
        <v>3.7</v>
      </c>
      <c r="W35" s="88">
        <v>2</v>
      </c>
      <c r="X35" s="88">
        <v>1.43</v>
      </c>
      <c r="Y35" s="86"/>
      <c r="Z35" s="86"/>
      <c r="AA35" s="86"/>
      <c r="AB35" s="86"/>
      <c r="AC35" s="86">
        <v>7.2</v>
      </c>
      <c r="AD35" s="86"/>
      <c r="AE35" s="86"/>
      <c r="AF35" s="86">
        <v>3120</v>
      </c>
      <c r="AG35" s="86"/>
      <c r="AH35" s="86"/>
      <c r="AI35" s="86"/>
      <c r="AJ35" s="86">
        <v>15</v>
      </c>
      <c r="AK35" s="86">
        <v>16</v>
      </c>
      <c r="AL35" s="86">
        <v>42</v>
      </c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 t="s">
        <v>224</v>
      </c>
      <c r="BD35" s="86">
        <v>95</v>
      </c>
      <c r="BE35" s="86">
        <v>1</v>
      </c>
      <c r="BF35" s="86">
        <v>1</v>
      </c>
      <c r="BG35" s="86">
        <v>30</v>
      </c>
      <c r="BH35" s="86">
        <v>60</v>
      </c>
      <c r="BI35" s="86">
        <v>0</v>
      </c>
      <c r="BJ35" s="86">
        <v>0</v>
      </c>
      <c r="BK35" s="86">
        <v>0</v>
      </c>
      <c r="BL35" s="86" t="s">
        <v>231</v>
      </c>
      <c r="BM35" s="89"/>
    </row>
    <row r="36" spans="1:65" x14ac:dyDescent="0.35">
      <c r="A36" s="1">
        <v>21</v>
      </c>
      <c r="B36" s="1" t="s">
        <v>19</v>
      </c>
      <c r="C36" s="1" t="s">
        <v>13</v>
      </c>
      <c r="D36" s="1">
        <v>1</v>
      </c>
      <c r="E36" s="1" t="s">
        <v>14</v>
      </c>
      <c r="F36" s="1" t="s">
        <v>226</v>
      </c>
      <c r="G36" s="1" t="s">
        <v>219</v>
      </c>
      <c r="H36" s="1" t="s">
        <v>220</v>
      </c>
      <c r="J36" s="85" t="s">
        <v>247</v>
      </c>
      <c r="K36" s="86">
        <v>21</v>
      </c>
      <c r="L36" s="87">
        <v>3.2</v>
      </c>
      <c r="M36" s="87"/>
      <c r="N36" s="87">
        <v>6</v>
      </c>
      <c r="O36" s="87"/>
      <c r="P36" s="86"/>
      <c r="Q36" s="86"/>
      <c r="R36" s="86">
        <v>3.3</v>
      </c>
      <c r="S36" s="86">
        <v>42</v>
      </c>
      <c r="T36" s="86">
        <v>37</v>
      </c>
      <c r="U36" s="86">
        <v>14</v>
      </c>
      <c r="V36" s="86">
        <v>2.9</v>
      </c>
      <c r="W36" s="88">
        <v>2</v>
      </c>
      <c r="X36" s="88">
        <v>1.43</v>
      </c>
      <c r="Y36" s="86"/>
      <c r="Z36" s="86"/>
      <c r="AA36" s="86"/>
      <c r="AB36" s="86"/>
      <c r="AC36" s="86">
        <v>7.2</v>
      </c>
      <c r="AD36" s="86"/>
      <c r="AE36" s="86"/>
      <c r="AF36" s="86">
        <v>3270</v>
      </c>
      <c r="AG36" s="86"/>
      <c r="AH36" s="86"/>
      <c r="AI36" s="86"/>
      <c r="AJ36" s="86">
        <v>14</v>
      </c>
      <c r="AK36" s="86">
        <v>15</v>
      </c>
      <c r="AL36" s="86">
        <v>46</v>
      </c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 t="s">
        <v>224</v>
      </c>
      <c r="BD36" s="86">
        <v>80</v>
      </c>
      <c r="BE36" s="86">
        <v>1</v>
      </c>
      <c r="BF36" s="86">
        <v>1</v>
      </c>
      <c r="BG36" s="86">
        <v>30</v>
      </c>
      <c r="BH36" s="86">
        <v>60</v>
      </c>
      <c r="BI36" s="86">
        <v>0</v>
      </c>
      <c r="BJ36" s="86">
        <v>0</v>
      </c>
      <c r="BK36" s="86">
        <v>0</v>
      </c>
      <c r="BL36" s="86" t="s">
        <v>232</v>
      </c>
      <c r="BM36" s="89"/>
    </row>
    <row r="37" spans="1:65" x14ac:dyDescent="0.35">
      <c r="A37" s="91">
        <v>23</v>
      </c>
      <c r="B37" s="91" t="s">
        <v>20</v>
      </c>
      <c r="C37" s="91" t="s">
        <v>13</v>
      </c>
      <c r="D37" s="91">
        <v>3</v>
      </c>
      <c r="E37" s="91" t="s">
        <v>8</v>
      </c>
      <c r="F37" s="1" t="s">
        <v>223</v>
      </c>
      <c r="G37" s="1" t="s">
        <v>214</v>
      </c>
      <c r="H37" s="1" t="s">
        <v>215</v>
      </c>
      <c r="J37" s="85" t="s">
        <v>247</v>
      </c>
      <c r="K37" s="86">
        <v>23</v>
      </c>
      <c r="L37" s="87">
        <v>2.7</v>
      </c>
      <c r="M37" s="87"/>
      <c r="N37" s="87">
        <v>5.3</v>
      </c>
      <c r="O37" s="87"/>
      <c r="P37" s="86"/>
      <c r="Q37" s="86"/>
      <c r="R37" s="86">
        <v>3</v>
      </c>
      <c r="S37" s="86">
        <v>44</v>
      </c>
      <c r="T37" s="86">
        <v>39</v>
      </c>
      <c r="U37" s="86">
        <v>11</v>
      </c>
      <c r="V37" s="86">
        <v>2.6</v>
      </c>
      <c r="W37" s="88">
        <v>1.7</v>
      </c>
      <c r="X37" s="88">
        <v>1.4</v>
      </c>
      <c r="Y37" s="86"/>
      <c r="Z37" s="86"/>
      <c r="AA37" s="86"/>
      <c r="AB37" s="86"/>
      <c r="AC37" s="86">
        <v>7.3</v>
      </c>
      <c r="AD37" s="86"/>
      <c r="AE37" s="86"/>
      <c r="AF37" s="86">
        <v>2960</v>
      </c>
      <c r="AG37" s="86"/>
      <c r="AH37" s="86"/>
      <c r="AI37" s="86"/>
      <c r="AJ37" s="86">
        <v>13</v>
      </c>
      <c r="AK37" s="86">
        <v>11</v>
      </c>
      <c r="AL37" s="86">
        <v>37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 t="s">
        <v>224</v>
      </c>
      <c r="BD37" s="86">
        <v>85</v>
      </c>
      <c r="BE37" s="86">
        <v>1</v>
      </c>
      <c r="BF37" s="86">
        <v>1</v>
      </c>
      <c r="BG37" s="86">
        <v>30</v>
      </c>
      <c r="BH37" s="86">
        <v>60</v>
      </c>
      <c r="BI37" s="86">
        <v>0</v>
      </c>
      <c r="BJ37" s="86">
        <v>0</v>
      </c>
      <c r="BK37" s="86">
        <v>0</v>
      </c>
      <c r="BL37" s="86" t="s">
        <v>225</v>
      </c>
      <c r="BM37" s="89"/>
    </row>
    <row r="38" spans="1:65" x14ac:dyDescent="0.35">
      <c r="A38" s="1">
        <v>27</v>
      </c>
      <c r="B38" s="1" t="s">
        <v>13</v>
      </c>
      <c r="C38" s="1" t="s">
        <v>12</v>
      </c>
      <c r="D38" s="1">
        <v>1</v>
      </c>
      <c r="E38" s="1" t="s">
        <v>14</v>
      </c>
      <c r="F38" s="90" t="s">
        <v>226</v>
      </c>
      <c r="G38" s="90" t="s">
        <v>219</v>
      </c>
      <c r="H38" s="90" t="s">
        <v>220</v>
      </c>
      <c r="I38" s="92"/>
      <c r="J38" s="85" t="s">
        <v>247</v>
      </c>
      <c r="K38" s="86">
        <v>27</v>
      </c>
      <c r="L38" s="87">
        <v>2.5</v>
      </c>
      <c r="M38" s="87"/>
      <c r="N38" s="87">
        <v>4.7</v>
      </c>
      <c r="O38" s="87"/>
      <c r="P38" s="86"/>
      <c r="Q38" s="86"/>
      <c r="R38" s="86">
        <v>2.8</v>
      </c>
      <c r="S38" s="86">
        <v>38</v>
      </c>
      <c r="T38" s="86">
        <v>42</v>
      </c>
      <c r="U38" s="86">
        <v>13</v>
      </c>
      <c r="V38" s="86">
        <v>2.9</v>
      </c>
      <c r="W38" s="88">
        <v>1.8</v>
      </c>
      <c r="X38" s="88">
        <v>1.41</v>
      </c>
      <c r="Y38" s="86"/>
      <c r="Z38" s="86"/>
      <c r="AA38" s="86"/>
      <c r="AB38" s="86"/>
      <c r="AC38" s="86">
        <v>7.3</v>
      </c>
      <c r="AD38" s="86"/>
      <c r="AE38" s="86"/>
      <c r="AF38" s="86">
        <v>2380</v>
      </c>
      <c r="AG38" s="86"/>
      <c r="AH38" s="86"/>
      <c r="AI38" s="86"/>
      <c r="AJ38" s="86">
        <v>13</v>
      </c>
      <c r="AK38" s="86">
        <v>13</v>
      </c>
      <c r="AL38" s="86">
        <v>45</v>
      </c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 t="s">
        <v>224</v>
      </c>
      <c r="BD38" s="86">
        <v>90</v>
      </c>
      <c r="BE38" s="86">
        <v>1</v>
      </c>
      <c r="BF38" s="86">
        <v>1</v>
      </c>
      <c r="BG38" s="86">
        <v>29</v>
      </c>
      <c r="BH38" s="86">
        <v>60</v>
      </c>
      <c r="BI38" s="86">
        <v>0</v>
      </c>
      <c r="BJ38" s="86">
        <v>0</v>
      </c>
      <c r="BK38" s="86">
        <v>0</v>
      </c>
      <c r="BL38" s="86" t="s">
        <v>225</v>
      </c>
      <c r="BM38" s="89"/>
    </row>
    <row r="39" spans="1:65" x14ac:dyDescent="0.35">
      <c r="A39" s="1">
        <v>28</v>
      </c>
      <c r="B39" s="1" t="s">
        <v>13</v>
      </c>
      <c r="C39" s="1" t="s">
        <v>12</v>
      </c>
      <c r="D39" s="1">
        <v>2</v>
      </c>
      <c r="E39" s="1" t="s">
        <v>14</v>
      </c>
      <c r="F39" s="1" t="s">
        <v>213</v>
      </c>
      <c r="G39" s="1" t="s">
        <v>219</v>
      </c>
      <c r="H39" s="1" t="s">
        <v>220</v>
      </c>
      <c r="J39" s="85" t="s">
        <v>247</v>
      </c>
      <c r="K39" s="86">
        <v>28</v>
      </c>
      <c r="L39" s="87">
        <v>2.9</v>
      </c>
      <c r="M39" s="87"/>
      <c r="N39" s="87">
        <v>5.6</v>
      </c>
      <c r="O39" s="87"/>
      <c r="P39" s="86"/>
      <c r="Q39" s="86"/>
      <c r="R39" s="86">
        <v>3.1</v>
      </c>
      <c r="S39" s="86">
        <v>43</v>
      </c>
      <c r="T39" s="86">
        <v>38</v>
      </c>
      <c r="U39" s="86">
        <v>12</v>
      </c>
      <c r="V39" s="86">
        <v>2.6</v>
      </c>
      <c r="W39" s="88">
        <v>1.7</v>
      </c>
      <c r="X39" s="88">
        <v>1.39</v>
      </c>
      <c r="Y39" s="86"/>
      <c r="Z39" s="86"/>
      <c r="AA39" s="86"/>
      <c r="AB39" s="86"/>
      <c r="AC39" s="86">
        <v>7.1</v>
      </c>
      <c r="AD39" s="86"/>
      <c r="AE39" s="86"/>
      <c r="AF39" s="86">
        <v>3030</v>
      </c>
      <c r="AG39" s="86"/>
      <c r="AH39" s="86"/>
      <c r="AI39" s="86"/>
      <c r="AJ39" s="86">
        <v>14</v>
      </c>
      <c r="AK39" s="86">
        <v>14</v>
      </c>
      <c r="AL39" s="86">
        <v>44</v>
      </c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 t="s">
        <v>224</v>
      </c>
      <c r="BD39" s="86">
        <v>85</v>
      </c>
      <c r="BE39" s="86">
        <v>1</v>
      </c>
      <c r="BF39" s="86">
        <v>1</v>
      </c>
      <c r="BG39" s="86">
        <v>30</v>
      </c>
      <c r="BH39" s="86">
        <v>60</v>
      </c>
      <c r="BI39" s="86">
        <v>0</v>
      </c>
      <c r="BJ39" s="86">
        <v>0</v>
      </c>
      <c r="BK39" s="86">
        <v>0</v>
      </c>
      <c r="BL39" s="86" t="s">
        <v>225</v>
      </c>
      <c r="BM39" s="89"/>
    </row>
    <row r="40" spans="1:65" x14ac:dyDescent="0.35">
      <c r="A40" s="1">
        <v>30</v>
      </c>
      <c r="B40" s="1" t="s">
        <v>12</v>
      </c>
      <c r="C40" s="1" t="s">
        <v>12</v>
      </c>
      <c r="D40" s="1">
        <v>3</v>
      </c>
      <c r="E40" s="1" t="s">
        <v>8</v>
      </c>
      <c r="F40" s="1" t="s">
        <v>223</v>
      </c>
      <c r="G40" s="1" t="s">
        <v>214</v>
      </c>
      <c r="H40" s="1" t="s">
        <v>215</v>
      </c>
      <c r="J40" s="85" t="s">
        <v>247</v>
      </c>
      <c r="K40" s="86">
        <v>30</v>
      </c>
      <c r="L40" s="87">
        <v>3.2</v>
      </c>
      <c r="M40" s="87"/>
      <c r="N40" s="87">
        <v>5.9</v>
      </c>
      <c r="O40" s="87"/>
      <c r="P40" s="86"/>
      <c r="Q40" s="86"/>
      <c r="R40" s="86">
        <v>3.4</v>
      </c>
      <c r="S40" s="86">
        <v>42</v>
      </c>
      <c r="T40" s="86">
        <v>37</v>
      </c>
      <c r="U40" s="86">
        <v>13</v>
      </c>
      <c r="V40" s="86">
        <v>1.7</v>
      </c>
      <c r="W40" s="88">
        <v>1.3</v>
      </c>
      <c r="X40" s="88">
        <v>1.43</v>
      </c>
      <c r="Y40" s="86"/>
      <c r="Z40" s="86"/>
      <c r="AA40" s="86"/>
      <c r="AB40" s="86"/>
      <c r="AC40" s="86">
        <v>7.2</v>
      </c>
      <c r="AD40" s="86"/>
      <c r="AE40" s="86"/>
      <c r="AF40" s="86">
        <v>3260</v>
      </c>
      <c r="AG40" s="86"/>
      <c r="AH40" s="86"/>
      <c r="AI40" s="86"/>
      <c r="AJ40" s="86">
        <v>13</v>
      </c>
      <c r="AK40" s="86">
        <v>12</v>
      </c>
      <c r="AL40" s="86">
        <v>38</v>
      </c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 t="s">
        <v>233</v>
      </c>
      <c r="BD40" s="86">
        <v>85</v>
      </c>
      <c r="BE40" s="86">
        <v>1</v>
      </c>
      <c r="BF40" s="86">
        <v>1</v>
      </c>
      <c r="BG40" s="86">
        <v>27</v>
      </c>
      <c r="BH40" s="86">
        <v>60</v>
      </c>
      <c r="BI40" s="86">
        <v>0</v>
      </c>
      <c r="BJ40" s="86">
        <v>0</v>
      </c>
      <c r="BK40" s="86">
        <v>0</v>
      </c>
      <c r="BL40" s="86" t="s">
        <v>234</v>
      </c>
      <c r="BM40" s="89"/>
    </row>
    <row r="41" spans="1:65" x14ac:dyDescent="0.35">
      <c r="A41" s="1">
        <v>32</v>
      </c>
      <c r="B41" s="1" t="s">
        <v>17</v>
      </c>
      <c r="C41" s="1" t="s">
        <v>12</v>
      </c>
      <c r="D41" s="1">
        <v>1</v>
      </c>
      <c r="E41" s="1" t="s">
        <v>8</v>
      </c>
      <c r="F41" s="1" t="s">
        <v>226</v>
      </c>
      <c r="G41" s="1" t="s">
        <v>214</v>
      </c>
      <c r="H41" s="1" t="s">
        <v>215</v>
      </c>
      <c r="J41" s="85" t="s">
        <v>247</v>
      </c>
      <c r="K41" s="86">
        <v>32</v>
      </c>
      <c r="L41" s="87">
        <v>2.9</v>
      </c>
      <c r="M41" s="87"/>
      <c r="N41" s="87">
        <v>5.2</v>
      </c>
      <c r="O41" s="87"/>
      <c r="P41" s="86"/>
      <c r="Q41" s="86"/>
      <c r="R41" s="86">
        <v>3.1</v>
      </c>
      <c r="S41" s="86">
        <v>43</v>
      </c>
      <c r="T41" s="86">
        <v>34</v>
      </c>
      <c r="U41" s="86">
        <v>16</v>
      </c>
      <c r="V41" s="86">
        <v>2.2999999999999998</v>
      </c>
      <c r="W41" s="88">
        <v>1.8</v>
      </c>
      <c r="X41" s="88">
        <v>1.39</v>
      </c>
      <c r="Y41" s="86"/>
      <c r="Z41" s="86"/>
      <c r="AA41" s="86"/>
      <c r="AB41" s="86"/>
      <c r="AC41" s="86">
        <v>7.3</v>
      </c>
      <c r="AD41" s="86"/>
      <c r="AE41" s="86"/>
      <c r="AF41" s="86">
        <v>2800</v>
      </c>
      <c r="AG41" s="86"/>
      <c r="AH41" s="86"/>
      <c r="AI41" s="86"/>
      <c r="AJ41" s="86">
        <v>14</v>
      </c>
      <c r="AK41" s="86">
        <v>14</v>
      </c>
      <c r="AL41" s="86">
        <v>42</v>
      </c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 t="s">
        <v>224</v>
      </c>
      <c r="BD41" s="86">
        <v>95</v>
      </c>
      <c r="BE41" s="86">
        <v>1</v>
      </c>
      <c r="BF41" s="86">
        <v>1</v>
      </c>
      <c r="BG41" s="86">
        <v>35</v>
      </c>
      <c r="BH41" s="86">
        <v>60</v>
      </c>
      <c r="BI41" s="86">
        <v>0</v>
      </c>
      <c r="BJ41" s="86">
        <v>0</v>
      </c>
      <c r="BK41" s="86">
        <v>0</v>
      </c>
      <c r="BL41" s="86" t="s">
        <v>235</v>
      </c>
      <c r="BM41" s="89"/>
    </row>
    <row r="42" spans="1:65" x14ac:dyDescent="0.35">
      <c r="A42" s="1">
        <v>33</v>
      </c>
      <c r="B42" s="1" t="s">
        <v>19</v>
      </c>
      <c r="C42" s="1" t="s">
        <v>12</v>
      </c>
      <c r="D42" s="1">
        <v>2</v>
      </c>
      <c r="E42" s="1" t="s">
        <v>8</v>
      </c>
      <c r="F42" s="1" t="s">
        <v>213</v>
      </c>
      <c r="G42" s="1" t="s">
        <v>214</v>
      </c>
      <c r="H42" s="1" t="s">
        <v>215</v>
      </c>
      <c r="J42" s="85" t="s">
        <v>247</v>
      </c>
      <c r="K42" s="86">
        <v>33</v>
      </c>
      <c r="L42" s="87">
        <v>2.8</v>
      </c>
      <c r="M42" s="87"/>
      <c r="N42" s="87">
        <v>5.3</v>
      </c>
      <c r="O42" s="87"/>
      <c r="P42" s="86"/>
      <c r="Q42" s="86"/>
      <c r="R42" s="86">
        <v>3</v>
      </c>
      <c r="S42" s="86">
        <v>42</v>
      </c>
      <c r="T42" s="86">
        <v>38</v>
      </c>
      <c r="U42" s="86">
        <v>13</v>
      </c>
      <c r="V42" s="86">
        <v>2.2000000000000002</v>
      </c>
      <c r="W42" s="88">
        <v>1.4</v>
      </c>
      <c r="X42" s="88">
        <v>1.42</v>
      </c>
      <c r="Y42" s="86"/>
      <c r="Z42" s="86"/>
      <c r="AA42" s="86"/>
      <c r="AB42" s="86"/>
      <c r="AC42" s="86">
        <v>7.3</v>
      </c>
      <c r="AD42" s="86"/>
      <c r="AE42" s="86"/>
      <c r="AF42" s="86">
        <v>2960</v>
      </c>
      <c r="AG42" s="86"/>
      <c r="AH42" s="86"/>
      <c r="AI42" s="86"/>
      <c r="AJ42" s="86">
        <v>13</v>
      </c>
      <c r="AK42" s="86">
        <v>13</v>
      </c>
      <c r="AL42" s="86">
        <v>41</v>
      </c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 t="s">
        <v>224</v>
      </c>
      <c r="BD42" s="86">
        <v>90</v>
      </c>
      <c r="BE42" s="86">
        <v>1</v>
      </c>
      <c r="BF42" s="86">
        <v>1</v>
      </c>
      <c r="BG42" s="86">
        <v>30</v>
      </c>
      <c r="BH42" s="86">
        <v>60</v>
      </c>
      <c r="BI42" s="86">
        <v>0</v>
      </c>
      <c r="BJ42" s="86">
        <v>0</v>
      </c>
      <c r="BK42" s="86">
        <v>0</v>
      </c>
      <c r="BL42" s="86" t="s">
        <v>236</v>
      </c>
      <c r="BM42" s="89"/>
    </row>
    <row r="43" spans="1:65" x14ac:dyDescent="0.35">
      <c r="A43" s="1">
        <v>34</v>
      </c>
      <c r="B43" s="1" t="s">
        <v>19</v>
      </c>
      <c r="C43" s="1" t="s">
        <v>12</v>
      </c>
      <c r="D43" s="1">
        <v>3</v>
      </c>
      <c r="E43" s="1" t="s">
        <v>14</v>
      </c>
      <c r="F43" s="1" t="s">
        <v>223</v>
      </c>
      <c r="G43" s="1" t="s">
        <v>219</v>
      </c>
      <c r="H43" s="1" t="s">
        <v>220</v>
      </c>
      <c r="J43" s="85" t="s">
        <v>247</v>
      </c>
      <c r="K43" s="86">
        <v>34</v>
      </c>
      <c r="L43" s="87">
        <v>3.3</v>
      </c>
      <c r="M43" s="87"/>
      <c r="N43" s="87">
        <v>6.2</v>
      </c>
      <c r="O43" s="87"/>
      <c r="P43" s="86"/>
      <c r="Q43" s="86"/>
      <c r="R43" s="86">
        <v>3.5</v>
      </c>
      <c r="S43" s="86">
        <v>42</v>
      </c>
      <c r="T43" s="86">
        <v>38</v>
      </c>
      <c r="U43" s="86">
        <v>12</v>
      </c>
      <c r="V43" s="86">
        <v>2.2000000000000002</v>
      </c>
      <c r="W43" s="88">
        <v>1.5</v>
      </c>
      <c r="X43" s="88">
        <v>1.1200000000000001</v>
      </c>
      <c r="Y43" s="86"/>
      <c r="Z43" s="86"/>
      <c r="AA43" s="86"/>
      <c r="AB43" s="86"/>
      <c r="AC43" s="86">
        <v>7.3</v>
      </c>
      <c r="AD43" s="86"/>
      <c r="AE43" s="86"/>
      <c r="AF43" s="86">
        <v>3200</v>
      </c>
      <c r="AG43" s="86"/>
      <c r="AH43" s="86"/>
      <c r="AI43" s="86"/>
      <c r="AJ43" s="86">
        <v>16</v>
      </c>
      <c r="AK43" s="86">
        <v>19</v>
      </c>
      <c r="AL43" s="86">
        <v>51</v>
      </c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 t="s">
        <v>237</v>
      </c>
      <c r="BD43" s="86">
        <v>85</v>
      </c>
      <c r="BE43" s="86">
        <v>1</v>
      </c>
      <c r="BF43" s="86">
        <v>2</v>
      </c>
      <c r="BG43" s="86">
        <v>30</v>
      </c>
      <c r="BH43" s="86">
        <v>60</v>
      </c>
      <c r="BI43" s="86">
        <v>0</v>
      </c>
      <c r="BJ43" s="86">
        <v>0</v>
      </c>
      <c r="BK43" s="86">
        <v>0</v>
      </c>
      <c r="BL43" s="86" t="s">
        <v>238</v>
      </c>
      <c r="BM43" s="89"/>
    </row>
    <row r="44" spans="1:65" x14ac:dyDescent="0.35">
      <c r="A44" s="90">
        <v>37</v>
      </c>
      <c r="B44" s="90" t="s">
        <v>7</v>
      </c>
      <c r="C44" s="90" t="s">
        <v>17</v>
      </c>
      <c r="D44" s="90">
        <v>3</v>
      </c>
      <c r="E44" s="90" t="s">
        <v>14</v>
      </c>
      <c r="F44" s="90" t="s">
        <v>223</v>
      </c>
      <c r="G44" s="90" t="s">
        <v>219</v>
      </c>
      <c r="H44" s="90" t="s">
        <v>220</v>
      </c>
      <c r="I44" s="92"/>
      <c r="J44" s="85" t="s">
        <v>247</v>
      </c>
      <c r="K44" s="86">
        <v>37</v>
      </c>
      <c r="L44" s="87">
        <v>1.7</v>
      </c>
      <c r="M44" s="87"/>
      <c r="N44" s="87">
        <v>3.8</v>
      </c>
      <c r="O44" s="87"/>
      <c r="P44" s="86"/>
      <c r="Q44" s="86"/>
      <c r="R44" s="86">
        <v>2.4</v>
      </c>
      <c r="S44" s="86">
        <v>42</v>
      </c>
      <c r="T44" s="86">
        <v>36</v>
      </c>
      <c r="U44" s="86">
        <v>14</v>
      </c>
      <c r="V44" s="86">
        <v>2.6</v>
      </c>
      <c r="W44" s="88">
        <v>1.6</v>
      </c>
      <c r="X44" s="88">
        <v>1.1499999999999999</v>
      </c>
      <c r="Y44" s="86"/>
      <c r="Z44" s="86"/>
      <c r="AA44" s="86"/>
      <c r="AB44" s="86"/>
      <c r="AC44" s="86">
        <v>7.4</v>
      </c>
      <c r="AD44" s="86"/>
      <c r="AE44" s="86"/>
      <c r="AF44" s="86">
        <v>2040</v>
      </c>
      <c r="AG44" s="86"/>
      <c r="AH44" s="86"/>
      <c r="AI44" s="86"/>
      <c r="AJ44" s="86">
        <v>23</v>
      </c>
      <c r="AK44" s="86">
        <v>11</v>
      </c>
      <c r="AL44" s="86">
        <v>49</v>
      </c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 t="s">
        <v>239</v>
      </c>
      <c r="BD44" s="86">
        <v>90</v>
      </c>
      <c r="BE44" s="86">
        <v>1</v>
      </c>
      <c r="BF44" s="86">
        <v>1</v>
      </c>
      <c r="BG44" s="86">
        <v>33</v>
      </c>
      <c r="BH44" s="86">
        <v>33</v>
      </c>
      <c r="BI44" s="86">
        <v>0</v>
      </c>
      <c r="BJ44" s="86">
        <v>0</v>
      </c>
      <c r="BK44" s="86">
        <v>0</v>
      </c>
      <c r="BL44" s="86">
        <v>0</v>
      </c>
      <c r="BM44" s="89"/>
    </row>
    <row r="45" spans="1:65" x14ac:dyDescent="0.35">
      <c r="A45" s="1">
        <v>38</v>
      </c>
      <c r="B45" s="1" t="s">
        <v>7</v>
      </c>
      <c r="C45" s="1" t="s">
        <v>17</v>
      </c>
      <c r="D45" s="1">
        <v>1</v>
      </c>
      <c r="E45" s="1" t="s">
        <v>8</v>
      </c>
      <c r="F45" s="1" t="s">
        <v>226</v>
      </c>
      <c r="G45" s="1" t="s">
        <v>214</v>
      </c>
      <c r="H45" s="1" t="s">
        <v>215</v>
      </c>
      <c r="J45" s="85" t="s">
        <v>247</v>
      </c>
      <c r="K45" s="86">
        <v>38</v>
      </c>
      <c r="L45" s="87">
        <v>2</v>
      </c>
      <c r="M45" s="87"/>
      <c r="N45" s="87">
        <v>4.0999999999999996</v>
      </c>
      <c r="O45" s="87"/>
      <c r="P45" s="86"/>
      <c r="Q45" s="86"/>
      <c r="R45" s="86">
        <v>2.5</v>
      </c>
      <c r="S45" s="86">
        <v>42</v>
      </c>
      <c r="T45" s="86">
        <v>38</v>
      </c>
      <c r="U45" s="86">
        <v>13</v>
      </c>
      <c r="V45" s="86">
        <v>2.2999999999999998</v>
      </c>
      <c r="W45" s="88">
        <v>1.5</v>
      </c>
      <c r="X45" s="88">
        <v>1.35</v>
      </c>
      <c r="Y45" s="86"/>
      <c r="Z45" s="86"/>
      <c r="AA45" s="86"/>
      <c r="AB45" s="86"/>
      <c r="AC45" s="86">
        <v>7.4</v>
      </c>
      <c r="AD45" s="86"/>
      <c r="AE45" s="86"/>
      <c r="AF45" s="86">
        <v>2090</v>
      </c>
      <c r="AG45" s="86"/>
      <c r="AH45" s="86"/>
      <c r="AI45" s="86"/>
      <c r="AJ45" s="86">
        <v>12</v>
      </c>
      <c r="AK45" s="86">
        <v>12</v>
      </c>
      <c r="AL45" s="86">
        <v>43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 t="s">
        <v>224</v>
      </c>
      <c r="BD45" s="86">
        <v>95</v>
      </c>
      <c r="BE45" s="86">
        <v>1</v>
      </c>
      <c r="BF45" s="86">
        <v>1</v>
      </c>
      <c r="BG45" s="86">
        <v>33</v>
      </c>
      <c r="BH45" s="86">
        <v>60</v>
      </c>
      <c r="BI45" s="86">
        <v>0</v>
      </c>
      <c r="BJ45" s="86">
        <v>0</v>
      </c>
      <c r="BK45" s="86">
        <v>0</v>
      </c>
      <c r="BL45" s="86" t="s">
        <v>241</v>
      </c>
      <c r="BM45" s="89"/>
    </row>
    <row r="46" spans="1:65" x14ac:dyDescent="0.35">
      <c r="A46" s="1">
        <v>39</v>
      </c>
      <c r="B46" s="1" t="s">
        <v>13</v>
      </c>
      <c r="C46" s="1" t="s">
        <v>17</v>
      </c>
      <c r="D46" s="1">
        <v>2</v>
      </c>
      <c r="E46" s="1" t="s">
        <v>8</v>
      </c>
      <c r="F46" s="1" t="s">
        <v>213</v>
      </c>
      <c r="G46" s="1" t="s">
        <v>214</v>
      </c>
      <c r="H46" s="1" t="s">
        <v>215</v>
      </c>
      <c r="J46" s="85" t="s">
        <v>247</v>
      </c>
      <c r="K46" s="86">
        <v>39</v>
      </c>
      <c r="L46" s="87">
        <v>2.4</v>
      </c>
      <c r="M46" s="87"/>
      <c r="N46" s="87">
        <v>4.4000000000000004</v>
      </c>
      <c r="O46" s="87"/>
      <c r="P46" s="86"/>
      <c r="Q46" s="86"/>
      <c r="R46" s="86">
        <v>2.6</v>
      </c>
      <c r="S46" s="86">
        <v>42</v>
      </c>
      <c r="T46" s="86">
        <v>40</v>
      </c>
      <c r="U46" s="86">
        <v>12</v>
      </c>
      <c r="V46" s="86">
        <v>2</v>
      </c>
      <c r="W46" s="88">
        <v>1.3</v>
      </c>
      <c r="X46" s="88">
        <v>1.38</v>
      </c>
      <c r="Y46" s="86"/>
      <c r="Z46" s="86"/>
      <c r="AA46" s="86"/>
      <c r="AB46" s="86"/>
      <c r="AC46" s="86">
        <v>7.4</v>
      </c>
      <c r="AD46" s="86"/>
      <c r="AE46" s="86"/>
      <c r="AF46" s="86">
        <v>2470</v>
      </c>
      <c r="AG46" s="86"/>
      <c r="AH46" s="86"/>
      <c r="AI46" s="86"/>
      <c r="AJ46" s="86">
        <v>13</v>
      </c>
      <c r="AK46" s="86">
        <v>11</v>
      </c>
      <c r="AL46" s="86">
        <v>36</v>
      </c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 t="s">
        <v>224</v>
      </c>
      <c r="BD46" s="86">
        <v>90</v>
      </c>
      <c r="BE46" s="86">
        <v>1</v>
      </c>
      <c r="BF46" s="86">
        <v>1</v>
      </c>
      <c r="BG46" s="86">
        <v>30</v>
      </c>
      <c r="BH46" s="86">
        <v>60</v>
      </c>
      <c r="BI46" s="86">
        <v>0</v>
      </c>
      <c r="BJ46" s="86">
        <v>0</v>
      </c>
      <c r="BK46" s="86">
        <v>0</v>
      </c>
      <c r="BL46" s="86" t="s">
        <v>242</v>
      </c>
      <c r="BM46" s="89"/>
    </row>
    <row r="47" spans="1:65" x14ac:dyDescent="0.35">
      <c r="A47" s="1">
        <v>42</v>
      </c>
      <c r="B47" s="1" t="s">
        <v>12</v>
      </c>
      <c r="C47" s="1" t="s">
        <v>17</v>
      </c>
      <c r="D47" s="1">
        <v>2</v>
      </c>
      <c r="E47" s="1" t="s">
        <v>14</v>
      </c>
      <c r="F47" s="1" t="s">
        <v>213</v>
      </c>
      <c r="G47" s="1" t="s">
        <v>219</v>
      </c>
      <c r="H47" s="1" t="s">
        <v>220</v>
      </c>
      <c r="J47" s="85" t="s">
        <v>247</v>
      </c>
      <c r="K47" s="86">
        <v>42</v>
      </c>
      <c r="L47" s="87">
        <v>2.9</v>
      </c>
      <c r="M47" s="87"/>
      <c r="N47" s="87">
        <v>5.0999999999999996</v>
      </c>
      <c r="O47" s="87"/>
      <c r="P47" s="86"/>
      <c r="Q47" s="86"/>
      <c r="R47" s="86">
        <v>2.9</v>
      </c>
      <c r="S47" s="86">
        <v>42</v>
      </c>
      <c r="T47" s="86">
        <v>40</v>
      </c>
      <c r="U47" s="86">
        <v>12</v>
      </c>
      <c r="V47" s="86">
        <v>2.2999999999999998</v>
      </c>
      <c r="W47" s="88">
        <v>1.4</v>
      </c>
      <c r="X47" s="88">
        <v>1.39</v>
      </c>
      <c r="Y47" s="86"/>
      <c r="Z47" s="86"/>
      <c r="AA47" s="86"/>
      <c r="AB47" s="86"/>
      <c r="AC47" s="86">
        <v>7.3</v>
      </c>
      <c r="AD47" s="86"/>
      <c r="AE47" s="86"/>
      <c r="AF47" s="86">
        <v>2810</v>
      </c>
      <c r="AG47" s="86"/>
      <c r="AH47" s="86"/>
      <c r="AI47" s="86"/>
      <c r="AJ47" s="86">
        <v>14</v>
      </c>
      <c r="AK47" s="86">
        <v>14</v>
      </c>
      <c r="AL47" s="86">
        <v>44</v>
      </c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 t="s">
        <v>243</v>
      </c>
      <c r="BD47" s="86">
        <v>90</v>
      </c>
      <c r="BE47" s="86">
        <v>1</v>
      </c>
      <c r="BF47" s="86">
        <v>1</v>
      </c>
      <c r="BG47" s="86">
        <v>28</v>
      </c>
      <c r="BH47" s="86">
        <v>60</v>
      </c>
      <c r="BI47" s="86">
        <v>0</v>
      </c>
      <c r="BJ47" s="86">
        <v>0</v>
      </c>
      <c r="BK47" s="86">
        <v>0</v>
      </c>
      <c r="BL47" s="86" t="s">
        <v>244</v>
      </c>
      <c r="BM47" s="89"/>
    </row>
    <row r="48" spans="1:65" x14ac:dyDescent="0.35">
      <c r="A48" s="92">
        <v>45</v>
      </c>
      <c r="B48" s="92" t="s">
        <v>19</v>
      </c>
      <c r="C48" s="92" t="s">
        <v>17</v>
      </c>
      <c r="D48" s="92">
        <v>1</v>
      </c>
      <c r="E48" s="92" t="s">
        <v>14</v>
      </c>
      <c r="F48" s="1" t="s">
        <v>226</v>
      </c>
      <c r="G48" s="1" t="s">
        <v>219</v>
      </c>
      <c r="H48" s="1" t="s">
        <v>220</v>
      </c>
      <c r="J48" s="85" t="s">
        <v>247</v>
      </c>
      <c r="K48" s="86">
        <v>45</v>
      </c>
      <c r="L48" s="87">
        <v>2.7</v>
      </c>
      <c r="M48" s="87"/>
      <c r="N48" s="87">
        <v>5</v>
      </c>
      <c r="O48" s="87"/>
      <c r="P48" s="86"/>
      <c r="Q48" s="86"/>
      <c r="R48" s="86">
        <v>3</v>
      </c>
      <c r="S48" s="86">
        <v>43</v>
      </c>
      <c r="T48" s="86">
        <v>40</v>
      </c>
      <c r="U48" s="86">
        <v>10</v>
      </c>
      <c r="V48" s="86">
        <v>2.2999999999999998</v>
      </c>
      <c r="W48" s="88">
        <v>1.3</v>
      </c>
      <c r="X48" s="88">
        <v>1.4</v>
      </c>
      <c r="Y48" s="86"/>
      <c r="Z48" s="86"/>
      <c r="AA48" s="86"/>
      <c r="AB48" s="86"/>
      <c r="AC48" s="86">
        <v>7.3</v>
      </c>
      <c r="AD48" s="86"/>
      <c r="AE48" s="86"/>
      <c r="AF48" s="86">
        <v>2900</v>
      </c>
      <c r="AG48" s="86"/>
      <c r="AH48" s="86"/>
      <c r="AI48" s="86"/>
      <c r="AJ48" s="86">
        <v>14</v>
      </c>
      <c r="AK48" s="86">
        <v>14</v>
      </c>
      <c r="AL48" s="86">
        <v>44</v>
      </c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 t="s">
        <v>224</v>
      </c>
      <c r="BD48" s="86">
        <v>85</v>
      </c>
      <c r="BE48" s="86">
        <v>1</v>
      </c>
      <c r="BF48" s="86">
        <v>1</v>
      </c>
      <c r="BG48" s="86">
        <v>27</v>
      </c>
      <c r="BH48" s="86">
        <v>60</v>
      </c>
      <c r="BI48" s="86">
        <v>0</v>
      </c>
      <c r="BJ48" s="86">
        <v>0</v>
      </c>
      <c r="BK48" s="86">
        <v>0</v>
      </c>
      <c r="BL48" s="86" t="s">
        <v>225</v>
      </c>
      <c r="BM48" s="89"/>
    </row>
    <row r="49" spans="1:65" x14ac:dyDescent="0.35">
      <c r="A49" s="91">
        <v>46</v>
      </c>
      <c r="B49" s="91" t="s">
        <v>19</v>
      </c>
      <c r="C49" s="91" t="s">
        <v>17</v>
      </c>
      <c r="D49" s="91">
        <v>3</v>
      </c>
      <c r="E49" s="91" t="s">
        <v>8</v>
      </c>
      <c r="F49" s="1" t="s">
        <v>223</v>
      </c>
      <c r="G49" s="1" t="s">
        <v>214</v>
      </c>
      <c r="H49" s="1" t="s">
        <v>215</v>
      </c>
      <c r="J49" s="85" t="s">
        <v>247</v>
      </c>
      <c r="K49" s="86">
        <v>46</v>
      </c>
      <c r="L49" s="87">
        <v>2.8</v>
      </c>
      <c r="M49" s="87"/>
      <c r="N49" s="87">
        <v>5.3</v>
      </c>
      <c r="O49" s="87"/>
      <c r="P49" s="86"/>
      <c r="Q49" s="86"/>
      <c r="R49" s="86">
        <v>3.1</v>
      </c>
      <c r="S49" s="86">
        <v>42</v>
      </c>
      <c r="T49" s="86">
        <v>38</v>
      </c>
      <c r="U49" s="86">
        <v>13</v>
      </c>
      <c r="V49" s="86">
        <v>2.1</v>
      </c>
      <c r="W49" s="88">
        <v>1.6</v>
      </c>
      <c r="X49" s="88">
        <v>1.4</v>
      </c>
      <c r="Y49" s="86"/>
      <c r="Z49" s="86"/>
      <c r="AA49" s="86"/>
      <c r="AB49" s="86"/>
      <c r="AC49" s="86">
        <v>7.2</v>
      </c>
      <c r="AD49" s="86"/>
      <c r="AE49" s="86"/>
      <c r="AF49" s="86">
        <v>2810</v>
      </c>
      <c r="AG49" s="86"/>
      <c r="AH49" s="86"/>
      <c r="AI49" s="86"/>
      <c r="AJ49" s="86">
        <v>14</v>
      </c>
      <c r="AK49" s="86">
        <v>14</v>
      </c>
      <c r="AL49" s="86">
        <v>45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 t="s">
        <v>245</v>
      </c>
      <c r="BD49" s="86">
        <v>90</v>
      </c>
      <c r="BE49" s="86">
        <v>1</v>
      </c>
      <c r="BF49" s="86">
        <v>1</v>
      </c>
      <c r="BG49" s="86">
        <v>32</v>
      </c>
      <c r="BH49" s="86">
        <v>60</v>
      </c>
      <c r="BI49" s="86">
        <v>0</v>
      </c>
      <c r="BJ49" s="86">
        <v>0</v>
      </c>
      <c r="BK49" s="86">
        <v>0</v>
      </c>
      <c r="BL49" s="86" t="s">
        <v>246</v>
      </c>
      <c r="BM49" s="89"/>
    </row>
  </sheetData>
  <autoFilter ref="A1:H1">
    <sortState ref="A2:H25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49"/>
  <sheetViews>
    <sheetView zoomScaleNormal="100" workbookViewId="0">
      <pane xSplit="1" ySplit="2" topLeftCell="B104" activePane="bottomRight" state="frozen"/>
      <selection pane="topRight" activeCell="B1" sqref="B1"/>
      <selection pane="bottomLeft" activeCell="A3" sqref="A3"/>
      <selection pane="bottomRight" activeCell="E112" sqref="E112"/>
    </sheetView>
  </sheetViews>
  <sheetFormatPr defaultRowHeight="14.5" x14ac:dyDescent="0.35"/>
  <cols>
    <col min="1" max="1" width="24.36328125" style="105" customWidth="1"/>
    <col min="2" max="2" width="15.6328125" style="148" customWidth="1"/>
    <col min="3" max="9" width="15.6328125" style="1" customWidth="1"/>
    <col min="10" max="10" width="15.6328125" style="109" customWidth="1"/>
    <col min="11" max="11" width="31.36328125" style="128" customWidth="1"/>
    <col min="12" max="12" width="31.36328125" style="127" customWidth="1"/>
    <col min="13" max="13" width="15.6328125" style="128" customWidth="1"/>
    <col min="14" max="14" width="15.6328125" style="107" customWidth="1"/>
    <col min="15" max="15" width="15.6328125" style="128" customWidth="1"/>
    <col min="16" max="16" width="15.6328125" style="130" customWidth="1"/>
    <col min="17" max="17" width="15.6328125" style="131" customWidth="1"/>
    <col min="18" max="18" width="15.6328125" style="130" customWidth="1"/>
    <col min="19" max="19" width="19.36328125" style="1" customWidth="1"/>
    <col min="20" max="20" width="20.36328125" style="1" customWidth="1"/>
    <col min="21" max="21" width="19.453125" style="149" customWidth="1"/>
    <col min="22" max="31" width="16.6328125" style="1" customWidth="1"/>
    <col min="32" max="33" width="16.6328125" style="92" customWidth="1"/>
    <col min="34" max="49" width="8.7265625" style="1"/>
    <col min="50" max="50" width="13.36328125" style="1" customWidth="1"/>
    <col min="51" max="51" width="8.7265625" style="1"/>
    <col min="52" max="52" width="118.36328125" style="1" bestFit="1" customWidth="1"/>
    <col min="53" max="53" width="16.6328125" style="1" bestFit="1" customWidth="1"/>
    <col min="54" max="54" width="53.6328125" style="1" bestFit="1" customWidth="1"/>
    <col min="55" max="55" width="8.7265625" style="1"/>
    <col min="56" max="56" width="11.6328125" style="1" bestFit="1" customWidth="1"/>
    <col min="57" max="57" width="3" style="1" bestFit="1" customWidth="1"/>
    <col min="58" max="58" width="12.6328125" style="1" bestFit="1" customWidth="1"/>
    <col min="59" max="59" width="3" style="1" bestFit="1" customWidth="1"/>
    <col min="60" max="60" width="13" style="1" bestFit="1" customWidth="1"/>
    <col min="61" max="61" width="3" style="1" bestFit="1" customWidth="1"/>
    <col min="62" max="62" width="12.6328125" style="1" bestFit="1" customWidth="1"/>
    <col min="63" max="63" width="8.7265625" style="1"/>
    <col min="64" max="64" width="3" style="1" bestFit="1" customWidth="1"/>
    <col min="65" max="65" width="2" style="1" bestFit="1" customWidth="1"/>
    <col min="66" max="66" width="5" style="1" bestFit="1" customWidth="1"/>
    <col min="67" max="67" width="8.7265625" style="1"/>
    <col min="68" max="68" width="4.08984375" style="1" bestFit="1" customWidth="1"/>
    <col min="69" max="69" width="2.90625" style="1" bestFit="1" customWidth="1"/>
    <col min="70" max="70" width="8.7265625" style="1"/>
    <col min="71" max="71" width="9.36328125" style="1" bestFit="1" customWidth="1"/>
    <col min="72" max="72" width="6.36328125" style="1" bestFit="1" customWidth="1"/>
    <col min="73" max="73" width="5.08984375" style="1" bestFit="1" customWidth="1"/>
    <col min="74" max="74" width="25.6328125" style="1" bestFit="1" customWidth="1"/>
    <col min="75" max="75" width="20" style="1" bestFit="1" customWidth="1"/>
    <col min="76" max="76" width="4" style="1" bestFit="1" customWidth="1"/>
    <col min="77" max="77" width="3" style="1" bestFit="1" customWidth="1"/>
    <col min="78" max="78" width="13.36328125" style="1" bestFit="1" customWidth="1"/>
    <col min="79" max="80" width="2" style="1" bestFit="1" customWidth="1"/>
    <col min="81" max="81" width="3" style="1" bestFit="1" customWidth="1"/>
    <col min="82" max="82" width="25.6328125" style="1" bestFit="1" customWidth="1"/>
    <col min="83" max="83" width="4" style="1" bestFit="1" customWidth="1"/>
    <col min="84" max="16384" width="8.7265625" style="1"/>
  </cols>
  <sheetData>
    <row r="1" spans="1:38" ht="46.25" customHeight="1" x14ac:dyDescent="0.6">
      <c r="A1" s="220" t="s">
        <v>251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93"/>
      <c r="S1" s="221" t="s">
        <v>252</v>
      </c>
      <c r="T1" s="221"/>
      <c r="U1" s="221"/>
      <c r="V1" s="222" t="s">
        <v>253</v>
      </c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94"/>
      <c r="AH1" s="223"/>
      <c r="AI1" s="223"/>
      <c r="AJ1" s="223"/>
      <c r="AK1" s="223"/>
      <c r="AL1" s="223"/>
    </row>
    <row r="2" spans="1:38" ht="45" customHeight="1" x14ac:dyDescent="0.35">
      <c r="A2" s="95" t="s">
        <v>254</v>
      </c>
      <c r="B2" s="96" t="s">
        <v>255</v>
      </c>
      <c r="C2" s="97" t="s">
        <v>256</v>
      </c>
      <c r="D2" s="97" t="s">
        <v>257</v>
      </c>
      <c r="E2" s="96" t="s">
        <v>258</v>
      </c>
      <c r="F2" s="98" t="s">
        <v>259</v>
      </c>
      <c r="G2" s="98" t="s">
        <v>260</v>
      </c>
      <c r="H2" s="98" t="s">
        <v>261</v>
      </c>
      <c r="I2" s="96" t="s">
        <v>262</v>
      </c>
      <c r="J2" s="99" t="s">
        <v>263</v>
      </c>
      <c r="K2" s="99" t="s">
        <v>264</v>
      </c>
      <c r="L2" s="97" t="s">
        <v>265</v>
      </c>
      <c r="M2" s="99" t="s">
        <v>266</v>
      </c>
      <c r="N2" s="97" t="s">
        <v>267</v>
      </c>
      <c r="O2" s="97" t="s">
        <v>268</v>
      </c>
      <c r="P2" s="99" t="s">
        <v>269</v>
      </c>
      <c r="Q2" s="99" t="s">
        <v>270</v>
      </c>
      <c r="R2" s="100" t="s">
        <v>158</v>
      </c>
      <c r="S2" s="101" t="s">
        <v>271</v>
      </c>
      <c r="T2" s="102" t="s">
        <v>272</v>
      </c>
      <c r="U2" s="102" t="s">
        <v>273</v>
      </c>
      <c r="V2" s="103" t="s">
        <v>274</v>
      </c>
      <c r="W2" s="103" t="s">
        <v>275</v>
      </c>
      <c r="X2" s="103" t="s">
        <v>276</v>
      </c>
      <c r="Y2" s="103" t="s">
        <v>277</v>
      </c>
      <c r="Z2" s="103" t="s">
        <v>278</v>
      </c>
      <c r="AA2" s="103" t="s">
        <v>279</v>
      </c>
      <c r="AB2" s="103" t="s">
        <v>280</v>
      </c>
      <c r="AC2" s="103" t="s">
        <v>281</v>
      </c>
      <c r="AD2" s="103" t="s">
        <v>177</v>
      </c>
      <c r="AE2" s="103" t="s">
        <v>282</v>
      </c>
      <c r="AF2" s="104" t="s">
        <v>283</v>
      </c>
      <c r="AG2" s="103" t="s">
        <v>284</v>
      </c>
    </row>
    <row r="3" spans="1:38" ht="14.15" customHeight="1" x14ac:dyDescent="0.35">
      <c r="A3" s="105" t="str">
        <f t="shared" ref="A3:A66" si="0">M3&amp;"-"&amp;J3&amp;"-"&amp;P3&amp;"-"&amp;Q3</f>
        <v>GOU-1-1-1</v>
      </c>
      <c r="B3" s="106" t="s">
        <v>285</v>
      </c>
      <c r="C3" s="107" t="s">
        <v>286</v>
      </c>
      <c r="D3" s="108" t="s">
        <v>287</v>
      </c>
      <c r="E3" s="109" t="s">
        <v>288</v>
      </c>
      <c r="F3" s="109" t="s">
        <v>289</v>
      </c>
      <c r="G3" s="109" t="str">
        <f>LEFT(A3,3)</f>
        <v>GOU</v>
      </c>
      <c r="H3" s="109" t="s">
        <v>167</v>
      </c>
      <c r="I3" s="109" t="s">
        <v>290</v>
      </c>
      <c r="J3" s="109">
        <v>1</v>
      </c>
      <c r="K3" s="108" t="s">
        <v>291</v>
      </c>
      <c r="L3" s="107">
        <v>1</v>
      </c>
      <c r="M3" s="108" t="s">
        <v>292</v>
      </c>
      <c r="N3" s="107">
        <v>1</v>
      </c>
      <c r="O3" s="108"/>
      <c r="P3" s="110">
        <v>1</v>
      </c>
      <c r="Q3" s="111">
        <v>1</v>
      </c>
      <c r="R3" s="110" t="s">
        <v>216</v>
      </c>
      <c r="T3" s="109"/>
      <c r="U3" s="112"/>
      <c r="V3" s="113">
        <v>2.7</v>
      </c>
      <c r="W3" s="114">
        <v>0.17</v>
      </c>
      <c r="X3" s="113">
        <v>2.6</v>
      </c>
      <c r="Y3" s="113">
        <v>4</v>
      </c>
      <c r="Z3" s="114">
        <v>6.7</v>
      </c>
      <c r="AA3" s="114">
        <v>1.5984500000000001</v>
      </c>
      <c r="AB3" s="109">
        <v>2440</v>
      </c>
      <c r="AC3" s="109">
        <v>28</v>
      </c>
      <c r="AD3" s="109">
        <v>7.1</v>
      </c>
      <c r="AE3" s="109"/>
      <c r="AF3" s="109">
        <v>5.2125000000000004</v>
      </c>
      <c r="AG3" s="109">
        <v>2.9960023041474653</v>
      </c>
    </row>
    <row r="4" spans="1:38" ht="14.15" customHeight="1" x14ac:dyDescent="0.35">
      <c r="A4" s="105" t="str">
        <f t="shared" si="0"/>
        <v>GOU-1-1-2</v>
      </c>
      <c r="B4" s="106" t="s">
        <v>285</v>
      </c>
      <c r="C4" s="107" t="s">
        <v>286</v>
      </c>
      <c r="D4" s="108" t="s">
        <v>287</v>
      </c>
      <c r="E4" s="109" t="s">
        <v>288</v>
      </c>
      <c r="F4" s="109" t="s">
        <v>289</v>
      </c>
      <c r="G4" s="109" t="str">
        <f t="shared" ref="G4:G67" si="1">LEFT(A4,3)</f>
        <v>GOU</v>
      </c>
      <c r="H4" s="109" t="s">
        <v>167</v>
      </c>
      <c r="I4" s="109" t="s">
        <v>290</v>
      </c>
      <c r="J4" s="109">
        <v>1</v>
      </c>
      <c r="K4" s="108" t="s">
        <v>291</v>
      </c>
      <c r="L4" s="107">
        <v>1</v>
      </c>
      <c r="M4" s="108" t="s">
        <v>292</v>
      </c>
      <c r="N4" s="107">
        <v>2</v>
      </c>
      <c r="O4" s="108"/>
      <c r="P4" s="110">
        <v>1</v>
      </c>
      <c r="Q4" s="111">
        <v>2</v>
      </c>
      <c r="R4" s="110" t="s">
        <v>247</v>
      </c>
      <c r="T4" s="109"/>
      <c r="U4" s="112"/>
      <c r="V4" s="113"/>
      <c r="W4" s="114">
        <v>0.06</v>
      </c>
      <c r="X4" s="113">
        <v>1.5</v>
      </c>
      <c r="Y4" s="113">
        <v>2.4</v>
      </c>
      <c r="Z4" s="114">
        <v>4.5</v>
      </c>
      <c r="AA4" s="114">
        <v>1.5907</v>
      </c>
      <c r="AB4" s="109">
        <v>1540</v>
      </c>
      <c r="AC4" s="109">
        <v>27</v>
      </c>
      <c r="AD4" s="109">
        <v>6.9</v>
      </c>
      <c r="AE4" s="109"/>
      <c r="AF4" s="109">
        <v>5.9666666666666677</v>
      </c>
      <c r="AG4" s="109">
        <v>5.2116666666666678</v>
      </c>
    </row>
    <row r="5" spans="1:38" ht="14.15" customHeight="1" x14ac:dyDescent="0.35">
      <c r="A5" s="105" t="str">
        <f t="shared" si="0"/>
        <v>GOU-1-1-3</v>
      </c>
      <c r="B5" s="106" t="s">
        <v>285</v>
      </c>
      <c r="C5" s="107" t="s">
        <v>286</v>
      </c>
      <c r="D5" s="110" t="s">
        <v>287</v>
      </c>
      <c r="E5" s="109" t="s">
        <v>288</v>
      </c>
      <c r="F5" s="109" t="s">
        <v>289</v>
      </c>
      <c r="G5" s="109" t="str">
        <f t="shared" si="1"/>
        <v>GOU</v>
      </c>
      <c r="H5" s="109" t="s">
        <v>167</v>
      </c>
      <c r="I5" s="109" t="s">
        <v>290</v>
      </c>
      <c r="J5" s="109">
        <v>1</v>
      </c>
      <c r="K5" s="108" t="s">
        <v>291</v>
      </c>
      <c r="L5" s="107">
        <v>1</v>
      </c>
      <c r="M5" s="108" t="s">
        <v>292</v>
      </c>
      <c r="N5" s="107">
        <v>3</v>
      </c>
      <c r="O5" s="108"/>
      <c r="P5" s="110">
        <v>1</v>
      </c>
      <c r="Q5" s="111">
        <v>3</v>
      </c>
      <c r="R5" s="110" t="s">
        <v>293</v>
      </c>
      <c r="T5" s="109"/>
      <c r="U5" s="112"/>
      <c r="V5" s="113"/>
      <c r="W5" s="109">
        <v>0.11</v>
      </c>
      <c r="X5" s="113">
        <v>3.5</v>
      </c>
      <c r="Y5" s="113">
        <v>6</v>
      </c>
      <c r="Z5" s="109">
        <v>7.6</v>
      </c>
      <c r="AA5" s="109"/>
      <c r="AB5" s="109">
        <v>3120</v>
      </c>
      <c r="AC5" s="109">
        <v>23</v>
      </c>
      <c r="AD5" s="109">
        <v>6.9</v>
      </c>
      <c r="AE5" s="109"/>
      <c r="AF5" s="109">
        <v>2.14</v>
      </c>
      <c r="AG5" s="109">
        <v>1.68</v>
      </c>
    </row>
    <row r="6" spans="1:38" ht="14.15" customHeight="1" x14ac:dyDescent="0.35">
      <c r="A6" s="105" t="str">
        <f t="shared" si="0"/>
        <v>GOU-1-2-1</v>
      </c>
      <c r="B6" s="106" t="s">
        <v>285</v>
      </c>
      <c r="C6" s="107" t="s">
        <v>286</v>
      </c>
      <c r="D6" s="110" t="s">
        <v>294</v>
      </c>
      <c r="E6" s="109" t="s">
        <v>288</v>
      </c>
      <c r="F6" s="109" t="s">
        <v>289</v>
      </c>
      <c r="G6" s="109" t="str">
        <f t="shared" si="1"/>
        <v>GOU</v>
      </c>
      <c r="H6" s="109" t="s">
        <v>167</v>
      </c>
      <c r="I6" s="109" t="s">
        <v>290</v>
      </c>
      <c r="J6" s="45">
        <v>1</v>
      </c>
      <c r="K6" s="108" t="s">
        <v>291</v>
      </c>
      <c r="L6" s="107">
        <v>1</v>
      </c>
      <c r="M6" s="108" t="s">
        <v>292</v>
      </c>
      <c r="N6" s="107">
        <v>1</v>
      </c>
      <c r="O6" s="108"/>
      <c r="P6" s="110">
        <v>2</v>
      </c>
      <c r="Q6" s="111">
        <v>1</v>
      </c>
      <c r="R6" s="110" t="s">
        <v>216</v>
      </c>
      <c r="T6" s="109"/>
      <c r="U6" s="112"/>
      <c r="V6" s="113">
        <v>3.2</v>
      </c>
      <c r="W6" s="109">
        <v>0.14000000000000001</v>
      </c>
      <c r="X6" s="113">
        <v>3.3</v>
      </c>
      <c r="Y6" s="113">
        <v>5.4</v>
      </c>
      <c r="Z6" s="109">
        <v>7.7</v>
      </c>
      <c r="AA6" s="109">
        <v>1.5075500000000002</v>
      </c>
      <c r="AB6" s="109">
        <v>3080</v>
      </c>
      <c r="AC6" s="109">
        <v>32</v>
      </c>
      <c r="AD6" s="109">
        <v>5.8</v>
      </c>
      <c r="AE6" s="109"/>
      <c r="AF6" s="109">
        <v>4.32</v>
      </c>
      <c r="AG6" s="109">
        <v>2.8543727598566315</v>
      </c>
    </row>
    <row r="7" spans="1:38" ht="14.15" customHeight="1" x14ac:dyDescent="0.35">
      <c r="A7" s="105" t="str">
        <f t="shared" si="0"/>
        <v>GOU-1-2-2</v>
      </c>
      <c r="B7" s="106" t="s">
        <v>285</v>
      </c>
      <c r="C7" s="107" t="s">
        <v>286</v>
      </c>
      <c r="D7" s="110" t="s">
        <v>294</v>
      </c>
      <c r="E7" s="109" t="s">
        <v>288</v>
      </c>
      <c r="F7" s="109" t="s">
        <v>289</v>
      </c>
      <c r="G7" s="109" t="str">
        <f t="shared" si="1"/>
        <v>GOU</v>
      </c>
      <c r="H7" s="109" t="s">
        <v>167</v>
      </c>
      <c r="I7" s="109" t="s">
        <v>290</v>
      </c>
      <c r="J7" s="45">
        <v>1</v>
      </c>
      <c r="K7" s="108" t="s">
        <v>291</v>
      </c>
      <c r="L7" s="107">
        <v>1</v>
      </c>
      <c r="M7" s="108" t="s">
        <v>292</v>
      </c>
      <c r="N7" s="107">
        <v>2</v>
      </c>
      <c r="O7" s="108"/>
      <c r="P7" s="110">
        <v>2</v>
      </c>
      <c r="Q7" s="111">
        <v>2</v>
      </c>
      <c r="R7" s="110" t="s">
        <v>247</v>
      </c>
      <c r="T7" s="109"/>
      <c r="U7" s="115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>
        <v>4.6857142857142851</v>
      </c>
      <c r="AG7" s="109">
        <v>3.55827380952381</v>
      </c>
    </row>
    <row r="8" spans="1:38" ht="14.15" customHeight="1" x14ac:dyDescent="0.35">
      <c r="A8" s="105" t="str">
        <f t="shared" si="0"/>
        <v>GOU-1-2-3</v>
      </c>
      <c r="B8" s="106" t="s">
        <v>285</v>
      </c>
      <c r="C8" s="107" t="s">
        <v>286</v>
      </c>
      <c r="D8" s="110" t="s">
        <v>294</v>
      </c>
      <c r="E8" s="109" t="s">
        <v>288</v>
      </c>
      <c r="F8" s="109" t="s">
        <v>289</v>
      </c>
      <c r="G8" s="109" t="str">
        <f t="shared" si="1"/>
        <v>GOU</v>
      </c>
      <c r="H8" s="109" t="s">
        <v>167</v>
      </c>
      <c r="I8" s="109" t="s">
        <v>290</v>
      </c>
      <c r="J8" s="45">
        <v>1</v>
      </c>
      <c r="K8" s="108" t="s">
        <v>291</v>
      </c>
      <c r="L8" s="107">
        <v>1</v>
      </c>
      <c r="M8" s="108" t="s">
        <v>292</v>
      </c>
      <c r="N8" s="107">
        <v>3</v>
      </c>
      <c r="O8" s="108"/>
      <c r="P8" s="110">
        <v>2</v>
      </c>
      <c r="Q8" s="111">
        <v>3</v>
      </c>
      <c r="R8" s="110" t="s">
        <v>293</v>
      </c>
      <c r="T8" s="109"/>
      <c r="U8" s="112"/>
      <c r="V8" s="113"/>
      <c r="W8" s="109">
        <v>0.16</v>
      </c>
      <c r="X8" s="113">
        <v>2.5</v>
      </c>
      <c r="Y8" s="113">
        <v>4.5</v>
      </c>
      <c r="Z8" s="109">
        <v>6.5</v>
      </c>
      <c r="AA8" s="109"/>
      <c r="AB8" s="109">
        <v>2520</v>
      </c>
      <c r="AC8" s="109">
        <v>29</v>
      </c>
      <c r="AD8" s="109">
        <v>5.9</v>
      </c>
      <c r="AE8" s="109"/>
      <c r="AF8" s="109">
        <v>2.2999999999999998</v>
      </c>
      <c r="AG8" s="109">
        <v>1.6209090909090911</v>
      </c>
    </row>
    <row r="9" spans="1:38" ht="14.15" customHeight="1" x14ac:dyDescent="0.35">
      <c r="A9" s="105" t="str">
        <f t="shared" si="0"/>
        <v>GOU-1-3-1</v>
      </c>
      <c r="B9" s="106" t="s">
        <v>285</v>
      </c>
      <c r="C9" s="107" t="s">
        <v>286</v>
      </c>
      <c r="D9" s="110" t="s">
        <v>295</v>
      </c>
      <c r="E9" s="109" t="s">
        <v>288</v>
      </c>
      <c r="F9" s="109" t="s">
        <v>289</v>
      </c>
      <c r="G9" s="109" t="str">
        <f t="shared" si="1"/>
        <v>GOU</v>
      </c>
      <c r="H9" s="109" t="s">
        <v>167</v>
      </c>
      <c r="I9" s="109" t="s">
        <v>290</v>
      </c>
      <c r="J9" s="45">
        <v>1</v>
      </c>
      <c r="K9" s="108" t="s">
        <v>291</v>
      </c>
      <c r="L9" s="107">
        <v>1</v>
      </c>
      <c r="M9" s="108" t="s">
        <v>292</v>
      </c>
      <c r="N9" s="107">
        <v>1</v>
      </c>
      <c r="O9" s="108"/>
      <c r="P9" s="110">
        <v>3</v>
      </c>
      <c r="Q9" s="111">
        <v>1</v>
      </c>
      <c r="R9" s="110" t="s">
        <v>216</v>
      </c>
      <c r="T9" s="109"/>
      <c r="U9" s="112"/>
      <c r="V9" s="113">
        <v>1.7</v>
      </c>
      <c r="W9" s="109">
        <v>0.08</v>
      </c>
      <c r="X9" s="113">
        <v>1.7</v>
      </c>
      <c r="Y9" s="113">
        <v>3.2</v>
      </c>
      <c r="Z9" s="109">
        <v>4.5999999999999996</v>
      </c>
      <c r="AA9" s="109">
        <v>1.2802000000000002</v>
      </c>
      <c r="AB9" s="109">
        <v>2020</v>
      </c>
      <c r="AC9" s="109">
        <v>20</v>
      </c>
      <c r="AD9" s="109">
        <v>6</v>
      </c>
      <c r="AE9" s="109"/>
      <c r="AF9" s="109">
        <v>1.8</v>
      </c>
      <c r="AG9" s="109">
        <v>0.99870967741935479</v>
      </c>
    </row>
    <row r="10" spans="1:38" ht="14.15" customHeight="1" x14ac:dyDescent="0.35">
      <c r="A10" s="105" t="str">
        <f t="shared" si="0"/>
        <v>GOU-1-3-2</v>
      </c>
      <c r="B10" s="106" t="s">
        <v>285</v>
      </c>
      <c r="C10" s="107" t="s">
        <v>286</v>
      </c>
      <c r="D10" s="110" t="s">
        <v>295</v>
      </c>
      <c r="E10" s="109" t="s">
        <v>288</v>
      </c>
      <c r="F10" s="109" t="s">
        <v>289</v>
      </c>
      <c r="G10" s="109" t="str">
        <f t="shared" si="1"/>
        <v>GOU</v>
      </c>
      <c r="H10" s="109" t="s">
        <v>167</v>
      </c>
      <c r="I10" s="109" t="s">
        <v>290</v>
      </c>
      <c r="J10" s="45">
        <v>1</v>
      </c>
      <c r="K10" s="108" t="s">
        <v>291</v>
      </c>
      <c r="L10" s="107">
        <v>1</v>
      </c>
      <c r="M10" s="108" t="s">
        <v>292</v>
      </c>
      <c r="N10" s="107">
        <v>2</v>
      </c>
      <c r="O10" s="108"/>
      <c r="P10" s="110">
        <v>3</v>
      </c>
      <c r="Q10" s="111">
        <v>2</v>
      </c>
      <c r="R10" s="110" t="s">
        <v>247</v>
      </c>
      <c r="T10" s="109"/>
      <c r="U10" s="112"/>
      <c r="V10" s="113"/>
      <c r="W10" s="109">
        <v>0.03</v>
      </c>
      <c r="X10" s="113">
        <v>0.6</v>
      </c>
      <c r="Y10" s="113">
        <v>0.8</v>
      </c>
      <c r="Z10" s="109">
        <v>2.2999999999999998</v>
      </c>
      <c r="AA10" s="109">
        <v>1.6748000000000001</v>
      </c>
      <c r="AB10" s="109">
        <v>750</v>
      </c>
      <c r="AC10" s="109">
        <v>19</v>
      </c>
      <c r="AD10" s="109">
        <v>6.7</v>
      </c>
      <c r="AE10" s="109"/>
      <c r="AF10" s="109">
        <v>2.36</v>
      </c>
      <c r="AG10" s="109">
        <v>1.9490000000000003</v>
      </c>
    </row>
    <row r="11" spans="1:38" ht="14.15" customHeight="1" x14ac:dyDescent="0.35">
      <c r="A11" s="105" t="str">
        <f t="shared" si="0"/>
        <v>GOU-1-3-3</v>
      </c>
      <c r="B11" s="106" t="s">
        <v>285</v>
      </c>
      <c r="C11" s="107" t="s">
        <v>286</v>
      </c>
      <c r="D11" s="110" t="s">
        <v>295</v>
      </c>
      <c r="E11" s="109" t="s">
        <v>288</v>
      </c>
      <c r="F11" s="109" t="s">
        <v>289</v>
      </c>
      <c r="G11" s="109" t="str">
        <f t="shared" si="1"/>
        <v>GOU</v>
      </c>
      <c r="H11" s="109" t="s">
        <v>167</v>
      </c>
      <c r="I11" s="109" t="s">
        <v>290</v>
      </c>
      <c r="J11" s="45">
        <v>1</v>
      </c>
      <c r="K11" s="108" t="s">
        <v>291</v>
      </c>
      <c r="L11" s="107">
        <v>1</v>
      </c>
      <c r="M11" s="108" t="s">
        <v>292</v>
      </c>
      <c r="N11" s="107">
        <v>3</v>
      </c>
      <c r="O11" s="108"/>
      <c r="P11" s="110">
        <v>3</v>
      </c>
      <c r="Q11" s="111">
        <v>3</v>
      </c>
      <c r="R11" s="110" t="s">
        <v>293</v>
      </c>
      <c r="T11" s="109"/>
      <c r="U11" s="112"/>
      <c r="V11" s="113"/>
      <c r="W11" s="109">
        <v>0.06</v>
      </c>
      <c r="X11" s="113">
        <v>1.7</v>
      </c>
      <c r="Y11" s="113">
        <v>3</v>
      </c>
      <c r="Z11" s="109">
        <v>4.2</v>
      </c>
      <c r="AA11" s="109"/>
      <c r="AB11" s="109">
        <v>1820</v>
      </c>
      <c r="AC11" s="109">
        <v>18</v>
      </c>
      <c r="AD11" s="109"/>
      <c r="AE11" s="109"/>
      <c r="AF11" s="109">
        <v>0.92999999999999994</v>
      </c>
      <c r="AG11" s="109">
        <v>0.49818181818181823</v>
      </c>
    </row>
    <row r="12" spans="1:38" ht="14.15" customHeight="1" x14ac:dyDescent="0.35">
      <c r="A12" s="105" t="str">
        <f t="shared" si="0"/>
        <v>GOU-1-4-1</v>
      </c>
      <c r="B12" s="106" t="s">
        <v>285</v>
      </c>
      <c r="C12" s="107" t="s">
        <v>286</v>
      </c>
      <c r="D12" s="110" t="s">
        <v>296</v>
      </c>
      <c r="E12" s="109" t="s">
        <v>288</v>
      </c>
      <c r="F12" s="109" t="s">
        <v>289</v>
      </c>
      <c r="G12" s="109" t="str">
        <f t="shared" si="1"/>
        <v>GOU</v>
      </c>
      <c r="H12" s="109" t="s">
        <v>167</v>
      </c>
      <c r="I12" s="109" t="s">
        <v>290</v>
      </c>
      <c r="J12" s="45">
        <v>1</v>
      </c>
      <c r="K12" s="108" t="s">
        <v>291</v>
      </c>
      <c r="L12" s="107">
        <v>1</v>
      </c>
      <c r="M12" s="108" t="s">
        <v>292</v>
      </c>
      <c r="N12" s="107">
        <v>1</v>
      </c>
      <c r="O12" s="108"/>
      <c r="P12" s="110">
        <v>4</v>
      </c>
      <c r="Q12" s="111">
        <v>1</v>
      </c>
      <c r="R12" s="110" t="s">
        <v>216</v>
      </c>
      <c r="T12" s="109"/>
      <c r="U12" s="112"/>
      <c r="V12" s="113">
        <v>3.5</v>
      </c>
      <c r="W12" s="109">
        <v>0.14000000000000001</v>
      </c>
      <c r="X12" s="113">
        <v>3.4</v>
      </c>
      <c r="Y12" s="113">
        <v>6</v>
      </c>
      <c r="Z12" s="109">
        <v>8.1999999999999993</v>
      </c>
      <c r="AA12" s="109">
        <v>1.3472999999999997</v>
      </c>
      <c r="AB12" s="109">
        <v>3740</v>
      </c>
      <c r="AC12" s="109">
        <v>29</v>
      </c>
      <c r="AD12" s="109">
        <v>7.1</v>
      </c>
      <c r="AE12" s="109"/>
      <c r="AF12" s="109">
        <v>2.87</v>
      </c>
      <c r="AG12" s="109">
        <v>1.4016129032258062</v>
      </c>
    </row>
    <row r="13" spans="1:38" ht="14.15" customHeight="1" x14ac:dyDescent="0.35">
      <c r="A13" s="105" t="str">
        <f t="shared" si="0"/>
        <v>GOU-1-4-2</v>
      </c>
      <c r="B13" s="106" t="s">
        <v>285</v>
      </c>
      <c r="C13" s="107" t="s">
        <v>286</v>
      </c>
      <c r="D13" s="110" t="s">
        <v>296</v>
      </c>
      <c r="E13" s="109" t="s">
        <v>288</v>
      </c>
      <c r="F13" s="109" t="s">
        <v>289</v>
      </c>
      <c r="G13" s="109" t="str">
        <f t="shared" si="1"/>
        <v>GOU</v>
      </c>
      <c r="H13" s="109" t="s">
        <v>167</v>
      </c>
      <c r="I13" s="109" t="s">
        <v>290</v>
      </c>
      <c r="J13" s="45">
        <v>1</v>
      </c>
      <c r="K13" s="108" t="s">
        <v>291</v>
      </c>
      <c r="L13" s="107">
        <v>1</v>
      </c>
      <c r="M13" s="108" t="s">
        <v>292</v>
      </c>
      <c r="N13" s="107">
        <v>2</v>
      </c>
      <c r="O13" s="108"/>
      <c r="P13" s="116">
        <v>4</v>
      </c>
      <c r="Q13" s="111">
        <v>2</v>
      </c>
      <c r="R13" s="110" t="s">
        <v>247</v>
      </c>
      <c r="T13" s="109"/>
      <c r="U13" s="112"/>
      <c r="V13" s="113"/>
      <c r="W13" s="109">
        <v>0.3</v>
      </c>
      <c r="X13" s="113">
        <v>2.4</v>
      </c>
      <c r="Y13" s="113">
        <v>4</v>
      </c>
      <c r="Z13" s="109">
        <v>5.9</v>
      </c>
      <c r="AA13" s="109">
        <v>1.5230999999999999</v>
      </c>
      <c r="AB13" s="109">
        <v>2420</v>
      </c>
      <c r="AC13" s="109">
        <v>28</v>
      </c>
      <c r="AD13" s="109"/>
      <c r="AE13" s="109"/>
      <c r="AF13" s="109">
        <v>3.8</v>
      </c>
      <c r="AG13" s="109">
        <v>3.0709999999999997</v>
      </c>
    </row>
    <row r="14" spans="1:38" ht="14.15" customHeight="1" x14ac:dyDescent="0.35">
      <c r="A14" s="105" t="str">
        <f t="shared" si="0"/>
        <v>GOU-1-4-3</v>
      </c>
      <c r="B14" s="106" t="s">
        <v>285</v>
      </c>
      <c r="C14" s="107" t="s">
        <v>286</v>
      </c>
      <c r="D14" s="110" t="s">
        <v>296</v>
      </c>
      <c r="E14" s="109" t="s">
        <v>288</v>
      </c>
      <c r="F14" s="109" t="s">
        <v>289</v>
      </c>
      <c r="G14" s="109" t="str">
        <f t="shared" si="1"/>
        <v>GOU</v>
      </c>
      <c r="H14" s="109" t="s">
        <v>167</v>
      </c>
      <c r="I14" s="109" t="s">
        <v>290</v>
      </c>
      <c r="J14" s="45">
        <v>1</v>
      </c>
      <c r="K14" s="108" t="s">
        <v>291</v>
      </c>
      <c r="L14" s="107">
        <v>1</v>
      </c>
      <c r="M14" s="108" t="s">
        <v>292</v>
      </c>
      <c r="N14" s="107">
        <v>3</v>
      </c>
      <c r="O14" s="108"/>
      <c r="P14" s="116">
        <v>4</v>
      </c>
      <c r="Q14" s="111">
        <v>3</v>
      </c>
      <c r="R14" s="110" t="s">
        <v>293</v>
      </c>
      <c r="T14" s="109"/>
      <c r="U14" s="112"/>
      <c r="V14" s="113"/>
      <c r="W14" s="109">
        <v>7.0000000000000007E-2</v>
      </c>
      <c r="X14" s="113">
        <v>4.0999999999999996</v>
      </c>
      <c r="Y14" s="113">
        <v>7.1</v>
      </c>
      <c r="Z14" s="109">
        <v>9.1999999999999993</v>
      </c>
      <c r="AA14" s="109"/>
      <c r="AB14" s="109">
        <v>4220</v>
      </c>
      <c r="AC14" s="109">
        <v>30</v>
      </c>
      <c r="AD14" s="109">
        <v>6.9</v>
      </c>
      <c r="AE14" s="109"/>
      <c r="AF14" s="109">
        <v>1.1700000000000002</v>
      </c>
      <c r="AG14" s="109">
        <v>0.79727272727272724</v>
      </c>
    </row>
    <row r="15" spans="1:38" s="120" customFormat="1" ht="14.15" customHeight="1" x14ac:dyDescent="0.35">
      <c r="A15" s="117" t="str">
        <f t="shared" si="0"/>
        <v>GOU-2-1-1</v>
      </c>
      <c r="B15" s="118" t="s">
        <v>285</v>
      </c>
      <c r="C15" s="119" t="s">
        <v>286</v>
      </c>
      <c r="D15" s="119"/>
      <c r="E15" s="120" t="s">
        <v>288</v>
      </c>
      <c r="F15" s="120" t="s">
        <v>289</v>
      </c>
      <c r="G15" s="109" t="str">
        <f t="shared" si="1"/>
        <v>GOU</v>
      </c>
      <c r="H15" s="120" t="s">
        <v>167</v>
      </c>
      <c r="I15" s="120" t="s">
        <v>290</v>
      </c>
      <c r="J15" s="121">
        <v>2</v>
      </c>
      <c r="K15" s="122" t="s">
        <v>297</v>
      </c>
      <c r="L15" s="119"/>
      <c r="M15" s="122" t="s">
        <v>292</v>
      </c>
      <c r="N15" s="119">
        <v>4</v>
      </c>
      <c r="O15" s="122"/>
      <c r="P15" s="123">
        <v>1</v>
      </c>
      <c r="Q15" s="124">
        <v>1</v>
      </c>
      <c r="R15" s="110" t="s">
        <v>216</v>
      </c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45"/>
    </row>
    <row r="16" spans="1:38" s="120" customFormat="1" ht="14.15" customHeight="1" x14ac:dyDescent="0.35">
      <c r="A16" s="117" t="str">
        <f t="shared" si="0"/>
        <v>GOU-2-1-2</v>
      </c>
      <c r="B16" s="118" t="s">
        <v>285</v>
      </c>
      <c r="C16" s="119" t="s">
        <v>286</v>
      </c>
      <c r="D16" s="119"/>
      <c r="E16" s="120" t="s">
        <v>288</v>
      </c>
      <c r="F16" s="120" t="s">
        <v>289</v>
      </c>
      <c r="G16" s="109" t="str">
        <f t="shared" si="1"/>
        <v>GOU</v>
      </c>
      <c r="H16" s="120" t="s">
        <v>167</v>
      </c>
      <c r="I16" s="120" t="s">
        <v>290</v>
      </c>
      <c r="J16" s="121">
        <v>2</v>
      </c>
      <c r="K16" s="122" t="s">
        <v>297</v>
      </c>
      <c r="L16" s="119"/>
      <c r="M16" s="122" t="s">
        <v>292</v>
      </c>
      <c r="N16" s="119">
        <v>5</v>
      </c>
      <c r="O16" s="122"/>
      <c r="P16" s="123">
        <v>1</v>
      </c>
      <c r="Q16" s="124">
        <v>2</v>
      </c>
      <c r="R16" s="110" t="s">
        <v>247</v>
      </c>
      <c r="S16" s="125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45"/>
    </row>
    <row r="17" spans="1:33" s="120" customFormat="1" ht="14.15" customHeight="1" x14ac:dyDescent="0.35">
      <c r="A17" s="117" t="str">
        <f t="shared" si="0"/>
        <v>GOU-2-1-3</v>
      </c>
      <c r="B17" s="118" t="s">
        <v>285</v>
      </c>
      <c r="C17" s="119" t="s">
        <v>286</v>
      </c>
      <c r="D17" s="119"/>
      <c r="E17" s="120" t="s">
        <v>288</v>
      </c>
      <c r="F17" s="120" t="s">
        <v>289</v>
      </c>
      <c r="G17" s="109" t="str">
        <f t="shared" si="1"/>
        <v>GOU</v>
      </c>
      <c r="H17" s="120" t="s">
        <v>167</v>
      </c>
      <c r="I17" s="120" t="s">
        <v>290</v>
      </c>
      <c r="J17" s="121">
        <v>2</v>
      </c>
      <c r="K17" s="122" t="s">
        <v>297</v>
      </c>
      <c r="L17" s="119"/>
      <c r="M17" s="122" t="s">
        <v>292</v>
      </c>
      <c r="N17" s="119">
        <v>6</v>
      </c>
      <c r="O17" s="122"/>
      <c r="P17" s="123">
        <v>1</v>
      </c>
      <c r="Q17" s="124">
        <v>3</v>
      </c>
      <c r="R17" s="110" t="s">
        <v>293</v>
      </c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45"/>
    </row>
    <row r="18" spans="1:33" s="120" customFormat="1" ht="14.15" customHeight="1" x14ac:dyDescent="0.35">
      <c r="A18" s="117" t="str">
        <f t="shared" si="0"/>
        <v>GOU-2-2-1</v>
      </c>
      <c r="B18" s="118" t="s">
        <v>285</v>
      </c>
      <c r="C18" s="119" t="s">
        <v>286</v>
      </c>
      <c r="D18" s="119"/>
      <c r="E18" s="120" t="s">
        <v>288</v>
      </c>
      <c r="F18" s="120" t="s">
        <v>289</v>
      </c>
      <c r="G18" s="109" t="str">
        <f t="shared" si="1"/>
        <v>GOU</v>
      </c>
      <c r="H18" s="120" t="s">
        <v>167</v>
      </c>
      <c r="I18" s="120" t="s">
        <v>290</v>
      </c>
      <c r="J18" s="121">
        <v>2</v>
      </c>
      <c r="K18" s="122" t="s">
        <v>297</v>
      </c>
      <c r="L18" s="119"/>
      <c r="M18" s="122" t="s">
        <v>292</v>
      </c>
      <c r="N18" s="119">
        <v>4</v>
      </c>
      <c r="O18" s="122"/>
      <c r="P18" s="123">
        <v>2</v>
      </c>
      <c r="Q18" s="124">
        <v>1</v>
      </c>
      <c r="R18" s="110" t="s">
        <v>216</v>
      </c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45"/>
    </row>
    <row r="19" spans="1:33" s="120" customFormat="1" ht="14.15" customHeight="1" x14ac:dyDescent="0.35">
      <c r="A19" s="117" t="str">
        <f t="shared" si="0"/>
        <v>GOU-2-2-2</v>
      </c>
      <c r="B19" s="118" t="s">
        <v>285</v>
      </c>
      <c r="C19" s="119" t="s">
        <v>286</v>
      </c>
      <c r="D19" s="119"/>
      <c r="E19" s="120" t="s">
        <v>288</v>
      </c>
      <c r="F19" s="120" t="s">
        <v>289</v>
      </c>
      <c r="G19" s="109" t="str">
        <f t="shared" si="1"/>
        <v>GOU</v>
      </c>
      <c r="H19" s="120" t="s">
        <v>167</v>
      </c>
      <c r="I19" s="120" t="s">
        <v>290</v>
      </c>
      <c r="J19" s="121">
        <v>2</v>
      </c>
      <c r="K19" s="122" t="s">
        <v>297</v>
      </c>
      <c r="L19" s="119"/>
      <c r="M19" s="122" t="s">
        <v>292</v>
      </c>
      <c r="N19" s="119">
        <v>5</v>
      </c>
      <c r="O19" s="122"/>
      <c r="P19" s="123">
        <v>2</v>
      </c>
      <c r="Q19" s="124">
        <v>2</v>
      </c>
      <c r="R19" s="110" t="s">
        <v>247</v>
      </c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45"/>
    </row>
    <row r="20" spans="1:33" s="120" customFormat="1" ht="14.15" customHeight="1" x14ac:dyDescent="0.35">
      <c r="A20" s="117" t="str">
        <f t="shared" si="0"/>
        <v>GOU-2-2-3</v>
      </c>
      <c r="B20" s="118" t="s">
        <v>285</v>
      </c>
      <c r="C20" s="119" t="s">
        <v>286</v>
      </c>
      <c r="D20" s="119"/>
      <c r="E20" s="120" t="s">
        <v>288</v>
      </c>
      <c r="F20" s="120" t="s">
        <v>289</v>
      </c>
      <c r="G20" s="109" t="str">
        <f t="shared" si="1"/>
        <v>GOU</v>
      </c>
      <c r="H20" s="120" t="s">
        <v>167</v>
      </c>
      <c r="I20" s="120" t="s">
        <v>290</v>
      </c>
      <c r="J20" s="121">
        <v>2</v>
      </c>
      <c r="K20" s="122" t="s">
        <v>297</v>
      </c>
      <c r="L20" s="119"/>
      <c r="M20" s="122" t="s">
        <v>292</v>
      </c>
      <c r="N20" s="119">
        <v>6</v>
      </c>
      <c r="O20" s="122"/>
      <c r="P20" s="123">
        <v>2</v>
      </c>
      <c r="Q20" s="124">
        <v>3</v>
      </c>
      <c r="R20" s="110" t="s">
        <v>293</v>
      </c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45"/>
    </row>
    <row r="21" spans="1:33" s="120" customFormat="1" ht="14.15" customHeight="1" x14ac:dyDescent="0.35">
      <c r="A21" s="117" t="str">
        <f t="shared" si="0"/>
        <v>GOU-2-3-1</v>
      </c>
      <c r="B21" s="118" t="s">
        <v>285</v>
      </c>
      <c r="C21" s="119" t="s">
        <v>286</v>
      </c>
      <c r="D21" s="119"/>
      <c r="E21" s="120" t="s">
        <v>288</v>
      </c>
      <c r="F21" s="120" t="s">
        <v>289</v>
      </c>
      <c r="G21" s="109" t="str">
        <f t="shared" si="1"/>
        <v>GOU</v>
      </c>
      <c r="H21" s="120" t="s">
        <v>167</v>
      </c>
      <c r="I21" s="120" t="s">
        <v>290</v>
      </c>
      <c r="J21" s="121">
        <v>2</v>
      </c>
      <c r="K21" s="122" t="s">
        <v>297</v>
      </c>
      <c r="L21" s="119"/>
      <c r="M21" s="122" t="s">
        <v>292</v>
      </c>
      <c r="N21" s="119">
        <v>4</v>
      </c>
      <c r="O21" s="122"/>
      <c r="P21" s="123">
        <v>3</v>
      </c>
      <c r="Q21" s="124">
        <v>1</v>
      </c>
      <c r="R21" s="110" t="s">
        <v>216</v>
      </c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45"/>
    </row>
    <row r="22" spans="1:33" s="120" customFormat="1" ht="14.15" customHeight="1" x14ac:dyDescent="0.35">
      <c r="A22" s="117" t="str">
        <f t="shared" si="0"/>
        <v>GOU-2-3-2</v>
      </c>
      <c r="B22" s="118" t="s">
        <v>285</v>
      </c>
      <c r="C22" s="119" t="s">
        <v>286</v>
      </c>
      <c r="D22" s="119"/>
      <c r="E22" s="120" t="s">
        <v>288</v>
      </c>
      <c r="F22" s="120" t="s">
        <v>289</v>
      </c>
      <c r="G22" s="109" t="str">
        <f t="shared" si="1"/>
        <v>GOU</v>
      </c>
      <c r="H22" s="120" t="s">
        <v>167</v>
      </c>
      <c r="I22" s="120" t="s">
        <v>290</v>
      </c>
      <c r="J22" s="121">
        <v>2</v>
      </c>
      <c r="K22" s="122" t="s">
        <v>297</v>
      </c>
      <c r="L22" s="119"/>
      <c r="M22" s="122" t="s">
        <v>292</v>
      </c>
      <c r="N22" s="119">
        <v>5</v>
      </c>
      <c r="O22" s="122"/>
      <c r="P22" s="123">
        <v>3</v>
      </c>
      <c r="Q22" s="124">
        <v>2</v>
      </c>
      <c r="R22" s="110" t="s">
        <v>247</v>
      </c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45"/>
    </row>
    <row r="23" spans="1:33" s="120" customFormat="1" ht="14.15" customHeight="1" x14ac:dyDescent="0.35">
      <c r="A23" s="117" t="str">
        <f t="shared" si="0"/>
        <v>GOU-2-3-3</v>
      </c>
      <c r="B23" s="118" t="s">
        <v>285</v>
      </c>
      <c r="C23" s="119" t="s">
        <v>286</v>
      </c>
      <c r="D23" s="119"/>
      <c r="E23" s="120" t="s">
        <v>288</v>
      </c>
      <c r="F23" s="120" t="s">
        <v>289</v>
      </c>
      <c r="G23" s="109" t="str">
        <f t="shared" si="1"/>
        <v>GOU</v>
      </c>
      <c r="H23" s="120" t="s">
        <v>167</v>
      </c>
      <c r="I23" s="120" t="s">
        <v>290</v>
      </c>
      <c r="J23" s="121">
        <v>2</v>
      </c>
      <c r="K23" s="122" t="s">
        <v>297</v>
      </c>
      <c r="L23" s="119"/>
      <c r="M23" s="122" t="s">
        <v>292</v>
      </c>
      <c r="N23" s="119">
        <v>6</v>
      </c>
      <c r="O23" s="122"/>
      <c r="P23" s="123">
        <v>3</v>
      </c>
      <c r="Q23" s="124">
        <v>3</v>
      </c>
      <c r="R23" s="110" t="s">
        <v>293</v>
      </c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45"/>
    </row>
    <row r="24" spans="1:33" s="120" customFormat="1" ht="14.15" customHeight="1" x14ac:dyDescent="0.35">
      <c r="A24" s="117" t="str">
        <f t="shared" si="0"/>
        <v>GOU-2-4-1</v>
      </c>
      <c r="B24" s="118" t="s">
        <v>285</v>
      </c>
      <c r="C24" s="119" t="s">
        <v>286</v>
      </c>
      <c r="D24" s="119"/>
      <c r="E24" s="120" t="s">
        <v>288</v>
      </c>
      <c r="F24" s="120" t="s">
        <v>289</v>
      </c>
      <c r="G24" s="109" t="str">
        <f t="shared" si="1"/>
        <v>GOU</v>
      </c>
      <c r="H24" s="120" t="s">
        <v>167</v>
      </c>
      <c r="I24" s="120" t="s">
        <v>290</v>
      </c>
      <c r="J24" s="121">
        <v>2</v>
      </c>
      <c r="K24" s="122" t="s">
        <v>297</v>
      </c>
      <c r="L24" s="119"/>
      <c r="M24" s="122" t="s">
        <v>292</v>
      </c>
      <c r="N24" s="119">
        <v>4</v>
      </c>
      <c r="O24" s="122"/>
      <c r="P24" s="123">
        <v>4</v>
      </c>
      <c r="Q24" s="124">
        <v>1</v>
      </c>
      <c r="R24" s="110" t="s">
        <v>216</v>
      </c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45"/>
    </row>
    <row r="25" spans="1:33" s="120" customFormat="1" ht="14.15" customHeight="1" x14ac:dyDescent="0.35">
      <c r="A25" s="117" t="str">
        <f t="shared" si="0"/>
        <v>GOU-2-4-2</v>
      </c>
      <c r="B25" s="118" t="s">
        <v>285</v>
      </c>
      <c r="C25" s="119" t="s">
        <v>286</v>
      </c>
      <c r="D25" s="119"/>
      <c r="E25" s="120" t="s">
        <v>288</v>
      </c>
      <c r="F25" s="120" t="s">
        <v>289</v>
      </c>
      <c r="G25" s="109" t="str">
        <f t="shared" si="1"/>
        <v>GOU</v>
      </c>
      <c r="H25" s="120" t="s">
        <v>167</v>
      </c>
      <c r="I25" s="120" t="s">
        <v>290</v>
      </c>
      <c r="J25" s="121">
        <v>2</v>
      </c>
      <c r="K25" s="122" t="s">
        <v>297</v>
      </c>
      <c r="L25" s="119"/>
      <c r="M25" s="122" t="s">
        <v>292</v>
      </c>
      <c r="N25" s="119">
        <v>5</v>
      </c>
      <c r="O25" s="122"/>
      <c r="P25" s="123">
        <v>4</v>
      </c>
      <c r="Q25" s="124">
        <v>2</v>
      </c>
      <c r="R25" s="110" t="s">
        <v>247</v>
      </c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45"/>
    </row>
    <row r="26" spans="1:33" s="120" customFormat="1" ht="14.15" customHeight="1" x14ac:dyDescent="0.35">
      <c r="A26" s="117" t="str">
        <f t="shared" si="0"/>
        <v>GOU-2-4-3</v>
      </c>
      <c r="B26" s="118" t="s">
        <v>285</v>
      </c>
      <c r="C26" s="119" t="s">
        <v>286</v>
      </c>
      <c r="D26" s="119"/>
      <c r="E26" s="120" t="s">
        <v>288</v>
      </c>
      <c r="F26" s="120" t="s">
        <v>289</v>
      </c>
      <c r="G26" s="109" t="str">
        <f t="shared" si="1"/>
        <v>GOU</v>
      </c>
      <c r="H26" s="120" t="s">
        <v>167</v>
      </c>
      <c r="I26" s="120" t="s">
        <v>290</v>
      </c>
      <c r="J26" s="121">
        <v>2</v>
      </c>
      <c r="K26" s="122" t="s">
        <v>297</v>
      </c>
      <c r="L26" s="119"/>
      <c r="M26" s="122" t="s">
        <v>292</v>
      </c>
      <c r="N26" s="119">
        <v>6</v>
      </c>
      <c r="O26" s="122"/>
      <c r="P26" s="123">
        <v>4</v>
      </c>
      <c r="Q26" s="124">
        <v>3</v>
      </c>
      <c r="R26" s="110" t="s">
        <v>293</v>
      </c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45"/>
    </row>
    <row r="27" spans="1:33" x14ac:dyDescent="0.35">
      <c r="A27" s="105" t="str">
        <f t="shared" si="0"/>
        <v>GOU-3-1-1</v>
      </c>
      <c r="B27" s="106" t="s">
        <v>285</v>
      </c>
      <c r="C27" s="107" t="s">
        <v>286</v>
      </c>
      <c r="D27" s="108" t="s">
        <v>287</v>
      </c>
      <c r="E27" s="109" t="s">
        <v>288</v>
      </c>
      <c r="F27" s="109" t="s">
        <v>289</v>
      </c>
      <c r="G27" s="109" t="str">
        <f t="shared" si="1"/>
        <v>GOU</v>
      </c>
      <c r="H27" s="109" t="s">
        <v>167</v>
      </c>
      <c r="I27" s="109" t="s">
        <v>290</v>
      </c>
      <c r="J27" s="45">
        <v>3</v>
      </c>
      <c r="K27" s="108" t="s">
        <v>298</v>
      </c>
      <c r="L27" s="107">
        <v>9</v>
      </c>
      <c r="M27" s="108" t="s">
        <v>292</v>
      </c>
      <c r="N27" s="107">
        <v>7</v>
      </c>
      <c r="O27" s="108"/>
      <c r="P27" s="110">
        <v>1</v>
      </c>
      <c r="Q27" s="111">
        <v>1</v>
      </c>
      <c r="R27" s="110" t="s">
        <v>216</v>
      </c>
      <c r="T27" s="109"/>
      <c r="U27" s="112"/>
      <c r="V27" s="113">
        <v>3.3</v>
      </c>
      <c r="W27" s="109">
        <v>0.06</v>
      </c>
      <c r="X27" s="113">
        <v>3.2</v>
      </c>
      <c r="Y27" s="113">
        <v>5.2</v>
      </c>
      <c r="Z27" s="109">
        <v>8.1999999999999993</v>
      </c>
      <c r="AA27" s="109">
        <v>1.4671000000000001</v>
      </c>
      <c r="AB27" s="109">
        <v>2990</v>
      </c>
      <c r="AC27" s="109">
        <v>42</v>
      </c>
      <c r="AD27" s="109">
        <v>6.8</v>
      </c>
      <c r="AE27" s="109"/>
      <c r="AF27" s="109">
        <v>3.6222222222222218</v>
      </c>
      <c r="AG27" s="109">
        <v>2.8772759856630814</v>
      </c>
    </row>
    <row r="28" spans="1:33" x14ac:dyDescent="0.35">
      <c r="A28" s="105" t="str">
        <f t="shared" si="0"/>
        <v>GOU-3-1-2</v>
      </c>
      <c r="B28" s="106" t="s">
        <v>285</v>
      </c>
      <c r="C28" s="107" t="s">
        <v>286</v>
      </c>
      <c r="D28" s="108" t="s">
        <v>287</v>
      </c>
      <c r="E28" s="109" t="s">
        <v>288</v>
      </c>
      <c r="F28" s="109" t="s">
        <v>289</v>
      </c>
      <c r="G28" s="109" t="str">
        <f t="shared" si="1"/>
        <v>GOU</v>
      </c>
      <c r="H28" s="109" t="s">
        <v>167</v>
      </c>
      <c r="I28" s="109" t="s">
        <v>290</v>
      </c>
      <c r="J28" s="45">
        <v>3</v>
      </c>
      <c r="K28" s="108" t="s">
        <v>298</v>
      </c>
      <c r="L28" s="107">
        <v>9</v>
      </c>
      <c r="M28" s="108" t="s">
        <v>292</v>
      </c>
      <c r="N28" s="107">
        <v>8</v>
      </c>
      <c r="O28" s="108"/>
      <c r="P28" s="110">
        <v>1</v>
      </c>
      <c r="Q28" s="111">
        <v>2</v>
      </c>
      <c r="R28" s="110" t="s">
        <v>247</v>
      </c>
      <c r="T28" s="109"/>
      <c r="U28" s="115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>
        <v>3.5111111111111111</v>
      </c>
      <c r="AG28" s="109">
        <v>3.0366666666666671</v>
      </c>
    </row>
    <row r="29" spans="1:33" x14ac:dyDescent="0.35">
      <c r="A29" s="105" t="str">
        <f t="shared" si="0"/>
        <v>GOU-3-1-3</v>
      </c>
      <c r="B29" s="106" t="s">
        <v>285</v>
      </c>
      <c r="C29" s="107" t="s">
        <v>286</v>
      </c>
      <c r="D29" s="110" t="s">
        <v>287</v>
      </c>
      <c r="E29" s="109" t="s">
        <v>288</v>
      </c>
      <c r="F29" s="109" t="s">
        <v>289</v>
      </c>
      <c r="G29" s="109" t="str">
        <f t="shared" si="1"/>
        <v>GOU</v>
      </c>
      <c r="H29" s="109" t="s">
        <v>167</v>
      </c>
      <c r="I29" s="109" t="s">
        <v>290</v>
      </c>
      <c r="J29" s="45">
        <v>3</v>
      </c>
      <c r="K29" s="108" t="s">
        <v>298</v>
      </c>
      <c r="L29" s="107">
        <v>9</v>
      </c>
      <c r="M29" s="108" t="s">
        <v>292</v>
      </c>
      <c r="N29" s="107">
        <v>9</v>
      </c>
      <c r="O29" s="108"/>
      <c r="P29" s="110">
        <v>1</v>
      </c>
      <c r="Q29" s="111">
        <v>3</v>
      </c>
      <c r="R29" s="110" t="s">
        <v>293</v>
      </c>
      <c r="T29" s="109"/>
      <c r="U29" s="112"/>
      <c r="V29" s="113"/>
      <c r="W29" s="109">
        <v>0.2</v>
      </c>
      <c r="X29" s="113">
        <v>6.7</v>
      </c>
      <c r="Y29" s="113">
        <v>11.3</v>
      </c>
      <c r="Z29" s="109">
        <v>13.8</v>
      </c>
      <c r="AA29" s="109"/>
      <c r="AB29" s="109">
        <v>5860</v>
      </c>
      <c r="AC29" s="109">
        <v>36</v>
      </c>
      <c r="AD29" s="109">
        <v>6.6</v>
      </c>
      <c r="AE29" s="109"/>
      <c r="AF29" s="109">
        <v>3.0999999999999996</v>
      </c>
      <c r="AG29" s="109">
        <v>2.0985858585858583</v>
      </c>
    </row>
    <row r="30" spans="1:33" x14ac:dyDescent="0.35">
      <c r="A30" s="105" t="str">
        <f t="shared" si="0"/>
        <v>GOU-3-2-1</v>
      </c>
      <c r="B30" s="106" t="s">
        <v>285</v>
      </c>
      <c r="C30" s="107" t="s">
        <v>286</v>
      </c>
      <c r="D30" s="110" t="s">
        <v>294</v>
      </c>
      <c r="E30" s="109" t="s">
        <v>288</v>
      </c>
      <c r="F30" s="109" t="s">
        <v>289</v>
      </c>
      <c r="G30" s="109" t="str">
        <f t="shared" si="1"/>
        <v>GOU</v>
      </c>
      <c r="H30" s="109" t="s">
        <v>167</v>
      </c>
      <c r="I30" s="109" t="s">
        <v>290</v>
      </c>
      <c r="J30" s="45">
        <v>3</v>
      </c>
      <c r="K30" s="108" t="s">
        <v>298</v>
      </c>
      <c r="L30" s="107">
        <v>10</v>
      </c>
      <c r="M30" s="108" t="s">
        <v>292</v>
      </c>
      <c r="N30" s="107">
        <v>7</v>
      </c>
      <c r="O30" s="108"/>
      <c r="P30" s="110">
        <v>2</v>
      </c>
      <c r="Q30" s="111">
        <v>1</v>
      </c>
      <c r="R30" s="110" t="s">
        <v>216</v>
      </c>
      <c r="T30" s="109"/>
      <c r="U30" s="112"/>
      <c r="V30" s="113">
        <v>2.8</v>
      </c>
      <c r="W30" s="109">
        <v>0.12</v>
      </c>
      <c r="X30" s="113">
        <v>2.8</v>
      </c>
      <c r="Y30" s="113">
        <v>4.7</v>
      </c>
      <c r="Z30" s="109">
        <v>6.9</v>
      </c>
      <c r="AA30" s="109">
        <v>1.3925999999999998</v>
      </c>
      <c r="AB30" s="109">
        <v>2930</v>
      </c>
      <c r="AC30" s="109">
        <v>30</v>
      </c>
      <c r="AD30" s="109">
        <v>5.6</v>
      </c>
      <c r="AE30" s="109"/>
      <c r="AF30" s="109">
        <v>5.4</v>
      </c>
      <c r="AG30" s="109">
        <v>3.5553315412186377</v>
      </c>
    </row>
    <row r="31" spans="1:33" x14ac:dyDescent="0.35">
      <c r="A31" s="105" t="str">
        <f t="shared" si="0"/>
        <v>GOU-3-2-2</v>
      </c>
      <c r="B31" s="106" t="s">
        <v>285</v>
      </c>
      <c r="C31" s="107" t="s">
        <v>286</v>
      </c>
      <c r="D31" s="110" t="s">
        <v>294</v>
      </c>
      <c r="E31" s="109" t="s">
        <v>288</v>
      </c>
      <c r="F31" s="109" t="s">
        <v>289</v>
      </c>
      <c r="G31" s="109" t="str">
        <f t="shared" si="1"/>
        <v>GOU</v>
      </c>
      <c r="H31" s="109" t="s">
        <v>167</v>
      </c>
      <c r="I31" s="109" t="s">
        <v>290</v>
      </c>
      <c r="J31" s="45">
        <v>3</v>
      </c>
      <c r="K31" s="108" t="s">
        <v>298</v>
      </c>
      <c r="L31" s="107">
        <v>10</v>
      </c>
      <c r="M31" s="108" t="s">
        <v>292</v>
      </c>
      <c r="N31" s="107">
        <v>8</v>
      </c>
      <c r="O31" s="108"/>
      <c r="P31" s="110">
        <v>2</v>
      </c>
      <c r="Q31" s="111">
        <v>2</v>
      </c>
      <c r="R31" s="110" t="s">
        <v>247</v>
      </c>
      <c r="T31" s="109"/>
      <c r="U31" s="112"/>
      <c r="V31" s="113"/>
      <c r="W31" s="109">
        <v>0.1</v>
      </c>
      <c r="X31" s="113">
        <v>2.1</v>
      </c>
      <c r="Y31" s="113">
        <v>3.4</v>
      </c>
      <c r="Z31" s="109">
        <v>5.9</v>
      </c>
      <c r="AA31" s="109">
        <v>1.4453</v>
      </c>
      <c r="AB31" s="109">
        <v>2030</v>
      </c>
      <c r="AC31" s="109">
        <v>35</v>
      </c>
      <c r="AD31" s="109">
        <v>5.9</v>
      </c>
      <c r="AE31" s="109"/>
      <c r="AF31" s="109">
        <v>4.9124999999999996</v>
      </c>
      <c r="AG31" s="109">
        <v>3.7741666666666664</v>
      </c>
    </row>
    <row r="32" spans="1:33" x14ac:dyDescent="0.35">
      <c r="A32" s="105" t="str">
        <f t="shared" si="0"/>
        <v>GOU-3-2-3</v>
      </c>
      <c r="B32" s="106" t="s">
        <v>285</v>
      </c>
      <c r="C32" s="107" t="s">
        <v>286</v>
      </c>
      <c r="D32" s="110" t="s">
        <v>294</v>
      </c>
      <c r="E32" s="109" t="s">
        <v>288</v>
      </c>
      <c r="F32" s="109" t="s">
        <v>289</v>
      </c>
      <c r="G32" s="109" t="str">
        <f t="shared" si="1"/>
        <v>GOU</v>
      </c>
      <c r="H32" s="109" t="s">
        <v>167</v>
      </c>
      <c r="I32" s="109" t="s">
        <v>290</v>
      </c>
      <c r="J32" s="45">
        <v>3</v>
      </c>
      <c r="K32" s="108" t="s">
        <v>298</v>
      </c>
      <c r="L32" s="107">
        <v>10</v>
      </c>
      <c r="M32" s="108" t="s">
        <v>292</v>
      </c>
      <c r="N32" s="107">
        <v>9</v>
      </c>
      <c r="O32" s="108"/>
      <c r="P32" s="110">
        <v>2</v>
      </c>
      <c r="Q32" s="111">
        <v>3</v>
      </c>
      <c r="R32" s="110" t="s">
        <v>293</v>
      </c>
      <c r="T32" s="109"/>
      <c r="U32" s="112"/>
      <c r="V32" s="113"/>
      <c r="W32" s="109">
        <v>0.11</v>
      </c>
      <c r="X32" s="113">
        <v>5</v>
      </c>
      <c r="Y32" s="113">
        <v>8.6999999999999993</v>
      </c>
      <c r="Z32" s="109">
        <v>11.3</v>
      </c>
      <c r="AA32" s="109"/>
      <c r="AB32" s="109">
        <v>5210</v>
      </c>
      <c r="AC32" s="109">
        <v>27</v>
      </c>
      <c r="AD32" s="109"/>
      <c r="AE32" s="109"/>
      <c r="AF32" s="109">
        <v>3.411111111111111</v>
      </c>
      <c r="AG32" s="109">
        <v>1.884848484848485</v>
      </c>
    </row>
    <row r="33" spans="1:33" x14ac:dyDescent="0.35">
      <c r="A33" s="105" t="str">
        <f t="shared" si="0"/>
        <v>GOU-3-3-1</v>
      </c>
      <c r="B33" s="106" t="s">
        <v>285</v>
      </c>
      <c r="C33" s="107" t="s">
        <v>286</v>
      </c>
      <c r="D33" s="110" t="s">
        <v>295</v>
      </c>
      <c r="E33" s="109" t="s">
        <v>288</v>
      </c>
      <c r="F33" s="109" t="s">
        <v>289</v>
      </c>
      <c r="G33" s="109" t="str">
        <f t="shared" si="1"/>
        <v>GOU</v>
      </c>
      <c r="H33" s="109" t="s">
        <v>167</v>
      </c>
      <c r="I33" s="109" t="s">
        <v>290</v>
      </c>
      <c r="J33" s="45">
        <v>3</v>
      </c>
      <c r="K33" s="108" t="s">
        <v>298</v>
      </c>
      <c r="L33" s="107">
        <v>19</v>
      </c>
      <c r="M33" s="108" t="s">
        <v>292</v>
      </c>
      <c r="N33" s="107">
        <v>7</v>
      </c>
      <c r="O33" s="108"/>
      <c r="P33" s="110">
        <v>3</v>
      </c>
      <c r="Q33" s="111">
        <v>1</v>
      </c>
      <c r="R33" s="110" t="s">
        <v>216</v>
      </c>
      <c r="T33" s="109"/>
      <c r="U33" s="112"/>
      <c r="V33" s="113">
        <v>2.8</v>
      </c>
      <c r="W33" s="109">
        <v>0.08</v>
      </c>
      <c r="X33" s="113">
        <v>2.9</v>
      </c>
      <c r="Y33" s="113">
        <v>5.4</v>
      </c>
      <c r="Z33" s="109">
        <v>7</v>
      </c>
      <c r="AA33" s="109">
        <v>1.4475000000000002</v>
      </c>
      <c r="AB33" s="109">
        <v>3060</v>
      </c>
      <c r="AC33" s="109">
        <v>20</v>
      </c>
      <c r="AD33" s="109">
        <v>6</v>
      </c>
      <c r="AE33" s="109"/>
      <c r="AF33" s="109">
        <v>1.5400000000000003</v>
      </c>
      <c r="AG33" s="109">
        <v>1.1948387096774191</v>
      </c>
    </row>
    <row r="34" spans="1:33" x14ac:dyDescent="0.35">
      <c r="A34" s="105" t="str">
        <f t="shared" si="0"/>
        <v>GOU-3-3-2</v>
      </c>
      <c r="B34" s="106" t="s">
        <v>285</v>
      </c>
      <c r="C34" s="107" t="s">
        <v>286</v>
      </c>
      <c r="D34" s="110" t="s">
        <v>295</v>
      </c>
      <c r="E34" s="109" t="s">
        <v>288</v>
      </c>
      <c r="F34" s="109" t="s">
        <v>289</v>
      </c>
      <c r="G34" s="109" t="str">
        <f t="shared" si="1"/>
        <v>GOU</v>
      </c>
      <c r="H34" s="109" t="s">
        <v>167</v>
      </c>
      <c r="I34" s="109" t="s">
        <v>290</v>
      </c>
      <c r="J34" s="45">
        <v>3</v>
      </c>
      <c r="K34" s="108" t="s">
        <v>298</v>
      </c>
      <c r="L34" s="107">
        <v>19</v>
      </c>
      <c r="M34" s="108" t="s">
        <v>292</v>
      </c>
      <c r="N34" s="107">
        <v>8</v>
      </c>
      <c r="O34" s="108"/>
      <c r="P34" s="110">
        <v>3</v>
      </c>
      <c r="Q34" s="111">
        <v>2</v>
      </c>
      <c r="R34" s="110" t="s">
        <v>247</v>
      </c>
      <c r="T34" s="109"/>
      <c r="U34" s="112"/>
      <c r="V34" s="113"/>
      <c r="W34" s="109">
        <v>0.08</v>
      </c>
      <c r="X34" s="113">
        <v>1.1000000000000001</v>
      </c>
      <c r="Y34" s="113">
        <v>1.7</v>
      </c>
      <c r="Z34" s="109">
        <v>3.2</v>
      </c>
      <c r="AA34" s="109">
        <v>1.5622499999999999</v>
      </c>
      <c r="AB34" s="109">
        <v>1240</v>
      </c>
      <c r="AC34" s="109">
        <v>20</v>
      </c>
      <c r="AD34" s="109">
        <v>6.3</v>
      </c>
      <c r="AE34" s="109"/>
      <c r="AF34" s="109">
        <v>5.65</v>
      </c>
      <c r="AG34" s="109">
        <v>4.3643333333333345</v>
      </c>
    </row>
    <row r="35" spans="1:33" x14ac:dyDescent="0.35">
      <c r="A35" s="105" t="str">
        <f t="shared" si="0"/>
        <v>GOU-3-3-3</v>
      </c>
      <c r="B35" s="106" t="s">
        <v>285</v>
      </c>
      <c r="C35" s="107" t="s">
        <v>286</v>
      </c>
      <c r="D35" s="110" t="s">
        <v>295</v>
      </c>
      <c r="E35" s="109" t="s">
        <v>288</v>
      </c>
      <c r="F35" s="109" t="s">
        <v>289</v>
      </c>
      <c r="G35" s="109" t="str">
        <f t="shared" si="1"/>
        <v>GOU</v>
      </c>
      <c r="H35" s="109" t="s">
        <v>167</v>
      </c>
      <c r="I35" s="109" t="s">
        <v>290</v>
      </c>
      <c r="J35" s="45">
        <v>3</v>
      </c>
      <c r="K35" s="108" t="s">
        <v>298</v>
      </c>
      <c r="L35" s="107">
        <v>19</v>
      </c>
      <c r="M35" s="108" t="s">
        <v>292</v>
      </c>
      <c r="N35" s="107">
        <v>9</v>
      </c>
      <c r="O35" s="108"/>
      <c r="P35" s="110">
        <v>3</v>
      </c>
      <c r="Q35" s="111">
        <v>3</v>
      </c>
      <c r="R35" s="110" t="s">
        <v>293</v>
      </c>
      <c r="T35" s="109"/>
      <c r="U35" s="112"/>
      <c r="V35" s="113"/>
      <c r="W35" s="109">
        <v>0.09</v>
      </c>
      <c r="X35" s="113">
        <v>4.2</v>
      </c>
      <c r="Y35" s="113">
        <v>8</v>
      </c>
      <c r="Z35" s="109">
        <v>9.4</v>
      </c>
      <c r="AA35" s="109"/>
      <c r="AB35" s="109">
        <v>4400</v>
      </c>
      <c r="AC35" s="109">
        <v>20</v>
      </c>
      <c r="AD35" s="109">
        <v>6.1</v>
      </c>
      <c r="AE35" s="109"/>
      <c r="AF35" s="109">
        <v>1.1399999999999999</v>
      </c>
      <c r="AG35" s="109">
        <v>0.73454545454545472</v>
      </c>
    </row>
    <row r="36" spans="1:33" x14ac:dyDescent="0.35">
      <c r="A36" s="105" t="str">
        <f t="shared" si="0"/>
        <v>GOU-3-4-1</v>
      </c>
      <c r="B36" s="106" t="s">
        <v>285</v>
      </c>
      <c r="C36" s="107" t="s">
        <v>286</v>
      </c>
      <c r="D36" s="110" t="s">
        <v>296</v>
      </c>
      <c r="E36" s="109" t="s">
        <v>288</v>
      </c>
      <c r="F36" s="109" t="s">
        <v>289</v>
      </c>
      <c r="G36" s="109" t="str">
        <f t="shared" si="1"/>
        <v>GOU</v>
      </c>
      <c r="H36" s="109" t="s">
        <v>167</v>
      </c>
      <c r="I36" s="109" t="s">
        <v>290</v>
      </c>
      <c r="J36" s="45">
        <v>3</v>
      </c>
      <c r="K36" s="108" t="s">
        <v>298</v>
      </c>
      <c r="L36" s="107">
        <v>17</v>
      </c>
      <c r="M36" s="108" t="s">
        <v>292</v>
      </c>
      <c r="N36" s="107">
        <v>7</v>
      </c>
      <c r="O36" s="108"/>
      <c r="P36" s="116">
        <v>4</v>
      </c>
      <c r="Q36" s="111">
        <v>1</v>
      </c>
      <c r="R36" s="110" t="s">
        <v>216</v>
      </c>
      <c r="T36" s="109"/>
      <c r="U36" s="112"/>
      <c r="V36" s="113">
        <v>4.2</v>
      </c>
      <c r="W36" s="109">
        <v>0.11</v>
      </c>
      <c r="X36" s="113">
        <v>4.3</v>
      </c>
      <c r="Y36" s="113">
        <v>7.7</v>
      </c>
      <c r="Z36" s="109">
        <v>9.6</v>
      </c>
      <c r="AA36" s="109">
        <v>1.2817000000000003</v>
      </c>
      <c r="AB36" s="109">
        <v>4340</v>
      </c>
      <c r="AC36" s="109">
        <v>27</v>
      </c>
      <c r="AD36" s="109">
        <v>6.5</v>
      </c>
      <c r="AE36" s="109"/>
      <c r="AF36" s="109">
        <v>2.1599999999999997</v>
      </c>
      <c r="AG36" s="109">
        <v>1.215806451612903</v>
      </c>
    </row>
    <row r="37" spans="1:33" x14ac:dyDescent="0.35">
      <c r="A37" s="105" t="str">
        <f t="shared" si="0"/>
        <v>GOU-3-4-2</v>
      </c>
      <c r="B37" s="106" t="s">
        <v>285</v>
      </c>
      <c r="C37" s="107" t="s">
        <v>286</v>
      </c>
      <c r="D37" s="110" t="s">
        <v>296</v>
      </c>
      <c r="E37" s="109" t="s">
        <v>288</v>
      </c>
      <c r="F37" s="109" t="s">
        <v>289</v>
      </c>
      <c r="G37" s="109" t="str">
        <f t="shared" si="1"/>
        <v>GOU</v>
      </c>
      <c r="H37" s="109" t="s">
        <v>167</v>
      </c>
      <c r="I37" s="109" t="s">
        <v>290</v>
      </c>
      <c r="J37" s="45">
        <v>3</v>
      </c>
      <c r="K37" s="108" t="s">
        <v>298</v>
      </c>
      <c r="L37" s="107">
        <v>17</v>
      </c>
      <c r="M37" s="108" t="s">
        <v>292</v>
      </c>
      <c r="N37" s="107">
        <v>8</v>
      </c>
      <c r="O37" s="108"/>
      <c r="P37" s="116">
        <v>4</v>
      </c>
      <c r="Q37" s="111">
        <v>2</v>
      </c>
      <c r="R37" s="110" t="s">
        <v>247</v>
      </c>
      <c r="T37" s="109"/>
      <c r="U37" s="112"/>
      <c r="V37" s="113"/>
      <c r="W37" s="109">
        <v>0.08</v>
      </c>
      <c r="X37" s="113">
        <v>1.6</v>
      </c>
      <c r="Y37" s="113">
        <v>2.9</v>
      </c>
      <c r="Z37" s="109">
        <v>4.8</v>
      </c>
      <c r="AA37" s="109">
        <v>1.5883000000000003</v>
      </c>
      <c r="AB37" s="109">
        <v>1620</v>
      </c>
      <c r="AC37" s="109">
        <v>28</v>
      </c>
      <c r="AD37" s="109">
        <v>7.3</v>
      </c>
      <c r="AE37" s="109"/>
      <c r="AF37" s="109">
        <v>3.2700000000000005</v>
      </c>
      <c r="AG37" s="109">
        <v>2.8086666666666669</v>
      </c>
    </row>
    <row r="38" spans="1:33" ht="14.15" customHeight="1" x14ac:dyDescent="0.35">
      <c r="A38" s="105" t="str">
        <f t="shared" si="0"/>
        <v>GOU-3-4-3</v>
      </c>
      <c r="B38" s="106" t="s">
        <v>285</v>
      </c>
      <c r="C38" s="107" t="s">
        <v>286</v>
      </c>
      <c r="D38" s="110" t="s">
        <v>296</v>
      </c>
      <c r="E38" s="109" t="s">
        <v>288</v>
      </c>
      <c r="F38" s="109" t="s">
        <v>289</v>
      </c>
      <c r="G38" s="109" t="str">
        <f t="shared" si="1"/>
        <v>GOU</v>
      </c>
      <c r="H38" s="109" t="s">
        <v>167</v>
      </c>
      <c r="I38" s="109" t="s">
        <v>290</v>
      </c>
      <c r="J38" s="45">
        <v>3</v>
      </c>
      <c r="K38" s="108" t="s">
        <v>298</v>
      </c>
      <c r="L38" s="107">
        <v>17</v>
      </c>
      <c r="M38" s="108" t="s">
        <v>292</v>
      </c>
      <c r="N38" s="107">
        <v>9</v>
      </c>
      <c r="O38" s="108"/>
      <c r="P38" s="116">
        <v>4</v>
      </c>
      <c r="Q38" s="111">
        <v>3</v>
      </c>
      <c r="R38" s="110" t="s">
        <v>293</v>
      </c>
      <c r="T38" s="109"/>
      <c r="U38" s="112"/>
      <c r="V38" s="113"/>
      <c r="W38" s="109">
        <v>0.18</v>
      </c>
      <c r="X38" s="113">
        <v>7</v>
      </c>
      <c r="Y38" s="113">
        <v>11.9</v>
      </c>
      <c r="Z38" s="109">
        <v>13.8</v>
      </c>
      <c r="AA38" s="109"/>
      <c r="AB38" s="109">
        <v>6540</v>
      </c>
      <c r="AC38" s="109">
        <v>26</v>
      </c>
      <c r="AD38" s="109">
        <v>6.1</v>
      </c>
      <c r="AE38" s="109"/>
      <c r="AF38" s="109">
        <v>0.99</v>
      </c>
      <c r="AG38" s="109">
        <v>0.79272727272727261</v>
      </c>
    </row>
    <row r="39" spans="1:33" ht="14.15" customHeight="1" x14ac:dyDescent="0.35">
      <c r="A39" s="105" t="str">
        <f t="shared" si="0"/>
        <v>GOU-4-1-1</v>
      </c>
      <c r="B39" s="106" t="s">
        <v>285</v>
      </c>
      <c r="C39" s="107" t="s">
        <v>286</v>
      </c>
      <c r="D39" s="108" t="s">
        <v>287</v>
      </c>
      <c r="E39" s="109" t="s">
        <v>288</v>
      </c>
      <c r="F39" s="109" t="s">
        <v>289</v>
      </c>
      <c r="G39" s="109" t="str">
        <f t="shared" si="1"/>
        <v>GOU</v>
      </c>
      <c r="H39" s="109" t="s">
        <v>167</v>
      </c>
      <c r="I39" s="109" t="s">
        <v>290</v>
      </c>
      <c r="J39" s="45">
        <v>4</v>
      </c>
      <c r="K39" s="108" t="s">
        <v>299</v>
      </c>
      <c r="L39" s="107">
        <v>29</v>
      </c>
      <c r="M39" s="108" t="s">
        <v>292</v>
      </c>
      <c r="N39" s="107">
        <v>10</v>
      </c>
      <c r="O39" s="108"/>
      <c r="P39" s="110">
        <v>1</v>
      </c>
      <c r="Q39" s="111">
        <v>1</v>
      </c>
      <c r="R39" s="110" t="s">
        <v>216</v>
      </c>
      <c r="T39" s="109"/>
      <c r="U39" s="112"/>
      <c r="V39" s="113">
        <v>3.4</v>
      </c>
      <c r="W39" s="109">
        <v>0.13</v>
      </c>
      <c r="X39" s="113">
        <v>3.5</v>
      </c>
      <c r="Y39" s="113">
        <v>5.9</v>
      </c>
      <c r="Z39" s="109">
        <v>8.6</v>
      </c>
      <c r="AA39" s="109">
        <v>1.44485</v>
      </c>
      <c r="AB39" s="109">
        <v>3780</v>
      </c>
      <c r="AC39" s="109">
        <v>33</v>
      </c>
      <c r="AD39" s="109">
        <v>5.3</v>
      </c>
      <c r="AE39" s="109"/>
      <c r="AF39" s="109">
        <v>5.7</v>
      </c>
      <c r="AG39" s="109">
        <v>3.8634587813620072</v>
      </c>
    </row>
    <row r="40" spans="1:33" ht="14.15" customHeight="1" x14ac:dyDescent="0.35">
      <c r="A40" s="105" t="str">
        <f t="shared" si="0"/>
        <v>GOU-4-1-2</v>
      </c>
      <c r="B40" s="106" t="s">
        <v>285</v>
      </c>
      <c r="C40" s="107" t="s">
        <v>286</v>
      </c>
      <c r="D40" s="108" t="s">
        <v>287</v>
      </c>
      <c r="E40" s="109" t="s">
        <v>288</v>
      </c>
      <c r="F40" s="109" t="s">
        <v>289</v>
      </c>
      <c r="G40" s="109" t="str">
        <f t="shared" si="1"/>
        <v>GOU</v>
      </c>
      <c r="H40" s="109" t="s">
        <v>167</v>
      </c>
      <c r="I40" s="109" t="s">
        <v>290</v>
      </c>
      <c r="J40" s="45">
        <v>4</v>
      </c>
      <c r="K40" s="108" t="s">
        <v>299</v>
      </c>
      <c r="L40" s="107">
        <v>29</v>
      </c>
      <c r="M40" s="108" t="s">
        <v>292</v>
      </c>
      <c r="N40" s="107">
        <v>11</v>
      </c>
      <c r="O40" s="108"/>
      <c r="P40" s="110">
        <v>1</v>
      </c>
      <c r="Q40" s="111">
        <v>2</v>
      </c>
      <c r="R40" s="110" t="s">
        <v>247</v>
      </c>
      <c r="T40" s="109"/>
      <c r="U40" s="115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>
        <v>6.05</v>
      </c>
      <c r="AG40" s="109">
        <v>4.216111111111112</v>
      </c>
    </row>
    <row r="41" spans="1:33" ht="14.15" customHeight="1" x14ac:dyDescent="0.35">
      <c r="A41" s="105" t="str">
        <f t="shared" si="0"/>
        <v>GOU-4-1-3</v>
      </c>
      <c r="B41" s="106" t="s">
        <v>285</v>
      </c>
      <c r="C41" s="107" t="s">
        <v>286</v>
      </c>
      <c r="D41" s="110" t="s">
        <v>287</v>
      </c>
      <c r="E41" s="109" t="s">
        <v>288</v>
      </c>
      <c r="F41" s="109" t="s">
        <v>289</v>
      </c>
      <c r="G41" s="109" t="str">
        <f t="shared" si="1"/>
        <v>GOU</v>
      </c>
      <c r="H41" s="109" t="s">
        <v>167</v>
      </c>
      <c r="I41" s="109" t="s">
        <v>290</v>
      </c>
      <c r="J41" s="45">
        <v>4</v>
      </c>
      <c r="K41" s="108" t="s">
        <v>299</v>
      </c>
      <c r="L41" s="107">
        <v>29</v>
      </c>
      <c r="M41" s="108" t="s">
        <v>292</v>
      </c>
      <c r="N41" s="107">
        <v>12</v>
      </c>
      <c r="O41" s="108"/>
      <c r="P41" s="110">
        <v>1</v>
      </c>
      <c r="Q41" s="111">
        <v>3</v>
      </c>
      <c r="R41" s="110" t="s">
        <v>293</v>
      </c>
      <c r="T41" s="109"/>
      <c r="U41" s="112"/>
      <c r="V41" s="113"/>
      <c r="W41" s="109">
        <v>0.15</v>
      </c>
      <c r="X41" s="113">
        <v>6.3</v>
      </c>
      <c r="Y41" s="113">
        <v>11.5</v>
      </c>
      <c r="Z41" s="109">
        <v>13.7</v>
      </c>
      <c r="AA41" s="109"/>
      <c r="AB41" s="109">
        <v>6460</v>
      </c>
      <c r="AC41" s="109">
        <v>28</v>
      </c>
      <c r="AD41" s="109"/>
      <c r="AE41" s="109"/>
      <c r="AF41" s="109">
        <v>3.3</v>
      </c>
      <c r="AG41" s="109">
        <v>1.8290909090909091</v>
      </c>
    </row>
    <row r="42" spans="1:33" ht="14.15" customHeight="1" x14ac:dyDescent="0.35">
      <c r="A42" s="105" t="str">
        <f t="shared" si="0"/>
        <v>GOU-4-2-1</v>
      </c>
      <c r="B42" s="106" t="s">
        <v>285</v>
      </c>
      <c r="C42" s="107" t="s">
        <v>286</v>
      </c>
      <c r="D42" s="110" t="s">
        <v>294</v>
      </c>
      <c r="E42" s="109" t="s">
        <v>288</v>
      </c>
      <c r="F42" s="109" t="s">
        <v>289</v>
      </c>
      <c r="G42" s="109" t="str">
        <f t="shared" si="1"/>
        <v>GOU</v>
      </c>
      <c r="H42" s="109" t="s">
        <v>167</v>
      </c>
      <c r="I42" s="109" t="s">
        <v>290</v>
      </c>
      <c r="J42" s="45">
        <v>4</v>
      </c>
      <c r="K42" s="108" t="s">
        <v>299</v>
      </c>
      <c r="L42" s="107">
        <v>28</v>
      </c>
      <c r="M42" s="108" t="s">
        <v>292</v>
      </c>
      <c r="N42" s="107">
        <v>10</v>
      </c>
      <c r="O42" s="108"/>
      <c r="P42" s="110">
        <v>2</v>
      </c>
      <c r="Q42" s="111">
        <v>1</v>
      </c>
      <c r="R42" s="110" t="s">
        <v>216</v>
      </c>
      <c r="T42" s="109"/>
      <c r="U42" s="112"/>
      <c r="V42" s="113">
        <v>3</v>
      </c>
      <c r="W42" s="109">
        <v>0.1</v>
      </c>
      <c r="X42" s="113">
        <v>3</v>
      </c>
      <c r="Y42" s="113">
        <v>5.3</v>
      </c>
      <c r="Z42" s="109">
        <v>7.6</v>
      </c>
      <c r="AA42" s="109">
        <v>1.4763500000000001</v>
      </c>
      <c r="AB42" s="109">
        <v>3150</v>
      </c>
      <c r="AC42" s="109">
        <v>32</v>
      </c>
      <c r="AD42" s="109">
        <v>6</v>
      </c>
      <c r="AE42" s="109"/>
      <c r="AF42" s="109">
        <v>5.5500000000000007</v>
      </c>
      <c r="AG42" s="109">
        <v>3.853324372759857</v>
      </c>
    </row>
    <row r="43" spans="1:33" ht="14.15" customHeight="1" x14ac:dyDescent="0.35">
      <c r="A43" s="105" t="str">
        <f t="shared" si="0"/>
        <v>GOU-4-2-2</v>
      </c>
      <c r="B43" s="106" t="s">
        <v>285</v>
      </c>
      <c r="C43" s="107" t="s">
        <v>286</v>
      </c>
      <c r="D43" s="110" t="s">
        <v>294</v>
      </c>
      <c r="E43" s="109" t="s">
        <v>288</v>
      </c>
      <c r="F43" s="109" t="s">
        <v>289</v>
      </c>
      <c r="G43" s="109" t="str">
        <f t="shared" si="1"/>
        <v>GOU</v>
      </c>
      <c r="H43" s="109" t="s">
        <v>167</v>
      </c>
      <c r="I43" s="109" t="s">
        <v>290</v>
      </c>
      <c r="J43" s="45">
        <v>4</v>
      </c>
      <c r="K43" s="108" t="s">
        <v>299</v>
      </c>
      <c r="L43" s="107">
        <v>28</v>
      </c>
      <c r="M43" s="108" t="s">
        <v>292</v>
      </c>
      <c r="N43" s="107">
        <v>11</v>
      </c>
      <c r="O43" s="108"/>
      <c r="P43" s="110">
        <v>2</v>
      </c>
      <c r="Q43" s="111">
        <v>2</v>
      </c>
      <c r="R43" s="110" t="s">
        <v>247</v>
      </c>
      <c r="T43" s="109"/>
      <c r="U43" s="115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>
        <v>5.5500000000000007</v>
      </c>
      <c r="AG43" s="109">
        <v>4.7170833333333331</v>
      </c>
    </row>
    <row r="44" spans="1:33" ht="14.15" customHeight="1" x14ac:dyDescent="0.35">
      <c r="A44" s="105" t="str">
        <f t="shared" si="0"/>
        <v>GOU-4-2-3</v>
      </c>
      <c r="B44" s="106" t="s">
        <v>285</v>
      </c>
      <c r="C44" s="107" t="s">
        <v>286</v>
      </c>
      <c r="D44" s="110" t="s">
        <v>294</v>
      </c>
      <c r="E44" s="109" t="s">
        <v>288</v>
      </c>
      <c r="F44" s="109" t="s">
        <v>289</v>
      </c>
      <c r="G44" s="109" t="str">
        <f t="shared" si="1"/>
        <v>GOU</v>
      </c>
      <c r="H44" s="109" t="s">
        <v>167</v>
      </c>
      <c r="I44" s="109" t="s">
        <v>290</v>
      </c>
      <c r="J44" s="45">
        <v>4</v>
      </c>
      <c r="K44" s="108" t="s">
        <v>299</v>
      </c>
      <c r="L44" s="107">
        <v>28</v>
      </c>
      <c r="M44" s="108" t="s">
        <v>292</v>
      </c>
      <c r="N44" s="107">
        <v>12</v>
      </c>
      <c r="O44" s="108"/>
      <c r="P44" s="110">
        <v>2</v>
      </c>
      <c r="Q44" s="111">
        <v>3</v>
      </c>
      <c r="R44" s="110" t="s">
        <v>293</v>
      </c>
      <c r="T44" s="109"/>
      <c r="U44" s="112"/>
      <c r="V44" s="113"/>
      <c r="W44" s="109">
        <v>0.14000000000000001</v>
      </c>
      <c r="X44" s="113">
        <v>6.4</v>
      </c>
      <c r="Y44" s="113">
        <v>11.3</v>
      </c>
      <c r="Z44" s="109">
        <v>13.3</v>
      </c>
      <c r="AA44" s="109"/>
      <c r="AB44" s="109">
        <v>6110</v>
      </c>
      <c r="AC44" s="109">
        <v>30</v>
      </c>
      <c r="AD44" s="109"/>
      <c r="AE44" s="109"/>
      <c r="AF44" s="109">
        <v>3.38</v>
      </c>
      <c r="AG44" s="109">
        <v>2.0463636363636364</v>
      </c>
    </row>
    <row r="45" spans="1:33" ht="14.15" customHeight="1" x14ac:dyDescent="0.35">
      <c r="A45" s="105" t="str">
        <f t="shared" si="0"/>
        <v>GOU-4-3-1</v>
      </c>
      <c r="B45" s="106" t="s">
        <v>285</v>
      </c>
      <c r="C45" s="107" t="s">
        <v>286</v>
      </c>
      <c r="D45" s="110" t="s">
        <v>295</v>
      </c>
      <c r="E45" s="109" t="s">
        <v>288</v>
      </c>
      <c r="F45" s="109" t="s">
        <v>289</v>
      </c>
      <c r="G45" s="109" t="str">
        <f t="shared" si="1"/>
        <v>GOU</v>
      </c>
      <c r="H45" s="109" t="s">
        <v>167</v>
      </c>
      <c r="I45" s="109" t="s">
        <v>290</v>
      </c>
      <c r="J45" s="45">
        <v>4</v>
      </c>
      <c r="K45" s="108" t="s">
        <v>299</v>
      </c>
      <c r="L45" s="107">
        <v>26</v>
      </c>
      <c r="M45" s="108" t="s">
        <v>292</v>
      </c>
      <c r="N45" s="107">
        <v>10</v>
      </c>
      <c r="O45" s="108"/>
      <c r="P45" s="110">
        <v>3</v>
      </c>
      <c r="Q45" s="111">
        <v>1</v>
      </c>
      <c r="R45" s="110" t="s">
        <v>216</v>
      </c>
      <c r="T45" s="109"/>
      <c r="U45" s="112"/>
      <c r="V45" s="113">
        <v>5</v>
      </c>
      <c r="W45" s="109">
        <v>0.35</v>
      </c>
      <c r="X45" s="113">
        <v>4.7</v>
      </c>
      <c r="Y45" s="113">
        <v>7.6</v>
      </c>
      <c r="Z45" s="109">
        <v>9.1</v>
      </c>
      <c r="AA45" s="109">
        <v>1.2149000000000001</v>
      </c>
      <c r="AB45" s="109">
        <v>4320</v>
      </c>
      <c r="AC45" s="109">
        <v>18</v>
      </c>
      <c r="AD45" s="109">
        <v>7</v>
      </c>
      <c r="AE45" s="109"/>
      <c r="AF45" s="109">
        <v>1.85</v>
      </c>
      <c r="AG45" s="109">
        <v>1.0858064516129033</v>
      </c>
    </row>
    <row r="46" spans="1:33" ht="14.15" customHeight="1" x14ac:dyDescent="0.35">
      <c r="A46" s="105" t="str">
        <f t="shared" si="0"/>
        <v>GOU-4-3-2</v>
      </c>
      <c r="B46" s="106" t="s">
        <v>285</v>
      </c>
      <c r="C46" s="107" t="s">
        <v>286</v>
      </c>
      <c r="D46" s="110" t="s">
        <v>295</v>
      </c>
      <c r="E46" s="109" t="s">
        <v>288</v>
      </c>
      <c r="F46" s="109" t="s">
        <v>289</v>
      </c>
      <c r="G46" s="109" t="str">
        <f t="shared" si="1"/>
        <v>GOU</v>
      </c>
      <c r="H46" s="109" t="s">
        <v>167</v>
      </c>
      <c r="I46" s="109" t="s">
        <v>290</v>
      </c>
      <c r="J46" s="45">
        <v>4</v>
      </c>
      <c r="K46" s="108" t="s">
        <v>299</v>
      </c>
      <c r="L46" s="107">
        <v>26</v>
      </c>
      <c r="M46" s="108" t="s">
        <v>292</v>
      </c>
      <c r="N46" s="107">
        <v>11</v>
      </c>
      <c r="O46" s="108"/>
      <c r="P46" s="110">
        <v>3</v>
      </c>
      <c r="Q46" s="111">
        <v>2</v>
      </c>
      <c r="R46" s="110" t="s">
        <v>247</v>
      </c>
      <c r="T46" s="109"/>
      <c r="U46" s="112"/>
      <c r="V46" s="113"/>
      <c r="W46" s="109">
        <v>0.92</v>
      </c>
      <c r="X46" s="113">
        <v>1.2</v>
      </c>
      <c r="Y46" s="113">
        <v>2</v>
      </c>
      <c r="Z46" s="109">
        <v>2.9</v>
      </c>
      <c r="AA46" s="109">
        <v>1.5408999999999999</v>
      </c>
      <c r="AB46" s="109">
        <v>990</v>
      </c>
      <c r="AC46" s="109">
        <v>14</v>
      </c>
      <c r="AD46" s="109"/>
      <c r="AE46" s="109"/>
      <c r="AF46" s="109">
        <v>4.4799999999999995</v>
      </c>
      <c r="AG46" s="109">
        <v>3.3420000000000005</v>
      </c>
    </row>
    <row r="47" spans="1:33" ht="14.15" customHeight="1" x14ac:dyDescent="0.35">
      <c r="A47" s="105" t="str">
        <f t="shared" si="0"/>
        <v>GOU-4-3-3</v>
      </c>
      <c r="B47" s="106" t="s">
        <v>285</v>
      </c>
      <c r="C47" s="107" t="s">
        <v>286</v>
      </c>
      <c r="D47" s="110" t="s">
        <v>295</v>
      </c>
      <c r="E47" s="109" t="s">
        <v>288</v>
      </c>
      <c r="F47" s="109" t="s">
        <v>289</v>
      </c>
      <c r="G47" s="109" t="str">
        <f t="shared" si="1"/>
        <v>GOU</v>
      </c>
      <c r="H47" s="109" t="s">
        <v>167</v>
      </c>
      <c r="I47" s="109" t="s">
        <v>290</v>
      </c>
      <c r="J47" s="45">
        <v>4</v>
      </c>
      <c r="K47" s="108" t="s">
        <v>299</v>
      </c>
      <c r="L47" s="107">
        <v>26</v>
      </c>
      <c r="M47" s="108" t="s">
        <v>292</v>
      </c>
      <c r="N47" s="107">
        <v>12</v>
      </c>
      <c r="O47" s="108"/>
      <c r="P47" s="110">
        <v>3</v>
      </c>
      <c r="Q47" s="111">
        <v>3</v>
      </c>
      <c r="R47" s="110" t="s">
        <v>293</v>
      </c>
      <c r="T47" s="109"/>
      <c r="U47" s="112"/>
      <c r="V47" s="113"/>
      <c r="W47" s="109">
        <v>0.25</v>
      </c>
      <c r="X47" s="113">
        <v>6.2</v>
      </c>
      <c r="Y47" s="113">
        <v>11.2</v>
      </c>
      <c r="Z47" s="109">
        <v>12.5</v>
      </c>
      <c r="AA47" s="109"/>
      <c r="AB47" s="109">
        <v>6270</v>
      </c>
      <c r="AC47" s="109">
        <v>16</v>
      </c>
      <c r="AD47" s="109">
        <v>7</v>
      </c>
      <c r="AE47" s="109"/>
      <c r="AF47" s="109">
        <v>0.97000000000000008</v>
      </c>
      <c r="AG47" s="109">
        <v>0.68</v>
      </c>
    </row>
    <row r="48" spans="1:33" ht="14.15" customHeight="1" x14ac:dyDescent="0.35">
      <c r="A48" s="105" t="str">
        <f t="shared" si="0"/>
        <v>GOU-4-4-1</v>
      </c>
      <c r="B48" s="106" t="s">
        <v>285</v>
      </c>
      <c r="C48" s="107" t="s">
        <v>286</v>
      </c>
      <c r="D48" s="110" t="s">
        <v>296</v>
      </c>
      <c r="E48" s="109" t="s">
        <v>288</v>
      </c>
      <c r="F48" s="109" t="s">
        <v>289</v>
      </c>
      <c r="G48" s="109" t="str">
        <f t="shared" si="1"/>
        <v>GOU</v>
      </c>
      <c r="H48" s="109" t="s">
        <v>167</v>
      </c>
      <c r="I48" s="109" t="s">
        <v>290</v>
      </c>
      <c r="J48" s="45">
        <v>4</v>
      </c>
      <c r="K48" s="108" t="s">
        <v>299</v>
      </c>
      <c r="L48" s="107">
        <v>22</v>
      </c>
      <c r="M48" s="108" t="s">
        <v>292</v>
      </c>
      <c r="N48" s="107">
        <v>10</v>
      </c>
      <c r="O48" s="108"/>
      <c r="P48" s="116">
        <v>4</v>
      </c>
      <c r="Q48" s="111">
        <v>1</v>
      </c>
      <c r="R48" s="110" t="s">
        <v>216</v>
      </c>
      <c r="T48" s="109"/>
      <c r="U48" s="112"/>
      <c r="V48" s="113">
        <v>5.5</v>
      </c>
      <c r="W48" s="109">
        <v>0.12</v>
      </c>
      <c r="X48" s="113">
        <v>5.8</v>
      </c>
      <c r="Y48" s="113">
        <v>10.4</v>
      </c>
      <c r="Z48" s="109">
        <v>12.6</v>
      </c>
      <c r="AA48" s="109">
        <v>1.2121</v>
      </c>
      <c r="AB48" s="109">
        <v>5830</v>
      </c>
      <c r="AC48" s="109">
        <v>27</v>
      </c>
      <c r="AD48" s="109">
        <v>6.2</v>
      </c>
      <c r="AE48" s="109"/>
      <c r="AF48" s="109">
        <v>1.8</v>
      </c>
      <c r="AG48" s="109">
        <v>1.1880645161290322</v>
      </c>
    </row>
    <row r="49" spans="1:33" ht="14.15" customHeight="1" x14ac:dyDescent="0.35">
      <c r="A49" s="105" t="str">
        <f t="shared" si="0"/>
        <v>GOU-4-4-2</v>
      </c>
      <c r="B49" s="106" t="s">
        <v>285</v>
      </c>
      <c r="C49" s="107" t="s">
        <v>286</v>
      </c>
      <c r="D49" s="110" t="s">
        <v>296</v>
      </c>
      <c r="E49" s="109" t="s">
        <v>288</v>
      </c>
      <c r="F49" s="109" t="s">
        <v>289</v>
      </c>
      <c r="G49" s="109" t="str">
        <f t="shared" si="1"/>
        <v>GOU</v>
      </c>
      <c r="H49" s="109" t="s">
        <v>167</v>
      </c>
      <c r="I49" s="109" t="s">
        <v>290</v>
      </c>
      <c r="J49" s="45">
        <v>4</v>
      </c>
      <c r="K49" s="108" t="s">
        <v>299</v>
      </c>
      <c r="L49" s="107">
        <v>22</v>
      </c>
      <c r="M49" s="108" t="s">
        <v>292</v>
      </c>
      <c r="N49" s="107">
        <v>11</v>
      </c>
      <c r="O49" s="108"/>
      <c r="P49" s="116">
        <v>4</v>
      </c>
      <c r="Q49" s="111">
        <v>2</v>
      </c>
      <c r="R49" s="110" t="s">
        <v>247</v>
      </c>
      <c r="T49" s="109"/>
      <c r="U49" s="112"/>
      <c r="V49" s="113"/>
      <c r="W49" s="109">
        <v>0.03</v>
      </c>
      <c r="X49" s="113">
        <v>2</v>
      </c>
      <c r="Y49" s="113">
        <v>3.9</v>
      </c>
      <c r="Z49" s="109">
        <v>5.9</v>
      </c>
      <c r="AA49" s="109">
        <v>1.51335</v>
      </c>
      <c r="AB49" s="109">
        <v>2350</v>
      </c>
      <c r="AC49" s="109">
        <v>29</v>
      </c>
      <c r="AD49" s="109">
        <v>6.6</v>
      </c>
      <c r="AE49" s="109"/>
      <c r="AF49" s="109">
        <v>3.0999999999999992</v>
      </c>
      <c r="AG49" s="109">
        <v>2.5780000000000003</v>
      </c>
    </row>
    <row r="50" spans="1:33" ht="14.15" customHeight="1" x14ac:dyDescent="0.35">
      <c r="A50" s="105" t="str">
        <f t="shared" si="0"/>
        <v>GOU-4-4-3</v>
      </c>
      <c r="B50" s="106" t="s">
        <v>285</v>
      </c>
      <c r="C50" s="107" t="s">
        <v>286</v>
      </c>
      <c r="D50" s="110" t="s">
        <v>296</v>
      </c>
      <c r="E50" s="109" t="s">
        <v>288</v>
      </c>
      <c r="F50" s="109" t="s">
        <v>289</v>
      </c>
      <c r="G50" s="109" t="str">
        <f t="shared" si="1"/>
        <v>GOU</v>
      </c>
      <c r="H50" s="109" t="s">
        <v>167</v>
      </c>
      <c r="I50" s="109" t="s">
        <v>290</v>
      </c>
      <c r="J50" s="45">
        <v>4</v>
      </c>
      <c r="K50" s="108" t="s">
        <v>299</v>
      </c>
      <c r="L50" s="107">
        <v>22</v>
      </c>
      <c r="M50" s="108" t="s">
        <v>292</v>
      </c>
      <c r="N50" s="107">
        <v>12</v>
      </c>
      <c r="O50" s="108"/>
      <c r="P50" s="116">
        <v>4</v>
      </c>
      <c r="Q50" s="111">
        <v>3</v>
      </c>
      <c r="R50" s="110" t="s">
        <v>293</v>
      </c>
      <c r="T50" s="109"/>
      <c r="U50" s="112"/>
      <c r="V50" s="113"/>
      <c r="W50" s="109">
        <v>0.14000000000000001</v>
      </c>
      <c r="X50" s="113">
        <v>8.1999999999999993</v>
      </c>
      <c r="Y50" s="126">
        <v>14.3</v>
      </c>
      <c r="Z50" s="109">
        <v>16.2</v>
      </c>
      <c r="AA50" s="109"/>
      <c r="AB50" s="109">
        <v>7660</v>
      </c>
      <c r="AC50" s="109">
        <v>26</v>
      </c>
      <c r="AD50" s="109">
        <v>6.2</v>
      </c>
      <c r="AE50" s="109"/>
      <c r="AF50" s="109">
        <v>1.0799999999999998</v>
      </c>
      <c r="AG50" s="109">
        <v>0.89000000000000012</v>
      </c>
    </row>
    <row r="51" spans="1:33" x14ac:dyDescent="0.35">
      <c r="A51" s="105" t="str">
        <f t="shared" si="0"/>
        <v>DUI-1-1-1</v>
      </c>
      <c r="B51" s="106" t="s">
        <v>285</v>
      </c>
      <c r="C51" s="107" t="s">
        <v>300</v>
      </c>
      <c r="D51" s="110" t="s">
        <v>301</v>
      </c>
      <c r="E51" s="109" t="s">
        <v>288</v>
      </c>
      <c r="F51" s="109" t="s">
        <v>302</v>
      </c>
      <c r="G51" s="109" t="str">
        <f t="shared" si="1"/>
        <v>DUI</v>
      </c>
      <c r="H51" s="109" t="s">
        <v>303</v>
      </c>
      <c r="I51" s="109" t="s">
        <v>304</v>
      </c>
      <c r="J51" s="45">
        <v>1</v>
      </c>
      <c r="K51" s="108" t="s">
        <v>291</v>
      </c>
      <c r="L51" s="107">
        <v>0</v>
      </c>
      <c r="M51" s="108" t="s">
        <v>305</v>
      </c>
      <c r="N51" s="107">
        <v>1</v>
      </c>
      <c r="O51" s="108"/>
      <c r="P51" s="110">
        <v>1</v>
      </c>
      <c r="Q51" s="111">
        <v>1</v>
      </c>
      <c r="R51" s="110" t="s">
        <v>216</v>
      </c>
      <c r="T51" s="109"/>
      <c r="U51" s="112"/>
      <c r="V51" s="113">
        <v>1.8</v>
      </c>
      <c r="W51" s="109">
        <v>0.05</v>
      </c>
      <c r="X51" s="113">
        <v>1.7</v>
      </c>
      <c r="Y51" s="113">
        <v>3.5</v>
      </c>
      <c r="Z51" s="109">
        <v>3.6</v>
      </c>
      <c r="AA51" s="109">
        <v>1.3734999999999999</v>
      </c>
      <c r="AB51" s="109">
        <v>1370</v>
      </c>
      <c r="AC51" s="109">
        <v>2</v>
      </c>
      <c r="AD51" s="109">
        <v>5.8</v>
      </c>
      <c r="AE51" s="109"/>
      <c r="AF51" s="109">
        <v>1.6799999999999997</v>
      </c>
      <c r="AG51" s="109">
        <v>0.96806451612903222</v>
      </c>
    </row>
    <row r="52" spans="1:33" x14ac:dyDescent="0.35">
      <c r="A52" s="105" t="str">
        <f t="shared" si="0"/>
        <v>DUI-1-1-2</v>
      </c>
      <c r="B52" s="106" t="s">
        <v>285</v>
      </c>
      <c r="C52" s="107" t="s">
        <v>300</v>
      </c>
      <c r="D52" s="110" t="s">
        <v>301</v>
      </c>
      <c r="E52" s="109" t="s">
        <v>288</v>
      </c>
      <c r="F52" s="109" t="s">
        <v>302</v>
      </c>
      <c r="G52" s="109" t="str">
        <f t="shared" si="1"/>
        <v>DUI</v>
      </c>
      <c r="H52" s="109" t="s">
        <v>303</v>
      </c>
      <c r="I52" s="109" t="s">
        <v>304</v>
      </c>
      <c r="J52" s="45">
        <v>1</v>
      </c>
      <c r="K52" s="108" t="s">
        <v>291</v>
      </c>
      <c r="L52" s="107">
        <v>0</v>
      </c>
      <c r="M52" s="108" t="s">
        <v>305</v>
      </c>
      <c r="N52" s="107">
        <v>2</v>
      </c>
      <c r="O52" s="108"/>
      <c r="P52" s="110">
        <v>1</v>
      </c>
      <c r="Q52" s="111">
        <v>2</v>
      </c>
      <c r="R52" s="110" t="s">
        <v>247</v>
      </c>
      <c r="T52" s="109"/>
      <c r="U52" s="112"/>
      <c r="V52" s="113"/>
      <c r="W52" s="109"/>
      <c r="X52" s="113">
        <v>1</v>
      </c>
      <c r="Y52" s="113">
        <v>2.1</v>
      </c>
      <c r="Z52" s="109">
        <v>2</v>
      </c>
      <c r="AA52" s="109">
        <v>1.5279</v>
      </c>
      <c r="AB52" s="109"/>
      <c r="AC52" s="109"/>
      <c r="AD52" s="109"/>
      <c r="AE52" s="109"/>
      <c r="AF52" s="109">
        <v>6.1111111111111107</v>
      </c>
      <c r="AG52" s="109">
        <v>4.2174444444444443</v>
      </c>
    </row>
    <row r="53" spans="1:33" x14ac:dyDescent="0.35">
      <c r="A53" s="105" t="str">
        <f t="shared" si="0"/>
        <v>DUI-1-1-3</v>
      </c>
      <c r="B53" s="106" t="s">
        <v>285</v>
      </c>
      <c r="C53" s="107" t="s">
        <v>300</v>
      </c>
      <c r="D53" s="110" t="s">
        <v>301</v>
      </c>
      <c r="E53" s="109" t="s">
        <v>288</v>
      </c>
      <c r="F53" s="109" t="s">
        <v>302</v>
      </c>
      <c r="G53" s="109" t="str">
        <f t="shared" si="1"/>
        <v>DUI</v>
      </c>
      <c r="H53" s="109" t="s">
        <v>303</v>
      </c>
      <c r="I53" s="109" t="s">
        <v>304</v>
      </c>
      <c r="J53" s="45">
        <v>1</v>
      </c>
      <c r="K53" s="108" t="s">
        <v>291</v>
      </c>
      <c r="L53" s="107">
        <v>0</v>
      </c>
      <c r="M53" s="108" t="s">
        <v>305</v>
      </c>
      <c r="N53" s="107">
        <v>3</v>
      </c>
      <c r="O53" s="108"/>
      <c r="P53" s="110">
        <v>1</v>
      </c>
      <c r="Q53" s="111">
        <v>3</v>
      </c>
      <c r="R53" s="110" t="s">
        <v>293</v>
      </c>
      <c r="T53" s="109"/>
      <c r="U53" s="112"/>
      <c r="V53" s="113"/>
      <c r="W53" s="109"/>
      <c r="X53" s="113">
        <v>1.7</v>
      </c>
      <c r="Y53" s="113">
        <v>3.4</v>
      </c>
      <c r="Z53" s="109">
        <v>3.5</v>
      </c>
      <c r="AA53" s="109"/>
      <c r="AB53" s="109"/>
      <c r="AC53" s="109"/>
      <c r="AD53" s="109"/>
      <c r="AE53" s="109"/>
      <c r="AF53" s="109">
        <v>1.1099999999999999</v>
      </c>
      <c r="AG53" s="109">
        <v>0.83909090909090911</v>
      </c>
    </row>
    <row r="54" spans="1:33" x14ac:dyDescent="0.35">
      <c r="A54" s="105" t="str">
        <f t="shared" si="0"/>
        <v>DUI-1-2-1</v>
      </c>
      <c r="B54" s="106" t="s">
        <v>285</v>
      </c>
      <c r="C54" s="107" t="s">
        <v>300</v>
      </c>
      <c r="D54" s="110" t="s">
        <v>306</v>
      </c>
      <c r="E54" s="109" t="s">
        <v>288</v>
      </c>
      <c r="F54" s="109" t="s">
        <v>302</v>
      </c>
      <c r="G54" s="109" t="str">
        <f t="shared" si="1"/>
        <v>DUI</v>
      </c>
      <c r="H54" s="109" t="s">
        <v>303</v>
      </c>
      <c r="I54" s="109" t="s">
        <v>304</v>
      </c>
      <c r="J54" s="45">
        <v>1</v>
      </c>
      <c r="K54" s="108" t="s">
        <v>291</v>
      </c>
      <c r="L54" s="107">
        <v>0</v>
      </c>
      <c r="M54" s="108" t="s">
        <v>305</v>
      </c>
      <c r="N54" s="107">
        <v>1</v>
      </c>
      <c r="O54" s="108"/>
      <c r="P54" s="110">
        <v>2</v>
      </c>
      <c r="Q54" s="111">
        <v>1</v>
      </c>
      <c r="R54" s="110" t="s">
        <v>216</v>
      </c>
      <c r="T54" s="109"/>
      <c r="U54" s="112"/>
      <c r="V54" s="113">
        <v>1.9</v>
      </c>
      <c r="W54" s="109">
        <v>0.05</v>
      </c>
      <c r="X54" s="113">
        <v>1.8</v>
      </c>
      <c r="Y54" s="113">
        <v>3.9</v>
      </c>
      <c r="Z54" s="109">
        <v>4.4000000000000004</v>
      </c>
      <c r="AA54" s="109">
        <v>1.4043999999999999</v>
      </c>
      <c r="AB54" s="109">
        <v>1780</v>
      </c>
      <c r="AC54" s="109">
        <v>4</v>
      </c>
      <c r="AD54" s="109">
        <v>5.7</v>
      </c>
      <c r="AE54" s="109"/>
      <c r="AF54" s="109">
        <v>3.05</v>
      </c>
      <c r="AG54" s="109">
        <v>1.4638709677419353</v>
      </c>
    </row>
    <row r="55" spans="1:33" x14ac:dyDescent="0.35">
      <c r="A55" s="105" t="str">
        <f t="shared" si="0"/>
        <v>DUI-1-2-2</v>
      </c>
      <c r="B55" s="106" t="s">
        <v>285</v>
      </c>
      <c r="C55" s="107" t="s">
        <v>300</v>
      </c>
      <c r="D55" s="110" t="s">
        <v>306</v>
      </c>
      <c r="E55" s="109" t="s">
        <v>288</v>
      </c>
      <c r="F55" s="109" t="s">
        <v>302</v>
      </c>
      <c r="G55" s="109" t="str">
        <f t="shared" si="1"/>
        <v>DUI</v>
      </c>
      <c r="H55" s="109" t="s">
        <v>303</v>
      </c>
      <c r="I55" s="109" t="s">
        <v>304</v>
      </c>
      <c r="J55" s="45">
        <v>1</v>
      </c>
      <c r="K55" s="108" t="s">
        <v>291</v>
      </c>
      <c r="L55" s="107">
        <v>0</v>
      </c>
      <c r="M55" s="108" t="s">
        <v>305</v>
      </c>
      <c r="N55" s="107">
        <v>2</v>
      </c>
      <c r="O55" s="108"/>
      <c r="P55" s="110">
        <v>2</v>
      </c>
      <c r="Q55" s="111">
        <v>2</v>
      </c>
      <c r="R55" s="110" t="s">
        <v>247</v>
      </c>
      <c r="T55" s="109"/>
      <c r="U55" s="112"/>
      <c r="V55" s="113"/>
      <c r="W55" s="109">
        <v>0.06</v>
      </c>
      <c r="X55" s="113">
        <v>1</v>
      </c>
      <c r="Y55" s="113">
        <v>2.2000000000000002</v>
      </c>
      <c r="Z55" s="109">
        <v>2.6</v>
      </c>
      <c r="AA55" s="109">
        <v>1.63605</v>
      </c>
      <c r="AB55" s="109">
        <v>870</v>
      </c>
      <c r="AC55" s="109">
        <v>6</v>
      </c>
      <c r="AD55" s="109"/>
      <c r="AE55" s="109"/>
      <c r="AF55" s="109">
        <v>6.833333333333333</v>
      </c>
      <c r="AG55" s="109">
        <v>5.5879497354497358</v>
      </c>
    </row>
    <row r="56" spans="1:33" x14ac:dyDescent="0.35">
      <c r="A56" s="105" t="str">
        <f t="shared" si="0"/>
        <v>DUI-1-2-3</v>
      </c>
      <c r="B56" s="106" t="s">
        <v>285</v>
      </c>
      <c r="C56" s="107" t="s">
        <v>300</v>
      </c>
      <c r="D56" s="110" t="s">
        <v>306</v>
      </c>
      <c r="E56" s="109" t="s">
        <v>288</v>
      </c>
      <c r="F56" s="109" t="s">
        <v>302</v>
      </c>
      <c r="G56" s="109" t="str">
        <f t="shared" si="1"/>
        <v>DUI</v>
      </c>
      <c r="H56" s="109" t="s">
        <v>303</v>
      </c>
      <c r="I56" s="109" t="s">
        <v>304</v>
      </c>
      <c r="J56" s="45">
        <v>1</v>
      </c>
      <c r="K56" s="108" t="s">
        <v>291</v>
      </c>
      <c r="L56" s="107">
        <v>0</v>
      </c>
      <c r="M56" s="108" t="s">
        <v>305</v>
      </c>
      <c r="N56" s="107">
        <v>3</v>
      </c>
      <c r="O56" s="108"/>
      <c r="P56" s="110">
        <v>2</v>
      </c>
      <c r="Q56" s="111">
        <v>3</v>
      </c>
      <c r="R56" s="110" t="s">
        <v>293</v>
      </c>
      <c r="T56" s="109"/>
      <c r="U56" s="112"/>
      <c r="V56" s="113"/>
      <c r="W56" s="109"/>
      <c r="X56" s="113">
        <v>2.2999999999999998</v>
      </c>
      <c r="Y56" s="113">
        <v>4.4000000000000004</v>
      </c>
      <c r="Z56" s="109">
        <v>4.4000000000000004</v>
      </c>
      <c r="AA56" s="109"/>
      <c r="AB56" s="109"/>
      <c r="AC56" s="109"/>
      <c r="AD56" s="109"/>
      <c r="AE56" s="109"/>
      <c r="AF56" s="109">
        <v>1.5500000000000003</v>
      </c>
      <c r="AG56" s="109">
        <v>1.0463636363636364</v>
      </c>
    </row>
    <row r="57" spans="1:33" x14ac:dyDescent="0.35">
      <c r="A57" s="105" t="str">
        <f t="shared" si="0"/>
        <v>DUI-1-3-1</v>
      </c>
      <c r="B57" s="106" t="s">
        <v>285</v>
      </c>
      <c r="C57" s="107" t="s">
        <v>300</v>
      </c>
      <c r="D57" s="110" t="s">
        <v>307</v>
      </c>
      <c r="E57" s="109" t="s">
        <v>288</v>
      </c>
      <c r="F57" s="109" t="s">
        <v>302</v>
      </c>
      <c r="G57" s="109" t="str">
        <f t="shared" si="1"/>
        <v>DUI</v>
      </c>
      <c r="H57" s="109" t="s">
        <v>303</v>
      </c>
      <c r="I57" s="109" t="s">
        <v>304</v>
      </c>
      <c r="J57" s="45">
        <v>1</v>
      </c>
      <c r="K57" s="108" t="s">
        <v>291</v>
      </c>
      <c r="L57" s="107">
        <v>0</v>
      </c>
      <c r="M57" s="108" t="s">
        <v>305</v>
      </c>
      <c r="N57" s="107">
        <v>1</v>
      </c>
      <c r="O57" s="108"/>
      <c r="P57" s="110">
        <v>3</v>
      </c>
      <c r="Q57" s="111">
        <v>1</v>
      </c>
      <c r="R57" s="110" t="s">
        <v>216</v>
      </c>
      <c r="T57" s="109"/>
      <c r="U57" s="112"/>
      <c r="V57" s="113">
        <v>2.1</v>
      </c>
      <c r="W57" s="109">
        <v>0.03</v>
      </c>
      <c r="X57" s="113">
        <v>2.1</v>
      </c>
      <c r="Y57" s="113">
        <v>4.0999999999999996</v>
      </c>
      <c r="Z57" s="109">
        <v>4.5999999999999996</v>
      </c>
      <c r="AA57" s="109">
        <v>1.4447000000000001</v>
      </c>
      <c r="AB57" s="109">
        <v>1920</v>
      </c>
      <c r="AC57" s="109">
        <v>8</v>
      </c>
      <c r="AD57" s="109">
        <v>6.6</v>
      </c>
      <c r="AE57" s="109"/>
      <c r="AF57" s="109">
        <v>4.0699999999999994</v>
      </c>
      <c r="AG57" s="109">
        <v>1.6248387096774191</v>
      </c>
    </row>
    <row r="58" spans="1:33" x14ac:dyDescent="0.35">
      <c r="A58" s="105" t="str">
        <f t="shared" si="0"/>
        <v>DUI-1-3-2</v>
      </c>
      <c r="B58" s="106" t="s">
        <v>285</v>
      </c>
      <c r="C58" s="107" t="s">
        <v>300</v>
      </c>
      <c r="D58" s="110" t="s">
        <v>307</v>
      </c>
      <c r="E58" s="109" t="s">
        <v>288</v>
      </c>
      <c r="F58" s="109" t="s">
        <v>302</v>
      </c>
      <c r="G58" s="109" t="str">
        <f t="shared" si="1"/>
        <v>DUI</v>
      </c>
      <c r="H58" s="109" t="s">
        <v>303</v>
      </c>
      <c r="I58" s="109" t="s">
        <v>304</v>
      </c>
      <c r="J58" s="45">
        <v>1</v>
      </c>
      <c r="K58" s="108" t="s">
        <v>291</v>
      </c>
      <c r="L58" s="107">
        <v>0</v>
      </c>
      <c r="M58" s="108" t="s">
        <v>305</v>
      </c>
      <c r="N58" s="107">
        <v>2</v>
      </c>
      <c r="O58" s="108"/>
      <c r="P58" s="110">
        <v>3</v>
      </c>
      <c r="Q58" s="111">
        <v>2</v>
      </c>
      <c r="R58" s="110" t="s">
        <v>247</v>
      </c>
      <c r="T58" s="109"/>
      <c r="U58" s="112"/>
      <c r="V58" s="113"/>
      <c r="W58" s="109"/>
      <c r="X58" s="113">
        <v>2.2000000000000002</v>
      </c>
      <c r="Y58" s="113">
        <v>3.7</v>
      </c>
      <c r="Z58" s="109">
        <v>4.3</v>
      </c>
      <c r="AA58" s="109">
        <v>1.4847999999999999</v>
      </c>
      <c r="AB58" s="109"/>
      <c r="AC58" s="109"/>
      <c r="AD58" s="109"/>
      <c r="AE58" s="109"/>
      <c r="AF58" s="109">
        <v>7.3375000000000004</v>
      </c>
      <c r="AG58" s="109">
        <v>5.921146825396824</v>
      </c>
    </row>
    <row r="59" spans="1:33" x14ac:dyDescent="0.35">
      <c r="A59" s="105" t="str">
        <f t="shared" si="0"/>
        <v>DUI-1-3-3</v>
      </c>
      <c r="B59" s="106" t="s">
        <v>285</v>
      </c>
      <c r="C59" s="107" t="s">
        <v>300</v>
      </c>
      <c r="D59" s="110" t="s">
        <v>307</v>
      </c>
      <c r="E59" s="109" t="s">
        <v>288</v>
      </c>
      <c r="F59" s="109" t="s">
        <v>302</v>
      </c>
      <c r="G59" s="109" t="str">
        <f t="shared" si="1"/>
        <v>DUI</v>
      </c>
      <c r="H59" s="109" t="s">
        <v>303</v>
      </c>
      <c r="I59" s="109" t="s">
        <v>304</v>
      </c>
      <c r="J59" s="45">
        <v>1</v>
      </c>
      <c r="K59" s="108" t="s">
        <v>291</v>
      </c>
      <c r="L59" s="107">
        <v>0</v>
      </c>
      <c r="M59" s="108" t="s">
        <v>305</v>
      </c>
      <c r="N59" s="107">
        <v>3</v>
      </c>
      <c r="O59" s="108"/>
      <c r="P59" s="110">
        <v>3</v>
      </c>
      <c r="Q59" s="111">
        <v>3</v>
      </c>
      <c r="R59" s="110" t="s">
        <v>293</v>
      </c>
      <c r="T59" s="109"/>
      <c r="U59" s="112"/>
      <c r="V59" s="113"/>
      <c r="W59" s="109"/>
      <c r="X59" s="113"/>
      <c r="Y59" s="113">
        <v>5</v>
      </c>
      <c r="Z59" s="109">
        <v>5.0999999999999996</v>
      </c>
      <c r="AA59" s="109">
        <v>0</v>
      </c>
      <c r="AB59" s="109"/>
      <c r="AC59" s="109"/>
      <c r="AD59" s="109"/>
      <c r="AE59" s="109"/>
      <c r="AF59" s="109">
        <v>1.02</v>
      </c>
      <c r="AG59" s="109">
        <v>0.59363636363636374</v>
      </c>
    </row>
    <row r="60" spans="1:33" x14ac:dyDescent="0.35">
      <c r="A60" s="105" t="str">
        <f t="shared" si="0"/>
        <v>DUI-1-4-1</v>
      </c>
      <c r="B60" s="106" t="s">
        <v>285</v>
      </c>
      <c r="C60" s="107" t="s">
        <v>300</v>
      </c>
      <c r="D60" s="110" t="s">
        <v>308</v>
      </c>
      <c r="E60" s="109" t="s">
        <v>288</v>
      </c>
      <c r="F60" s="109" t="s">
        <v>302</v>
      </c>
      <c r="G60" s="109" t="str">
        <f t="shared" si="1"/>
        <v>DUI</v>
      </c>
      <c r="H60" s="109" t="s">
        <v>303</v>
      </c>
      <c r="I60" s="109" t="s">
        <v>304</v>
      </c>
      <c r="J60" s="45">
        <v>1</v>
      </c>
      <c r="K60" s="108" t="s">
        <v>291</v>
      </c>
      <c r="L60" s="107">
        <v>0</v>
      </c>
      <c r="M60" s="108" t="s">
        <v>305</v>
      </c>
      <c r="N60" s="107">
        <v>1</v>
      </c>
      <c r="O60" s="108"/>
      <c r="P60" s="116">
        <v>4</v>
      </c>
      <c r="Q60" s="111">
        <v>1</v>
      </c>
      <c r="R60" s="110" t="s">
        <v>216</v>
      </c>
      <c r="T60" s="109"/>
      <c r="U60" s="112"/>
      <c r="V60" s="113">
        <v>1.9</v>
      </c>
      <c r="W60" s="109">
        <v>0.05</v>
      </c>
      <c r="X60" s="113">
        <v>1.9</v>
      </c>
      <c r="Y60" s="113">
        <v>3.8</v>
      </c>
      <c r="Z60" s="109">
        <v>4.0999999999999996</v>
      </c>
      <c r="AA60" s="109">
        <v>1.3134999999999999</v>
      </c>
      <c r="AB60" s="109">
        <v>1700</v>
      </c>
      <c r="AC60" s="109">
        <v>2</v>
      </c>
      <c r="AD60" s="109">
        <v>6.1</v>
      </c>
      <c r="AE60" s="109"/>
      <c r="AF60" s="109">
        <v>3.94</v>
      </c>
      <c r="AG60" s="109">
        <v>1.6093548387096772</v>
      </c>
    </row>
    <row r="61" spans="1:33" x14ac:dyDescent="0.35">
      <c r="A61" s="105" t="str">
        <f t="shared" si="0"/>
        <v>DUI-1-4-2</v>
      </c>
      <c r="B61" s="106" t="s">
        <v>285</v>
      </c>
      <c r="C61" s="107" t="s">
        <v>300</v>
      </c>
      <c r="D61" s="110" t="s">
        <v>308</v>
      </c>
      <c r="E61" s="109" t="s">
        <v>288</v>
      </c>
      <c r="F61" s="109" t="s">
        <v>302</v>
      </c>
      <c r="G61" s="109" t="str">
        <f t="shared" si="1"/>
        <v>DUI</v>
      </c>
      <c r="H61" s="109" t="s">
        <v>303</v>
      </c>
      <c r="I61" s="109" t="s">
        <v>304</v>
      </c>
      <c r="J61" s="45">
        <v>1</v>
      </c>
      <c r="K61" s="108" t="s">
        <v>291</v>
      </c>
      <c r="L61" s="107">
        <v>0</v>
      </c>
      <c r="M61" s="108" t="s">
        <v>305</v>
      </c>
      <c r="N61" s="107">
        <v>2</v>
      </c>
      <c r="O61" s="108"/>
      <c r="P61" s="116">
        <v>4</v>
      </c>
      <c r="Q61" s="111">
        <v>2</v>
      </c>
      <c r="R61" s="110" t="s">
        <v>247</v>
      </c>
      <c r="T61" s="109"/>
      <c r="U61" s="112"/>
      <c r="V61" s="113"/>
      <c r="W61" s="109"/>
      <c r="X61" s="113">
        <v>1.1000000000000001</v>
      </c>
      <c r="Y61" s="113">
        <v>2.2999999999999998</v>
      </c>
      <c r="Z61" s="109">
        <v>2.2999999999999998</v>
      </c>
      <c r="AA61" s="109">
        <v>1.60825</v>
      </c>
      <c r="AB61" s="109"/>
      <c r="AC61" s="109"/>
      <c r="AD61" s="109">
        <v>6.5</v>
      </c>
      <c r="AE61" s="109"/>
      <c r="AF61" s="109">
        <v>6.63</v>
      </c>
      <c r="AG61" s="109">
        <v>5.6070740740740748</v>
      </c>
    </row>
    <row r="62" spans="1:33" x14ac:dyDescent="0.35">
      <c r="A62" s="105" t="str">
        <f t="shared" si="0"/>
        <v>DUI-1-4-3</v>
      </c>
      <c r="B62" s="106" t="s">
        <v>285</v>
      </c>
      <c r="C62" s="107" t="s">
        <v>300</v>
      </c>
      <c r="D62" s="110" t="s">
        <v>308</v>
      </c>
      <c r="E62" s="109" t="s">
        <v>288</v>
      </c>
      <c r="F62" s="109" t="s">
        <v>302</v>
      </c>
      <c r="G62" s="109" t="str">
        <f t="shared" si="1"/>
        <v>DUI</v>
      </c>
      <c r="H62" s="109" t="s">
        <v>303</v>
      </c>
      <c r="I62" s="109" t="s">
        <v>304</v>
      </c>
      <c r="J62" s="45">
        <v>1</v>
      </c>
      <c r="K62" s="108" t="s">
        <v>291</v>
      </c>
      <c r="L62" s="107">
        <v>0</v>
      </c>
      <c r="M62" s="108" t="s">
        <v>305</v>
      </c>
      <c r="N62" s="107">
        <v>3</v>
      </c>
      <c r="O62" s="108"/>
      <c r="P62" s="116">
        <v>4</v>
      </c>
      <c r="Q62" s="111">
        <v>3</v>
      </c>
      <c r="R62" s="110" t="s">
        <v>293</v>
      </c>
      <c r="T62" s="109"/>
      <c r="U62" s="112"/>
      <c r="V62" s="113"/>
      <c r="W62" s="109"/>
      <c r="X62" s="113">
        <v>2</v>
      </c>
      <c r="Y62" s="113">
        <v>3.7</v>
      </c>
      <c r="Z62" s="109">
        <v>3.8</v>
      </c>
      <c r="AA62" s="109"/>
      <c r="AB62" s="109"/>
      <c r="AC62" s="109"/>
      <c r="AD62" s="109">
        <v>6</v>
      </c>
      <c r="AE62" s="109"/>
      <c r="AF62" s="109">
        <v>1.5</v>
      </c>
      <c r="AG62" s="109">
        <v>0.5154545454545455</v>
      </c>
    </row>
    <row r="63" spans="1:33" x14ac:dyDescent="0.35">
      <c r="A63" s="105" t="str">
        <f t="shared" si="0"/>
        <v>DUI-2-1-1</v>
      </c>
      <c r="B63" s="106" t="s">
        <v>285</v>
      </c>
      <c r="C63" s="107" t="s">
        <v>300</v>
      </c>
      <c r="D63" s="110" t="s">
        <v>301</v>
      </c>
      <c r="E63" s="109" t="s">
        <v>288</v>
      </c>
      <c r="F63" s="109" t="s">
        <v>302</v>
      </c>
      <c r="G63" s="109" t="str">
        <f t="shared" si="1"/>
        <v>DUI</v>
      </c>
      <c r="H63" s="109" t="s">
        <v>303</v>
      </c>
      <c r="I63" s="109" t="s">
        <v>304</v>
      </c>
      <c r="J63" s="45">
        <v>2</v>
      </c>
      <c r="K63" s="108" t="s">
        <v>297</v>
      </c>
      <c r="L63" s="107">
        <v>1</v>
      </c>
      <c r="M63" s="108" t="s">
        <v>305</v>
      </c>
      <c r="N63" s="107">
        <v>4</v>
      </c>
      <c r="O63" s="108"/>
      <c r="P63" s="110">
        <v>1</v>
      </c>
      <c r="Q63" s="111">
        <v>1</v>
      </c>
      <c r="R63" s="110" t="s">
        <v>216</v>
      </c>
      <c r="T63" s="109"/>
      <c r="U63" s="112"/>
      <c r="V63" s="113">
        <v>1.8</v>
      </c>
      <c r="W63" s="109">
        <v>0.08</v>
      </c>
      <c r="X63" s="113">
        <v>1.8</v>
      </c>
      <c r="Y63" s="113">
        <v>3.8</v>
      </c>
      <c r="Z63" s="109">
        <v>4</v>
      </c>
      <c r="AA63" s="109">
        <v>1.4551000000000001</v>
      </c>
      <c r="AB63" s="109">
        <v>1740</v>
      </c>
      <c r="AC63" s="109">
        <v>3</v>
      </c>
      <c r="AD63" s="109">
        <v>4.9000000000000004</v>
      </c>
      <c r="AE63" s="109"/>
      <c r="AF63" s="109">
        <v>5.0499999999999989</v>
      </c>
      <c r="AG63" s="109">
        <v>2.9125806451612899</v>
      </c>
    </row>
    <row r="64" spans="1:33" x14ac:dyDescent="0.35">
      <c r="A64" s="105" t="str">
        <f t="shared" si="0"/>
        <v>DUI-2-1-2</v>
      </c>
      <c r="B64" s="106" t="s">
        <v>285</v>
      </c>
      <c r="C64" s="107" t="s">
        <v>300</v>
      </c>
      <c r="D64" s="110" t="s">
        <v>301</v>
      </c>
      <c r="E64" s="109" t="s">
        <v>288</v>
      </c>
      <c r="F64" s="109" t="s">
        <v>302</v>
      </c>
      <c r="G64" s="109" t="str">
        <f t="shared" si="1"/>
        <v>DUI</v>
      </c>
      <c r="H64" s="109" t="s">
        <v>303</v>
      </c>
      <c r="I64" s="109" t="s">
        <v>304</v>
      </c>
      <c r="J64" s="45">
        <v>2</v>
      </c>
      <c r="K64" s="108" t="s">
        <v>297</v>
      </c>
      <c r="L64" s="107">
        <v>1</v>
      </c>
      <c r="M64" s="108" t="s">
        <v>305</v>
      </c>
      <c r="N64" s="107">
        <v>5</v>
      </c>
      <c r="O64" s="108"/>
      <c r="P64" s="110">
        <v>1</v>
      </c>
      <c r="Q64" s="111">
        <v>2</v>
      </c>
      <c r="R64" s="110" t="s">
        <v>247</v>
      </c>
      <c r="T64" s="109"/>
      <c r="U64" s="112"/>
      <c r="V64" s="113"/>
      <c r="W64" s="109"/>
      <c r="X64" s="113">
        <v>0.4</v>
      </c>
      <c r="Y64" s="113">
        <v>0.8</v>
      </c>
      <c r="Z64" s="109">
        <v>0.7</v>
      </c>
      <c r="AA64" s="109">
        <v>1.694</v>
      </c>
      <c r="AB64" s="109"/>
      <c r="AC64" s="109"/>
      <c r="AD64" s="109"/>
      <c r="AE64" s="109"/>
      <c r="AF64" s="109">
        <v>7.1999999999999993</v>
      </c>
      <c r="AG64" s="109">
        <v>5.6920436507936492</v>
      </c>
    </row>
    <row r="65" spans="1:33" x14ac:dyDescent="0.35">
      <c r="A65" s="105" t="str">
        <f t="shared" si="0"/>
        <v>DUI-2-1-3</v>
      </c>
      <c r="B65" s="106" t="s">
        <v>285</v>
      </c>
      <c r="C65" s="107" t="s">
        <v>300</v>
      </c>
      <c r="D65" s="110" t="s">
        <v>301</v>
      </c>
      <c r="E65" s="109" t="s">
        <v>288</v>
      </c>
      <c r="F65" s="109" t="s">
        <v>302</v>
      </c>
      <c r="G65" s="109" t="str">
        <f t="shared" si="1"/>
        <v>DUI</v>
      </c>
      <c r="H65" s="109" t="s">
        <v>303</v>
      </c>
      <c r="I65" s="109" t="s">
        <v>304</v>
      </c>
      <c r="J65" s="45">
        <v>2</v>
      </c>
      <c r="K65" s="108" t="s">
        <v>297</v>
      </c>
      <c r="L65" s="107">
        <v>1</v>
      </c>
      <c r="M65" s="108" t="s">
        <v>305</v>
      </c>
      <c r="N65" s="107">
        <v>6</v>
      </c>
      <c r="O65" s="108"/>
      <c r="P65" s="110">
        <v>1</v>
      </c>
      <c r="Q65" s="111">
        <v>3</v>
      </c>
      <c r="R65" s="110" t="s">
        <v>293</v>
      </c>
      <c r="T65" s="109"/>
      <c r="U65" s="112"/>
      <c r="V65" s="113"/>
      <c r="W65" s="109">
        <v>0.05</v>
      </c>
      <c r="X65" s="113">
        <v>1.8</v>
      </c>
      <c r="Y65" s="113">
        <v>3.4</v>
      </c>
      <c r="Z65" s="109">
        <v>3.7</v>
      </c>
      <c r="AA65" s="109"/>
      <c r="AB65" s="109">
        <v>1680</v>
      </c>
      <c r="AC65" s="109">
        <v>3</v>
      </c>
      <c r="AD65" s="109"/>
      <c r="AE65" s="109"/>
      <c r="AF65" s="109">
        <v>2.8099999999999996</v>
      </c>
      <c r="AG65" s="109">
        <v>2.0054545454545454</v>
      </c>
    </row>
    <row r="66" spans="1:33" x14ac:dyDescent="0.35">
      <c r="A66" s="105" t="str">
        <f t="shared" si="0"/>
        <v>DUI-2-2-1</v>
      </c>
      <c r="B66" s="106" t="s">
        <v>285</v>
      </c>
      <c r="C66" s="107" t="s">
        <v>300</v>
      </c>
      <c r="D66" s="110" t="s">
        <v>306</v>
      </c>
      <c r="E66" s="109" t="s">
        <v>288</v>
      </c>
      <c r="F66" s="109" t="s">
        <v>302</v>
      </c>
      <c r="G66" s="109" t="str">
        <f t="shared" si="1"/>
        <v>DUI</v>
      </c>
      <c r="H66" s="109" t="s">
        <v>303</v>
      </c>
      <c r="I66" s="109" t="s">
        <v>304</v>
      </c>
      <c r="J66" s="45">
        <v>2</v>
      </c>
      <c r="K66" s="108" t="s">
        <v>297</v>
      </c>
      <c r="L66" s="107">
        <v>2</v>
      </c>
      <c r="M66" s="108" t="s">
        <v>305</v>
      </c>
      <c r="N66" s="107">
        <v>4</v>
      </c>
      <c r="O66" s="108"/>
      <c r="P66" s="110">
        <v>2</v>
      </c>
      <c r="Q66" s="111">
        <v>1</v>
      </c>
      <c r="R66" s="110" t="s">
        <v>216</v>
      </c>
      <c r="T66" s="109"/>
      <c r="U66" s="112"/>
      <c r="V66" s="113">
        <v>2.5</v>
      </c>
      <c r="W66" s="109">
        <v>7.0000000000000007E-2</v>
      </c>
      <c r="X66" s="113">
        <v>2.2999999999999998</v>
      </c>
      <c r="Y66" s="113">
        <v>4.7</v>
      </c>
      <c r="Z66" s="109">
        <v>5.2</v>
      </c>
      <c r="AA66" s="109">
        <v>1.4442500000000003</v>
      </c>
      <c r="AB66" s="109">
        <v>2210</v>
      </c>
      <c r="AC66" s="109">
        <v>5</v>
      </c>
      <c r="AD66" s="109">
        <v>5.3</v>
      </c>
      <c r="AE66" s="109"/>
      <c r="AF66" s="109">
        <v>4.66</v>
      </c>
      <c r="AG66" s="109">
        <v>3.444193548387096</v>
      </c>
    </row>
    <row r="67" spans="1:33" x14ac:dyDescent="0.35">
      <c r="A67" s="105" t="str">
        <f t="shared" ref="A67:A130" si="2">M67&amp;"-"&amp;J67&amp;"-"&amp;P67&amp;"-"&amp;Q67</f>
        <v>DUI-2-2-2</v>
      </c>
      <c r="B67" s="106" t="s">
        <v>285</v>
      </c>
      <c r="C67" s="107" t="s">
        <v>300</v>
      </c>
      <c r="D67" s="110" t="s">
        <v>306</v>
      </c>
      <c r="E67" s="109" t="s">
        <v>288</v>
      </c>
      <c r="F67" s="109" t="s">
        <v>302</v>
      </c>
      <c r="G67" s="109" t="str">
        <f t="shared" si="1"/>
        <v>DUI</v>
      </c>
      <c r="H67" s="109" t="s">
        <v>303</v>
      </c>
      <c r="I67" s="109" t="s">
        <v>304</v>
      </c>
      <c r="J67" s="45">
        <v>2</v>
      </c>
      <c r="K67" s="108" t="s">
        <v>297</v>
      </c>
      <c r="L67" s="107">
        <v>2</v>
      </c>
      <c r="M67" s="108" t="s">
        <v>305</v>
      </c>
      <c r="N67" s="107">
        <v>5</v>
      </c>
      <c r="O67" s="108"/>
      <c r="P67" s="110">
        <v>2</v>
      </c>
      <c r="Q67" s="111">
        <v>2</v>
      </c>
      <c r="R67" s="110" t="s">
        <v>247</v>
      </c>
      <c r="T67" s="109"/>
      <c r="U67" s="112"/>
      <c r="V67" s="113"/>
      <c r="W67" s="109"/>
      <c r="X67" s="113">
        <v>1.8</v>
      </c>
      <c r="Y67" s="113">
        <v>3.5</v>
      </c>
      <c r="Z67" s="109">
        <v>3.8</v>
      </c>
      <c r="AA67" s="109">
        <v>1.4576500000000001</v>
      </c>
      <c r="AB67" s="109"/>
      <c r="AC67" s="109"/>
      <c r="AD67" s="109"/>
      <c r="AE67" s="109"/>
      <c r="AF67" s="109">
        <v>6.4599999999999991</v>
      </c>
      <c r="AG67" s="109">
        <v>5.0827103174603172</v>
      </c>
    </row>
    <row r="68" spans="1:33" x14ac:dyDescent="0.35">
      <c r="A68" s="105" t="str">
        <f t="shared" si="2"/>
        <v>DUI-2-2-3</v>
      </c>
      <c r="B68" s="106" t="s">
        <v>285</v>
      </c>
      <c r="C68" s="107" t="s">
        <v>300</v>
      </c>
      <c r="D68" s="110" t="s">
        <v>306</v>
      </c>
      <c r="E68" s="109" t="s">
        <v>288</v>
      </c>
      <c r="F68" s="109" t="s">
        <v>302</v>
      </c>
      <c r="G68" s="109" t="str">
        <f t="shared" ref="G68:G131" si="3">LEFT(A68,3)</f>
        <v>DUI</v>
      </c>
      <c r="H68" s="109" t="s">
        <v>303</v>
      </c>
      <c r="I68" s="109" t="s">
        <v>304</v>
      </c>
      <c r="J68" s="45">
        <v>2</v>
      </c>
      <c r="K68" s="108" t="s">
        <v>297</v>
      </c>
      <c r="L68" s="107">
        <v>2</v>
      </c>
      <c r="M68" s="108" t="s">
        <v>305</v>
      </c>
      <c r="N68" s="107">
        <v>6</v>
      </c>
      <c r="O68" s="108"/>
      <c r="P68" s="110">
        <v>2</v>
      </c>
      <c r="Q68" s="111">
        <v>3</v>
      </c>
      <c r="R68" s="110" t="s">
        <v>293</v>
      </c>
      <c r="T68" s="109"/>
      <c r="U68" s="112"/>
      <c r="V68" s="113"/>
      <c r="W68" s="109"/>
      <c r="X68" s="113">
        <v>3</v>
      </c>
      <c r="Y68" s="113">
        <v>5.7</v>
      </c>
      <c r="Z68" s="109">
        <v>6</v>
      </c>
      <c r="AA68" s="109"/>
      <c r="AB68" s="109"/>
      <c r="AC68" s="109"/>
      <c r="AD68" s="109"/>
      <c r="AE68" s="109"/>
      <c r="AF68" s="109">
        <v>3.38</v>
      </c>
      <c r="AG68" s="109">
        <v>2.1590909090909092</v>
      </c>
    </row>
    <row r="69" spans="1:33" x14ac:dyDescent="0.35">
      <c r="A69" s="105" t="str">
        <f t="shared" si="2"/>
        <v>DUI-2-3-1</v>
      </c>
      <c r="B69" s="106" t="s">
        <v>285</v>
      </c>
      <c r="C69" s="107" t="s">
        <v>300</v>
      </c>
      <c r="D69" s="110" t="s">
        <v>307</v>
      </c>
      <c r="E69" s="109" t="s">
        <v>288</v>
      </c>
      <c r="F69" s="109" t="s">
        <v>302</v>
      </c>
      <c r="G69" s="109" t="str">
        <f t="shared" si="3"/>
        <v>DUI</v>
      </c>
      <c r="H69" s="109" t="s">
        <v>303</v>
      </c>
      <c r="I69" s="109" t="s">
        <v>304</v>
      </c>
      <c r="J69" s="45">
        <v>2</v>
      </c>
      <c r="K69" s="108" t="s">
        <v>297</v>
      </c>
      <c r="L69" s="107">
        <v>2</v>
      </c>
      <c r="M69" s="108" t="s">
        <v>305</v>
      </c>
      <c r="N69" s="107">
        <v>4</v>
      </c>
      <c r="O69" s="108"/>
      <c r="P69" s="110">
        <v>3</v>
      </c>
      <c r="Q69" s="111">
        <v>1</v>
      </c>
      <c r="R69" s="110" t="s">
        <v>216</v>
      </c>
      <c r="T69" s="109"/>
      <c r="U69" s="112"/>
      <c r="V69" s="113">
        <v>1.2</v>
      </c>
      <c r="W69" s="109">
        <v>0.06</v>
      </c>
      <c r="X69" s="113">
        <v>1.3</v>
      </c>
      <c r="Y69" s="113">
        <v>2.6</v>
      </c>
      <c r="Z69" s="109">
        <v>2.5</v>
      </c>
      <c r="AA69" s="109">
        <v>1.4595499999999999</v>
      </c>
      <c r="AB69" s="109">
        <v>990</v>
      </c>
      <c r="AC69" s="109">
        <v>1</v>
      </c>
      <c r="AD69" s="109">
        <v>5.9</v>
      </c>
      <c r="AE69" s="109"/>
      <c r="AF69" s="109">
        <v>2.6000000000000005</v>
      </c>
      <c r="AG69" s="109">
        <v>2.1764516129032252</v>
      </c>
    </row>
    <row r="70" spans="1:33" x14ac:dyDescent="0.35">
      <c r="A70" s="105" t="str">
        <f t="shared" si="2"/>
        <v>DUI-2-3-2</v>
      </c>
      <c r="B70" s="106" t="s">
        <v>285</v>
      </c>
      <c r="C70" s="107" t="s">
        <v>300</v>
      </c>
      <c r="D70" s="110" t="s">
        <v>307</v>
      </c>
      <c r="E70" s="109" t="s">
        <v>288</v>
      </c>
      <c r="F70" s="109" t="s">
        <v>302</v>
      </c>
      <c r="G70" s="109" t="str">
        <f t="shared" si="3"/>
        <v>DUI</v>
      </c>
      <c r="H70" s="109" t="s">
        <v>303</v>
      </c>
      <c r="I70" s="109" t="s">
        <v>304</v>
      </c>
      <c r="J70" s="45">
        <v>2</v>
      </c>
      <c r="K70" s="108" t="s">
        <v>297</v>
      </c>
      <c r="L70" s="107">
        <v>2</v>
      </c>
      <c r="M70" s="108" t="s">
        <v>305</v>
      </c>
      <c r="N70" s="107">
        <v>5</v>
      </c>
      <c r="O70" s="108"/>
      <c r="P70" s="110">
        <v>3</v>
      </c>
      <c r="Q70" s="111">
        <v>2</v>
      </c>
      <c r="R70" s="110" t="s">
        <v>247</v>
      </c>
      <c r="T70" s="109"/>
      <c r="U70" s="112"/>
      <c r="V70" s="113"/>
      <c r="W70" s="109"/>
      <c r="X70" s="113">
        <v>0.5</v>
      </c>
      <c r="Y70" s="113">
        <v>1.1000000000000001</v>
      </c>
      <c r="Z70" s="109">
        <v>1.1000000000000001</v>
      </c>
      <c r="AA70" s="109">
        <v>1.6612</v>
      </c>
      <c r="AB70" s="109"/>
      <c r="AC70" s="109">
        <v>1</v>
      </c>
      <c r="AD70" s="109"/>
      <c r="AE70" s="109"/>
      <c r="AF70" s="109">
        <v>4.07</v>
      </c>
      <c r="AG70" s="109">
        <v>3.3946666666666667</v>
      </c>
    </row>
    <row r="71" spans="1:33" x14ac:dyDescent="0.35">
      <c r="A71" s="105" t="str">
        <f t="shared" si="2"/>
        <v>DUI-2-3-3</v>
      </c>
      <c r="B71" s="106" t="s">
        <v>285</v>
      </c>
      <c r="C71" s="107" t="s">
        <v>300</v>
      </c>
      <c r="D71" s="110" t="s">
        <v>307</v>
      </c>
      <c r="E71" s="109" t="s">
        <v>288</v>
      </c>
      <c r="F71" s="109" t="s">
        <v>302</v>
      </c>
      <c r="G71" s="109" t="str">
        <f t="shared" si="3"/>
        <v>DUI</v>
      </c>
      <c r="H71" s="109" t="s">
        <v>303</v>
      </c>
      <c r="I71" s="109" t="s">
        <v>304</v>
      </c>
      <c r="J71" s="45">
        <v>2</v>
      </c>
      <c r="K71" s="108" t="s">
        <v>297</v>
      </c>
      <c r="L71" s="107">
        <v>2</v>
      </c>
      <c r="M71" s="108" t="s">
        <v>305</v>
      </c>
      <c r="N71" s="107">
        <v>6</v>
      </c>
      <c r="O71" s="108"/>
      <c r="P71" s="110">
        <v>3</v>
      </c>
      <c r="Q71" s="111">
        <v>3</v>
      </c>
      <c r="R71" s="110" t="s">
        <v>293</v>
      </c>
      <c r="T71" s="109"/>
      <c r="U71" s="112"/>
      <c r="V71" s="113"/>
      <c r="W71" s="109"/>
      <c r="X71" s="113">
        <v>1.3</v>
      </c>
      <c r="Y71" s="113">
        <v>2.7</v>
      </c>
      <c r="Z71" s="109">
        <v>2.7</v>
      </c>
      <c r="AA71" s="109"/>
      <c r="AB71" s="109"/>
      <c r="AC71" s="109">
        <v>1</v>
      </c>
      <c r="AD71" s="109"/>
      <c r="AE71" s="109"/>
      <c r="AF71" s="109">
        <v>2.4500000000000002</v>
      </c>
      <c r="AG71" s="109">
        <v>1.8409090909090908</v>
      </c>
    </row>
    <row r="72" spans="1:33" x14ac:dyDescent="0.35">
      <c r="A72" s="105" t="str">
        <f t="shared" si="2"/>
        <v>DUI-2-4-1</v>
      </c>
      <c r="B72" s="106" t="s">
        <v>285</v>
      </c>
      <c r="C72" s="107" t="s">
        <v>300</v>
      </c>
      <c r="D72" s="110" t="s">
        <v>308</v>
      </c>
      <c r="E72" s="109" t="s">
        <v>288</v>
      </c>
      <c r="F72" s="109" t="s">
        <v>302</v>
      </c>
      <c r="G72" s="109" t="str">
        <f t="shared" si="3"/>
        <v>DUI</v>
      </c>
      <c r="H72" s="109" t="s">
        <v>303</v>
      </c>
      <c r="I72" s="109" t="s">
        <v>304</v>
      </c>
      <c r="J72" s="45">
        <v>2</v>
      </c>
      <c r="K72" s="108" t="s">
        <v>297</v>
      </c>
      <c r="L72" s="107">
        <v>1</v>
      </c>
      <c r="M72" s="108" t="s">
        <v>305</v>
      </c>
      <c r="N72" s="107">
        <v>4</v>
      </c>
      <c r="O72" s="108"/>
      <c r="P72" s="116">
        <v>4</v>
      </c>
      <c r="Q72" s="111">
        <v>1</v>
      </c>
      <c r="R72" s="110" t="s">
        <v>216</v>
      </c>
      <c r="T72" s="109"/>
      <c r="U72" s="112"/>
      <c r="V72" s="113">
        <v>2.2999999999999998</v>
      </c>
      <c r="W72" s="109">
        <v>7.0000000000000007E-2</v>
      </c>
      <c r="X72" s="113">
        <v>2.4</v>
      </c>
      <c r="Y72" s="113">
        <v>4.7</v>
      </c>
      <c r="Z72" s="109">
        <v>6.1</v>
      </c>
      <c r="AA72" s="109">
        <v>1.29905</v>
      </c>
      <c r="AB72" s="109">
        <v>2420</v>
      </c>
      <c r="AC72" s="109">
        <v>22</v>
      </c>
      <c r="AD72" s="109">
        <v>5.3</v>
      </c>
      <c r="AE72" s="109"/>
      <c r="AF72" s="109">
        <v>3.1100000000000003</v>
      </c>
      <c r="AG72" s="109">
        <v>2.1874193548387102</v>
      </c>
    </row>
    <row r="73" spans="1:33" x14ac:dyDescent="0.35">
      <c r="A73" s="105" t="str">
        <f t="shared" si="2"/>
        <v>DUI-2-4-2</v>
      </c>
      <c r="B73" s="106" t="s">
        <v>285</v>
      </c>
      <c r="C73" s="107" t="s">
        <v>300</v>
      </c>
      <c r="D73" s="110" t="s">
        <v>308</v>
      </c>
      <c r="E73" s="109" t="s">
        <v>288</v>
      </c>
      <c r="F73" s="109" t="s">
        <v>302</v>
      </c>
      <c r="G73" s="109" t="str">
        <f t="shared" si="3"/>
        <v>DUI</v>
      </c>
      <c r="H73" s="109" t="s">
        <v>303</v>
      </c>
      <c r="I73" s="109" t="s">
        <v>304</v>
      </c>
      <c r="J73" s="45">
        <v>2</v>
      </c>
      <c r="K73" s="108" t="s">
        <v>297</v>
      </c>
      <c r="L73" s="107">
        <v>1</v>
      </c>
      <c r="M73" s="108" t="s">
        <v>305</v>
      </c>
      <c r="N73" s="107">
        <v>5</v>
      </c>
      <c r="O73" s="108"/>
      <c r="P73" s="116">
        <v>4</v>
      </c>
      <c r="Q73" s="111">
        <v>2</v>
      </c>
      <c r="R73" s="110" t="s">
        <v>247</v>
      </c>
      <c r="T73" s="109"/>
      <c r="U73" s="112"/>
      <c r="V73" s="113"/>
      <c r="W73" s="109"/>
      <c r="X73" s="113">
        <v>2.1</v>
      </c>
      <c r="Y73" s="113">
        <v>3.6</v>
      </c>
      <c r="Z73" s="109">
        <v>4.5999999999999996</v>
      </c>
      <c r="AA73" s="109">
        <v>1.4886999999999999</v>
      </c>
      <c r="AB73" s="109"/>
      <c r="AC73" s="109"/>
      <c r="AD73" s="109"/>
      <c r="AE73" s="109"/>
      <c r="AF73" s="109">
        <v>2.96</v>
      </c>
      <c r="AG73" s="109">
        <v>2.3820000000000001</v>
      </c>
    </row>
    <row r="74" spans="1:33" x14ac:dyDescent="0.35">
      <c r="A74" s="105" t="str">
        <f t="shared" si="2"/>
        <v>DUI-2-4-3</v>
      </c>
      <c r="B74" s="106" t="s">
        <v>285</v>
      </c>
      <c r="C74" s="107" t="s">
        <v>300</v>
      </c>
      <c r="D74" s="110" t="s">
        <v>308</v>
      </c>
      <c r="E74" s="109" t="s">
        <v>288</v>
      </c>
      <c r="F74" s="109" t="s">
        <v>302</v>
      </c>
      <c r="G74" s="109" t="str">
        <f t="shared" si="3"/>
        <v>DUI</v>
      </c>
      <c r="H74" s="109" t="s">
        <v>303</v>
      </c>
      <c r="I74" s="109" t="s">
        <v>304</v>
      </c>
      <c r="J74" s="45">
        <v>2</v>
      </c>
      <c r="K74" s="108" t="s">
        <v>297</v>
      </c>
      <c r="L74" s="107">
        <v>1</v>
      </c>
      <c r="M74" s="108" t="s">
        <v>305</v>
      </c>
      <c r="N74" s="107">
        <v>6</v>
      </c>
      <c r="O74" s="108"/>
      <c r="P74" s="116">
        <v>4</v>
      </c>
      <c r="Q74" s="111">
        <v>3</v>
      </c>
      <c r="R74" s="110" t="s">
        <v>293</v>
      </c>
      <c r="T74" s="109"/>
      <c r="U74" s="112"/>
      <c r="V74" s="113"/>
      <c r="W74" s="109"/>
      <c r="X74" s="113">
        <v>2.2999999999999998</v>
      </c>
      <c r="Y74" s="113">
        <v>4.5</v>
      </c>
      <c r="Z74" s="109">
        <v>5.7</v>
      </c>
      <c r="AA74" s="109"/>
      <c r="AB74" s="109"/>
      <c r="AC74" s="109"/>
      <c r="AD74" s="109"/>
      <c r="AE74" s="109"/>
      <c r="AF74" s="109">
        <v>1.85</v>
      </c>
      <c r="AG74" s="109">
        <v>1.4872727272727273</v>
      </c>
    </row>
    <row r="75" spans="1:33" x14ac:dyDescent="0.35">
      <c r="A75" s="105" t="str">
        <f t="shared" si="2"/>
        <v>DUI-3-1-1</v>
      </c>
      <c r="B75" s="106" t="s">
        <v>285</v>
      </c>
      <c r="C75" s="107" t="s">
        <v>300</v>
      </c>
      <c r="D75" s="110" t="s">
        <v>301</v>
      </c>
      <c r="E75" s="109" t="s">
        <v>288</v>
      </c>
      <c r="F75" s="109" t="s">
        <v>302</v>
      </c>
      <c r="G75" s="109" t="str">
        <f t="shared" si="3"/>
        <v>DUI</v>
      </c>
      <c r="H75" s="109" t="s">
        <v>303</v>
      </c>
      <c r="I75" s="109" t="s">
        <v>304</v>
      </c>
      <c r="J75" s="45">
        <v>3</v>
      </c>
      <c r="K75" s="108" t="s">
        <v>298</v>
      </c>
      <c r="L75" s="107">
        <v>6</v>
      </c>
      <c r="M75" s="108" t="s">
        <v>305</v>
      </c>
      <c r="N75" s="107">
        <v>7</v>
      </c>
      <c r="O75" s="108"/>
      <c r="P75" s="110">
        <v>1</v>
      </c>
      <c r="Q75" s="111">
        <v>1</v>
      </c>
      <c r="R75" s="110" t="s">
        <v>216</v>
      </c>
      <c r="T75" s="109"/>
      <c r="U75" s="112"/>
      <c r="V75" s="113">
        <v>2.2999999999999998</v>
      </c>
      <c r="W75" s="109">
        <v>0.04</v>
      </c>
      <c r="X75" s="113">
        <v>2.2999999999999998</v>
      </c>
      <c r="Y75" s="113">
        <v>4.3</v>
      </c>
      <c r="Z75" s="109">
        <v>4.7</v>
      </c>
      <c r="AA75" s="109">
        <v>1.5244</v>
      </c>
      <c r="AB75" s="109">
        <v>1820</v>
      </c>
      <c r="AC75" s="109">
        <v>2</v>
      </c>
      <c r="AD75" s="109">
        <v>5.7</v>
      </c>
      <c r="AE75" s="109"/>
      <c r="AF75" s="109">
        <v>5.5555555555555554</v>
      </c>
      <c r="AG75" s="109">
        <v>3.1024372759856642</v>
      </c>
    </row>
    <row r="76" spans="1:33" x14ac:dyDescent="0.35">
      <c r="A76" s="105" t="str">
        <f t="shared" si="2"/>
        <v>DUI-3-1-2</v>
      </c>
      <c r="B76" s="106" t="s">
        <v>285</v>
      </c>
      <c r="C76" s="107" t="s">
        <v>300</v>
      </c>
      <c r="D76" s="110" t="s">
        <v>301</v>
      </c>
      <c r="E76" s="109" t="s">
        <v>288</v>
      </c>
      <c r="F76" s="109" t="s">
        <v>302</v>
      </c>
      <c r="G76" s="109" t="str">
        <f t="shared" si="3"/>
        <v>DUI</v>
      </c>
      <c r="H76" s="109" t="s">
        <v>303</v>
      </c>
      <c r="I76" s="109" t="s">
        <v>304</v>
      </c>
      <c r="J76" s="45">
        <v>3</v>
      </c>
      <c r="K76" s="108" t="s">
        <v>298</v>
      </c>
      <c r="L76" s="107">
        <v>6</v>
      </c>
      <c r="M76" s="108" t="s">
        <v>305</v>
      </c>
      <c r="N76" s="107">
        <v>8</v>
      </c>
      <c r="O76" s="108"/>
      <c r="P76" s="110">
        <v>1</v>
      </c>
      <c r="Q76" s="111">
        <v>2</v>
      </c>
      <c r="R76" s="110" t="s">
        <v>247</v>
      </c>
      <c r="T76" s="109"/>
      <c r="U76" s="112"/>
      <c r="V76" s="113"/>
      <c r="W76" s="109"/>
      <c r="X76" s="113">
        <v>1.7</v>
      </c>
      <c r="Y76" s="113">
        <v>3.1</v>
      </c>
      <c r="Z76" s="109">
        <v>3.6</v>
      </c>
      <c r="AA76" s="109">
        <v>1.4187000000000001</v>
      </c>
      <c r="AB76" s="109"/>
      <c r="AC76" s="109"/>
      <c r="AD76" s="109"/>
      <c r="AE76" s="109"/>
      <c r="AF76" s="109">
        <v>7.0333333333333341</v>
      </c>
      <c r="AG76" s="109">
        <v>5.5931481481481473</v>
      </c>
    </row>
    <row r="77" spans="1:33" x14ac:dyDescent="0.35">
      <c r="A77" s="105" t="str">
        <f t="shared" si="2"/>
        <v>DUI-3-1-3</v>
      </c>
      <c r="B77" s="106" t="s">
        <v>285</v>
      </c>
      <c r="C77" s="107" t="s">
        <v>300</v>
      </c>
      <c r="D77" s="110" t="s">
        <v>301</v>
      </c>
      <c r="E77" s="109" t="s">
        <v>288</v>
      </c>
      <c r="F77" s="109" t="s">
        <v>302</v>
      </c>
      <c r="G77" s="109" t="str">
        <f t="shared" si="3"/>
        <v>DUI</v>
      </c>
      <c r="H77" s="109" t="s">
        <v>303</v>
      </c>
      <c r="I77" s="109" t="s">
        <v>304</v>
      </c>
      <c r="J77" s="45">
        <v>3</v>
      </c>
      <c r="K77" s="108" t="s">
        <v>298</v>
      </c>
      <c r="L77" s="107">
        <v>6</v>
      </c>
      <c r="M77" s="108" t="s">
        <v>305</v>
      </c>
      <c r="N77" s="107">
        <v>9</v>
      </c>
      <c r="O77" s="108"/>
      <c r="P77" s="110">
        <v>1</v>
      </c>
      <c r="Q77" s="111">
        <v>3</v>
      </c>
      <c r="R77" s="110" t="s">
        <v>293</v>
      </c>
      <c r="T77" s="109"/>
      <c r="U77" s="112"/>
      <c r="V77" s="113"/>
      <c r="W77" s="109"/>
      <c r="X77" s="113">
        <v>2.6</v>
      </c>
      <c r="Y77" s="113">
        <v>5.8</v>
      </c>
      <c r="Z77" s="109">
        <v>5.6</v>
      </c>
      <c r="AA77" s="109"/>
      <c r="AB77" s="109"/>
      <c r="AC77" s="109"/>
      <c r="AD77" s="109"/>
      <c r="AE77" s="109"/>
      <c r="AF77" s="109">
        <v>2.4300000000000002</v>
      </c>
      <c r="AG77" s="109">
        <v>1.6963636363636363</v>
      </c>
    </row>
    <row r="78" spans="1:33" x14ac:dyDescent="0.35">
      <c r="A78" s="105" t="str">
        <f t="shared" si="2"/>
        <v>DUI-3-2-1</v>
      </c>
      <c r="B78" s="106" t="s">
        <v>285</v>
      </c>
      <c r="C78" s="107" t="s">
        <v>300</v>
      </c>
      <c r="D78" s="110" t="s">
        <v>306</v>
      </c>
      <c r="E78" s="109" t="s">
        <v>288</v>
      </c>
      <c r="F78" s="109" t="s">
        <v>302</v>
      </c>
      <c r="G78" s="109" t="str">
        <f t="shared" si="3"/>
        <v>DUI</v>
      </c>
      <c r="H78" s="109" t="s">
        <v>303</v>
      </c>
      <c r="I78" s="109" t="s">
        <v>304</v>
      </c>
      <c r="J78" s="45">
        <v>3</v>
      </c>
      <c r="K78" s="108" t="s">
        <v>298</v>
      </c>
      <c r="L78" s="107">
        <v>4</v>
      </c>
      <c r="M78" s="108" t="s">
        <v>305</v>
      </c>
      <c r="N78" s="107">
        <v>7</v>
      </c>
      <c r="O78" s="108"/>
      <c r="P78" s="110">
        <v>2</v>
      </c>
      <c r="Q78" s="111">
        <v>1</v>
      </c>
      <c r="R78" s="110" t="s">
        <v>216</v>
      </c>
      <c r="T78" s="109"/>
      <c r="U78" s="112"/>
      <c r="V78" s="113">
        <v>2</v>
      </c>
      <c r="W78" s="109">
        <v>0.05</v>
      </c>
      <c r="X78" s="113">
        <v>2</v>
      </c>
      <c r="Y78" s="113">
        <v>3.9</v>
      </c>
      <c r="Z78" s="109">
        <v>4.0999999999999996</v>
      </c>
      <c r="AA78" s="109">
        <v>1.3865000000000001</v>
      </c>
      <c r="AB78" s="109">
        <v>1750</v>
      </c>
      <c r="AC78" s="109">
        <v>3</v>
      </c>
      <c r="AD78" s="109">
        <v>5</v>
      </c>
      <c r="AE78" s="109"/>
      <c r="AF78" s="109">
        <v>5.21</v>
      </c>
      <c r="AG78" s="109">
        <v>3.371612903225806</v>
      </c>
    </row>
    <row r="79" spans="1:33" x14ac:dyDescent="0.35">
      <c r="A79" s="105" t="str">
        <f t="shared" si="2"/>
        <v>DUI-3-2-2</v>
      </c>
      <c r="B79" s="106" t="s">
        <v>285</v>
      </c>
      <c r="C79" s="107" t="s">
        <v>300</v>
      </c>
      <c r="D79" s="110" t="s">
        <v>306</v>
      </c>
      <c r="E79" s="109" t="s">
        <v>288</v>
      </c>
      <c r="F79" s="109" t="s">
        <v>302</v>
      </c>
      <c r="G79" s="109" t="str">
        <f t="shared" si="3"/>
        <v>DUI</v>
      </c>
      <c r="H79" s="109" t="s">
        <v>303</v>
      </c>
      <c r="I79" s="109" t="s">
        <v>304</v>
      </c>
      <c r="J79" s="45">
        <v>3</v>
      </c>
      <c r="K79" s="108" t="s">
        <v>298</v>
      </c>
      <c r="L79" s="107">
        <v>4</v>
      </c>
      <c r="M79" s="108" t="s">
        <v>305</v>
      </c>
      <c r="N79" s="107">
        <v>8</v>
      </c>
      <c r="O79" s="108"/>
      <c r="P79" s="110">
        <v>2</v>
      </c>
      <c r="Q79" s="111">
        <v>2</v>
      </c>
      <c r="R79" s="110" t="s">
        <v>247</v>
      </c>
      <c r="T79" s="109"/>
      <c r="U79" s="112"/>
      <c r="V79" s="113"/>
      <c r="W79" s="109"/>
      <c r="X79" s="113">
        <v>1.2</v>
      </c>
      <c r="Y79" s="113">
        <v>2.4</v>
      </c>
      <c r="Z79" s="109">
        <v>2.7</v>
      </c>
      <c r="AA79" s="109">
        <v>1.5294500000000002</v>
      </c>
      <c r="AB79" s="109"/>
      <c r="AC79" s="109"/>
      <c r="AD79" s="109"/>
      <c r="AE79" s="109"/>
      <c r="AF79" s="109">
        <v>6.56</v>
      </c>
      <c r="AG79" s="109">
        <v>5.539462962962963</v>
      </c>
    </row>
    <row r="80" spans="1:33" x14ac:dyDescent="0.35">
      <c r="A80" s="105" t="str">
        <f t="shared" si="2"/>
        <v>DUI-3-2-3</v>
      </c>
      <c r="B80" s="106" t="s">
        <v>285</v>
      </c>
      <c r="C80" s="107" t="s">
        <v>300</v>
      </c>
      <c r="D80" s="110" t="s">
        <v>306</v>
      </c>
      <c r="E80" s="109" t="s">
        <v>288</v>
      </c>
      <c r="F80" s="109" t="s">
        <v>302</v>
      </c>
      <c r="G80" s="109" t="str">
        <f t="shared" si="3"/>
        <v>DUI</v>
      </c>
      <c r="H80" s="109" t="s">
        <v>303</v>
      </c>
      <c r="I80" s="109" t="s">
        <v>304</v>
      </c>
      <c r="J80" s="45">
        <v>3</v>
      </c>
      <c r="K80" s="108" t="s">
        <v>298</v>
      </c>
      <c r="L80" s="107">
        <v>4</v>
      </c>
      <c r="M80" s="108" t="s">
        <v>305</v>
      </c>
      <c r="N80" s="107">
        <v>9</v>
      </c>
      <c r="O80" s="108"/>
      <c r="P80" s="110">
        <v>2</v>
      </c>
      <c r="Q80" s="111">
        <v>3</v>
      </c>
      <c r="R80" s="110" t="s">
        <v>293</v>
      </c>
      <c r="T80" s="109"/>
      <c r="U80" s="112"/>
      <c r="V80" s="113"/>
      <c r="W80" s="109"/>
      <c r="X80" s="113">
        <v>2.2000000000000002</v>
      </c>
      <c r="Y80" s="113">
        <v>5.0999999999999996</v>
      </c>
      <c r="Z80" s="109">
        <v>4.9000000000000004</v>
      </c>
      <c r="AA80" s="109"/>
      <c r="AB80" s="109"/>
      <c r="AC80" s="109"/>
      <c r="AD80" s="109"/>
      <c r="AE80" s="109"/>
      <c r="AF80" s="109">
        <v>3.28</v>
      </c>
      <c r="AG80" s="109">
        <v>2.271818181818182</v>
      </c>
    </row>
    <row r="81" spans="1:33" x14ac:dyDescent="0.35">
      <c r="A81" s="105" t="str">
        <f t="shared" si="2"/>
        <v>DUI-3-3-1</v>
      </c>
      <c r="B81" s="106" t="s">
        <v>285</v>
      </c>
      <c r="C81" s="107" t="s">
        <v>300</v>
      </c>
      <c r="D81" s="110" t="s">
        <v>307</v>
      </c>
      <c r="E81" s="109" t="s">
        <v>288</v>
      </c>
      <c r="F81" s="109" t="s">
        <v>302</v>
      </c>
      <c r="G81" s="109" t="str">
        <f t="shared" si="3"/>
        <v>DUI</v>
      </c>
      <c r="H81" s="109" t="s">
        <v>303</v>
      </c>
      <c r="I81" s="109" t="s">
        <v>304</v>
      </c>
      <c r="J81" s="45">
        <v>3</v>
      </c>
      <c r="K81" s="108" t="s">
        <v>298</v>
      </c>
      <c r="L81" s="107">
        <v>5</v>
      </c>
      <c r="M81" s="108" t="s">
        <v>305</v>
      </c>
      <c r="N81" s="107">
        <v>7</v>
      </c>
      <c r="O81" s="108"/>
      <c r="P81" s="110">
        <v>3</v>
      </c>
      <c r="Q81" s="111">
        <v>1</v>
      </c>
      <c r="R81" s="110" t="s">
        <v>216</v>
      </c>
      <c r="T81" s="109"/>
      <c r="U81" s="112"/>
      <c r="V81" s="113">
        <v>2</v>
      </c>
      <c r="W81" s="109">
        <v>0.05</v>
      </c>
      <c r="X81" s="113">
        <v>1.8</v>
      </c>
      <c r="Y81" s="113">
        <v>3.8</v>
      </c>
      <c r="Z81" s="109">
        <v>3.8</v>
      </c>
      <c r="AA81" s="109">
        <v>1.4781499999999999</v>
      </c>
      <c r="AB81" s="109">
        <v>1640</v>
      </c>
      <c r="AC81" s="109">
        <v>2</v>
      </c>
      <c r="AD81" s="109">
        <v>5.5</v>
      </c>
      <c r="AE81" s="109"/>
      <c r="AF81" s="109">
        <v>3.9199999999999995</v>
      </c>
      <c r="AG81" s="109">
        <v>2.9567741935483878</v>
      </c>
    </row>
    <row r="82" spans="1:33" x14ac:dyDescent="0.35">
      <c r="A82" s="105" t="str">
        <f t="shared" si="2"/>
        <v>DUI-3-3-2</v>
      </c>
      <c r="B82" s="106" t="s">
        <v>285</v>
      </c>
      <c r="C82" s="107" t="s">
        <v>300</v>
      </c>
      <c r="D82" s="110" t="s">
        <v>307</v>
      </c>
      <c r="E82" s="109" t="s">
        <v>288</v>
      </c>
      <c r="F82" s="109" t="s">
        <v>302</v>
      </c>
      <c r="G82" s="109" t="str">
        <f t="shared" si="3"/>
        <v>DUI</v>
      </c>
      <c r="H82" s="109" t="s">
        <v>303</v>
      </c>
      <c r="I82" s="109" t="s">
        <v>304</v>
      </c>
      <c r="J82" s="45">
        <v>3</v>
      </c>
      <c r="K82" s="108" t="s">
        <v>298</v>
      </c>
      <c r="L82" s="107">
        <v>5</v>
      </c>
      <c r="M82" s="108" t="s">
        <v>305</v>
      </c>
      <c r="N82" s="107">
        <v>8</v>
      </c>
      <c r="O82" s="108"/>
      <c r="P82" s="110">
        <v>3</v>
      </c>
      <c r="Q82" s="111">
        <v>2</v>
      </c>
      <c r="R82" s="110" t="s">
        <v>247</v>
      </c>
      <c r="T82" s="109"/>
      <c r="U82" s="112"/>
      <c r="V82" s="113"/>
      <c r="W82" s="109"/>
      <c r="X82" s="113">
        <v>1.4</v>
      </c>
      <c r="Y82" s="113">
        <v>2.6</v>
      </c>
      <c r="Z82" s="109">
        <v>2.6</v>
      </c>
      <c r="AA82" s="109">
        <v>1.3870499999999999</v>
      </c>
      <c r="AB82" s="109"/>
      <c r="AC82" s="109"/>
      <c r="AD82" s="109">
        <v>4.9000000000000004</v>
      </c>
      <c r="AE82" s="109"/>
      <c r="AF82" s="109">
        <v>3.55</v>
      </c>
      <c r="AG82" s="109">
        <v>2.7436666666666674</v>
      </c>
    </row>
    <row r="83" spans="1:33" x14ac:dyDescent="0.35">
      <c r="A83" s="105" t="str">
        <f t="shared" si="2"/>
        <v>DUI-3-3-3</v>
      </c>
      <c r="B83" s="106" t="s">
        <v>285</v>
      </c>
      <c r="C83" s="107" t="s">
        <v>300</v>
      </c>
      <c r="D83" s="110" t="s">
        <v>307</v>
      </c>
      <c r="E83" s="109" t="s">
        <v>288</v>
      </c>
      <c r="F83" s="109" t="s">
        <v>302</v>
      </c>
      <c r="G83" s="109" t="str">
        <f t="shared" si="3"/>
        <v>DUI</v>
      </c>
      <c r="H83" s="109" t="s">
        <v>303</v>
      </c>
      <c r="I83" s="109" t="s">
        <v>304</v>
      </c>
      <c r="J83" s="45">
        <v>3</v>
      </c>
      <c r="K83" s="108" t="s">
        <v>298</v>
      </c>
      <c r="L83" s="107">
        <v>5</v>
      </c>
      <c r="M83" s="108" t="s">
        <v>305</v>
      </c>
      <c r="N83" s="107">
        <v>9</v>
      </c>
      <c r="O83" s="108"/>
      <c r="P83" s="110">
        <v>3</v>
      </c>
      <c r="Q83" s="111">
        <v>3</v>
      </c>
      <c r="R83" s="110" t="s">
        <v>293</v>
      </c>
      <c r="T83" s="109"/>
      <c r="U83" s="112"/>
      <c r="V83" s="113"/>
      <c r="W83" s="109"/>
      <c r="X83" s="113">
        <v>2.2000000000000002</v>
      </c>
      <c r="Y83" s="113">
        <v>4.4000000000000004</v>
      </c>
      <c r="Z83" s="109">
        <v>4.7</v>
      </c>
      <c r="AA83" s="109"/>
      <c r="AB83" s="109"/>
      <c r="AC83" s="109"/>
      <c r="AD83" s="109"/>
      <c r="AE83" s="109"/>
      <c r="AF83" s="109">
        <v>3.17</v>
      </c>
      <c r="AG83" s="109">
        <v>2.122727272727273</v>
      </c>
    </row>
    <row r="84" spans="1:33" x14ac:dyDescent="0.35">
      <c r="A84" s="105" t="str">
        <f t="shared" si="2"/>
        <v>DUI-3-4-1</v>
      </c>
      <c r="B84" s="106" t="s">
        <v>285</v>
      </c>
      <c r="C84" s="107" t="s">
        <v>300</v>
      </c>
      <c r="D84" s="110" t="s">
        <v>308</v>
      </c>
      <c r="E84" s="109" t="s">
        <v>288</v>
      </c>
      <c r="F84" s="109" t="s">
        <v>302</v>
      </c>
      <c r="G84" s="109" t="str">
        <f t="shared" si="3"/>
        <v>DUI</v>
      </c>
      <c r="H84" s="109" t="s">
        <v>303</v>
      </c>
      <c r="I84" s="109" t="s">
        <v>304</v>
      </c>
      <c r="J84" s="45">
        <v>3</v>
      </c>
      <c r="K84" s="108" t="s">
        <v>298</v>
      </c>
      <c r="L84" s="107">
        <v>5</v>
      </c>
      <c r="M84" s="108" t="s">
        <v>305</v>
      </c>
      <c r="N84" s="107">
        <v>7</v>
      </c>
      <c r="O84" s="108"/>
      <c r="P84" s="116">
        <v>4</v>
      </c>
      <c r="Q84" s="111">
        <v>1</v>
      </c>
      <c r="R84" s="110" t="s">
        <v>216</v>
      </c>
      <c r="T84" s="109"/>
      <c r="U84" s="112"/>
      <c r="V84" s="113">
        <v>2.1</v>
      </c>
      <c r="W84" s="109">
        <v>0.03</v>
      </c>
      <c r="X84" s="113">
        <v>1.9</v>
      </c>
      <c r="Y84" s="113">
        <v>4</v>
      </c>
      <c r="Z84" s="109">
        <v>4.4000000000000004</v>
      </c>
      <c r="AA84" s="109">
        <v>1.4506999999999999</v>
      </c>
      <c r="AB84" s="109">
        <v>1660</v>
      </c>
      <c r="AC84" s="109">
        <v>11</v>
      </c>
      <c r="AD84" s="109">
        <v>5.7</v>
      </c>
      <c r="AE84" s="109"/>
      <c r="AF84" s="109">
        <v>4.7499999999999991</v>
      </c>
      <c r="AG84" s="109">
        <v>2.9174193548387097</v>
      </c>
    </row>
    <row r="85" spans="1:33" x14ac:dyDescent="0.35">
      <c r="A85" s="105" t="str">
        <f t="shared" si="2"/>
        <v>DUI-3-4-2</v>
      </c>
      <c r="B85" s="106" t="s">
        <v>285</v>
      </c>
      <c r="C85" s="107" t="s">
        <v>300</v>
      </c>
      <c r="D85" s="110" t="s">
        <v>308</v>
      </c>
      <c r="E85" s="109" t="s">
        <v>288</v>
      </c>
      <c r="F85" s="109" t="s">
        <v>302</v>
      </c>
      <c r="G85" s="109" t="str">
        <f t="shared" si="3"/>
        <v>DUI</v>
      </c>
      <c r="H85" s="109" t="s">
        <v>303</v>
      </c>
      <c r="I85" s="109" t="s">
        <v>304</v>
      </c>
      <c r="J85" s="45">
        <v>3</v>
      </c>
      <c r="K85" s="108" t="s">
        <v>298</v>
      </c>
      <c r="L85" s="107">
        <v>5</v>
      </c>
      <c r="M85" s="108" t="s">
        <v>305</v>
      </c>
      <c r="N85" s="107">
        <v>8</v>
      </c>
      <c r="O85" s="108"/>
      <c r="P85" s="116">
        <v>4</v>
      </c>
      <c r="Q85" s="111">
        <v>2</v>
      </c>
      <c r="R85" s="110" t="s">
        <v>247</v>
      </c>
      <c r="T85" s="109"/>
      <c r="U85" s="112"/>
      <c r="V85" s="113"/>
      <c r="W85" s="109"/>
      <c r="X85" s="113">
        <v>1.9</v>
      </c>
      <c r="Y85" s="113">
        <v>3.3</v>
      </c>
      <c r="Z85" s="109">
        <v>4.3</v>
      </c>
      <c r="AA85" s="109">
        <v>1.4581500000000003</v>
      </c>
      <c r="AB85" s="109"/>
      <c r="AC85" s="109"/>
      <c r="AD85" s="109"/>
      <c r="AE85" s="109"/>
      <c r="AF85" s="109">
        <v>6.371428571428571</v>
      </c>
      <c r="AG85" s="109">
        <v>5.6334497354497355</v>
      </c>
    </row>
    <row r="86" spans="1:33" x14ac:dyDescent="0.35">
      <c r="A86" s="105" t="str">
        <f t="shared" si="2"/>
        <v>DUI-3-4-3</v>
      </c>
      <c r="B86" s="106" t="s">
        <v>285</v>
      </c>
      <c r="C86" s="107" t="s">
        <v>300</v>
      </c>
      <c r="D86" s="110" t="s">
        <v>308</v>
      </c>
      <c r="E86" s="109" t="s">
        <v>288</v>
      </c>
      <c r="F86" s="109" t="s">
        <v>302</v>
      </c>
      <c r="G86" s="109" t="str">
        <f t="shared" si="3"/>
        <v>DUI</v>
      </c>
      <c r="H86" s="109" t="s">
        <v>303</v>
      </c>
      <c r="I86" s="109" t="s">
        <v>304</v>
      </c>
      <c r="J86" s="45">
        <v>3</v>
      </c>
      <c r="K86" s="108" t="s">
        <v>298</v>
      </c>
      <c r="L86" s="107">
        <v>5</v>
      </c>
      <c r="M86" s="108" t="s">
        <v>305</v>
      </c>
      <c r="N86" s="107">
        <v>9</v>
      </c>
      <c r="O86" s="108"/>
      <c r="P86" s="116">
        <v>4</v>
      </c>
      <c r="Q86" s="111">
        <v>3</v>
      </c>
      <c r="R86" s="110" t="s">
        <v>293</v>
      </c>
      <c r="T86" s="109"/>
      <c r="U86" s="112"/>
      <c r="V86" s="113"/>
      <c r="W86" s="109"/>
      <c r="X86" s="113">
        <v>2.2999999999999998</v>
      </c>
      <c r="Y86" s="113">
        <v>4.7</v>
      </c>
      <c r="Z86" s="109">
        <v>5.4</v>
      </c>
      <c r="AA86" s="109"/>
      <c r="AB86" s="109"/>
      <c r="AC86" s="109"/>
      <c r="AD86" s="109"/>
      <c r="AE86" s="109"/>
      <c r="AF86" s="109">
        <v>2.4</v>
      </c>
      <c r="AG86" s="109">
        <v>1.5127272727272727</v>
      </c>
    </row>
    <row r="87" spans="1:33" x14ac:dyDescent="0.35">
      <c r="A87" s="105" t="str">
        <f t="shared" si="2"/>
        <v>DUI-4-1-1</v>
      </c>
      <c r="B87" s="106" t="s">
        <v>285</v>
      </c>
      <c r="C87" s="107" t="s">
        <v>300</v>
      </c>
      <c r="D87" s="110" t="s">
        <v>301</v>
      </c>
      <c r="E87" s="109" t="s">
        <v>288</v>
      </c>
      <c r="F87" s="109" t="s">
        <v>302</v>
      </c>
      <c r="G87" s="109" t="str">
        <f t="shared" si="3"/>
        <v>DUI</v>
      </c>
      <c r="H87" s="109" t="s">
        <v>303</v>
      </c>
      <c r="I87" s="109" t="s">
        <v>304</v>
      </c>
      <c r="J87" s="45">
        <v>4</v>
      </c>
      <c r="K87" s="108" t="s">
        <v>299</v>
      </c>
      <c r="L87" s="107">
        <v>14</v>
      </c>
      <c r="M87" s="108" t="s">
        <v>305</v>
      </c>
      <c r="N87" s="107">
        <v>10</v>
      </c>
      <c r="O87" s="108"/>
      <c r="P87" s="110">
        <v>1</v>
      </c>
      <c r="Q87" s="111">
        <v>1</v>
      </c>
      <c r="R87" s="110" t="s">
        <v>216</v>
      </c>
      <c r="T87" s="109"/>
      <c r="U87" s="112"/>
      <c r="V87" s="113">
        <v>1.8</v>
      </c>
      <c r="W87" s="109">
        <v>0.06</v>
      </c>
      <c r="X87" s="113">
        <v>1.7</v>
      </c>
      <c r="Y87" s="113">
        <v>3.7</v>
      </c>
      <c r="Z87" s="109">
        <v>3.8</v>
      </c>
      <c r="AA87" s="109">
        <v>1.4686000000000001</v>
      </c>
      <c r="AB87" s="109">
        <v>1490</v>
      </c>
      <c r="AC87" s="109">
        <v>3</v>
      </c>
      <c r="AD87" s="109">
        <v>5.4</v>
      </c>
      <c r="AE87" s="109"/>
      <c r="AF87" s="109">
        <v>3.9899999999999998</v>
      </c>
      <c r="AG87" s="109">
        <v>2.7183870967741934</v>
      </c>
    </row>
    <row r="88" spans="1:33" x14ac:dyDescent="0.35">
      <c r="A88" s="105" t="str">
        <f t="shared" si="2"/>
        <v>DUI-4-1-2</v>
      </c>
      <c r="B88" s="106" t="s">
        <v>285</v>
      </c>
      <c r="C88" s="107" t="s">
        <v>300</v>
      </c>
      <c r="D88" s="110" t="s">
        <v>301</v>
      </c>
      <c r="E88" s="109" t="s">
        <v>288</v>
      </c>
      <c r="F88" s="109" t="s">
        <v>302</v>
      </c>
      <c r="G88" s="109" t="str">
        <f t="shared" si="3"/>
        <v>DUI</v>
      </c>
      <c r="H88" s="109" t="s">
        <v>303</v>
      </c>
      <c r="I88" s="109" t="s">
        <v>304</v>
      </c>
      <c r="J88" s="45">
        <v>4</v>
      </c>
      <c r="K88" s="108" t="s">
        <v>299</v>
      </c>
      <c r="L88" s="107">
        <v>14</v>
      </c>
      <c r="M88" s="108" t="s">
        <v>305</v>
      </c>
      <c r="N88" s="107">
        <v>11</v>
      </c>
      <c r="O88" s="108"/>
      <c r="P88" s="110">
        <v>1</v>
      </c>
      <c r="Q88" s="111">
        <v>2</v>
      </c>
      <c r="R88" s="110" t="s">
        <v>247</v>
      </c>
      <c r="T88" s="109"/>
      <c r="U88" s="112"/>
      <c r="V88" s="113"/>
      <c r="W88" s="109"/>
      <c r="X88" s="113">
        <v>1.1000000000000001</v>
      </c>
      <c r="Y88" s="113">
        <v>2.1</v>
      </c>
      <c r="Z88" s="109">
        <v>2.2000000000000002</v>
      </c>
      <c r="AA88" s="109">
        <v>1.5476999999999999</v>
      </c>
      <c r="AB88" s="109"/>
      <c r="AC88" s="109"/>
      <c r="AD88" s="109"/>
      <c r="AE88" s="109"/>
      <c r="AF88" s="109">
        <v>6.6400000000000006</v>
      </c>
      <c r="AG88" s="109">
        <v>5.4514814814814807</v>
      </c>
    </row>
    <row r="89" spans="1:33" x14ac:dyDescent="0.35">
      <c r="A89" s="105" t="str">
        <f t="shared" si="2"/>
        <v>DUI-4-1-3</v>
      </c>
      <c r="B89" s="106" t="s">
        <v>285</v>
      </c>
      <c r="C89" s="107" t="s">
        <v>300</v>
      </c>
      <c r="D89" s="110" t="s">
        <v>301</v>
      </c>
      <c r="E89" s="109" t="s">
        <v>288</v>
      </c>
      <c r="F89" s="109" t="s">
        <v>302</v>
      </c>
      <c r="G89" s="109" t="str">
        <f t="shared" si="3"/>
        <v>DUI</v>
      </c>
      <c r="H89" s="109" t="s">
        <v>303</v>
      </c>
      <c r="I89" s="109" t="s">
        <v>304</v>
      </c>
      <c r="J89" s="45">
        <v>4</v>
      </c>
      <c r="K89" s="108" t="s">
        <v>299</v>
      </c>
      <c r="L89" s="107">
        <v>14</v>
      </c>
      <c r="M89" s="108" t="s">
        <v>305</v>
      </c>
      <c r="N89" s="107">
        <v>12</v>
      </c>
      <c r="O89" s="108"/>
      <c r="P89" s="110">
        <v>1</v>
      </c>
      <c r="Q89" s="111">
        <v>3</v>
      </c>
      <c r="R89" s="110" t="s">
        <v>293</v>
      </c>
      <c r="T89" s="109"/>
      <c r="U89" s="112"/>
      <c r="V89" s="113"/>
      <c r="W89" s="109"/>
      <c r="X89" s="113">
        <v>2.8</v>
      </c>
      <c r="Y89" s="113">
        <v>5.2</v>
      </c>
      <c r="Z89" s="109">
        <v>5.8</v>
      </c>
      <c r="AA89" s="109"/>
      <c r="AB89" s="109"/>
      <c r="AC89" s="109"/>
      <c r="AD89" s="109"/>
      <c r="AE89" s="109"/>
      <c r="AF89" s="109">
        <v>2.35</v>
      </c>
      <c r="AG89" s="109">
        <v>1.6672727272727277</v>
      </c>
    </row>
    <row r="90" spans="1:33" x14ac:dyDescent="0.35">
      <c r="A90" s="105" t="str">
        <f t="shared" si="2"/>
        <v>DUI-4-2-1</v>
      </c>
      <c r="B90" s="106" t="s">
        <v>285</v>
      </c>
      <c r="C90" s="107" t="s">
        <v>300</v>
      </c>
      <c r="D90" s="110" t="s">
        <v>306</v>
      </c>
      <c r="E90" s="109" t="s">
        <v>288</v>
      </c>
      <c r="F90" s="109" t="s">
        <v>302</v>
      </c>
      <c r="G90" s="109" t="str">
        <f t="shared" si="3"/>
        <v>DUI</v>
      </c>
      <c r="H90" s="109" t="s">
        <v>303</v>
      </c>
      <c r="I90" s="109" t="s">
        <v>304</v>
      </c>
      <c r="J90" s="45">
        <v>4</v>
      </c>
      <c r="K90" s="108" t="s">
        <v>299</v>
      </c>
      <c r="L90" s="107">
        <v>10</v>
      </c>
      <c r="M90" s="108" t="s">
        <v>305</v>
      </c>
      <c r="N90" s="107">
        <v>10</v>
      </c>
      <c r="O90" s="108"/>
      <c r="P90" s="110">
        <v>2</v>
      </c>
      <c r="Q90" s="111">
        <v>1</v>
      </c>
      <c r="R90" s="110" t="s">
        <v>216</v>
      </c>
      <c r="T90" s="109"/>
      <c r="U90" s="112"/>
      <c r="V90" s="113">
        <v>2</v>
      </c>
      <c r="W90" s="109">
        <v>0.05</v>
      </c>
      <c r="X90" s="113">
        <v>1.9</v>
      </c>
      <c r="Y90" s="113">
        <v>4.0999999999999996</v>
      </c>
      <c r="Z90" s="109">
        <v>4.4000000000000004</v>
      </c>
      <c r="AA90" s="109">
        <v>1.5585499999999999</v>
      </c>
      <c r="AB90" s="109">
        <v>1740</v>
      </c>
      <c r="AC90" s="109">
        <v>3</v>
      </c>
      <c r="AD90" s="109">
        <v>5.0999999999999996</v>
      </c>
      <c r="AE90" s="109"/>
      <c r="AF90" s="109">
        <v>4.47</v>
      </c>
      <c r="AG90" s="109">
        <v>3.366451612903226</v>
      </c>
    </row>
    <row r="91" spans="1:33" x14ac:dyDescent="0.35">
      <c r="A91" s="105" t="str">
        <f t="shared" si="2"/>
        <v>DUI-4-2-2</v>
      </c>
      <c r="B91" s="106" t="s">
        <v>285</v>
      </c>
      <c r="C91" s="107" t="s">
        <v>300</v>
      </c>
      <c r="D91" s="110" t="s">
        <v>306</v>
      </c>
      <c r="E91" s="109" t="s">
        <v>288</v>
      </c>
      <c r="F91" s="109" t="s">
        <v>302</v>
      </c>
      <c r="G91" s="109" t="str">
        <f t="shared" si="3"/>
        <v>DUI</v>
      </c>
      <c r="H91" s="109" t="s">
        <v>303</v>
      </c>
      <c r="I91" s="109" t="s">
        <v>304</v>
      </c>
      <c r="J91" s="45">
        <v>4</v>
      </c>
      <c r="K91" s="108" t="s">
        <v>299</v>
      </c>
      <c r="L91" s="107">
        <v>10</v>
      </c>
      <c r="M91" s="108" t="s">
        <v>305</v>
      </c>
      <c r="N91" s="107">
        <v>11</v>
      </c>
      <c r="O91" s="108"/>
      <c r="P91" s="110">
        <v>2</v>
      </c>
      <c r="Q91" s="111">
        <v>2</v>
      </c>
      <c r="R91" s="110" t="s">
        <v>247</v>
      </c>
      <c r="T91" s="109"/>
      <c r="U91" s="112"/>
      <c r="V91" s="113"/>
      <c r="W91" s="109"/>
      <c r="X91" s="113">
        <v>1.1000000000000001</v>
      </c>
      <c r="Y91" s="113">
        <v>2.2000000000000002</v>
      </c>
      <c r="Z91" s="109">
        <v>2.7</v>
      </c>
      <c r="AA91" s="109">
        <v>1.6449000000000003</v>
      </c>
      <c r="AB91" s="109"/>
      <c r="AC91" s="109"/>
      <c r="AD91" s="109"/>
      <c r="AE91" s="109"/>
      <c r="AF91" s="109">
        <v>6.3000000000000007</v>
      </c>
      <c r="AG91" s="109">
        <v>5.0536481481481479</v>
      </c>
    </row>
    <row r="92" spans="1:33" x14ac:dyDescent="0.35">
      <c r="A92" s="105" t="str">
        <f t="shared" si="2"/>
        <v>DUI-4-2-3</v>
      </c>
      <c r="B92" s="106" t="s">
        <v>285</v>
      </c>
      <c r="C92" s="107" t="s">
        <v>300</v>
      </c>
      <c r="D92" s="110" t="s">
        <v>306</v>
      </c>
      <c r="E92" s="109" t="s">
        <v>288</v>
      </c>
      <c r="F92" s="109" t="s">
        <v>302</v>
      </c>
      <c r="G92" s="109" t="str">
        <f t="shared" si="3"/>
        <v>DUI</v>
      </c>
      <c r="H92" s="109" t="s">
        <v>303</v>
      </c>
      <c r="I92" s="109" t="s">
        <v>304</v>
      </c>
      <c r="J92" s="45">
        <v>4</v>
      </c>
      <c r="K92" s="108" t="s">
        <v>299</v>
      </c>
      <c r="L92" s="107">
        <v>10</v>
      </c>
      <c r="M92" s="108" t="s">
        <v>305</v>
      </c>
      <c r="N92" s="107">
        <v>12</v>
      </c>
      <c r="O92" s="108"/>
      <c r="P92" s="110">
        <v>2</v>
      </c>
      <c r="Q92" s="111">
        <v>3</v>
      </c>
      <c r="R92" s="110" t="s">
        <v>293</v>
      </c>
      <c r="T92" s="109"/>
      <c r="U92" s="112"/>
      <c r="V92" s="113"/>
      <c r="W92" s="109"/>
      <c r="X92" s="113">
        <v>3.6</v>
      </c>
      <c r="Y92" s="113">
        <v>6.1</v>
      </c>
      <c r="Z92" s="109">
        <v>6.2</v>
      </c>
      <c r="AA92" s="109"/>
      <c r="AB92" s="109"/>
      <c r="AC92" s="109"/>
      <c r="AD92" s="109"/>
      <c r="AE92" s="109"/>
      <c r="AF92" s="109">
        <v>3.1999999999999997</v>
      </c>
      <c r="AG92" s="109">
        <v>2.0781818181818181</v>
      </c>
    </row>
    <row r="93" spans="1:33" x14ac:dyDescent="0.35">
      <c r="A93" s="105" t="str">
        <f t="shared" si="2"/>
        <v>DUI-4-3-1</v>
      </c>
      <c r="B93" s="106" t="s">
        <v>285</v>
      </c>
      <c r="C93" s="107" t="s">
        <v>300</v>
      </c>
      <c r="D93" s="110" t="s">
        <v>307</v>
      </c>
      <c r="E93" s="109" t="s">
        <v>288</v>
      </c>
      <c r="F93" s="109" t="s">
        <v>302</v>
      </c>
      <c r="G93" s="109" t="str">
        <f t="shared" si="3"/>
        <v>DUI</v>
      </c>
      <c r="H93" s="109" t="s">
        <v>303</v>
      </c>
      <c r="I93" s="109" t="s">
        <v>304</v>
      </c>
      <c r="J93" s="45">
        <v>4</v>
      </c>
      <c r="K93" s="108" t="s">
        <v>299</v>
      </c>
      <c r="L93" s="107">
        <v>17</v>
      </c>
      <c r="M93" s="108" t="s">
        <v>305</v>
      </c>
      <c r="N93" s="107">
        <v>10</v>
      </c>
      <c r="O93" s="108"/>
      <c r="P93" s="110">
        <v>3</v>
      </c>
      <c r="Q93" s="111">
        <v>1</v>
      </c>
      <c r="R93" s="110" t="s">
        <v>216</v>
      </c>
      <c r="T93" s="109"/>
      <c r="U93" s="112"/>
      <c r="V93" s="113">
        <v>1.6</v>
      </c>
      <c r="W93" s="109">
        <v>0.04</v>
      </c>
      <c r="X93" s="113">
        <v>1.7</v>
      </c>
      <c r="Y93" s="113">
        <v>3.5</v>
      </c>
      <c r="Z93" s="109">
        <v>3.5</v>
      </c>
      <c r="AA93" s="109">
        <v>1.5319500000000001</v>
      </c>
      <c r="AB93" s="109">
        <v>1520</v>
      </c>
      <c r="AC93" s="109">
        <v>1</v>
      </c>
      <c r="AD93" s="109">
        <v>6</v>
      </c>
      <c r="AE93" s="109"/>
      <c r="AF93" s="109">
        <v>4.45</v>
      </c>
      <c r="AG93" s="109">
        <v>2.9303225806451616</v>
      </c>
    </row>
    <row r="94" spans="1:33" x14ac:dyDescent="0.35">
      <c r="A94" s="105" t="str">
        <f t="shared" si="2"/>
        <v>DUI-4-3-2</v>
      </c>
      <c r="B94" s="106" t="s">
        <v>285</v>
      </c>
      <c r="C94" s="107" t="s">
        <v>300</v>
      </c>
      <c r="D94" s="110" t="s">
        <v>307</v>
      </c>
      <c r="E94" s="109" t="s">
        <v>288</v>
      </c>
      <c r="F94" s="109" t="s">
        <v>302</v>
      </c>
      <c r="G94" s="109" t="str">
        <f t="shared" si="3"/>
        <v>DUI</v>
      </c>
      <c r="H94" s="109" t="s">
        <v>303</v>
      </c>
      <c r="I94" s="109" t="s">
        <v>304</v>
      </c>
      <c r="J94" s="45">
        <v>4</v>
      </c>
      <c r="K94" s="108" t="s">
        <v>299</v>
      </c>
      <c r="L94" s="107">
        <v>17</v>
      </c>
      <c r="M94" s="108" t="s">
        <v>305</v>
      </c>
      <c r="N94" s="107">
        <v>11</v>
      </c>
      <c r="O94" s="108"/>
      <c r="P94" s="110">
        <v>3</v>
      </c>
      <c r="Q94" s="111">
        <v>2</v>
      </c>
      <c r="R94" s="110" t="s">
        <v>247</v>
      </c>
      <c r="T94" s="109"/>
      <c r="U94" s="112"/>
      <c r="V94" s="113"/>
      <c r="W94" s="109"/>
      <c r="X94" s="113">
        <v>1</v>
      </c>
      <c r="Y94" s="113">
        <v>2</v>
      </c>
      <c r="Z94" s="109">
        <v>2</v>
      </c>
      <c r="AA94" s="109">
        <v>1.5004000000000004</v>
      </c>
      <c r="AB94" s="109"/>
      <c r="AC94" s="109"/>
      <c r="AD94" s="109"/>
      <c r="AE94" s="109"/>
      <c r="AF94" s="109">
        <v>4.5200000000000005</v>
      </c>
      <c r="AG94" s="109">
        <v>3.6453333333333342</v>
      </c>
    </row>
    <row r="95" spans="1:33" x14ac:dyDescent="0.35">
      <c r="A95" s="105" t="str">
        <f t="shared" si="2"/>
        <v>DUI-4-3-3</v>
      </c>
      <c r="B95" s="106" t="s">
        <v>285</v>
      </c>
      <c r="C95" s="107" t="s">
        <v>300</v>
      </c>
      <c r="D95" s="110" t="s">
        <v>307</v>
      </c>
      <c r="E95" s="109" t="s">
        <v>288</v>
      </c>
      <c r="F95" s="109" t="s">
        <v>302</v>
      </c>
      <c r="G95" s="109" t="str">
        <f t="shared" si="3"/>
        <v>DUI</v>
      </c>
      <c r="H95" s="109" t="s">
        <v>303</v>
      </c>
      <c r="I95" s="109" t="s">
        <v>304</v>
      </c>
      <c r="J95" s="45">
        <v>4</v>
      </c>
      <c r="K95" s="108" t="s">
        <v>299</v>
      </c>
      <c r="L95" s="107">
        <v>17</v>
      </c>
      <c r="M95" s="108" t="s">
        <v>305</v>
      </c>
      <c r="N95" s="107">
        <v>12</v>
      </c>
      <c r="O95" s="108"/>
      <c r="P95" s="110">
        <v>3</v>
      </c>
      <c r="Q95" s="111">
        <v>3</v>
      </c>
      <c r="R95" s="110" t="s">
        <v>293</v>
      </c>
      <c r="T95" s="109"/>
      <c r="U95" s="112"/>
      <c r="V95" s="113"/>
      <c r="W95" s="109"/>
      <c r="X95" s="113">
        <v>2.6</v>
      </c>
      <c r="Y95" s="113">
        <v>4.8</v>
      </c>
      <c r="Z95" s="109">
        <v>5.0999999999999996</v>
      </c>
      <c r="AA95" s="109"/>
      <c r="AB95" s="109"/>
      <c r="AC95" s="109"/>
      <c r="AD95" s="109"/>
      <c r="AE95" s="109"/>
      <c r="AF95" s="109">
        <v>2.6100000000000003</v>
      </c>
      <c r="AG95" s="109">
        <v>1.8236363636363633</v>
      </c>
    </row>
    <row r="96" spans="1:33" x14ac:dyDescent="0.35">
      <c r="A96" s="105" t="str">
        <f t="shared" si="2"/>
        <v>DUI-4-4-1</v>
      </c>
      <c r="B96" s="106" t="s">
        <v>285</v>
      </c>
      <c r="C96" s="107" t="s">
        <v>300</v>
      </c>
      <c r="D96" s="110" t="s">
        <v>308</v>
      </c>
      <c r="E96" s="109" t="s">
        <v>288</v>
      </c>
      <c r="F96" s="109" t="s">
        <v>302</v>
      </c>
      <c r="G96" s="109" t="str">
        <f t="shared" si="3"/>
        <v>DUI</v>
      </c>
      <c r="H96" s="109" t="s">
        <v>303</v>
      </c>
      <c r="I96" s="109" t="s">
        <v>304</v>
      </c>
      <c r="J96" s="45">
        <v>4</v>
      </c>
      <c r="K96" s="108" t="s">
        <v>299</v>
      </c>
      <c r="L96" s="107">
        <v>11</v>
      </c>
      <c r="M96" s="108" t="s">
        <v>305</v>
      </c>
      <c r="N96" s="107">
        <v>10</v>
      </c>
      <c r="O96" s="108"/>
      <c r="P96" s="116">
        <v>4</v>
      </c>
      <c r="Q96" s="111">
        <v>1</v>
      </c>
      <c r="R96" s="110" t="s">
        <v>216</v>
      </c>
      <c r="T96" s="109"/>
      <c r="U96" s="112"/>
      <c r="V96" s="113">
        <v>2.2999999999999998</v>
      </c>
      <c r="W96" s="109"/>
      <c r="X96" s="113">
        <v>2.1</v>
      </c>
      <c r="Y96" s="113">
        <v>4.5</v>
      </c>
      <c r="Z96" s="109">
        <v>5.0999999999999996</v>
      </c>
      <c r="AA96" s="109">
        <v>1.5192000000000001</v>
      </c>
      <c r="AB96" s="109"/>
      <c r="AC96" s="109"/>
      <c r="AD96" s="109">
        <v>5.2</v>
      </c>
      <c r="AE96" s="109"/>
      <c r="AF96" s="109">
        <v>3.84</v>
      </c>
      <c r="AG96" s="109">
        <v>2.7829032258064514</v>
      </c>
    </row>
    <row r="97" spans="1:33" x14ac:dyDescent="0.35">
      <c r="A97" s="105" t="str">
        <f t="shared" si="2"/>
        <v>DUI-4-4-2</v>
      </c>
      <c r="B97" s="106" t="s">
        <v>285</v>
      </c>
      <c r="C97" s="107" t="s">
        <v>300</v>
      </c>
      <c r="D97" s="110" t="s">
        <v>308</v>
      </c>
      <c r="E97" s="109" t="s">
        <v>288</v>
      </c>
      <c r="F97" s="109" t="s">
        <v>302</v>
      </c>
      <c r="G97" s="109" t="str">
        <f t="shared" si="3"/>
        <v>DUI</v>
      </c>
      <c r="H97" s="109" t="s">
        <v>303</v>
      </c>
      <c r="I97" s="109" t="s">
        <v>304</v>
      </c>
      <c r="J97" s="45">
        <v>4</v>
      </c>
      <c r="K97" s="108" t="s">
        <v>299</v>
      </c>
      <c r="L97" s="107">
        <v>11</v>
      </c>
      <c r="M97" s="108" t="s">
        <v>305</v>
      </c>
      <c r="N97" s="107">
        <v>11</v>
      </c>
      <c r="O97" s="108"/>
      <c r="P97" s="116">
        <v>4</v>
      </c>
      <c r="Q97" s="111">
        <v>2</v>
      </c>
      <c r="R97" s="110" t="s">
        <v>247</v>
      </c>
      <c r="T97" s="109"/>
      <c r="U97" s="112"/>
      <c r="V97" s="113"/>
      <c r="W97" s="109"/>
      <c r="X97" s="113">
        <v>1.6</v>
      </c>
      <c r="Y97" s="113">
        <v>2.9</v>
      </c>
      <c r="Z97" s="109">
        <v>3.7</v>
      </c>
      <c r="AA97" s="109">
        <v>1.4137500000000003</v>
      </c>
      <c r="AB97" s="109"/>
      <c r="AC97" s="109"/>
      <c r="AD97" s="109"/>
      <c r="AE97" s="109"/>
      <c r="AF97" s="109">
        <v>6.7399999999999993</v>
      </c>
      <c r="AG97" s="109">
        <v>4.0776666666666666</v>
      </c>
    </row>
    <row r="98" spans="1:33" x14ac:dyDescent="0.35">
      <c r="A98" s="105" t="str">
        <f t="shared" si="2"/>
        <v>DUI-4-4-3</v>
      </c>
      <c r="B98" s="106" t="s">
        <v>285</v>
      </c>
      <c r="C98" s="107" t="s">
        <v>300</v>
      </c>
      <c r="D98" s="110" t="s">
        <v>308</v>
      </c>
      <c r="E98" s="109" t="s">
        <v>288</v>
      </c>
      <c r="F98" s="109" t="s">
        <v>302</v>
      </c>
      <c r="G98" s="109" t="str">
        <f t="shared" si="3"/>
        <v>DUI</v>
      </c>
      <c r="H98" s="109" t="s">
        <v>303</v>
      </c>
      <c r="I98" s="109" t="s">
        <v>304</v>
      </c>
      <c r="J98" s="45">
        <v>4</v>
      </c>
      <c r="K98" s="108" t="s">
        <v>299</v>
      </c>
      <c r="L98" s="107">
        <v>11</v>
      </c>
      <c r="M98" s="108" t="s">
        <v>305</v>
      </c>
      <c r="N98" s="107">
        <v>12</v>
      </c>
      <c r="O98" s="108"/>
      <c r="P98" s="116">
        <v>4</v>
      </c>
      <c r="Q98" s="111">
        <v>3</v>
      </c>
      <c r="R98" s="110" t="s">
        <v>293</v>
      </c>
      <c r="T98" s="109"/>
      <c r="U98" s="112"/>
      <c r="V98" s="113"/>
      <c r="W98" s="109"/>
      <c r="X98" s="113">
        <v>3.4</v>
      </c>
      <c r="Y98" s="113">
        <v>6.5</v>
      </c>
      <c r="Z98" s="109">
        <v>6.9</v>
      </c>
      <c r="AA98" s="109"/>
      <c r="AB98" s="109"/>
      <c r="AC98" s="109"/>
      <c r="AD98" s="109"/>
      <c r="AE98" s="109"/>
      <c r="AF98" s="109">
        <v>2.2999999999999998</v>
      </c>
      <c r="AG98" s="109">
        <v>1.5427272727272727</v>
      </c>
    </row>
    <row r="99" spans="1:33" x14ac:dyDescent="0.35">
      <c r="A99" s="105" t="str">
        <f t="shared" si="2"/>
        <v>DMF-1-1-1</v>
      </c>
      <c r="B99" s="106" t="s">
        <v>285</v>
      </c>
      <c r="C99" s="127" t="s">
        <v>309</v>
      </c>
      <c r="D99" s="127"/>
      <c r="E99" s="1" t="s">
        <v>310</v>
      </c>
      <c r="F99" s="1" t="s">
        <v>311</v>
      </c>
      <c r="G99" s="109" t="str">
        <f t="shared" si="3"/>
        <v>DMF</v>
      </c>
      <c r="H99" s="1" t="s">
        <v>167</v>
      </c>
      <c r="I99" s="1" t="s">
        <v>312</v>
      </c>
      <c r="J99" s="45">
        <v>1</v>
      </c>
      <c r="K99" s="128" t="s">
        <v>313</v>
      </c>
      <c r="L99" s="127">
        <v>10</v>
      </c>
      <c r="M99" s="128" t="s">
        <v>314</v>
      </c>
      <c r="N99" s="129">
        <v>1</v>
      </c>
      <c r="O99" s="128">
        <v>13</v>
      </c>
      <c r="P99" s="130">
        <v>1</v>
      </c>
      <c r="Q99" s="131">
        <v>1</v>
      </c>
      <c r="R99" s="110" t="s">
        <v>216</v>
      </c>
      <c r="S99" s="128"/>
      <c r="T99" s="109"/>
      <c r="U99" s="112"/>
      <c r="V99" s="113">
        <v>2.5</v>
      </c>
      <c r="W99" s="109">
        <v>0.84</v>
      </c>
      <c r="X99" s="113">
        <v>1.7</v>
      </c>
      <c r="Y99" s="113">
        <v>3.1</v>
      </c>
      <c r="Z99" s="109">
        <v>4.8</v>
      </c>
      <c r="AA99" s="109">
        <v>1.26295</v>
      </c>
      <c r="AB99" s="109">
        <v>1680</v>
      </c>
      <c r="AC99" s="109">
        <v>21</v>
      </c>
      <c r="AD99" s="109">
        <v>7.6</v>
      </c>
      <c r="AE99" s="109"/>
      <c r="AF99" s="109">
        <v>1.2222222222222223</v>
      </c>
      <c r="AG99" s="109">
        <v>0.91931899641577064</v>
      </c>
    </row>
    <row r="100" spans="1:33" x14ac:dyDescent="0.35">
      <c r="A100" s="105" t="str">
        <f t="shared" si="2"/>
        <v>DMF-1-1-2</v>
      </c>
      <c r="B100" s="106" t="s">
        <v>285</v>
      </c>
      <c r="C100" s="127" t="s">
        <v>309</v>
      </c>
      <c r="D100" s="127"/>
      <c r="E100" s="1" t="s">
        <v>310</v>
      </c>
      <c r="F100" s="1" t="s">
        <v>311</v>
      </c>
      <c r="G100" s="109" t="str">
        <f t="shared" si="3"/>
        <v>DMF</v>
      </c>
      <c r="H100" s="1" t="s">
        <v>167</v>
      </c>
      <c r="I100" s="1" t="s">
        <v>312</v>
      </c>
      <c r="J100" s="45">
        <v>1</v>
      </c>
      <c r="K100" s="128" t="s">
        <v>313</v>
      </c>
      <c r="L100" s="127">
        <v>10</v>
      </c>
      <c r="M100" s="128" t="s">
        <v>314</v>
      </c>
      <c r="N100" s="129">
        <v>2</v>
      </c>
      <c r="O100" s="128">
        <v>13</v>
      </c>
      <c r="P100" s="130">
        <v>1</v>
      </c>
      <c r="Q100" s="131">
        <v>2</v>
      </c>
      <c r="R100" s="110" t="s">
        <v>247</v>
      </c>
      <c r="S100" s="128"/>
      <c r="T100" s="109"/>
      <c r="U100" s="112"/>
      <c r="V100" s="113"/>
      <c r="W100" s="109">
        <v>0.88</v>
      </c>
      <c r="X100" s="113">
        <v>0.9</v>
      </c>
      <c r="Y100" s="113">
        <v>2</v>
      </c>
      <c r="Z100" s="109">
        <v>2.9</v>
      </c>
      <c r="AA100" s="109">
        <v>1.3401000000000001</v>
      </c>
      <c r="AB100" s="109">
        <v>810</v>
      </c>
      <c r="AC100" s="109">
        <v>16</v>
      </c>
      <c r="AD100" s="109"/>
      <c r="AE100" s="109"/>
      <c r="AF100" s="109">
        <v>1.8666666666666667</v>
      </c>
      <c r="AG100" s="109">
        <v>1.3692592592592596</v>
      </c>
    </row>
    <row r="101" spans="1:33" x14ac:dyDescent="0.35">
      <c r="A101" s="105" t="str">
        <f t="shared" si="2"/>
        <v>DMF-1-1-3</v>
      </c>
      <c r="B101" s="106" t="s">
        <v>285</v>
      </c>
      <c r="C101" s="127" t="s">
        <v>309</v>
      </c>
      <c r="D101" s="127"/>
      <c r="E101" s="1" t="s">
        <v>310</v>
      </c>
      <c r="F101" s="1" t="s">
        <v>311</v>
      </c>
      <c r="G101" s="109" t="str">
        <f t="shared" si="3"/>
        <v>DMF</v>
      </c>
      <c r="H101" s="1" t="s">
        <v>167</v>
      </c>
      <c r="I101" s="1" t="s">
        <v>312</v>
      </c>
      <c r="J101" s="45">
        <v>1</v>
      </c>
      <c r="K101" s="128" t="s">
        <v>313</v>
      </c>
      <c r="L101" s="127">
        <v>10</v>
      </c>
      <c r="M101" s="128" t="s">
        <v>314</v>
      </c>
      <c r="N101" s="129">
        <v>3</v>
      </c>
      <c r="O101" s="128">
        <v>13</v>
      </c>
      <c r="P101" s="130">
        <v>1</v>
      </c>
      <c r="Q101" s="131">
        <v>3</v>
      </c>
      <c r="R101" s="110" t="s">
        <v>293</v>
      </c>
      <c r="S101" s="128"/>
      <c r="T101" s="109"/>
      <c r="U101" s="112"/>
      <c r="V101" s="113"/>
      <c r="W101" s="109">
        <v>0.86</v>
      </c>
      <c r="X101" s="113">
        <v>1.7</v>
      </c>
      <c r="Y101" s="113">
        <v>3.2</v>
      </c>
      <c r="Z101" s="109">
        <v>4.7</v>
      </c>
      <c r="AA101" s="109"/>
      <c r="AB101" s="109">
        <v>1670</v>
      </c>
      <c r="AC101" s="109">
        <v>21</v>
      </c>
      <c r="AD101" s="109"/>
      <c r="AE101" s="109"/>
      <c r="AF101" s="109">
        <v>1.1099999999999999</v>
      </c>
      <c r="AG101" s="109">
        <v>0.79090909090909067</v>
      </c>
    </row>
    <row r="102" spans="1:33" x14ac:dyDescent="0.35">
      <c r="A102" s="105" t="str">
        <f t="shared" si="2"/>
        <v>DMF-1-2-1</v>
      </c>
      <c r="B102" s="106" t="s">
        <v>285</v>
      </c>
      <c r="C102" s="127" t="s">
        <v>309</v>
      </c>
      <c r="D102" s="127"/>
      <c r="E102" s="1" t="s">
        <v>310</v>
      </c>
      <c r="F102" s="1" t="s">
        <v>311</v>
      </c>
      <c r="G102" s="109" t="str">
        <f t="shared" si="3"/>
        <v>DMF</v>
      </c>
      <c r="H102" s="1" t="s">
        <v>167</v>
      </c>
      <c r="I102" s="1" t="s">
        <v>312</v>
      </c>
      <c r="J102" s="45">
        <v>1</v>
      </c>
      <c r="K102" s="128" t="s">
        <v>313</v>
      </c>
      <c r="L102" s="127">
        <v>10</v>
      </c>
      <c r="M102" s="128" t="s">
        <v>314</v>
      </c>
      <c r="N102" s="129">
        <v>4</v>
      </c>
      <c r="O102" s="128">
        <v>81</v>
      </c>
      <c r="P102" s="130">
        <v>2</v>
      </c>
      <c r="Q102" s="131">
        <v>1</v>
      </c>
      <c r="R102" s="110" t="s">
        <v>216</v>
      </c>
      <c r="S102" s="128"/>
      <c r="T102" s="109"/>
      <c r="U102" s="112"/>
      <c r="V102" s="113">
        <v>2.8</v>
      </c>
      <c r="W102" s="109">
        <v>0.87</v>
      </c>
      <c r="X102" s="113">
        <v>1.8</v>
      </c>
      <c r="Y102" s="113">
        <v>3.5</v>
      </c>
      <c r="Z102" s="109">
        <v>5.0999999999999996</v>
      </c>
      <c r="AA102" s="109">
        <v>1.4469999999999998</v>
      </c>
      <c r="AB102" s="109">
        <v>1970</v>
      </c>
      <c r="AC102" s="109">
        <v>23</v>
      </c>
      <c r="AD102" s="109">
        <v>7.5</v>
      </c>
      <c r="AE102" s="109"/>
      <c r="AF102" s="109">
        <v>1.28</v>
      </c>
      <c r="AG102" s="109">
        <v>0.90870967741935493</v>
      </c>
    </row>
    <row r="103" spans="1:33" x14ac:dyDescent="0.35">
      <c r="A103" s="105" t="str">
        <f t="shared" si="2"/>
        <v>DMF-1-2-2</v>
      </c>
      <c r="B103" s="106" t="s">
        <v>285</v>
      </c>
      <c r="C103" s="127" t="s">
        <v>309</v>
      </c>
      <c r="D103" s="127"/>
      <c r="E103" s="1" t="s">
        <v>310</v>
      </c>
      <c r="F103" s="1" t="s">
        <v>311</v>
      </c>
      <c r="G103" s="109" t="str">
        <f t="shared" si="3"/>
        <v>DMF</v>
      </c>
      <c r="H103" s="1" t="s">
        <v>167</v>
      </c>
      <c r="I103" s="1" t="s">
        <v>312</v>
      </c>
      <c r="J103" s="45">
        <v>1</v>
      </c>
      <c r="K103" s="128" t="s">
        <v>313</v>
      </c>
      <c r="L103" s="127">
        <v>10</v>
      </c>
      <c r="M103" s="128" t="s">
        <v>314</v>
      </c>
      <c r="N103" s="129">
        <v>5</v>
      </c>
      <c r="O103" s="128">
        <v>81</v>
      </c>
      <c r="P103" s="130">
        <v>2</v>
      </c>
      <c r="Q103" s="131">
        <v>2</v>
      </c>
      <c r="R103" s="110" t="s">
        <v>247</v>
      </c>
      <c r="S103" s="128"/>
      <c r="T103" s="109"/>
      <c r="U103" s="112"/>
      <c r="V103" s="113"/>
      <c r="W103" s="109">
        <v>0.8</v>
      </c>
      <c r="X103" s="113">
        <v>0.9</v>
      </c>
      <c r="Y103" s="113">
        <v>2</v>
      </c>
      <c r="Z103" s="109">
        <v>2.8</v>
      </c>
      <c r="AA103" s="109">
        <v>1.2418499999999999</v>
      </c>
      <c r="AB103" s="109">
        <v>790</v>
      </c>
      <c r="AC103" s="109">
        <v>12</v>
      </c>
      <c r="AD103" s="109"/>
      <c r="AE103" s="109"/>
      <c r="AF103" s="109">
        <v>2.5099999999999998</v>
      </c>
      <c r="AG103" s="109">
        <v>1.489333333333333</v>
      </c>
    </row>
    <row r="104" spans="1:33" x14ac:dyDescent="0.35">
      <c r="A104" s="105" t="str">
        <f t="shared" si="2"/>
        <v>DMF-1-2-3</v>
      </c>
      <c r="B104" s="106" t="s">
        <v>285</v>
      </c>
      <c r="C104" s="127" t="s">
        <v>309</v>
      </c>
      <c r="D104" s="127"/>
      <c r="E104" s="1" t="s">
        <v>310</v>
      </c>
      <c r="F104" s="1" t="s">
        <v>311</v>
      </c>
      <c r="G104" s="109" t="str">
        <f t="shared" si="3"/>
        <v>DMF</v>
      </c>
      <c r="H104" s="1" t="s">
        <v>167</v>
      </c>
      <c r="I104" s="1" t="s">
        <v>312</v>
      </c>
      <c r="J104" s="45">
        <v>1</v>
      </c>
      <c r="K104" s="128" t="s">
        <v>313</v>
      </c>
      <c r="L104" s="127">
        <v>10</v>
      </c>
      <c r="M104" s="128" t="s">
        <v>314</v>
      </c>
      <c r="N104" s="129">
        <v>6</v>
      </c>
      <c r="O104" s="128">
        <v>81</v>
      </c>
      <c r="P104" s="130">
        <v>2</v>
      </c>
      <c r="Q104" s="131">
        <v>3</v>
      </c>
      <c r="R104" s="110" t="s">
        <v>293</v>
      </c>
      <c r="S104" s="128"/>
      <c r="T104" s="109"/>
      <c r="U104" s="112"/>
      <c r="V104" s="113"/>
      <c r="W104" s="109">
        <v>0.89</v>
      </c>
      <c r="X104" s="113">
        <v>2.1</v>
      </c>
      <c r="Y104" s="113">
        <v>4</v>
      </c>
      <c r="Z104" s="109">
        <v>5.4</v>
      </c>
      <c r="AA104" s="109"/>
      <c r="AB104" s="109">
        <v>2070</v>
      </c>
      <c r="AC104" s="109">
        <v>23</v>
      </c>
      <c r="AD104" s="109"/>
      <c r="AE104" s="109"/>
      <c r="AF104" s="109">
        <v>1.08</v>
      </c>
      <c r="AG104" s="109">
        <v>0.7654545454545455</v>
      </c>
    </row>
    <row r="105" spans="1:33" x14ac:dyDescent="0.35">
      <c r="A105" s="105" t="str">
        <f t="shared" si="2"/>
        <v>DMF-1-3-1</v>
      </c>
      <c r="B105" s="106" t="s">
        <v>285</v>
      </c>
      <c r="C105" s="127" t="s">
        <v>309</v>
      </c>
      <c r="D105" s="127"/>
      <c r="E105" s="1" t="s">
        <v>310</v>
      </c>
      <c r="F105" s="1" t="s">
        <v>311</v>
      </c>
      <c r="G105" s="109" t="str">
        <f t="shared" si="3"/>
        <v>DMF</v>
      </c>
      <c r="H105" s="1" t="s">
        <v>167</v>
      </c>
      <c r="I105" s="1" t="s">
        <v>312</v>
      </c>
      <c r="J105" s="45">
        <v>1</v>
      </c>
      <c r="K105" s="128" t="s">
        <v>313</v>
      </c>
      <c r="L105" s="127">
        <v>10</v>
      </c>
      <c r="M105" s="128" t="s">
        <v>314</v>
      </c>
      <c r="N105" s="129">
        <v>7</v>
      </c>
      <c r="O105" s="128">
        <v>176</v>
      </c>
      <c r="P105" s="130">
        <v>3</v>
      </c>
      <c r="Q105" s="131">
        <v>1</v>
      </c>
      <c r="R105" s="110" t="s">
        <v>216</v>
      </c>
      <c r="S105" s="128"/>
      <c r="T105" s="109"/>
      <c r="U105" s="112"/>
      <c r="V105" s="113">
        <v>2.4</v>
      </c>
      <c r="W105" s="109">
        <v>0.87</v>
      </c>
      <c r="X105" s="113">
        <v>1.6</v>
      </c>
      <c r="Y105" s="113">
        <v>3</v>
      </c>
      <c r="Z105" s="109">
        <v>4.3</v>
      </c>
      <c r="AA105" s="109">
        <v>1.4832999999999998</v>
      </c>
      <c r="AB105" s="109">
        <v>1610</v>
      </c>
      <c r="AC105" s="109">
        <v>20</v>
      </c>
      <c r="AD105" s="109">
        <v>7.6</v>
      </c>
      <c r="AE105" s="109"/>
      <c r="AF105" s="109">
        <v>1.4099999999999997</v>
      </c>
      <c r="AG105" s="109">
        <v>0.9058064516129033</v>
      </c>
    </row>
    <row r="106" spans="1:33" x14ac:dyDescent="0.35">
      <c r="A106" s="105" t="str">
        <f t="shared" si="2"/>
        <v>DMF-1-3-2</v>
      </c>
      <c r="B106" s="106" t="s">
        <v>285</v>
      </c>
      <c r="C106" s="127" t="s">
        <v>309</v>
      </c>
      <c r="D106" s="127"/>
      <c r="E106" s="1" t="s">
        <v>310</v>
      </c>
      <c r="F106" s="1" t="s">
        <v>311</v>
      </c>
      <c r="G106" s="109" t="str">
        <f t="shared" si="3"/>
        <v>DMF</v>
      </c>
      <c r="H106" s="1" t="s">
        <v>167</v>
      </c>
      <c r="I106" s="1" t="s">
        <v>312</v>
      </c>
      <c r="J106" s="45">
        <v>1</v>
      </c>
      <c r="K106" s="128" t="s">
        <v>313</v>
      </c>
      <c r="L106" s="127">
        <v>10</v>
      </c>
      <c r="M106" s="128" t="s">
        <v>314</v>
      </c>
      <c r="N106" s="129">
        <v>8</v>
      </c>
      <c r="O106" s="128">
        <v>176</v>
      </c>
      <c r="P106" s="130">
        <v>3</v>
      </c>
      <c r="Q106" s="131">
        <v>2</v>
      </c>
      <c r="R106" s="110" t="s">
        <v>247</v>
      </c>
      <c r="S106" s="128"/>
      <c r="T106" s="109"/>
      <c r="U106" s="112"/>
      <c r="V106" s="113"/>
      <c r="W106" s="109">
        <v>0.76</v>
      </c>
      <c r="X106" s="113">
        <v>0.9</v>
      </c>
      <c r="Y106" s="113">
        <v>2.1</v>
      </c>
      <c r="Z106" s="109">
        <v>2.5</v>
      </c>
      <c r="AA106" s="109">
        <v>1.2530999999999999</v>
      </c>
      <c r="AB106" s="109">
        <v>720</v>
      </c>
      <c r="AC106" s="109">
        <v>12</v>
      </c>
      <c r="AD106" s="109"/>
      <c r="AE106" s="109"/>
      <c r="AF106" s="109">
        <v>1.52</v>
      </c>
      <c r="AG106" s="109">
        <v>1.2876666666666667</v>
      </c>
    </row>
    <row r="107" spans="1:33" x14ac:dyDescent="0.35">
      <c r="A107" s="105" t="str">
        <f t="shared" si="2"/>
        <v>DMF-1-3-3</v>
      </c>
      <c r="B107" s="106" t="s">
        <v>285</v>
      </c>
      <c r="C107" s="127" t="s">
        <v>309</v>
      </c>
      <c r="D107" s="127"/>
      <c r="E107" s="1" t="s">
        <v>310</v>
      </c>
      <c r="F107" s="1" t="s">
        <v>311</v>
      </c>
      <c r="G107" s="109" t="str">
        <f t="shared" si="3"/>
        <v>DMF</v>
      </c>
      <c r="H107" s="1" t="s">
        <v>167</v>
      </c>
      <c r="I107" s="1" t="s">
        <v>312</v>
      </c>
      <c r="J107" s="45">
        <v>1</v>
      </c>
      <c r="K107" s="128" t="s">
        <v>313</v>
      </c>
      <c r="L107" s="127">
        <v>10</v>
      </c>
      <c r="M107" s="128" t="s">
        <v>314</v>
      </c>
      <c r="N107" s="129">
        <v>9</v>
      </c>
      <c r="O107" s="128">
        <v>176</v>
      </c>
      <c r="P107" s="130">
        <v>3</v>
      </c>
      <c r="Q107" s="131">
        <v>3</v>
      </c>
      <c r="R107" s="110" t="s">
        <v>293</v>
      </c>
      <c r="S107" s="128"/>
      <c r="T107" s="109"/>
      <c r="U107" s="112"/>
      <c r="V107" s="113"/>
      <c r="W107" s="109">
        <v>0.77</v>
      </c>
      <c r="X107" s="113">
        <v>1.7</v>
      </c>
      <c r="Y107" s="113">
        <v>3.4</v>
      </c>
      <c r="Z107" s="109">
        <v>4.3</v>
      </c>
      <c r="AA107" s="109"/>
      <c r="AB107" s="109">
        <v>1580</v>
      </c>
      <c r="AC107" s="109">
        <v>18</v>
      </c>
      <c r="AD107" s="109"/>
      <c r="AE107" s="109"/>
      <c r="AF107" s="109">
        <v>0.98999999999999988</v>
      </c>
      <c r="AG107" s="109">
        <v>0.83636363636363642</v>
      </c>
    </row>
    <row r="108" spans="1:33" x14ac:dyDescent="0.35">
      <c r="A108" s="105" t="str">
        <f t="shared" si="2"/>
        <v>DMF-2-1-1</v>
      </c>
      <c r="B108" s="106" t="s">
        <v>285</v>
      </c>
      <c r="C108" s="127" t="s">
        <v>309</v>
      </c>
      <c r="D108" s="127"/>
      <c r="E108" s="1" t="s">
        <v>310</v>
      </c>
      <c r="F108" s="1" t="s">
        <v>311</v>
      </c>
      <c r="G108" s="109" t="str">
        <f t="shared" si="3"/>
        <v>DMF</v>
      </c>
      <c r="H108" s="1" t="s">
        <v>167</v>
      </c>
      <c r="I108" s="1" t="s">
        <v>312</v>
      </c>
      <c r="J108" s="45">
        <v>2</v>
      </c>
      <c r="K108" s="128" t="s">
        <v>315</v>
      </c>
      <c r="L108" s="127">
        <v>10</v>
      </c>
      <c r="M108" s="128" t="s">
        <v>314</v>
      </c>
      <c r="N108" s="129">
        <v>10</v>
      </c>
      <c r="O108" s="128">
        <v>22</v>
      </c>
      <c r="P108" s="130">
        <v>1</v>
      </c>
      <c r="Q108" s="131">
        <v>1</v>
      </c>
      <c r="R108" s="110" t="s">
        <v>216</v>
      </c>
      <c r="S108" s="128"/>
      <c r="T108" s="109"/>
      <c r="U108" s="112"/>
      <c r="V108" s="113">
        <v>2.6</v>
      </c>
      <c r="W108" s="109">
        <v>0.83</v>
      </c>
      <c r="X108" s="113">
        <v>1.8</v>
      </c>
      <c r="Y108" s="113">
        <v>3.3</v>
      </c>
      <c r="Z108" s="109">
        <v>4.5999999999999996</v>
      </c>
      <c r="AA108" s="109">
        <v>1.4258000000000002</v>
      </c>
      <c r="AB108" s="109">
        <v>1690</v>
      </c>
      <c r="AC108" s="109">
        <v>19</v>
      </c>
      <c r="AD108" s="109">
        <v>7.5</v>
      </c>
      <c r="AE108" s="109"/>
      <c r="AF108" s="109">
        <v>1.45</v>
      </c>
      <c r="AG108" s="109">
        <v>1.1296774193548387</v>
      </c>
    </row>
    <row r="109" spans="1:33" x14ac:dyDescent="0.35">
      <c r="A109" s="105" t="str">
        <f t="shared" si="2"/>
        <v>DMF-2-1-2</v>
      </c>
      <c r="B109" s="106" t="s">
        <v>285</v>
      </c>
      <c r="C109" s="127" t="s">
        <v>309</v>
      </c>
      <c r="D109" s="127"/>
      <c r="E109" s="1" t="s">
        <v>310</v>
      </c>
      <c r="F109" s="1" t="s">
        <v>311</v>
      </c>
      <c r="G109" s="109" t="str">
        <f t="shared" si="3"/>
        <v>DMF</v>
      </c>
      <c r="H109" s="1" t="s">
        <v>167</v>
      </c>
      <c r="I109" s="1" t="s">
        <v>312</v>
      </c>
      <c r="J109" s="45">
        <v>2</v>
      </c>
      <c r="K109" s="128" t="s">
        <v>315</v>
      </c>
      <c r="L109" s="127">
        <v>10</v>
      </c>
      <c r="M109" s="128" t="s">
        <v>314</v>
      </c>
      <c r="N109" s="129">
        <v>11</v>
      </c>
      <c r="O109" s="128">
        <v>22</v>
      </c>
      <c r="P109" s="130">
        <v>1</v>
      </c>
      <c r="Q109" s="131">
        <v>2</v>
      </c>
      <c r="R109" s="110" t="s">
        <v>247</v>
      </c>
      <c r="S109" s="128"/>
      <c r="T109" s="109"/>
      <c r="U109" s="112"/>
      <c r="V109" s="113"/>
      <c r="W109" s="109">
        <v>0.78</v>
      </c>
      <c r="X109" s="113">
        <v>0.9</v>
      </c>
      <c r="Y109" s="113">
        <v>2.1</v>
      </c>
      <c r="Z109" s="109">
        <v>2.4</v>
      </c>
      <c r="AA109" s="109">
        <v>1.35025</v>
      </c>
      <c r="AB109" s="109">
        <v>580</v>
      </c>
      <c r="AC109" s="109">
        <v>13</v>
      </c>
      <c r="AD109" s="109"/>
      <c r="AE109" s="109"/>
      <c r="AF109" s="109">
        <v>1.9700000000000002</v>
      </c>
      <c r="AG109" s="109">
        <v>1.4313333333333325</v>
      </c>
    </row>
    <row r="110" spans="1:33" x14ac:dyDescent="0.35">
      <c r="A110" s="105" t="str">
        <f t="shared" si="2"/>
        <v>DMF-2-1-3</v>
      </c>
      <c r="B110" s="106" t="s">
        <v>285</v>
      </c>
      <c r="C110" s="127" t="s">
        <v>309</v>
      </c>
      <c r="D110" s="127"/>
      <c r="E110" s="1" t="s">
        <v>310</v>
      </c>
      <c r="F110" s="1" t="s">
        <v>311</v>
      </c>
      <c r="G110" s="109" t="str">
        <f t="shared" si="3"/>
        <v>DMF</v>
      </c>
      <c r="H110" s="1" t="s">
        <v>167</v>
      </c>
      <c r="I110" s="1" t="s">
        <v>312</v>
      </c>
      <c r="J110" s="45">
        <v>2</v>
      </c>
      <c r="K110" s="128" t="s">
        <v>315</v>
      </c>
      <c r="L110" s="127">
        <v>10</v>
      </c>
      <c r="M110" s="128" t="s">
        <v>314</v>
      </c>
      <c r="N110" s="129">
        <v>12</v>
      </c>
      <c r="O110" s="128">
        <v>22</v>
      </c>
      <c r="P110" s="130">
        <v>1</v>
      </c>
      <c r="Q110" s="131">
        <v>3</v>
      </c>
      <c r="R110" s="110" t="s">
        <v>293</v>
      </c>
      <c r="S110" s="128"/>
      <c r="T110" s="109"/>
      <c r="U110" s="112"/>
      <c r="V110" s="113"/>
      <c r="W110" s="109">
        <v>0.8</v>
      </c>
      <c r="X110" s="113">
        <v>2</v>
      </c>
      <c r="Y110" s="113">
        <v>3.9</v>
      </c>
      <c r="Z110" s="109">
        <v>5.2</v>
      </c>
      <c r="AA110" s="109"/>
      <c r="AB110" s="109">
        <v>2090</v>
      </c>
      <c r="AC110" s="109">
        <v>20</v>
      </c>
      <c r="AD110" s="109"/>
      <c r="AE110" s="109"/>
      <c r="AF110" s="109">
        <v>1.23</v>
      </c>
      <c r="AG110" s="109">
        <v>0.87636363636363657</v>
      </c>
    </row>
    <row r="111" spans="1:33" x14ac:dyDescent="0.35">
      <c r="A111" s="105" t="str">
        <f t="shared" si="2"/>
        <v>DMF-2-2-1</v>
      </c>
      <c r="B111" s="106" t="s">
        <v>285</v>
      </c>
      <c r="C111" s="127" t="s">
        <v>309</v>
      </c>
      <c r="D111" s="127"/>
      <c r="E111" s="1" t="s">
        <v>310</v>
      </c>
      <c r="F111" s="1" t="s">
        <v>311</v>
      </c>
      <c r="G111" s="109" t="str">
        <f t="shared" si="3"/>
        <v>DMF</v>
      </c>
      <c r="H111" s="1" t="s">
        <v>167</v>
      </c>
      <c r="I111" s="1" t="s">
        <v>312</v>
      </c>
      <c r="J111" s="45">
        <v>2</v>
      </c>
      <c r="K111" s="128" t="s">
        <v>315</v>
      </c>
      <c r="L111" s="127">
        <v>10</v>
      </c>
      <c r="M111" s="128" t="s">
        <v>314</v>
      </c>
      <c r="N111" s="129">
        <v>13</v>
      </c>
      <c r="O111" s="128">
        <v>118</v>
      </c>
      <c r="P111" s="130">
        <v>2</v>
      </c>
      <c r="Q111" s="131">
        <v>1</v>
      </c>
      <c r="R111" s="110" t="s">
        <v>216</v>
      </c>
      <c r="S111" s="128"/>
      <c r="T111" s="109"/>
      <c r="U111" s="112"/>
      <c r="V111" s="113">
        <v>2.5</v>
      </c>
      <c r="W111" s="109">
        <v>0.84</v>
      </c>
      <c r="X111" s="113">
        <v>1.7</v>
      </c>
      <c r="Y111" s="113">
        <v>3.1</v>
      </c>
      <c r="Z111" s="109">
        <v>4.4000000000000004</v>
      </c>
      <c r="AA111" s="109">
        <v>1.4320499999999998</v>
      </c>
      <c r="AB111" s="109">
        <v>1640</v>
      </c>
      <c r="AC111" s="109">
        <v>21</v>
      </c>
      <c r="AD111" s="109">
        <v>7.6</v>
      </c>
      <c r="AE111" s="109"/>
      <c r="AF111" s="109">
        <v>1.48</v>
      </c>
      <c r="AG111" s="109">
        <v>1.1722580645161291</v>
      </c>
    </row>
    <row r="112" spans="1:33" x14ac:dyDescent="0.35">
      <c r="A112" s="105" t="str">
        <f t="shared" si="2"/>
        <v>DMF-2-2-2</v>
      </c>
      <c r="B112" s="106" t="s">
        <v>285</v>
      </c>
      <c r="C112" s="127" t="s">
        <v>309</v>
      </c>
      <c r="D112" s="127"/>
      <c r="E112" s="1" t="s">
        <v>310</v>
      </c>
      <c r="F112" s="1" t="s">
        <v>311</v>
      </c>
      <c r="G112" s="109" t="str">
        <f t="shared" si="3"/>
        <v>DMF</v>
      </c>
      <c r="H112" s="1" t="s">
        <v>167</v>
      </c>
      <c r="I112" s="1" t="s">
        <v>312</v>
      </c>
      <c r="J112" s="45">
        <v>2</v>
      </c>
      <c r="K112" s="128" t="s">
        <v>315</v>
      </c>
      <c r="L112" s="127">
        <v>10</v>
      </c>
      <c r="M112" s="128" t="s">
        <v>314</v>
      </c>
      <c r="N112" s="129">
        <v>14</v>
      </c>
      <c r="O112" s="128">
        <v>118</v>
      </c>
      <c r="P112" s="130">
        <v>2</v>
      </c>
      <c r="Q112" s="131">
        <v>2</v>
      </c>
      <c r="R112" s="110" t="s">
        <v>247</v>
      </c>
      <c r="S112" s="128"/>
      <c r="T112" s="109"/>
      <c r="U112" s="112"/>
      <c r="V112" s="113"/>
      <c r="W112" s="109">
        <v>0.7</v>
      </c>
      <c r="X112" s="113">
        <v>0.7</v>
      </c>
      <c r="Y112" s="113">
        <v>1.9</v>
      </c>
      <c r="Z112" s="109">
        <v>2.2000000000000002</v>
      </c>
      <c r="AA112" s="109">
        <v>1.3566000000000003</v>
      </c>
      <c r="AB112" s="109">
        <v>760</v>
      </c>
      <c r="AC112" s="109">
        <v>9</v>
      </c>
      <c r="AD112" s="109"/>
      <c r="AE112" s="109"/>
      <c r="AF112" s="109">
        <v>2.0300000000000002</v>
      </c>
      <c r="AG112" s="109">
        <v>1.3356666666666663</v>
      </c>
    </row>
    <row r="113" spans="1:34" x14ac:dyDescent="0.35">
      <c r="A113" s="105" t="str">
        <f t="shared" si="2"/>
        <v>DMF-2-2-3</v>
      </c>
      <c r="B113" s="106" t="s">
        <v>285</v>
      </c>
      <c r="C113" s="127" t="s">
        <v>309</v>
      </c>
      <c r="D113" s="127"/>
      <c r="E113" s="1" t="s">
        <v>310</v>
      </c>
      <c r="F113" s="1" t="s">
        <v>311</v>
      </c>
      <c r="G113" s="109" t="str">
        <f t="shared" si="3"/>
        <v>DMF</v>
      </c>
      <c r="H113" s="1" t="s">
        <v>167</v>
      </c>
      <c r="I113" s="1" t="s">
        <v>312</v>
      </c>
      <c r="J113" s="45">
        <v>2</v>
      </c>
      <c r="K113" s="128" t="s">
        <v>315</v>
      </c>
      <c r="L113" s="127">
        <v>10</v>
      </c>
      <c r="M113" s="128" t="s">
        <v>314</v>
      </c>
      <c r="N113" s="129">
        <v>15</v>
      </c>
      <c r="O113" s="128">
        <v>118</v>
      </c>
      <c r="P113" s="130">
        <v>2</v>
      </c>
      <c r="Q113" s="131">
        <v>3</v>
      </c>
      <c r="R113" s="110" t="s">
        <v>293</v>
      </c>
      <c r="S113" s="128"/>
      <c r="T113" s="109"/>
      <c r="U113" s="112"/>
      <c r="V113" s="113"/>
      <c r="W113" s="109">
        <v>0.87</v>
      </c>
      <c r="X113" s="113">
        <v>1.7</v>
      </c>
      <c r="Y113" s="113">
        <v>3.5</v>
      </c>
      <c r="Z113" s="109">
        <v>4.8</v>
      </c>
      <c r="AA113" s="109"/>
      <c r="AB113" s="109">
        <v>1620</v>
      </c>
      <c r="AC113" s="109">
        <v>22</v>
      </c>
      <c r="AD113" s="109"/>
      <c r="AE113" s="109"/>
      <c r="AF113" s="109">
        <v>1.33</v>
      </c>
      <c r="AG113" s="109">
        <v>0.99727272727272753</v>
      </c>
    </row>
    <row r="114" spans="1:34" x14ac:dyDescent="0.35">
      <c r="A114" s="105" t="str">
        <f t="shared" si="2"/>
        <v>DMF-2-3-1</v>
      </c>
      <c r="B114" s="106" t="s">
        <v>285</v>
      </c>
      <c r="C114" s="127" t="s">
        <v>309</v>
      </c>
      <c r="D114" s="127"/>
      <c r="E114" s="1" t="s">
        <v>310</v>
      </c>
      <c r="F114" s="1" t="s">
        <v>311</v>
      </c>
      <c r="G114" s="109" t="str">
        <f t="shared" si="3"/>
        <v>DMF</v>
      </c>
      <c r="H114" s="1" t="s">
        <v>167</v>
      </c>
      <c r="I114" s="1" t="s">
        <v>312</v>
      </c>
      <c r="J114" s="45">
        <v>2</v>
      </c>
      <c r="K114" s="128" t="s">
        <v>315</v>
      </c>
      <c r="L114" s="127">
        <v>10</v>
      </c>
      <c r="M114" s="128" t="s">
        <v>314</v>
      </c>
      <c r="N114" s="129">
        <v>16</v>
      </c>
      <c r="O114" s="128">
        <v>158</v>
      </c>
      <c r="P114" s="130">
        <v>3</v>
      </c>
      <c r="Q114" s="131">
        <v>1</v>
      </c>
      <c r="R114" s="110" t="s">
        <v>216</v>
      </c>
      <c r="S114" s="128"/>
      <c r="T114" s="109"/>
      <c r="U114" s="112"/>
      <c r="V114" s="113">
        <v>2.6</v>
      </c>
      <c r="W114" s="109">
        <v>0.79</v>
      </c>
      <c r="X114" s="113">
        <v>1.8</v>
      </c>
      <c r="Y114" s="113">
        <v>3.4</v>
      </c>
      <c r="Z114" s="109">
        <v>4.4000000000000004</v>
      </c>
      <c r="AA114" s="109">
        <v>1.4603000000000002</v>
      </c>
      <c r="AB114" s="109">
        <v>1790</v>
      </c>
      <c r="AC114" s="109">
        <v>20</v>
      </c>
      <c r="AD114" s="109">
        <v>7.6</v>
      </c>
      <c r="AE114" s="109"/>
      <c r="AF114" s="109">
        <v>1.52</v>
      </c>
      <c r="AG114" s="109">
        <v>1.1225806451612905</v>
      </c>
    </row>
    <row r="115" spans="1:34" x14ac:dyDescent="0.35">
      <c r="A115" s="105" t="str">
        <f t="shared" si="2"/>
        <v>DMF-2-3-2</v>
      </c>
      <c r="B115" s="106" t="s">
        <v>285</v>
      </c>
      <c r="C115" s="127" t="s">
        <v>309</v>
      </c>
      <c r="D115" s="127"/>
      <c r="E115" s="1" t="s">
        <v>310</v>
      </c>
      <c r="F115" s="1" t="s">
        <v>311</v>
      </c>
      <c r="G115" s="109" t="str">
        <f t="shared" si="3"/>
        <v>DMF</v>
      </c>
      <c r="H115" s="1" t="s">
        <v>167</v>
      </c>
      <c r="I115" s="1" t="s">
        <v>312</v>
      </c>
      <c r="J115" s="45">
        <v>2</v>
      </c>
      <c r="K115" s="128" t="s">
        <v>315</v>
      </c>
      <c r="L115" s="127">
        <v>10</v>
      </c>
      <c r="M115" s="128" t="s">
        <v>314</v>
      </c>
      <c r="N115" s="129">
        <v>17</v>
      </c>
      <c r="O115" s="128">
        <v>158</v>
      </c>
      <c r="P115" s="130">
        <v>3</v>
      </c>
      <c r="Q115" s="131">
        <v>2</v>
      </c>
      <c r="R115" s="110" t="s">
        <v>247</v>
      </c>
      <c r="S115" s="128"/>
      <c r="T115" s="109"/>
      <c r="U115" s="112"/>
      <c r="V115" s="113"/>
      <c r="W115" s="109">
        <v>0.77</v>
      </c>
      <c r="X115" s="113">
        <v>1</v>
      </c>
      <c r="Y115" s="113">
        <v>2.2000000000000002</v>
      </c>
      <c r="Z115" s="109">
        <v>2.9</v>
      </c>
      <c r="AA115" s="109">
        <v>1.3259000000000001</v>
      </c>
      <c r="AB115" s="109">
        <v>920</v>
      </c>
      <c r="AC115" s="109">
        <v>15</v>
      </c>
      <c r="AD115" s="109"/>
      <c r="AE115" s="109"/>
      <c r="AF115" s="109">
        <v>2</v>
      </c>
      <c r="AG115" s="109">
        <v>1.2773333333333334</v>
      </c>
    </row>
    <row r="116" spans="1:34" x14ac:dyDescent="0.35">
      <c r="A116" s="105" t="str">
        <f t="shared" si="2"/>
        <v>DMF-2-3-3</v>
      </c>
      <c r="B116" s="106" t="s">
        <v>285</v>
      </c>
      <c r="C116" s="127" t="s">
        <v>309</v>
      </c>
      <c r="D116" s="127"/>
      <c r="E116" s="1" t="s">
        <v>310</v>
      </c>
      <c r="F116" s="1" t="s">
        <v>311</v>
      </c>
      <c r="G116" s="109" t="str">
        <f t="shared" si="3"/>
        <v>DMF</v>
      </c>
      <c r="H116" s="1" t="s">
        <v>167</v>
      </c>
      <c r="I116" s="1" t="s">
        <v>312</v>
      </c>
      <c r="J116" s="45">
        <v>2</v>
      </c>
      <c r="K116" s="128" t="s">
        <v>315</v>
      </c>
      <c r="L116" s="127">
        <v>10</v>
      </c>
      <c r="M116" s="128" t="s">
        <v>314</v>
      </c>
      <c r="N116" s="129">
        <v>18</v>
      </c>
      <c r="O116" s="128">
        <v>158</v>
      </c>
      <c r="P116" s="130">
        <v>3</v>
      </c>
      <c r="Q116" s="131">
        <v>3</v>
      </c>
      <c r="R116" s="110" t="s">
        <v>293</v>
      </c>
      <c r="S116" s="128"/>
      <c r="T116" s="109"/>
      <c r="U116" s="112"/>
      <c r="V116" s="113"/>
      <c r="W116" s="109">
        <v>0.83</v>
      </c>
      <c r="X116" s="113">
        <v>2</v>
      </c>
      <c r="Y116" s="113">
        <v>3.9</v>
      </c>
      <c r="Z116" s="109">
        <v>5.0999999999999996</v>
      </c>
      <c r="AA116" s="109"/>
      <c r="AB116" s="109">
        <v>1860</v>
      </c>
      <c r="AC116" s="109">
        <v>21</v>
      </c>
      <c r="AD116" s="109"/>
      <c r="AE116" s="109"/>
      <c r="AF116" s="109">
        <v>1.25</v>
      </c>
      <c r="AG116" s="109">
        <v>0.95454545454545459</v>
      </c>
    </row>
    <row r="117" spans="1:34" x14ac:dyDescent="0.35">
      <c r="A117" s="105" t="str">
        <f t="shared" si="2"/>
        <v>DMF-3-1-1</v>
      </c>
      <c r="B117" s="106" t="s">
        <v>285</v>
      </c>
      <c r="C117" s="127" t="s">
        <v>309</v>
      </c>
      <c r="D117" s="127"/>
      <c r="E117" s="1" t="s">
        <v>310</v>
      </c>
      <c r="F117" s="1" t="s">
        <v>311</v>
      </c>
      <c r="G117" s="109" t="str">
        <f t="shared" si="3"/>
        <v>DMF</v>
      </c>
      <c r="H117" s="1" t="s">
        <v>167</v>
      </c>
      <c r="I117" s="1" t="s">
        <v>312</v>
      </c>
      <c r="J117" s="45">
        <v>3</v>
      </c>
      <c r="K117" s="128" t="s">
        <v>316</v>
      </c>
      <c r="L117" s="127">
        <v>10</v>
      </c>
      <c r="M117" s="128" t="s">
        <v>314</v>
      </c>
      <c r="N117" s="129">
        <v>19</v>
      </c>
      <c r="O117" s="128">
        <v>45</v>
      </c>
      <c r="P117" s="130">
        <v>1</v>
      </c>
      <c r="Q117" s="131">
        <v>1</v>
      </c>
      <c r="R117" s="110" t="s">
        <v>216</v>
      </c>
      <c r="S117" s="128"/>
      <c r="T117" s="109"/>
      <c r="U117" s="112"/>
      <c r="V117" s="113">
        <v>2.8</v>
      </c>
      <c r="W117" s="109">
        <v>0.87</v>
      </c>
      <c r="X117" s="113">
        <v>1.8</v>
      </c>
      <c r="Y117" s="113">
        <v>3.5</v>
      </c>
      <c r="Z117" s="109">
        <v>4.9000000000000004</v>
      </c>
      <c r="AA117" s="109">
        <v>1.2874500000000002</v>
      </c>
      <c r="AB117" s="109">
        <v>1840</v>
      </c>
      <c r="AC117" s="109">
        <v>19</v>
      </c>
      <c r="AD117" s="109">
        <v>7.6</v>
      </c>
      <c r="AE117" s="109"/>
      <c r="AF117" s="109">
        <v>1.43</v>
      </c>
      <c r="AG117" s="109">
        <v>1.0961290322580644</v>
      </c>
    </row>
    <row r="118" spans="1:34" x14ac:dyDescent="0.35">
      <c r="A118" s="105" t="str">
        <f t="shared" si="2"/>
        <v>DMF-3-1-2</v>
      </c>
      <c r="B118" s="106" t="s">
        <v>285</v>
      </c>
      <c r="C118" s="127" t="s">
        <v>309</v>
      </c>
      <c r="D118" s="127"/>
      <c r="E118" s="1" t="s">
        <v>310</v>
      </c>
      <c r="F118" s="1" t="s">
        <v>311</v>
      </c>
      <c r="G118" s="109" t="str">
        <f t="shared" si="3"/>
        <v>DMF</v>
      </c>
      <c r="H118" s="1" t="s">
        <v>167</v>
      </c>
      <c r="I118" s="1" t="s">
        <v>312</v>
      </c>
      <c r="J118" s="45">
        <v>3</v>
      </c>
      <c r="K118" s="128" t="s">
        <v>316</v>
      </c>
      <c r="L118" s="127">
        <v>10</v>
      </c>
      <c r="M118" s="128" t="s">
        <v>314</v>
      </c>
      <c r="N118" s="129">
        <v>20</v>
      </c>
      <c r="O118" s="128">
        <v>45</v>
      </c>
      <c r="P118" s="130">
        <v>1</v>
      </c>
      <c r="Q118" s="131">
        <v>2</v>
      </c>
      <c r="R118" s="110" t="s">
        <v>247</v>
      </c>
      <c r="S118" s="128"/>
      <c r="T118" s="109"/>
      <c r="U118" s="112"/>
      <c r="V118" s="113"/>
      <c r="W118" s="109">
        <v>0.92</v>
      </c>
      <c r="X118" s="113">
        <v>0.8</v>
      </c>
      <c r="Y118" s="113">
        <v>1.8</v>
      </c>
      <c r="Z118" s="109">
        <v>2.7</v>
      </c>
      <c r="AA118" s="109">
        <v>1.30735</v>
      </c>
      <c r="AB118" s="109">
        <v>690</v>
      </c>
      <c r="AC118" s="109">
        <v>14</v>
      </c>
      <c r="AD118" s="109"/>
      <c r="AE118" s="109"/>
      <c r="AF118" s="109">
        <v>1.6900000000000002</v>
      </c>
      <c r="AG118" s="109">
        <v>1.282</v>
      </c>
    </row>
    <row r="119" spans="1:34" x14ac:dyDescent="0.35">
      <c r="A119" s="105" t="str">
        <f t="shared" si="2"/>
        <v>DMF-3-1-3</v>
      </c>
      <c r="B119" s="106" t="s">
        <v>285</v>
      </c>
      <c r="C119" s="127" t="s">
        <v>309</v>
      </c>
      <c r="D119" s="127"/>
      <c r="E119" s="1" t="s">
        <v>310</v>
      </c>
      <c r="F119" s="1" t="s">
        <v>311</v>
      </c>
      <c r="G119" s="109" t="str">
        <f t="shared" si="3"/>
        <v>DMF</v>
      </c>
      <c r="H119" s="1" t="s">
        <v>167</v>
      </c>
      <c r="I119" s="1" t="s">
        <v>312</v>
      </c>
      <c r="J119" s="45">
        <v>3</v>
      </c>
      <c r="K119" s="128" t="s">
        <v>316</v>
      </c>
      <c r="L119" s="127">
        <v>10</v>
      </c>
      <c r="M119" s="128" t="s">
        <v>314</v>
      </c>
      <c r="N119" s="129">
        <v>21</v>
      </c>
      <c r="O119" s="128">
        <v>45</v>
      </c>
      <c r="P119" s="130">
        <v>1</v>
      </c>
      <c r="Q119" s="131">
        <v>3</v>
      </c>
      <c r="R119" s="110" t="s">
        <v>293</v>
      </c>
      <c r="S119" s="128"/>
      <c r="T119" s="109"/>
      <c r="U119" s="112"/>
      <c r="V119" s="113"/>
      <c r="W119" s="109">
        <v>0.83</v>
      </c>
      <c r="X119" s="113">
        <v>2.2999999999999998</v>
      </c>
      <c r="Y119" s="113">
        <v>4.5999999999999996</v>
      </c>
      <c r="Z119" s="109">
        <v>5.6</v>
      </c>
      <c r="AA119" s="109"/>
      <c r="AB119" s="109">
        <v>2070</v>
      </c>
      <c r="AC119" s="109">
        <v>20</v>
      </c>
      <c r="AD119" s="109"/>
      <c r="AE119" s="109"/>
      <c r="AF119" s="109">
        <v>1.18</v>
      </c>
      <c r="AG119" s="109">
        <v>0.82727272727272727</v>
      </c>
    </row>
    <row r="120" spans="1:34" x14ac:dyDescent="0.35">
      <c r="A120" s="105" t="str">
        <f t="shared" si="2"/>
        <v>DMF-3-2-1</v>
      </c>
      <c r="B120" s="106" t="s">
        <v>285</v>
      </c>
      <c r="C120" s="127" t="s">
        <v>309</v>
      </c>
      <c r="D120" s="127"/>
      <c r="E120" s="1" t="s">
        <v>310</v>
      </c>
      <c r="F120" s="1" t="s">
        <v>311</v>
      </c>
      <c r="G120" s="109" t="str">
        <f t="shared" si="3"/>
        <v>DMF</v>
      </c>
      <c r="H120" s="1" t="s">
        <v>167</v>
      </c>
      <c r="I120" s="1" t="s">
        <v>312</v>
      </c>
      <c r="J120" s="45">
        <v>3</v>
      </c>
      <c r="K120" s="128" t="s">
        <v>316</v>
      </c>
      <c r="L120" s="127">
        <v>10</v>
      </c>
      <c r="M120" s="128" t="s">
        <v>314</v>
      </c>
      <c r="N120" s="129">
        <v>22</v>
      </c>
      <c r="O120" s="128">
        <v>80</v>
      </c>
      <c r="P120" s="130">
        <v>2</v>
      </c>
      <c r="Q120" s="131">
        <v>1</v>
      </c>
      <c r="R120" s="110" t="s">
        <v>216</v>
      </c>
      <c r="S120" s="128"/>
      <c r="T120" s="109"/>
      <c r="U120" s="112"/>
      <c r="V120" s="113">
        <v>2.8</v>
      </c>
      <c r="W120" s="109">
        <v>0.72</v>
      </c>
      <c r="X120" s="113">
        <v>1.9</v>
      </c>
      <c r="Y120" s="113">
        <v>3.8</v>
      </c>
      <c r="Z120" s="109">
        <v>5.0999999999999996</v>
      </c>
      <c r="AA120" s="109">
        <v>1.3462999999999998</v>
      </c>
      <c r="AB120" s="109">
        <v>2500</v>
      </c>
      <c r="AC120" s="109">
        <v>20</v>
      </c>
      <c r="AD120" s="109">
        <v>7.5</v>
      </c>
      <c r="AE120" s="109"/>
      <c r="AF120" s="109">
        <v>1.3200000000000003</v>
      </c>
      <c r="AG120" s="109">
        <v>0.96032258064516129</v>
      </c>
    </row>
    <row r="121" spans="1:34" x14ac:dyDescent="0.35">
      <c r="A121" s="105" t="str">
        <f t="shared" si="2"/>
        <v>DMF-3-2-2</v>
      </c>
      <c r="B121" s="106" t="s">
        <v>285</v>
      </c>
      <c r="C121" s="127" t="s">
        <v>309</v>
      </c>
      <c r="D121" s="127"/>
      <c r="E121" s="1" t="s">
        <v>310</v>
      </c>
      <c r="F121" s="1" t="s">
        <v>311</v>
      </c>
      <c r="G121" s="109" t="str">
        <f t="shared" si="3"/>
        <v>DMF</v>
      </c>
      <c r="H121" s="1" t="s">
        <v>167</v>
      </c>
      <c r="I121" s="1" t="s">
        <v>312</v>
      </c>
      <c r="J121" s="45">
        <v>3</v>
      </c>
      <c r="K121" s="128" t="s">
        <v>316</v>
      </c>
      <c r="L121" s="127">
        <v>10</v>
      </c>
      <c r="M121" s="128" t="s">
        <v>314</v>
      </c>
      <c r="N121" s="129">
        <v>23</v>
      </c>
      <c r="O121" s="128">
        <v>80</v>
      </c>
      <c r="P121" s="130">
        <v>2</v>
      </c>
      <c r="Q121" s="131">
        <v>2</v>
      </c>
      <c r="R121" s="110" t="s">
        <v>247</v>
      </c>
      <c r="S121" s="128"/>
      <c r="T121" s="109"/>
      <c r="U121" s="112"/>
      <c r="V121" s="113"/>
      <c r="W121" s="109">
        <v>0.79</v>
      </c>
      <c r="X121" s="113">
        <v>0.9</v>
      </c>
      <c r="Y121" s="113">
        <v>2</v>
      </c>
      <c r="Z121" s="109">
        <v>2.9</v>
      </c>
      <c r="AA121" s="109">
        <v>1.34605</v>
      </c>
      <c r="AB121" s="109">
        <v>940</v>
      </c>
      <c r="AC121" s="109">
        <v>15</v>
      </c>
      <c r="AD121" s="109"/>
      <c r="AE121" s="109"/>
      <c r="AF121" s="109">
        <v>1.41</v>
      </c>
      <c r="AG121" s="109">
        <v>1.1573333333333333</v>
      </c>
    </row>
    <row r="122" spans="1:34" x14ac:dyDescent="0.35">
      <c r="A122" s="105" t="str">
        <f t="shared" si="2"/>
        <v>DMF-3-2-3</v>
      </c>
      <c r="B122" s="106" t="s">
        <v>285</v>
      </c>
      <c r="C122" s="127" t="s">
        <v>309</v>
      </c>
      <c r="D122" s="127"/>
      <c r="E122" s="1" t="s">
        <v>310</v>
      </c>
      <c r="F122" s="1" t="s">
        <v>311</v>
      </c>
      <c r="G122" s="109" t="str">
        <f t="shared" si="3"/>
        <v>DMF</v>
      </c>
      <c r="H122" s="1" t="s">
        <v>167</v>
      </c>
      <c r="I122" s="1" t="s">
        <v>312</v>
      </c>
      <c r="J122" s="45">
        <v>3</v>
      </c>
      <c r="K122" s="128" t="s">
        <v>316</v>
      </c>
      <c r="L122" s="127">
        <v>10</v>
      </c>
      <c r="M122" s="128" t="s">
        <v>314</v>
      </c>
      <c r="N122" s="129">
        <v>24</v>
      </c>
      <c r="O122" s="128">
        <v>80</v>
      </c>
      <c r="P122" s="130">
        <v>2</v>
      </c>
      <c r="Q122" s="131">
        <v>3</v>
      </c>
      <c r="R122" s="110" t="s">
        <v>293</v>
      </c>
      <c r="S122" s="128"/>
      <c r="T122" s="109"/>
      <c r="U122" s="112"/>
      <c r="V122" s="113"/>
      <c r="W122" s="109">
        <v>0.73</v>
      </c>
      <c r="X122" s="113">
        <v>2.2000000000000002</v>
      </c>
      <c r="Y122" s="113">
        <v>4.4000000000000004</v>
      </c>
      <c r="Z122" s="109">
        <v>5.4</v>
      </c>
      <c r="AA122" s="109"/>
      <c r="AB122" s="109">
        <v>2120</v>
      </c>
      <c r="AC122" s="109">
        <v>20</v>
      </c>
      <c r="AD122" s="109"/>
      <c r="AE122" s="109"/>
      <c r="AF122" s="109">
        <v>0.85</v>
      </c>
      <c r="AG122" s="109">
        <v>0.68181818181818166</v>
      </c>
    </row>
    <row r="123" spans="1:34" x14ac:dyDescent="0.35">
      <c r="A123" s="105" t="str">
        <f t="shared" si="2"/>
        <v>DMF-3-3-1</v>
      </c>
      <c r="B123" s="106" t="s">
        <v>285</v>
      </c>
      <c r="C123" s="127" t="s">
        <v>309</v>
      </c>
      <c r="D123" s="127"/>
      <c r="E123" s="1" t="s">
        <v>310</v>
      </c>
      <c r="F123" s="1" t="s">
        <v>311</v>
      </c>
      <c r="G123" s="109" t="str">
        <f t="shared" si="3"/>
        <v>DMF</v>
      </c>
      <c r="H123" s="1" t="s">
        <v>167</v>
      </c>
      <c r="I123" s="1" t="s">
        <v>312</v>
      </c>
      <c r="J123" s="45">
        <v>3</v>
      </c>
      <c r="K123" s="128" t="s">
        <v>316</v>
      </c>
      <c r="L123" s="127">
        <v>10</v>
      </c>
      <c r="M123" s="128" t="s">
        <v>314</v>
      </c>
      <c r="N123" s="129">
        <v>25</v>
      </c>
      <c r="O123" s="128">
        <v>122</v>
      </c>
      <c r="P123" s="130">
        <v>3</v>
      </c>
      <c r="Q123" s="131">
        <v>1</v>
      </c>
      <c r="R123" s="110" t="s">
        <v>216</v>
      </c>
      <c r="S123" s="128"/>
      <c r="T123" s="109"/>
      <c r="U123" s="112"/>
      <c r="V123" s="113">
        <v>2.7</v>
      </c>
      <c r="W123" s="109">
        <v>0.85</v>
      </c>
      <c r="X123" s="113">
        <v>1.9</v>
      </c>
      <c r="Y123" s="113">
        <v>3.6</v>
      </c>
      <c r="Z123" s="109">
        <v>5</v>
      </c>
      <c r="AA123" s="109">
        <v>1.3142499999999999</v>
      </c>
      <c r="AB123" s="109">
        <v>1990</v>
      </c>
      <c r="AC123" s="109">
        <v>21</v>
      </c>
      <c r="AD123" s="109">
        <v>7.5</v>
      </c>
      <c r="AE123" s="109"/>
      <c r="AF123" s="109">
        <v>1.5800000000000003</v>
      </c>
      <c r="AG123" s="109">
        <v>1.1229032258064515</v>
      </c>
    </row>
    <row r="124" spans="1:34" x14ac:dyDescent="0.35">
      <c r="A124" s="105" t="str">
        <f t="shared" si="2"/>
        <v>DMF-3-3-2</v>
      </c>
      <c r="B124" s="106" t="s">
        <v>285</v>
      </c>
      <c r="C124" s="127" t="s">
        <v>309</v>
      </c>
      <c r="D124" s="127"/>
      <c r="E124" s="1" t="s">
        <v>310</v>
      </c>
      <c r="F124" s="1" t="s">
        <v>311</v>
      </c>
      <c r="G124" s="109" t="str">
        <f t="shared" si="3"/>
        <v>DMF</v>
      </c>
      <c r="H124" s="1" t="s">
        <v>167</v>
      </c>
      <c r="I124" s="1" t="s">
        <v>312</v>
      </c>
      <c r="J124" s="45">
        <v>3</v>
      </c>
      <c r="K124" s="128" t="s">
        <v>316</v>
      </c>
      <c r="L124" s="127">
        <v>10</v>
      </c>
      <c r="M124" s="128" t="s">
        <v>314</v>
      </c>
      <c r="N124" s="129">
        <v>26</v>
      </c>
      <c r="O124" s="128">
        <v>122</v>
      </c>
      <c r="P124" s="130">
        <v>3</v>
      </c>
      <c r="Q124" s="131">
        <v>2</v>
      </c>
      <c r="R124" s="110" t="s">
        <v>247</v>
      </c>
      <c r="S124" s="128"/>
      <c r="T124" s="109"/>
      <c r="U124" s="112"/>
      <c r="V124" s="113"/>
      <c r="W124" s="109">
        <v>0.79</v>
      </c>
      <c r="X124" s="113">
        <v>0.7</v>
      </c>
      <c r="Y124" s="113">
        <v>1.7</v>
      </c>
      <c r="Z124" s="109">
        <v>2.4</v>
      </c>
      <c r="AA124" s="109">
        <v>1.33325</v>
      </c>
      <c r="AB124" s="109">
        <v>620</v>
      </c>
      <c r="AC124" s="109">
        <v>12</v>
      </c>
      <c r="AD124" s="109"/>
      <c r="AE124" s="109"/>
      <c r="AF124" s="109">
        <v>1.7</v>
      </c>
      <c r="AG124" s="109">
        <v>1.2583333333333335</v>
      </c>
      <c r="AH124" s="109"/>
    </row>
    <row r="125" spans="1:34" x14ac:dyDescent="0.35">
      <c r="A125" s="105" t="str">
        <f t="shared" si="2"/>
        <v>DMF-3-3-3</v>
      </c>
      <c r="B125" s="106" t="s">
        <v>285</v>
      </c>
      <c r="C125" s="127" t="s">
        <v>309</v>
      </c>
      <c r="D125" s="127"/>
      <c r="E125" s="1" t="s">
        <v>310</v>
      </c>
      <c r="F125" s="1" t="s">
        <v>311</v>
      </c>
      <c r="G125" s="109" t="str">
        <f t="shared" si="3"/>
        <v>DMF</v>
      </c>
      <c r="H125" s="1" t="s">
        <v>167</v>
      </c>
      <c r="I125" s="1" t="s">
        <v>312</v>
      </c>
      <c r="J125" s="45">
        <v>3</v>
      </c>
      <c r="K125" s="128" t="s">
        <v>316</v>
      </c>
      <c r="L125" s="127">
        <v>10</v>
      </c>
      <c r="M125" s="128" t="s">
        <v>314</v>
      </c>
      <c r="N125" s="129">
        <v>27</v>
      </c>
      <c r="O125" s="128">
        <v>122</v>
      </c>
      <c r="P125" s="130">
        <v>3</v>
      </c>
      <c r="Q125" s="131">
        <v>3</v>
      </c>
      <c r="R125" s="110" t="s">
        <v>293</v>
      </c>
      <c r="S125" s="128"/>
      <c r="T125" s="109"/>
      <c r="U125" s="112"/>
      <c r="V125" s="113"/>
      <c r="W125" s="109">
        <v>0.78</v>
      </c>
      <c r="X125" s="113">
        <v>2.2000000000000002</v>
      </c>
      <c r="Y125" s="113">
        <v>4.4000000000000004</v>
      </c>
      <c r="Z125" s="109">
        <v>5.5</v>
      </c>
      <c r="AA125" s="109"/>
      <c r="AB125" s="109">
        <v>2220</v>
      </c>
      <c r="AC125" s="109">
        <v>20</v>
      </c>
      <c r="AD125" s="109"/>
      <c r="AE125" s="109"/>
      <c r="AF125" s="109">
        <v>1.19</v>
      </c>
      <c r="AG125" s="109">
        <v>0.80454545454545456</v>
      </c>
      <c r="AH125" s="109"/>
    </row>
    <row r="126" spans="1:34" x14ac:dyDescent="0.35">
      <c r="A126" s="105" t="str">
        <f t="shared" si="2"/>
        <v>MB-1-1-1</v>
      </c>
      <c r="B126" s="106" t="s">
        <v>285</v>
      </c>
      <c r="C126" s="107" t="s">
        <v>317</v>
      </c>
      <c r="D126" s="107"/>
      <c r="E126" s="109" t="s">
        <v>310</v>
      </c>
      <c r="F126" s="109" t="s">
        <v>302</v>
      </c>
      <c r="G126" s="109" t="str">
        <f t="shared" si="3"/>
        <v>MB-</v>
      </c>
      <c r="H126" s="109" t="s">
        <v>169</v>
      </c>
      <c r="I126" s="109" t="s">
        <v>318</v>
      </c>
      <c r="J126" s="45">
        <v>1</v>
      </c>
      <c r="K126" s="128" t="s">
        <v>319</v>
      </c>
      <c r="L126" s="127">
        <v>7</v>
      </c>
      <c r="M126" s="128" t="s">
        <v>320</v>
      </c>
      <c r="N126" s="129">
        <v>1</v>
      </c>
      <c r="O126" s="128">
        <v>5</v>
      </c>
      <c r="P126" s="130">
        <v>1</v>
      </c>
      <c r="Q126" s="131">
        <v>1</v>
      </c>
      <c r="R126" s="110" t="s">
        <v>216</v>
      </c>
      <c r="T126" s="109"/>
      <c r="U126" s="112"/>
      <c r="V126" s="113">
        <v>2</v>
      </c>
      <c r="W126" s="109">
        <v>0.04</v>
      </c>
      <c r="X126" s="113">
        <v>2.1</v>
      </c>
      <c r="Y126" s="113">
        <v>3.8</v>
      </c>
      <c r="Z126" s="109">
        <v>3.2</v>
      </c>
      <c r="AA126" s="109">
        <v>1.3900000000000001</v>
      </c>
      <c r="AB126" s="109">
        <v>1780</v>
      </c>
      <c r="AC126" s="109">
        <v>1</v>
      </c>
      <c r="AD126" s="109">
        <v>5.2</v>
      </c>
      <c r="AE126" s="109"/>
      <c r="AF126" s="109">
        <v>4.67</v>
      </c>
      <c r="AG126" s="109">
        <v>2.5570967741935484</v>
      </c>
      <c r="AH126" s="109"/>
    </row>
    <row r="127" spans="1:34" x14ac:dyDescent="0.35">
      <c r="A127" s="105" t="str">
        <f t="shared" si="2"/>
        <v>MB-1-1-2</v>
      </c>
      <c r="B127" s="106" t="s">
        <v>285</v>
      </c>
      <c r="C127" s="107" t="s">
        <v>317</v>
      </c>
      <c r="E127" s="109" t="s">
        <v>310</v>
      </c>
      <c r="F127" s="109" t="s">
        <v>302</v>
      </c>
      <c r="G127" s="109" t="str">
        <f t="shared" si="3"/>
        <v>MB-</v>
      </c>
      <c r="H127" s="109" t="s">
        <v>169</v>
      </c>
      <c r="I127" s="109" t="s">
        <v>318</v>
      </c>
      <c r="J127" s="45">
        <v>1</v>
      </c>
      <c r="K127" s="128" t="s">
        <v>319</v>
      </c>
      <c r="L127" s="127">
        <v>7</v>
      </c>
      <c r="M127" s="128" t="s">
        <v>320</v>
      </c>
      <c r="N127" s="129">
        <v>2</v>
      </c>
      <c r="O127" s="128">
        <v>5</v>
      </c>
      <c r="P127" s="130">
        <v>1</v>
      </c>
      <c r="Q127" s="131">
        <v>2</v>
      </c>
      <c r="R127" s="110" t="s">
        <v>247</v>
      </c>
      <c r="T127" s="109"/>
      <c r="U127" s="112"/>
      <c r="V127" s="113"/>
      <c r="W127" s="109">
        <v>0.05</v>
      </c>
      <c r="X127" s="113">
        <v>1.3</v>
      </c>
      <c r="Y127" s="113">
        <v>2.5</v>
      </c>
      <c r="Z127" s="109">
        <v>2.2000000000000002</v>
      </c>
      <c r="AA127" s="109">
        <v>1.5499999999999998</v>
      </c>
      <c r="AB127" s="109">
        <v>550</v>
      </c>
      <c r="AC127" s="109">
        <v>1</v>
      </c>
      <c r="AD127" s="109"/>
      <c r="AE127" s="109"/>
      <c r="AF127" s="109">
        <v>5.88</v>
      </c>
      <c r="AG127" s="109">
        <v>4.798333333333332</v>
      </c>
      <c r="AH127" s="109"/>
    </row>
    <row r="128" spans="1:34" x14ac:dyDescent="0.35">
      <c r="A128" s="105" t="str">
        <f t="shared" si="2"/>
        <v>MB-1-1-3</v>
      </c>
      <c r="B128" s="106" t="s">
        <v>285</v>
      </c>
      <c r="C128" s="107" t="s">
        <v>317</v>
      </c>
      <c r="E128" s="109" t="s">
        <v>310</v>
      </c>
      <c r="F128" s="109" t="s">
        <v>302</v>
      </c>
      <c r="G128" s="109" t="str">
        <f t="shared" si="3"/>
        <v>MB-</v>
      </c>
      <c r="H128" s="109" t="s">
        <v>169</v>
      </c>
      <c r="I128" s="109" t="s">
        <v>318</v>
      </c>
      <c r="J128" s="45">
        <v>1</v>
      </c>
      <c r="K128" s="128" t="s">
        <v>319</v>
      </c>
      <c r="L128" s="127">
        <v>7</v>
      </c>
      <c r="M128" s="128" t="s">
        <v>320</v>
      </c>
      <c r="N128" s="129">
        <v>3</v>
      </c>
      <c r="O128" s="128">
        <v>5</v>
      </c>
      <c r="P128" s="130">
        <v>1</v>
      </c>
      <c r="Q128" s="131">
        <v>3</v>
      </c>
      <c r="R128" s="110" t="s">
        <v>293</v>
      </c>
      <c r="T128" s="109"/>
      <c r="U128" s="112"/>
      <c r="V128" s="113"/>
      <c r="W128" s="109">
        <v>0.05</v>
      </c>
      <c r="X128" s="113">
        <v>2.2000000000000002</v>
      </c>
      <c r="Y128" s="113">
        <v>3.6</v>
      </c>
      <c r="Z128" s="109">
        <v>3.6</v>
      </c>
      <c r="AA128" s="109"/>
      <c r="AB128" s="109">
        <v>1330</v>
      </c>
      <c r="AC128" s="109">
        <v>1</v>
      </c>
      <c r="AD128" s="109"/>
      <c r="AE128" s="109"/>
      <c r="AF128" s="109">
        <v>2.5999999999999996</v>
      </c>
      <c r="AG128" s="109">
        <v>1.6345454545454543</v>
      </c>
      <c r="AH128" s="109"/>
    </row>
    <row r="129" spans="1:34" x14ac:dyDescent="0.35">
      <c r="A129" s="105" t="str">
        <f t="shared" si="2"/>
        <v>MB-1-2-1</v>
      </c>
      <c r="B129" s="106" t="s">
        <v>285</v>
      </c>
      <c r="C129" s="107" t="s">
        <v>317</v>
      </c>
      <c r="E129" s="109" t="s">
        <v>310</v>
      </c>
      <c r="F129" s="109" t="s">
        <v>302</v>
      </c>
      <c r="G129" s="109" t="str">
        <f t="shared" si="3"/>
        <v>MB-</v>
      </c>
      <c r="H129" s="109" t="s">
        <v>169</v>
      </c>
      <c r="I129" s="109" t="s">
        <v>318</v>
      </c>
      <c r="J129" s="45">
        <v>1</v>
      </c>
      <c r="K129" s="128" t="s">
        <v>319</v>
      </c>
      <c r="L129" s="127">
        <v>7</v>
      </c>
      <c r="M129" s="128" t="s">
        <v>320</v>
      </c>
      <c r="N129" s="129">
        <v>4</v>
      </c>
      <c r="O129" s="128">
        <v>9</v>
      </c>
      <c r="P129" s="130">
        <v>2</v>
      </c>
      <c r="Q129" s="131">
        <v>1</v>
      </c>
      <c r="R129" s="110" t="s">
        <v>216</v>
      </c>
      <c r="T129" s="109"/>
      <c r="U129" s="112"/>
      <c r="V129" s="113">
        <v>2.1</v>
      </c>
      <c r="W129" s="109">
        <v>0.05</v>
      </c>
      <c r="X129" s="113">
        <v>2.1</v>
      </c>
      <c r="Y129" s="113">
        <v>3.6</v>
      </c>
      <c r="Z129" s="109">
        <v>3</v>
      </c>
      <c r="AA129" s="109">
        <v>1.37025</v>
      </c>
      <c r="AB129" s="109">
        <v>1420</v>
      </c>
      <c r="AC129" s="109">
        <v>1</v>
      </c>
      <c r="AD129" s="109">
        <v>5</v>
      </c>
      <c r="AE129" s="109"/>
      <c r="AF129" s="109">
        <v>4.66</v>
      </c>
      <c r="AG129" s="109">
        <v>2.4683870967741939</v>
      </c>
      <c r="AH129" s="109"/>
    </row>
    <row r="130" spans="1:34" x14ac:dyDescent="0.35">
      <c r="A130" s="105" t="str">
        <f t="shared" si="2"/>
        <v>MB-1-2-2</v>
      </c>
      <c r="B130" s="106" t="s">
        <v>285</v>
      </c>
      <c r="C130" s="107" t="s">
        <v>317</v>
      </c>
      <c r="E130" s="109" t="s">
        <v>310</v>
      </c>
      <c r="F130" s="109" t="s">
        <v>302</v>
      </c>
      <c r="G130" s="109" t="str">
        <f t="shared" si="3"/>
        <v>MB-</v>
      </c>
      <c r="H130" s="109" t="s">
        <v>169</v>
      </c>
      <c r="I130" s="109" t="s">
        <v>318</v>
      </c>
      <c r="J130" s="45">
        <v>1</v>
      </c>
      <c r="K130" s="128" t="s">
        <v>319</v>
      </c>
      <c r="L130" s="127">
        <v>7</v>
      </c>
      <c r="M130" s="128" t="s">
        <v>320</v>
      </c>
      <c r="N130" s="129">
        <v>5</v>
      </c>
      <c r="O130" s="128">
        <v>9</v>
      </c>
      <c r="P130" s="130">
        <v>2</v>
      </c>
      <c r="Q130" s="131">
        <v>2</v>
      </c>
      <c r="R130" s="110" t="s">
        <v>247</v>
      </c>
      <c r="T130" s="109"/>
      <c r="U130" s="112"/>
      <c r="V130" s="113"/>
      <c r="W130" s="109">
        <v>0.05</v>
      </c>
      <c r="X130" s="113">
        <v>1.6</v>
      </c>
      <c r="Y130" s="113">
        <v>2.5</v>
      </c>
      <c r="Z130" s="109">
        <v>2.1</v>
      </c>
      <c r="AA130" s="109">
        <v>1.36145</v>
      </c>
      <c r="AB130" s="109">
        <v>730</v>
      </c>
      <c r="AC130" s="109">
        <v>1</v>
      </c>
      <c r="AD130" s="109"/>
      <c r="AE130" s="109"/>
      <c r="AF130" s="109">
        <v>6.2799999999999994</v>
      </c>
      <c r="AG130" s="109">
        <v>4.7436666666666669</v>
      </c>
    </row>
    <row r="131" spans="1:34" x14ac:dyDescent="0.35">
      <c r="A131" s="105" t="str">
        <f t="shared" ref="A131:A194" si="4">M131&amp;"-"&amp;J131&amp;"-"&amp;P131&amp;"-"&amp;Q131</f>
        <v>MB-1-2-3</v>
      </c>
      <c r="B131" s="106" t="s">
        <v>285</v>
      </c>
      <c r="C131" s="107" t="s">
        <v>317</v>
      </c>
      <c r="E131" s="109" t="s">
        <v>310</v>
      </c>
      <c r="F131" s="109" t="s">
        <v>302</v>
      </c>
      <c r="G131" s="109" t="str">
        <f t="shared" si="3"/>
        <v>MB-</v>
      </c>
      <c r="H131" s="109" t="s">
        <v>169</v>
      </c>
      <c r="I131" s="109" t="s">
        <v>318</v>
      </c>
      <c r="J131" s="45">
        <v>1</v>
      </c>
      <c r="K131" s="128" t="s">
        <v>319</v>
      </c>
      <c r="L131" s="127">
        <v>7</v>
      </c>
      <c r="M131" s="128" t="s">
        <v>320</v>
      </c>
      <c r="N131" s="129">
        <v>6</v>
      </c>
      <c r="O131" s="128">
        <v>9</v>
      </c>
      <c r="P131" s="130">
        <v>2</v>
      </c>
      <c r="Q131" s="131">
        <v>3</v>
      </c>
      <c r="R131" s="110" t="s">
        <v>293</v>
      </c>
      <c r="T131" s="109"/>
      <c r="U131" s="112"/>
      <c r="V131" s="113"/>
      <c r="W131" s="109">
        <v>0.04</v>
      </c>
      <c r="X131" s="113">
        <v>2.1</v>
      </c>
      <c r="Y131" s="113">
        <v>3.5</v>
      </c>
      <c r="Z131" s="109">
        <v>3.6</v>
      </c>
      <c r="AA131" s="109"/>
      <c r="AB131" s="109">
        <v>1270</v>
      </c>
      <c r="AC131" s="109">
        <v>1</v>
      </c>
      <c r="AD131" s="109"/>
      <c r="AE131" s="109"/>
      <c r="AF131" s="109">
        <v>2.27</v>
      </c>
      <c r="AG131" s="109">
        <v>1.330909090909091</v>
      </c>
    </row>
    <row r="132" spans="1:34" x14ac:dyDescent="0.35">
      <c r="A132" s="105" t="str">
        <f t="shared" si="4"/>
        <v>MB-1-3-1</v>
      </c>
      <c r="B132" s="106" t="s">
        <v>285</v>
      </c>
      <c r="C132" s="107" t="s">
        <v>317</v>
      </c>
      <c r="E132" s="109" t="s">
        <v>310</v>
      </c>
      <c r="F132" s="109" t="s">
        <v>302</v>
      </c>
      <c r="G132" s="109" t="str">
        <f t="shared" ref="G132:G195" si="5">LEFT(A132,3)</f>
        <v>MB-</v>
      </c>
      <c r="H132" s="109" t="s">
        <v>169</v>
      </c>
      <c r="I132" s="109" t="s">
        <v>318</v>
      </c>
      <c r="J132" s="45">
        <v>1</v>
      </c>
      <c r="K132" s="128" t="s">
        <v>319</v>
      </c>
      <c r="L132" s="127">
        <v>7</v>
      </c>
      <c r="M132" s="128" t="s">
        <v>320</v>
      </c>
      <c r="N132" s="129">
        <v>7</v>
      </c>
      <c r="O132" s="128">
        <v>20</v>
      </c>
      <c r="P132" s="130">
        <v>3</v>
      </c>
      <c r="Q132" s="131">
        <v>1</v>
      </c>
      <c r="R132" s="110" t="s">
        <v>216</v>
      </c>
      <c r="T132" s="109"/>
      <c r="U132" s="112"/>
      <c r="V132" s="113">
        <v>2.2000000000000002</v>
      </c>
      <c r="W132" s="109">
        <v>0.04</v>
      </c>
      <c r="X132" s="113">
        <v>2.1</v>
      </c>
      <c r="Y132" s="113">
        <v>3.4</v>
      </c>
      <c r="Z132" s="109">
        <v>3.3</v>
      </c>
      <c r="AA132" s="109">
        <v>1.3189000000000002</v>
      </c>
      <c r="AB132" s="109">
        <v>1470</v>
      </c>
      <c r="AC132" s="109">
        <v>1</v>
      </c>
      <c r="AD132" s="109">
        <v>4.9000000000000004</v>
      </c>
      <c r="AE132" s="109"/>
      <c r="AF132" s="109">
        <v>5.2200000000000006</v>
      </c>
      <c r="AG132" s="109">
        <v>2.2835483870967739</v>
      </c>
    </row>
    <row r="133" spans="1:34" x14ac:dyDescent="0.35">
      <c r="A133" s="105" t="str">
        <f t="shared" si="4"/>
        <v>MB-1-3-2</v>
      </c>
      <c r="B133" s="106" t="s">
        <v>285</v>
      </c>
      <c r="C133" s="107" t="s">
        <v>317</v>
      </c>
      <c r="E133" s="109" t="s">
        <v>310</v>
      </c>
      <c r="F133" s="109" t="s">
        <v>302</v>
      </c>
      <c r="G133" s="109" t="str">
        <f t="shared" si="5"/>
        <v>MB-</v>
      </c>
      <c r="H133" s="109" t="s">
        <v>169</v>
      </c>
      <c r="I133" s="109" t="s">
        <v>318</v>
      </c>
      <c r="J133" s="45">
        <v>1</v>
      </c>
      <c r="K133" s="128" t="s">
        <v>319</v>
      </c>
      <c r="L133" s="127">
        <v>7</v>
      </c>
      <c r="M133" s="128" t="s">
        <v>320</v>
      </c>
      <c r="N133" s="129">
        <v>8</v>
      </c>
      <c r="O133" s="128">
        <v>20</v>
      </c>
      <c r="P133" s="130">
        <v>3</v>
      </c>
      <c r="Q133" s="131">
        <v>2</v>
      </c>
      <c r="R133" s="110" t="s">
        <v>247</v>
      </c>
      <c r="T133" s="109"/>
      <c r="U133" s="112"/>
      <c r="V133" s="113"/>
      <c r="W133" s="109">
        <v>0.05</v>
      </c>
      <c r="X133" s="113">
        <v>1.8</v>
      </c>
      <c r="Y133" s="113">
        <v>3.3</v>
      </c>
      <c r="Z133" s="109">
        <v>3</v>
      </c>
      <c r="AA133" s="109">
        <v>1.3666</v>
      </c>
      <c r="AB133" s="109">
        <v>1110</v>
      </c>
      <c r="AC133" s="109">
        <v>1</v>
      </c>
      <c r="AD133" s="109"/>
      <c r="AE133" s="109"/>
      <c r="AF133" s="109">
        <v>5.75</v>
      </c>
      <c r="AG133" s="109">
        <v>4.6753333333333336</v>
      </c>
    </row>
    <row r="134" spans="1:34" x14ac:dyDescent="0.35">
      <c r="A134" s="105" t="str">
        <f t="shared" si="4"/>
        <v>MB-1-3-3</v>
      </c>
      <c r="B134" s="106" t="s">
        <v>285</v>
      </c>
      <c r="C134" s="107" t="s">
        <v>317</v>
      </c>
      <c r="E134" s="109" t="s">
        <v>310</v>
      </c>
      <c r="F134" s="109" t="s">
        <v>302</v>
      </c>
      <c r="G134" s="109" t="str">
        <f t="shared" si="5"/>
        <v>MB-</v>
      </c>
      <c r="H134" s="109" t="s">
        <v>169</v>
      </c>
      <c r="I134" s="109" t="s">
        <v>318</v>
      </c>
      <c r="J134" s="45">
        <v>1</v>
      </c>
      <c r="K134" s="128" t="s">
        <v>319</v>
      </c>
      <c r="L134" s="127">
        <v>7</v>
      </c>
      <c r="M134" s="128" t="s">
        <v>320</v>
      </c>
      <c r="N134" s="129">
        <v>9</v>
      </c>
      <c r="O134" s="128">
        <v>20</v>
      </c>
      <c r="P134" s="130">
        <v>3</v>
      </c>
      <c r="Q134" s="131">
        <v>3</v>
      </c>
      <c r="R134" s="110" t="s">
        <v>293</v>
      </c>
      <c r="T134" s="109"/>
      <c r="U134" s="112"/>
      <c r="V134" s="113"/>
      <c r="W134" s="109">
        <v>0.04</v>
      </c>
      <c r="X134" s="113">
        <v>2</v>
      </c>
      <c r="Y134" s="113">
        <v>3.6</v>
      </c>
      <c r="Z134" s="109">
        <v>3.8</v>
      </c>
      <c r="AA134" s="109"/>
      <c r="AB134" s="109">
        <v>1450</v>
      </c>
      <c r="AC134" s="109">
        <v>1</v>
      </c>
      <c r="AD134" s="109"/>
      <c r="AE134" s="109"/>
      <c r="AF134" s="109">
        <v>1.98</v>
      </c>
      <c r="AG134" s="109">
        <v>1.3318181818181818</v>
      </c>
    </row>
    <row r="135" spans="1:34" x14ac:dyDescent="0.35">
      <c r="A135" s="105" t="str">
        <f t="shared" si="4"/>
        <v>MB-1-4-1</v>
      </c>
      <c r="B135" s="106" t="s">
        <v>285</v>
      </c>
      <c r="C135" s="107" t="s">
        <v>317</v>
      </c>
      <c r="E135" s="109" t="s">
        <v>310</v>
      </c>
      <c r="F135" s="109" t="s">
        <v>302</v>
      </c>
      <c r="G135" s="109" t="str">
        <f t="shared" si="5"/>
        <v>MB-</v>
      </c>
      <c r="H135" s="109" t="s">
        <v>169</v>
      </c>
      <c r="I135" s="109" t="s">
        <v>318</v>
      </c>
      <c r="J135" s="45">
        <v>1</v>
      </c>
      <c r="K135" s="128" t="s">
        <v>319</v>
      </c>
      <c r="L135" s="127">
        <v>7</v>
      </c>
      <c r="M135" s="128" t="s">
        <v>320</v>
      </c>
      <c r="N135" s="129">
        <v>10</v>
      </c>
      <c r="O135" s="128">
        <v>31</v>
      </c>
      <c r="P135" s="130">
        <v>4</v>
      </c>
      <c r="Q135" s="131">
        <v>1</v>
      </c>
      <c r="R135" s="110" t="s">
        <v>216</v>
      </c>
      <c r="T135" s="109"/>
      <c r="U135" s="112"/>
      <c r="V135" s="113">
        <v>2.2999999999999998</v>
      </c>
      <c r="W135" s="109">
        <v>0.03</v>
      </c>
      <c r="X135" s="113">
        <v>2.1</v>
      </c>
      <c r="Y135" s="113">
        <v>3.8</v>
      </c>
      <c r="Z135" s="109">
        <v>2.9</v>
      </c>
      <c r="AA135" s="109">
        <v>1.3454000000000002</v>
      </c>
      <c r="AB135" s="109">
        <v>1390</v>
      </c>
      <c r="AC135" s="109">
        <v>1</v>
      </c>
      <c r="AD135" s="109">
        <v>4.5999999999999996</v>
      </c>
      <c r="AE135" s="109"/>
      <c r="AF135" s="109">
        <v>5.85</v>
      </c>
      <c r="AG135" s="109">
        <v>3.2925806451612911</v>
      </c>
    </row>
    <row r="136" spans="1:34" x14ac:dyDescent="0.35">
      <c r="A136" s="105" t="str">
        <f t="shared" si="4"/>
        <v>MB-1-4-2</v>
      </c>
      <c r="B136" s="106" t="s">
        <v>285</v>
      </c>
      <c r="C136" s="107" t="s">
        <v>317</v>
      </c>
      <c r="E136" s="109" t="s">
        <v>310</v>
      </c>
      <c r="F136" s="109" t="s">
        <v>302</v>
      </c>
      <c r="G136" s="109" t="str">
        <f t="shared" si="5"/>
        <v>MB-</v>
      </c>
      <c r="H136" s="109" t="s">
        <v>169</v>
      </c>
      <c r="I136" s="109" t="s">
        <v>318</v>
      </c>
      <c r="J136" s="45">
        <v>1</v>
      </c>
      <c r="K136" s="128" t="s">
        <v>319</v>
      </c>
      <c r="L136" s="127">
        <v>7</v>
      </c>
      <c r="M136" s="128" t="s">
        <v>320</v>
      </c>
      <c r="N136" s="129">
        <v>11</v>
      </c>
      <c r="O136" s="128">
        <v>31</v>
      </c>
      <c r="P136" s="130">
        <v>4</v>
      </c>
      <c r="Q136" s="131">
        <v>2</v>
      </c>
      <c r="R136" s="110" t="s">
        <v>247</v>
      </c>
      <c r="T136" s="109"/>
      <c r="U136" s="112"/>
      <c r="V136" s="113"/>
      <c r="W136" s="109">
        <v>0.03</v>
      </c>
      <c r="X136" s="113">
        <v>1.3</v>
      </c>
      <c r="Y136" s="113">
        <v>2.8</v>
      </c>
      <c r="Z136" s="109">
        <v>2.5</v>
      </c>
      <c r="AA136" s="109">
        <v>1.39005</v>
      </c>
      <c r="AB136" s="109">
        <v>540</v>
      </c>
      <c r="AC136" s="109">
        <v>1</v>
      </c>
      <c r="AD136" s="109">
        <v>4.7</v>
      </c>
      <c r="AE136" s="109"/>
      <c r="AF136" s="109">
        <v>5.8900000000000006</v>
      </c>
      <c r="AG136" s="109">
        <v>5.0199999999999996</v>
      </c>
    </row>
    <row r="137" spans="1:34" x14ac:dyDescent="0.35">
      <c r="A137" s="105" t="str">
        <f t="shared" si="4"/>
        <v>MB-1-4-3</v>
      </c>
      <c r="B137" s="106" t="s">
        <v>285</v>
      </c>
      <c r="C137" s="107" t="s">
        <v>317</v>
      </c>
      <c r="E137" s="109" t="s">
        <v>310</v>
      </c>
      <c r="F137" s="109" t="s">
        <v>302</v>
      </c>
      <c r="G137" s="109" t="str">
        <f t="shared" si="5"/>
        <v>MB-</v>
      </c>
      <c r="H137" s="109" t="s">
        <v>169</v>
      </c>
      <c r="I137" s="109" t="s">
        <v>318</v>
      </c>
      <c r="J137" s="45">
        <v>1</v>
      </c>
      <c r="K137" s="128" t="s">
        <v>319</v>
      </c>
      <c r="L137" s="127">
        <v>7</v>
      </c>
      <c r="M137" s="128" t="s">
        <v>320</v>
      </c>
      <c r="N137" s="129">
        <v>12</v>
      </c>
      <c r="O137" s="128">
        <v>31</v>
      </c>
      <c r="P137" s="130">
        <v>4</v>
      </c>
      <c r="Q137" s="131">
        <v>3</v>
      </c>
      <c r="R137" s="110" t="s">
        <v>293</v>
      </c>
      <c r="T137" s="109"/>
      <c r="U137" s="112"/>
      <c r="V137" s="113"/>
      <c r="W137" s="109">
        <v>0.03</v>
      </c>
      <c r="X137" s="113">
        <v>2</v>
      </c>
      <c r="Y137" s="113">
        <v>3.6</v>
      </c>
      <c r="Z137" s="109">
        <v>3.3</v>
      </c>
      <c r="AA137" s="109"/>
      <c r="AB137" s="109">
        <v>1150</v>
      </c>
      <c r="AC137" s="109">
        <v>1</v>
      </c>
      <c r="AD137" s="109"/>
      <c r="AE137" s="109"/>
      <c r="AF137" s="109">
        <v>3.46</v>
      </c>
      <c r="AG137" s="109">
        <v>2.0918181818181818</v>
      </c>
    </row>
    <row r="138" spans="1:34" x14ac:dyDescent="0.35">
      <c r="A138" s="105" t="str">
        <f t="shared" si="4"/>
        <v>MB-2-1-1</v>
      </c>
      <c r="B138" s="106" t="s">
        <v>285</v>
      </c>
      <c r="C138" s="107" t="s">
        <v>317</v>
      </c>
      <c r="E138" s="109" t="s">
        <v>310</v>
      </c>
      <c r="F138" s="109" t="s">
        <v>302</v>
      </c>
      <c r="G138" s="109" t="str">
        <f t="shared" si="5"/>
        <v>MB-</v>
      </c>
      <c r="H138" s="109" t="s">
        <v>169</v>
      </c>
      <c r="I138" s="109" t="s">
        <v>318</v>
      </c>
      <c r="J138" s="45">
        <v>2</v>
      </c>
      <c r="K138" s="1" t="s">
        <v>321</v>
      </c>
      <c r="L138" s="127">
        <v>7</v>
      </c>
      <c r="M138" s="128" t="s">
        <v>320</v>
      </c>
      <c r="N138" s="129">
        <v>13</v>
      </c>
      <c r="O138" s="128">
        <v>7</v>
      </c>
      <c r="P138" s="130">
        <v>1</v>
      </c>
      <c r="Q138" s="131">
        <v>1</v>
      </c>
      <c r="R138" s="110" t="s">
        <v>216</v>
      </c>
      <c r="T138" s="109"/>
      <c r="U138" s="112"/>
      <c r="V138" s="113">
        <v>2</v>
      </c>
      <c r="W138" s="109">
        <v>0.05</v>
      </c>
      <c r="X138" s="113">
        <v>2</v>
      </c>
      <c r="Y138" s="113">
        <v>3.9</v>
      </c>
      <c r="Z138" s="109">
        <v>3.6</v>
      </c>
      <c r="AA138" s="109">
        <v>1.4493</v>
      </c>
      <c r="AB138" s="109">
        <v>1360</v>
      </c>
      <c r="AC138" s="109">
        <v>1</v>
      </c>
      <c r="AD138" s="109">
        <v>5.0999999999999996</v>
      </c>
      <c r="AE138" s="109"/>
      <c r="AF138" s="109">
        <v>4.7000000000000011</v>
      </c>
      <c r="AG138" s="109">
        <v>3.0793548387096767</v>
      </c>
    </row>
    <row r="139" spans="1:34" x14ac:dyDescent="0.35">
      <c r="A139" s="105" t="str">
        <f t="shared" si="4"/>
        <v>MB-2-1-2</v>
      </c>
      <c r="B139" s="106" t="s">
        <v>285</v>
      </c>
      <c r="C139" s="107" t="s">
        <v>317</v>
      </c>
      <c r="E139" s="109" t="s">
        <v>310</v>
      </c>
      <c r="F139" s="109" t="s">
        <v>302</v>
      </c>
      <c r="G139" s="109" t="str">
        <f t="shared" si="5"/>
        <v>MB-</v>
      </c>
      <c r="H139" s="109" t="s">
        <v>169</v>
      </c>
      <c r="I139" s="109" t="s">
        <v>318</v>
      </c>
      <c r="J139" s="45">
        <v>2</v>
      </c>
      <c r="K139" s="1" t="s">
        <v>321</v>
      </c>
      <c r="L139" s="127">
        <v>7</v>
      </c>
      <c r="M139" s="128" t="s">
        <v>320</v>
      </c>
      <c r="N139" s="129">
        <v>14</v>
      </c>
      <c r="O139" s="128">
        <v>7</v>
      </c>
      <c r="P139" s="130">
        <v>1</v>
      </c>
      <c r="Q139" s="131">
        <v>2</v>
      </c>
      <c r="R139" s="110" t="s">
        <v>247</v>
      </c>
      <c r="T139" s="109"/>
      <c r="U139" s="112"/>
      <c r="V139" s="113"/>
      <c r="W139" s="109">
        <v>0.04</v>
      </c>
      <c r="X139" s="113">
        <v>1.5</v>
      </c>
      <c r="Y139" s="113">
        <v>2.5</v>
      </c>
      <c r="Z139" s="109">
        <v>2.5</v>
      </c>
      <c r="AA139" s="109">
        <v>1.5137</v>
      </c>
      <c r="AB139" s="109">
        <v>630</v>
      </c>
      <c r="AC139" s="109">
        <v>1</v>
      </c>
      <c r="AD139" s="109"/>
      <c r="AE139" s="109"/>
      <c r="AF139" s="109">
        <v>6.15</v>
      </c>
      <c r="AG139" s="109">
        <v>4.5849999999999982</v>
      </c>
    </row>
    <row r="140" spans="1:34" x14ac:dyDescent="0.35">
      <c r="A140" s="105" t="str">
        <f t="shared" si="4"/>
        <v>MB-2-1-3</v>
      </c>
      <c r="B140" s="106" t="s">
        <v>285</v>
      </c>
      <c r="C140" s="107" t="s">
        <v>317</v>
      </c>
      <c r="E140" s="109" t="s">
        <v>310</v>
      </c>
      <c r="F140" s="109" t="s">
        <v>302</v>
      </c>
      <c r="G140" s="109" t="str">
        <f t="shared" si="5"/>
        <v>MB-</v>
      </c>
      <c r="H140" s="109" t="s">
        <v>169</v>
      </c>
      <c r="I140" s="109" t="s">
        <v>318</v>
      </c>
      <c r="J140" s="45">
        <v>2</v>
      </c>
      <c r="K140" s="1" t="s">
        <v>321</v>
      </c>
      <c r="L140" s="127">
        <v>7</v>
      </c>
      <c r="M140" s="128" t="s">
        <v>320</v>
      </c>
      <c r="N140" s="129">
        <v>15</v>
      </c>
      <c r="O140" s="128">
        <v>7</v>
      </c>
      <c r="P140" s="130">
        <v>1</v>
      </c>
      <c r="Q140" s="131">
        <v>3</v>
      </c>
      <c r="R140" s="110" t="s">
        <v>293</v>
      </c>
      <c r="T140" s="109"/>
      <c r="U140" s="112"/>
      <c r="V140" s="113"/>
      <c r="W140" s="109">
        <v>0.05</v>
      </c>
      <c r="X140" s="113">
        <v>2.2000000000000002</v>
      </c>
      <c r="Y140" s="113">
        <v>4.4000000000000004</v>
      </c>
      <c r="Z140" s="109">
        <v>4.7</v>
      </c>
      <c r="AA140" s="109"/>
      <c r="AB140" s="109">
        <v>1870</v>
      </c>
      <c r="AC140" s="109">
        <v>1</v>
      </c>
      <c r="AD140" s="109"/>
      <c r="AE140" s="109"/>
      <c r="AF140" s="109">
        <v>2.9200000000000004</v>
      </c>
      <c r="AG140" s="109">
        <v>1.9481818181818182</v>
      </c>
    </row>
    <row r="141" spans="1:34" x14ac:dyDescent="0.35">
      <c r="A141" s="105" t="str">
        <f t="shared" si="4"/>
        <v>MB-2-2-1</v>
      </c>
      <c r="B141" s="106" t="s">
        <v>285</v>
      </c>
      <c r="C141" s="107" t="s">
        <v>317</v>
      </c>
      <c r="E141" s="109" t="s">
        <v>310</v>
      </c>
      <c r="F141" s="109" t="s">
        <v>302</v>
      </c>
      <c r="G141" s="109" t="str">
        <f t="shared" si="5"/>
        <v>MB-</v>
      </c>
      <c r="H141" s="109" t="s">
        <v>169</v>
      </c>
      <c r="I141" s="109" t="s">
        <v>318</v>
      </c>
      <c r="J141" s="45">
        <v>2</v>
      </c>
      <c r="K141" s="1" t="s">
        <v>321</v>
      </c>
      <c r="L141" s="127">
        <v>7</v>
      </c>
      <c r="M141" s="128" t="s">
        <v>320</v>
      </c>
      <c r="N141" s="129">
        <v>16</v>
      </c>
      <c r="O141" s="128">
        <v>11</v>
      </c>
      <c r="P141" s="130">
        <v>2</v>
      </c>
      <c r="Q141" s="131">
        <v>1</v>
      </c>
      <c r="R141" s="110" t="s">
        <v>216</v>
      </c>
      <c r="T141" s="109"/>
      <c r="U141" s="112"/>
      <c r="V141" s="113">
        <v>2.2999999999999998</v>
      </c>
      <c r="W141" s="109">
        <v>0.04</v>
      </c>
      <c r="X141" s="113">
        <v>2.1</v>
      </c>
      <c r="Y141" s="113">
        <v>3.7</v>
      </c>
      <c r="Z141" s="109">
        <v>3.6</v>
      </c>
      <c r="AA141" s="109">
        <v>1.3559999999999999</v>
      </c>
      <c r="AB141" s="109">
        <v>1620</v>
      </c>
      <c r="AC141" s="109">
        <v>1</v>
      </c>
      <c r="AD141" s="109">
        <v>5.2</v>
      </c>
      <c r="AE141" s="109"/>
      <c r="AF141" s="109">
        <v>4.2499999999999991</v>
      </c>
      <c r="AG141" s="109">
        <v>2.9954838709677425</v>
      </c>
    </row>
    <row r="142" spans="1:34" x14ac:dyDescent="0.35">
      <c r="A142" s="105" t="str">
        <f t="shared" si="4"/>
        <v>MB-2-2-2</v>
      </c>
      <c r="B142" s="106" t="s">
        <v>285</v>
      </c>
      <c r="C142" s="107" t="s">
        <v>317</v>
      </c>
      <c r="E142" s="109" t="s">
        <v>310</v>
      </c>
      <c r="F142" s="109" t="s">
        <v>302</v>
      </c>
      <c r="G142" s="109" t="str">
        <f t="shared" si="5"/>
        <v>MB-</v>
      </c>
      <c r="H142" s="109" t="s">
        <v>169</v>
      </c>
      <c r="I142" s="109" t="s">
        <v>318</v>
      </c>
      <c r="J142" s="45">
        <v>2</v>
      </c>
      <c r="K142" s="1" t="s">
        <v>321</v>
      </c>
      <c r="L142" s="127">
        <v>7</v>
      </c>
      <c r="M142" s="128" t="s">
        <v>320</v>
      </c>
      <c r="N142" s="129">
        <v>17</v>
      </c>
      <c r="O142" s="128">
        <v>11</v>
      </c>
      <c r="P142" s="130">
        <v>2</v>
      </c>
      <c r="Q142" s="131">
        <v>2</v>
      </c>
      <c r="R142" s="110" t="s">
        <v>247</v>
      </c>
      <c r="T142" s="109"/>
      <c r="U142" s="112"/>
      <c r="V142" s="113"/>
      <c r="W142" s="109">
        <v>0.06</v>
      </c>
      <c r="X142" s="113">
        <v>1.4</v>
      </c>
      <c r="Y142" s="113">
        <v>2.4</v>
      </c>
      <c r="Z142" s="109">
        <v>2.1</v>
      </c>
      <c r="AA142" s="109">
        <v>1.3899499999999998</v>
      </c>
      <c r="AB142" s="109">
        <v>660</v>
      </c>
      <c r="AC142" s="109">
        <v>1</v>
      </c>
      <c r="AD142" s="109"/>
      <c r="AE142" s="109"/>
      <c r="AF142" s="109">
        <v>5.38</v>
      </c>
      <c r="AG142" s="109">
        <v>4.5699999999999985</v>
      </c>
    </row>
    <row r="143" spans="1:34" x14ac:dyDescent="0.35">
      <c r="A143" s="105" t="str">
        <f t="shared" si="4"/>
        <v>MB-2-2-3</v>
      </c>
      <c r="B143" s="106" t="s">
        <v>285</v>
      </c>
      <c r="C143" s="107" t="s">
        <v>317</v>
      </c>
      <c r="E143" s="109" t="s">
        <v>310</v>
      </c>
      <c r="F143" s="109" t="s">
        <v>302</v>
      </c>
      <c r="G143" s="109" t="str">
        <f t="shared" si="5"/>
        <v>MB-</v>
      </c>
      <c r="H143" s="109" t="s">
        <v>169</v>
      </c>
      <c r="I143" s="109" t="s">
        <v>318</v>
      </c>
      <c r="J143" s="45">
        <v>2</v>
      </c>
      <c r="K143" s="1" t="s">
        <v>321</v>
      </c>
      <c r="L143" s="127">
        <v>7</v>
      </c>
      <c r="M143" s="128" t="s">
        <v>320</v>
      </c>
      <c r="N143" s="129">
        <v>18</v>
      </c>
      <c r="O143" s="128">
        <v>11</v>
      </c>
      <c r="P143" s="130">
        <v>2</v>
      </c>
      <c r="Q143" s="131">
        <v>3</v>
      </c>
      <c r="R143" s="110" t="s">
        <v>293</v>
      </c>
      <c r="T143" s="109"/>
      <c r="U143" s="112"/>
      <c r="V143" s="113"/>
      <c r="W143" s="109">
        <v>0.05</v>
      </c>
      <c r="X143" s="113">
        <v>2.6</v>
      </c>
      <c r="Y143" s="113">
        <v>4.8</v>
      </c>
      <c r="Z143" s="109">
        <v>4.5</v>
      </c>
      <c r="AA143" s="109"/>
      <c r="AB143" s="109">
        <v>1720</v>
      </c>
      <c r="AC143" s="109">
        <v>1</v>
      </c>
      <c r="AD143" s="109"/>
      <c r="AE143" s="109"/>
      <c r="AF143" s="109">
        <v>3.31</v>
      </c>
      <c r="AG143" s="109">
        <v>1.9809090909090912</v>
      </c>
    </row>
    <row r="144" spans="1:34" x14ac:dyDescent="0.35">
      <c r="A144" s="105" t="str">
        <f t="shared" si="4"/>
        <v>MB-2-3-1</v>
      </c>
      <c r="B144" s="106" t="s">
        <v>285</v>
      </c>
      <c r="C144" s="107" t="s">
        <v>317</v>
      </c>
      <c r="E144" s="109" t="s">
        <v>310</v>
      </c>
      <c r="F144" s="109" t="s">
        <v>302</v>
      </c>
      <c r="G144" s="109" t="str">
        <f t="shared" si="5"/>
        <v>MB-</v>
      </c>
      <c r="H144" s="109" t="s">
        <v>169</v>
      </c>
      <c r="I144" s="109" t="s">
        <v>318</v>
      </c>
      <c r="J144" s="45">
        <v>2</v>
      </c>
      <c r="K144" s="1" t="s">
        <v>321</v>
      </c>
      <c r="L144" s="127">
        <v>7</v>
      </c>
      <c r="M144" s="128" t="s">
        <v>320</v>
      </c>
      <c r="N144" s="129">
        <v>19</v>
      </c>
      <c r="O144" s="128">
        <v>22</v>
      </c>
      <c r="P144" s="130">
        <v>3</v>
      </c>
      <c r="Q144" s="131">
        <v>1</v>
      </c>
      <c r="R144" s="110" t="s">
        <v>216</v>
      </c>
      <c r="T144" s="109"/>
      <c r="U144" s="112"/>
      <c r="V144" s="113"/>
      <c r="W144" s="109">
        <v>0.04</v>
      </c>
      <c r="X144" s="113">
        <v>2.5</v>
      </c>
      <c r="Y144" s="113">
        <v>4.5999999999999996</v>
      </c>
      <c r="Z144" s="109">
        <v>4.5</v>
      </c>
      <c r="AA144" s="109">
        <v>1.3129999999999999</v>
      </c>
      <c r="AB144" s="109">
        <v>1700</v>
      </c>
      <c r="AC144" s="109">
        <v>1</v>
      </c>
      <c r="AD144" s="109"/>
      <c r="AE144" s="109"/>
      <c r="AF144" s="109">
        <v>4.4300000000000006</v>
      </c>
      <c r="AG144" s="109">
        <v>2.8819354838709677</v>
      </c>
    </row>
    <row r="145" spans="1:33" x14ac:dyDescent="0.35">
      <c r="A145" s="105" t="str">
        <f t="shared" si="4"/>
        <v>MB-2-3-2</v>
      </c>
      <c r="B145" s="106" t="s">
        <v>285</v>
      </c>
      <c r="C145" s="107" t="s">
        <v>317</v>
      </c>
      <c r="E145" s="109" t="s">
        <v>310</v>
      </c>
      <c r="F145" s="109" t="s">
        <v>302</v>
      </c>
      <c r="G145" s="109" t="str">
        <f t="shared" si="5"/>
        <v>MB-</v>
      </c>
      <c r="H145" s="109" t="s">
        <v>169</v>
      </c>
      <c r="I145" s="109" t="s">
        <v>318</v>
      </c>
      <c r="J145" s="45">
        <v>2</v>
      </c>
      <c r="K145" s="1" t="s">
        <v>321</v>
      </c>
      <c r="L145" s="127">
        <v>7</v>
      </c>
      <c r="M145" s="128" t="s">
        <v>320</v>
      </c>
      <c r="N145" s="129">
        <v>20</v>
      </c>
      <c r="O145" s="128">
        <v>22</v>
      </c>
      <c r="P145" s="130">
        <v>3</v>
      </c>
      <c r="Q145" s="131">
        <v>2</v>
      </c>
      <c r="R145" s="110" t="s">
        <v>247</v>
      </c>
      <c r="T145" s="109"/>
      <c r="U145" s="112"/>
      <c r="V145" s="113">
        <v>2.1</v>
      </c>
      <c r="W145" s="109">
        <v>0.04</v>
      </c>
      <c r="X145" s="113">
        <v>2.2000000000000002</v>
      </c>
      <c r="Y145" s="113">
        <v>3.7</v>
      </c>
      <c r="Z145" s="109">
        <v>3.6</v>
      </c>
      <c r="AA145" s="109">
        <v>1.5421999999999998</v>
      </c>
      <c r="AB145" s="109">
        <v>1370</v>
      </c>
      <c r="AC145" s="109">
        <v>1</v>
      </c>
      <c r="AD145" s="109">
        <v>5</v>
      </c>
      <c r="AE145" s="109"/>
      <c r="AF145" s="109">
        <v>6.34</v>
      </c>
      <c r="AG145" s="109">
        <v>4.9766666666666675</v>
      </c>
    </row>
    <row r="146" spans="1:33" x14ac:dyDescent="0.35">
      <c r="A146" s="105" t="str">
        <f t="shared" si="4"/>
        <v>MB-2-3-3</v>
      </c>
      <c r="B146" s="106" t="s">
        <v>285</v>
      </c>
      <c r="C146" s="107" t="s">
        <v>317</v>
      </c>
      <c r="E146" s="109" t="s">
        <v>310</v>
      </c>
      <c r="F146" s="109" t="s">
        <v>302</v>
      </c>
      <c r="G146" s="109" t="str">
        <f t="shared" si="5"/>
        <v>MB-</v>
      </c>
      <c r="H146" s="109" t="s">
        <v>169</v>
      </c>
      <c r="I146" s="109" t="s">
        <v>318</v>
      </c>
      <c r="J146" s="45">
        <v>2</v>
      </c>
      <c r="K146" s="1" t="s">
        <v>321</v>
      </c>
      <c r="L146" s="127">
        <v>7</v>
      </c>
      <c r="M146" s="128" t="s">
        <v>320</v>
      </c>
      <c r="N146" s="129">
        <v>21</v>
      </c>
      <c r="O146" s="128">
        <v>22</v>
      </c>
      <c r="P146" s="130">
        <v>3</v>
      </c>
      <c r="Q146" s="131">
        <v>3</v>
      </c>
      <c r="R146" s="110" t="s">
        <v>293</v>
      </c>
      <c r="T146" s="109"/>
      <c r="U146" s="112"/>
      <c r="V146" s="113"/>
      <c r="W146" s="109">
        <v>0.05</v>
      </c>
      <c r="X146" s="113">
        <v>1.4</v>
      </c>
      <c r="Y146" s="113">
        <v>2.5</v>
      </c>
      <c r="Z146" s="109">
        <v>2</v>
      </c>
      <c r="AA146" s="109"/>
      <c r="AB146" s="109">
        <v>700</v>
      </c>
      <c r="AC146" s="109">
        <v>1</v>
      </c>
      <c r="AD146" s="109">
        <v>4.9000000000000004</v>
      </c>
      <c r="AE146" s="109"/>
      <c r="AF146" s="109">
        <v>2.57</v>
      </c>
      <c r="AG146" s="109">
        <v>1.6090909090909091</v>
      </c>
    </row>
    <row r="147" spans="1:33" x14ac:dyDescent="0.35">
      <c r="A147" s="105" t="str">
        <f t="shared" si="4"/>
        <v>MB-2-4-1</v>
      </c>
      <c r="B147" s="106" t="s">
        <v>285</v>
      </c>
      <c r="C147" s="107" t="s">
        <v>317</v>
      </c>
      <c r="E147" s="109" t="s">
        <v>310</v>
      </c>
      <c r="F147" s="109" t="s">
        <v>302</v>
      </c>
      <c r="G147" s="109" t="str">
        <f t="shared" si="5"/>
        <v>MB-</v>
      </c>
      <c r="H147" s="109" t="s">
        <v>169</v>
      </c>
      <c r="I147" s="109" t="s">
        <v>318</v>
      </c>
      <c r="J147" s="45">
        <v>2</v>
      </c>
      <c r="K147" s="1" t="s">
        <v>321</v>
      </c>
      <c r="L147" s="127">
        <v>7</v>
      </c>
      <c r="M147" s="128" t="s">
        <v>320</v>
      </c>
      <c r="N147" s="129">
        <v>22</v>
      </c>
      <c r="O147" s="128">
        <v>29</v>
      </c>
      <c r="P147" s="130">
        <v>4</v>
      </c>
      <c r="Q147" s="131">
        <v>1</v>
      </c>
      <c r="R147" s="110" t="s">
        <v>216</v>
      </c>
      <c r="T147" s="109"/>
      <c r="U147" s="112"/>
      <c r="V147" s="113">
        <v>2.2000000000000002</v>
      </c>
      <c r="W147" s="109">
        <v>0.03</v>
      </c>
      <c r="X147" s="113">
        <v>2</v>
      </c>
      <c r="Y147" s="113">
        <v>3.8</v>
      </c>
      <c r="Z147" s="109">
        <v>4.5</v>
      </c>
      <c r="AA147" s="109">
        <v>1.4047499999999999</v>
      </c>
      <c r="AB147" s="109">
        <v>1430</v>
      </c>
      <c r="AC147" s="109">
        <v>1</v>
      </c>
      <c r="AD147" s="109">
        <v>4.5999999999999996</v>
      </c>
      <c r="AE147" s="109"/>
      <c r="AF147" s="109">
        <v>4.4399999999999995</v>
      </c>
      <c r="AG147" s="109">
        <v>3.2045161290322577</v>
      </c>
    </row>
    <row r="148" spans="1:33" x14ac:dyDescent="0.35">
      <c r="A148" s="105" t="str">
        <f t="shared" si="4"/>
        <v>MB-2-4-2</v>
      </c>
      <c r="B148" s="106" t="s">
        <v>285</v>
      </c>
      <c r="C148" s="107" t="s">
        <v>317</v>
      </c>
      <c r="E148" s="109" t="s">
        <v>310</v>
      </c>
      <c r="F148" s="109" t="s">
        <v>302</v>
      </c>
      <c r="G148" s="109" t="str">
        <f t="shared" si="5"/>
        <v>MB-</v>
      </c>
      <c r="H148" s="109" t="s">
        <v>169</v>
      </c>
      <c r="I148" s="109" t="s">
        <v>318</v>
      </c>
      <c r="J148" s="45">
        <v>2</v>
      </c>
      <c r="K148" s="1" t="s">
        <v>321</v>
      </c>
      <c r="L148" s="127">
        <v>7</v>
      </c>
      <c r="M148" s="128" t="s">
        <v>320</v>
      </c>
      <c r="N148" s="129">
        <v>23</v>
      </c>
      <c r="O148" s="128">
        <v>29</v>
      </c>
      <c r="P148" s="130">
        <v>4</v>
      </c>
      <c r="Q148" s="131">
        <v>2</v>
      </c>
      <c r="R148" s="110" t="s">
        <v>247</v>
      </c>
      <c r="T148" s="109"/>
      <c r="U148" s="112"/>
      <c r="V148" s="113"/>
      <c r="W148" s="109">
        <v>0.03</v>
      </c>
      <c r="X148" s="113">
        <v>1.9</v>
      </c>
      <c r="Y148" s="113">
        <v>3.4</v>
      </c>
      <c r="Z148" s="109">
        <v>3</v>
      </c>
      <c r="AA148" s="109">
        <v>1.32535</v>
      </c>
      <c r="AB148" s="109">
        <v>860</v>
      </c>
      <c r="AC148" s="109">
        <v>1</v>
      </c>
      <c r="AD148" s="109"/>
      <c r="AE148" s="109"/>
      <c r="AF148" s="109">
        <v>4.6899999999999995</v>
      </c>
      <c r="AG148" s="109">
        <v>4.0776666666666674</v>
      </c>
    </row>
    <row r="149" spans="1:33" x14ac:dyDescent="0.35">
      <c r="A149" s="105" t="str">
        <f t="shared" si="4"/>
        <v>MB-2-4-3</v>
      </c>
      <c r="B149" s="106" t="s">
        <v>285</v>
      </c>
      <c r="C149" s="107" t="s">
        <v>317</v>
      </c>
      <c r="E149" s="109" t="s">
        <v>310</v>
      </c>
      <c r="F149" s="109" t="s">
        <v>302</v>
      </c>
      <c r="G149" s="109" t="str">
        <f t="shared" si="5"/>
        <v>MB-</v>
      </c>
      <c r="H149" s="109" t="s">
        <v>169</v>
      </c>
      <c r="I149" s="109" t="s">
        <v>318</v>
      </c>
      <c r="J149" s="45">
        <v>2</v>
      </c>
      <c r="K149" s="1" t="s">
        <v>321</v>
      </c>
      <c r="L149" s="127">
        <v>7</v>
      </c>
      <c r="M149" s="128" t="s">
        <v>320</v>
      </c>
      <c r="N149" s="129">
        <v>24</v>
      </c>
      <c r="O149" s="128">
        <v>29</v>
      </c>
      <c r="P149" s="130">
        <v>4</v>
      </c>
      <c r="Q149" s="131">
        <v>3</v>
      </c>
      <c r="R149" s="110" t="s">
        <v>293</v>
      </c>
      <c r="T149" s="109"/>
      <c r="U149" s="112"/>
      <c r="V149" s="113"/>
      <c r="W149" s="109">
        <v>0.04</v>
      </c>
      <c r="X149" s="113">
        <v>2.6</v>
      </c>
      <c r="Y149" s="113">
        <v>4.4000000000000004</v>
      </c>
      <c r="Z149" s="109">
        <v>4.4000000000000004</v>
      </c>
      <c r="AA149" s="109"/>
      <c r="AB149" s="109">
        <v>1650</v>
      </c>
      <c r="AC149" s="109">
        <v>1</v>
      </c>
      <c r="AD149" s="109"/>
      <c r="AE149" s="109"/>
      <c r="AF149" s="109">
        <v>3.02</v>
      </c>
      <c r="AG149" s="109">
        <v>1.8945454545454545</v>
      </c>
    </row>
    <row r="150" spans="1:33" x14ac:dyDescent="0.35">
      <c r="A150" s="105" t="str">
        <f t="shared" si="4"/>
        <v>MB-3-1-1</v>
      </c>
      <c r="B150" s="106" t="s">
        <v>285</v>
      </c>
      <c r="C150" s="107" t="s">
        <v>317</v>
      </c>
      <c r="E150" s="109" t="s">
        <v>310</v>
      </c>
      <c r="F150" s="109" t="s">
        <v>302</v>
      </c>
      <c r="G150" s="109" t="str">
        <f t="shared" si="5"/>
        <v>MB-</v>
      </c>
      <c r="H150" s="109" t="s">
        <v>169</v>
      </c>
      <c r="I150" s="109" t="s">
        <v>318</v>
      </c>
      <c r="J150" s="45">
        <v>3</v>
      </c>
      <c r="K150" s="1" t="s">
        <v>322</v>
      </c>
      <c r="L150" s="127">
        <v>7</v>
      </c>
      <c r="M150" s="128" t="s">
        <v>320</v>
      </c>
      <c r="N150" s="129">
        <v>25</v>
      </c>
      <c r="O150" s="128">
        <v>6</v>
      </c>
      <c r="P150" s="130">
        <v>1</v>
      </c>
      <c r="Q150" s="131">
        <v>1</v>
      </c>
      <c r="R150" s="110" t="s">
        <v>216</v>
      </c>
      <c r="T150" s="109"/>
      <c r="U150" s="112"/>
      <c r="V150" s="113">
        <v>1.8</v>
      </c>
      <c r="W150" s="109">
        <v>0.04</v>
      </c>
      <c r="X150" s="113">
        <v>2.1</v>
      </c>
      <c r="Y150" s="113">
        <v>3.6</v>
      </c>
      <c r="Z150" s="109">
        <v>4</v>
      </c>
      <c r="AA150" s="109">
        <v>1.3100499999999999</v>
      </c>
      <c r="AB150" s="109">
        <v>1610</v>
      </c>
      <c r="AC150" s="109">
        <v>1</v>
      </c>
      <c r="AD150" s="109">
        <v>4.9000000000000004</v>
      </c>
      <c r="AE150" s="109"/>
      <c r="AF150" s="109">
        <v>4.5299999999999994</v>
      </c>
      <c r="AG150" s="109">
        <v>2.8974193548387097</v>
      </c>
    </row>
    <row r="151" spans="1:33" x14ac:dyDescent="0.35">
      <c r="A151" s="105" t="str">
        <f t="shared" si="4"/>
        <v>MB-3-1-2</v>
      </c>
      <c r="B151" s="106" t="s">
        <v>285</v>
      </c>
      <c r="C151" s="107" t="s">
        <v>317</v>
      </c>
      <c r="E151" s="109" t="s">
        <v>310</v>
      </c>
      <c r="F151" s="109" t="s">
        <v>302</v>
      </c>
      <c r="G151" s="109" t="str">
        <f t="shared" si="5"/>
        <v>MB-</v>
      </c>
      <c r="H151" s="109" t="s">
        <v>169</v>
      </c>
      <c r="I151" s="109" t="s">
        <v>318</v>
      </c>
      <c r="J151" s="45">
        <v>3</v>
      </c>
      <c r="K151" s="1" t="s">
        <v>322</v>
      </c>
      <c r="L151" s="127">
        <v>7</v>
      </c>
      <c r="M151" s="128" t="s">
        <v>320</v>
      </c>
      <c r="N151" s="129">
        <v>26</v>
      </c>
      <c r="O151" s="128">
        <v>6</v>
      </c>
      <c r="P151" s="130">
        <v>1</v>
      </c>
      <c r="Q151" s="131">
        <v>2</v>
      </c>
      <c r="R151" s="110" t="s">
        <v>247</v>
      </c>
      <c r="T151" s="109"/>
      <c r="U151" s="112"/>
      <c r="V151" s="113"/>
      <c r="W151" s="109">
        <v>0.05</v>
      </c>
      <c r="X151" s="113">
        <v>1.5</v>
      </c>
      <c r="Y151" s="113">
        <v>2.6</v>
      </c>
      <c r="Z151" s="109">
        <v>2.6</v>
      </c>
      <c r="AA151" s="109">
        <v>1.4544000000000001</v>
      </c>
      <c r="AB151" s="109">
        <v>660</v>
      </c>
      <c r="AC151" s="109">
        <v>1</v>
      </c>
      <c r="AD151" s="109"/>
      <c r="AE151" s="109"/>
      <c r="AF151" s="109">
        <v>6.04</v>
      </c>
      <c r="AG151" s="109">
        <v>5.0296666666666674</v>
      </c>
    </row>
    <row r="152" spans="1:33" x14ac:dyDescent="0.35">
      <c r="A152" s="105" t="str">
        <f t="shared" si="4"/>
        <v>MB-3-1-3</v>
      </c>
      <c r="B152" s="106" t="s">
        <v>285</v>
      </c>
      <c r="C152" s="107" t="s">
        <v>317</v>
      </c>
      <c r="E152" s="109" t="s">
        <v>310</v>
      </c>
      <c r="F152" s="109" t="s">
        <v>302</v>
      </c>
      <c r="G152" s="109" t="str">
        <f t="shared" si="5"/>
        <v>MB-</v>
      </c>
      <c r="H152" s="109" t="s">
        <v>169</v>
      </c>
      <c r="I152" s="109" t="s">
        <v>318</v>
      </c>
      <c r="J152" s="45">
        <v>3</v>
      </c>
      <c r="K152" s="1" t="s">
        <v>322</v>
      </c>
      <c r="L152" s="127">
        <v>7</v>
      </c>
      <c r="M152" s="128" t="s">
        <v>320</v>
      </c>
      <c r="N152" s="129">
        <v>27</v>
      </c>
      <c r="O152" s="128">
        <v>6</v>
      </c>
      <c r="P152" s="130">
        <v>1</v>
      </c>
      <c r="Q152" s="131">
        <v>3</v>
      </c>
      <c r="R152" s="110" t="s">
        <v>293</v>
      </c>
      <c r="T152" s="109"/>
      <c r="U152" s="112"/>
      <c r="V152" s="113"/>
      <c r="W152" s="109">
        <v>0.05</v>
      </c>
      <c r="X152" s="113">
        <v>2.7</v>
      </c>
      <c r="Y152" s="113">
        <v>4.5</v>
      </c>
      <c r="Z152" s="109">
        <v>4.2</v>
      </c>
      <c r="AA152" s="109"/>
      <c r="AB152" s="109">
        <v>1560</v>
      </c>
      <c r="AC152" s="109">
        <v>1</v>
      </c>
      <c r="AD152" s="109"/>
      <c r="AE152" s="109"/>
      <c r="AF152" s="109">
        <v>3.1799999999999997</v>
      </c>
      <c r="AG152" s="109">
        <v>1.82</v>
      </c>
    </row>
    <row r="153" spans="1:33" x14ac:dyDescent="0.35">
      <c r="A153" s="105" t="str">
        <f t="shared" si="4"/>
        <v>MB-3-2-1</v>
      </c>
      <c r="B153" s="106" t="s">
        <v>285</v>
      </c>
      <c r="C153" s="107" t="s">
        <v>317</v>
      </c>
      <c r="E153" s="109" t="s">
        <v>310</v>
      </c>
      <c r="F153" s="109" t="s">
        <v>302</v>
      </c>
      <c r="G153" s="109" t="str">
        <f t="shared" si="5"/>
        <v>MB-</v>
      </c>
      <c r="H153" s="109" t="s">
        <v>169</v>
      </c>
      <c r="I153" s="109" t="s">
        <v>318</v>
      </c>
      <c r="J153" s="45">
        <v>3</v>
      </c>
      <c r="K153" s="1" t="s">
        <v>322</v>
      </c>
      <c r="L153" s="127">
        <v>7</v>
      </c>
      <c r="M153" s="128" t="s">
        <v>320</v>
      </c>
      <c r="N153" s="129">
        <v>28</v>
      </c>
      <c r="O153" s="128">
        <v>12</v>
      </c>
      <c r="P153" s="130">
        <v>2</v>
      </c>
      <c r="Q153" s="131">
        <v>1</v>
      </c>
      <c r="R153" s="110" t="s">
        <v>216</v>
      </c>
      <c r="T153" s="109"/>
      <c r="U153" s="112"/>
      <c r="V153" s="113">
        <v>2</v>
      </c>
      <c r="W153" s="109">
        <v>0.04</v>
      </c>
      <c r="X153" s="113">
        <v>2.2000000000000002</v>
      </c>
      <c r="Y153" s="113">
        <v>3.4</v>
      </c>
      <c r="Z153" s="109">
        <v>4.5999999999999996</v>
      </c>
      <c r="AA153" s="109">
        <v>1.3539500000000002</v>
      </c>
      <c r="AB153" s="109">
        <v>1530</v>
      </c>
      <c r="AC153" s="109">
        <v>1</v>
      </c>
      <c r="AD153" s="109">
        <v>5.4</v>
      </c>
      <c r="AE153" s="109"/>
      <c r="AF153" s="109">
        <v>4.41</v>
      </c>
      <c r="AG153" s="109">
        <v>2.3980645161290317</v>
      </c>
    </row>
    <row r="154" spans="1:33" x14ac:dyDescent="0.35">
      <c r="A154" s="105" t="str">
        <f t="shared" si="4"/>
        <v>MB-3-2-2</v>
      </c>
      <c r="B154" s="106" t="s">
        <v>285</v>
      </c>
      <c r="C154" s="107" t="s">
        <v>317</v>
      </c>
      <c r="E154" s="109" t="s">
        <v>310</v>
      </c>
      <c r="F154" s="109" t="s">
        <v>302</v>
      </c>
      <c r="G154" s="109" t="str">
        <f t="shared" si="5"/>
        <v>MB-</v>
      </c>
      <c r="H154" s="109" t="s">
        <v>169</v>
      </c>
      <c r="I154" s="109" t="s">
        <v>318</v>
      </c>
      <c r="J154" s="45">
        <v>3</v>
      </c>
      <c r="K154" s="1" t="s">
        <v>322</v>
      </c>
      <c r="L154" s="127">
        <v>7</v>
      </c>
      <c r="M154" s="128" t="s">
        <v>320</v>
      </c>
      <c r="N154" s="129">
        <v>29</v>
      </c>
      <c r="O154" s="128">
        <v>12</v>
      </c>
      <c r="P154" s="130">
        <v>2</v>
      </c>
      <c r="Q154" s="131">
        <v>2</v>
      </c>
      <c r="R154" s="110" t="s">
        <v>247</v>
      </c>
      <c r="T154" s="109"/>
      <c r="U154" s="112"/>
      <c r="V154" s="113"/>
      <c r="W154" s="109">
        <v>7.0000000000000007E-2</v>
      </c>
      <c r="X154" s="113">
        <v>1.7</v>
      </c>
      <c r="Y154" s="113">
        <v>2.9</v>
      </c>
      <c r="Z154" s="109">
        <v>2.5</v>
      </c>
      <c r="AA154" s="109">
        <v>1.3632</v>
      </c>
      <c r="AB154" s="109">
        <v>690</v>
      </c>
      <c r="AC154" s="109">
        <v>1</v>
      </c>
      <c r="AD154" s="109"/>
      <c r="AE154" s="109"/>
      <c r="AF154" s="109">
        <v>4.63</v>
      </c>
      <c r="AG154" s="109">
        <v>3.9760000000000004</v>
      </c>
    </row>
    <row r="155" spans="1:33" x14ac:dyDescent="0.35">
      <c r="A155" s="105" t="str">
        <f t="shared" si="4"/>
        <v>MB-3-2-3</v>
      </c>
      <c r="B155" s="106" t="s">
        <v>285</v>
      </c>
      <c r="C155" s="107" t="s">
        <v>317</v>
      </c>
      <c r="E155" s="109" t="s">
        <v>310</v>
      </c>
      <c r="F155" s="109" t="s">
        <v>302</v>
      </c>
      <c r="G155" s="109" t="str">
        <f t="shared" si="5"/>
        <v>MB-</v>
      </c>
      <c r="H155" s="109" t="s">
        <v>169</v>
      </c>
      <c r="I155" s="109" t="s">
        <v>318</v>
      </c>
      <c r="J155" s="45">
        <v>3</v>
      </c>
      <c r="K155" s="1" t="s">
        <v>322</v>
      </c>
      <c r="L155" s="127">
        <v>7</v>
      </c>
      <c r="M155" s="128" t="s">
        <v>320</v>
      </c>
      <c r="N155" s="129">
        <v>30</v>
      </c>
      <c r="O155" s="128">
        <v>12</v>
      </c>
      <c r="P155" s="130">
        <v>2</v>
      </c>
      <c r="Q155" s="131">
        <v>3</v>
      </c>
      <c r="R155" s="110" t="s">
        <v>293</v>
      </c>
      <c r="T155" s="109"/>
      <c r="U155" s="112"/>
      <c r="V155" s="113"/>
      <c r="W155" s="109">
        <v>0.03</v>
      </c>
      <c r="X155" s="113">
        <v>2.6</v>
      </c>
      <c r="Y155" s="113">
        <v>4.5999999999999996</v>
      </c>
      <c r="Z155" s="109">
        <v>4.7</v>
      </c>
      <c r="AA155" s="109"/>
      <c r="AB155" s="109">
        <v>2010</v>
      </c>
      <c r="AC155" s="109">
        <v>1</v>
      </c>
      <c r="AD155" s="109"/>
      <c r="AE155" s="109"/>
      <c r="AF155" s="109">
        <v>2.3300000000000005</v>
      </c>
      <c r="AG155" s="109">
        <v>1.6954545454545453</v>
      </c>
    </row>
    <row r="156" spans="1:33" x14ac:dyDescent="0.35">
      <c r="A156" s="105" t="str">
        <f t="shared" si="4"/>
        <v>MB-3-3-1</v>
      </c>
      <c r="B156" s="106" t="s">
        <v>285</v>
      </c>
      <c r="C156" s="107" t="s">
        <v>317</v>
      </c>
      <c r="E156" s="109" t="s">
        <v>310</v>
      </c>
      <c r="F156" s="109" t="s">
        <v>302</v>
      </c>
      <c r="G156" s="109" t="str">
        <f t="shared" si="5"/>
        <v>MB-</v>
      </c>
      <c r="H156" s="109" t="s">
        <v>169</v>
      </c>
      <c r="I156" s="109" t="s">
        <v>318</v>
      </c>
      <c r="J156" s="45">
        <v>3</v>
      </c>
      <c r="K156" s="1" t="s">
        <v>322</v>
      </c>
      <c r="L156" s="127">
        <v>7</v>
      </c>
      <c r="M156" s="128" t="s">
        <v>320</v>
      </c>
      <c r="N156" s="129">
        <v>31</v>
      </c>
      <c r="O156" s="128">
        <v>19</v>
      </c>
      <c r="P156" s="130">
        <v>3</v>
      </c>
      <c r="Q156" s="131">
        <v>1</v>
      </c>
      <c r="R156" s="110" t="s">
        <v>216</v>
      </c>
      <c r="T156" s="109"/>
      <c r="U156" s="112"/>
      <c r="V156" s="113">
        <v>1.6</v>
      </c>
      <c r="W156" s="109">
        <v>0.04</v>
      </c>
      <c r="X156" s="113">
        <v>2.2000000000000002</v>
      </c>
      <c r="Y156" s="113">
        <v>3.5</v>
      </c>
      <c r="Z156" s="109">
        <v>4.3</v>
      </c>
      <c r="AA156" s="109">
        <v>1.4168499999999999</v>
      </c>
      <c r="AB156" s="109">
        <v>1420</v>
      </c>
      <c r="AC156" s="109">
        <v>2</v>
      </c>
      <c r="AD156" s="109">
        <v>5</v>
      </c>
      <c r="AE156" s="109"/>
      <c r="AF156" s="109">
        <v>5.2999999999999989</v>
      </c>
      <c r="AG156" s="109">
        <v>3.0274193548387101</v>
      </c>
    </row>
    <row r="157" spans="1:33" x14ac:dyDescent="0.35">
      <c r="A157" s="105" t="str">
        <f t="shared" si="4"/>
        <v>MB-3-3-2</v>
      </c>
      <c r="B157" s="106" t="s">
        <v>285</v>
      </c>
      <c r="C157" s="107" t="s">
        <v>317</v>
      </c>
      <c r="E157" s="109" t="s">
        <v>310</v>
      </c>
      <c r="F157" s="109" t="s">
        <v>302</v>
      </c>
      <c r="G157" s="109" t="str">
        <f t="shared" si="5"/>
        <v>MB-</v>
      </c>
      <c r="H157" s="109" t="s">
        <v>169</v>
      </c>
      <c r="I157" s="109" t="s">
        <v>318</v>
      </c>
      <c r="J157" s="45">
        <v>3</v>
      </c>
      <c r="K157" s="1" t="s">
        <v>322</v>
      </c>
      <c r="L157" s="127">
        <v>7</v>
      </c>
      <c r="M157" s="128" t="s">
        <v>320</v>
      </c>
      <c r="N157" s="129">
        <v>32</v>
      </c>
      <c r="O157" s="128">
        <v>19</v>
      </c>
      <c r="P157" s="130">
        <v>3</v>
      </c>
      <c r="Q157" s="131">
        <v>2</v>
      </c>
      <c r="R157" s="110" t="s">
        <v>247</v>
      </c>
      <c r="T157" s="109"/>
      <c r="U157" s="112"/>
      <c r="V157" s="113"/>
      <c r="W157" s="109">
        <v>0.05</v>
      </c>
      <c r="X157" s="113">
        <v>2</v>
      </c>
      <c r="Y157" s="113">
        <v>3.8</v>
      </c>
      <c r="Z157" s="109">
        <v>3.2</v>
      </c>
      <c r="AA157" s="109">
        <v>1.3374999999999999</v>
      </c>
      <c r="AB157" s="109">
        <v>920</v>
      </c>
      <c r="AC157" s="109">
        <v>2</v>
      </c>
      <c r="AD157" s="109"/>
      <c r="AE157" s="109"/>
      <c r="AF157" s="109">
        <v>5.6599999999999993</v>
      </c>
      <c r="AG157" s="109">
        <v>4.7096666666666671</v>
      </c>
    </row>
    <row r="158" spans="1:33" x14ac:dyDescent="0.35">
      <c r="A158" s="105" t="str">
        <f t="shared" si="4"/>
        <v>MB-3-3-3</v>
      </c>
      <c r="B158" s="106" t="s">
        <v>285</v>
      </c>
      <c r="C158" s="107" t="s">
        <v>317</v>
      </c>
      <c r="E158" s="109" t="s">
        <v>310</v>
      </c>
      <c r="F158" s="109" t="s">
        <v>302</v>
      </c>
      <c r="G158" s="109" t="str">
        <f t="shared" si="5"/>
        <v>MB-</v>
      </c>
      <c r="H158" s="109" t="s">
        <v>169</v>
      </c>
      <c r="I158" s="109" t="s">
        <v>318</v>
      </c>
      <c r="J158" s="45">
        <v>3</v>
      </c>
      <c r="K158" s="1" t="s">
        <v>322</v>
      </c>
      <c r="L158" s="127">
        <v>7</v>
      </c>
      <c r="M158" s="128" t="s">
        <v>320</v>
      </c>
      <c r="N158" s="129">
        <v>33</v>
      </c>
      <c r="O158" s="128">
        <v>19</v>
      </c>
      <c r="P158" s="130">
        <v>3</v>
      </c>
      <c r="Q158" s="131">
        <v>3</v>
      </c>
      <c r="R158" s="110" t="s">
        <v>293</v>
      </c>
      <c r="T158" s="109"/>
      <c r="U158" s="112"/>
      <c r="V158" s="113"/>
      <c r="W158" s="109">
        <v>0.04</v>
      </c>
      <c r="X158" s="113">
        <v>2.6</v>
      </c>
      <c r="Y158" s="113">
        <v>4.5</v>
      </c>
      <c r="Z158" s="109">
        <v>4.5999999999999996</v>
      </c>
      <c r="AA158" s="109"/>
      <c r="AB158" s="109">
        <v>1840</v>
      </c>
      <c r="AC158" s="109">
        <v>1</v>
      </c>
      <c r="AD158" s="109"/>
      <c r="AE158" s="109"/>
      <c r="AF158" s="109">
        <v>2.81</v>
      </c>
      <c r="AG158" s="109">
        <v>1.6709090909090909</v>
      </c>
    </row>
    <row r="159" spans="1:33" x14ac:dyDescent="0.35">
      <c r="A159" s="105" t="str">
        <f t="shared" si="4"/>
        <v>MB-3-4-1</v>
      </c>
      <c r="B159" s="106" t="s">
        <v>285</v>
      </c>
      <c r="C159" s="107" t="s">
        <v>317</v>
      </c>
      <c r="E159" s="109" t="s">
        <v>310</v>
      </c>
      <c r="F159" s="109" t="s">
        <v>302</v>
      </c>
      <c r="G159" s="109" t="str">
        <f t="shared" si="5"/>
        <v>MB-</v>
      </c>
      <c r="H159" s="109" t="s">
        <v>169</v>
      </c>
      <c r="I159" s="109" t="s">
        <v>318</v>
      </c>
      <c r="J159" s="45">
        <v>3</v>
      </c>
      <c r="K159" s="1" t="s">
        <v>322</v>
      </c>
      <c r="L159" s="127">
        <v>7</v>
      </c>
      <c r="M159" s="128" t="s">
        <v>320</v>
      </c>
      <c r="N159" s="129">
        <v>34</v>
      </c>
      <c r="O159" s="128">
        <v>30</v>
      </c>
      <c r="P159" s="130">
        <v>4</v>
      </c>
      <c r="Q159" s="131">
        <v>1</v>
      </c>
      <c r="R159" s="110" t="s">
        <v>216</v>
      </c>
      <c r="T159" s="109"/>
      <c r="U159" s="112"/>
      <c r="V159" s="113">
        <v>1.6</v>
      </c>
      <c r="W159" s="109">
        <v>0.03</v>
      </c>
      <c r="X159" s="113">
        <v>1.9</v>
      </c>
      <c r="Y159" s="113">
        <v>3.4</v>
      </c>
      <c r="Z159" s="109">
        <v>4</v>
      </c>
      <c r="AA159" s="109">
        <v>1.3538000000000001</v>
      </c>
      <c r="AB159" s="109">
        <v>1210</v>
      </c>
      <c r="AC159" s="109">
        <v>1</v>
      </c>
      <c r="AD159" s="109">
        <v>4.5999999999999996</v>
      </c>
      <c r="AE159" s="109"/>
      <c r="AF159" s="109">
        <v>4.76</v>
      </c>
      <c r="AG159" s="109">
        <v>3.1325806451612901</v>
      </c>
    </row>
    <row r="160" spans="1:33" x14ac:dyDescent="0.35">
      <c r="A160" s="105" t="str">
        <f t="shared" si="4"/>
        <v>MB-3-4-2</v>
      </c>
      <c r="B160" s="106" t="s">
        <v>285</v>
      </c>
      <c r="C160" s="107" t="s">
        <v>317</v>
      </c>
      <c r="E160" s="109" t="s">
        <v>310</v>
      </c>
      <c r="F160" s="109" t="s">
        <v>302</v>
      </c>
      <c r="G160" s="109" t="str">
        <f t="shared" si="5"/>
        <v>MB-</v>
      </c>
      <c r="H160" s="109" t="s">
        <v>169</v>
      </c>
      <c r="I160" s="109" t="s">
        <v>318</v>
      </c>
      <c r="J160" s="45">
        <v>3</v>
      </c>
      <c r="K160" s="1" t="s">
        <v>322</v>
      </c>
      <c r="L160" s="127">
        <v>7</v>
      </c>
      <c r="M160" s="128" t="s">
        <v>320</v>
      </c>
      <c r="N160" s="129">
        <v>35</v>
      </c>
      <c r="O160" s="128">
        <v>30</v>
      </c>
      <c r="P160" s="130">
        <v>4</v>
      </c>
      <c r="Q160" s="131">
        <v>2</v>
      </c>
      <c r="R160" s="110" t="s">
        <v>247</v>
      </c>
      <c r="T160" s="109"/>
      <c r="U160" s="112"/>
      <c r="V160" s="113"/>
      <c r="W160" s="109">
        <v>0.03</v>
      </c>
      <c r="X160" s="113">
        <v>1.6</v>
      </c>
      <c r="Y160" s="113">
        <v>2.9</v>
      </c>
      <c r="Z160" s="109">
        <v>2.2999999999999998</v>
      </c>
      <c r="AA160" s="109">
        <v>1.4838</v>
      </c>
      <c r="AB160" s="109">
        <v>600</v>
      </c>
      <c r="AC160" s="109">
        <v>1</v>
      </c>
      <c r="AD160" s="109">
        <v>4.7</v>
      </c>
      <c r="AE160" s="109"/>
      <c r="AF160" s="109">
        <v>5.66</v>
      </c>
      <c r="AG160" s="109">
        <v>4.96</v>
      </c>
    </row>
    <row r="161" spans="1:33" x14ac:dyDescent="0.35">
      <c r="A161" s="105" t="str">
        <f t="shared" si="4"/>
        <v>MB-3-4-3</v>
      </c>
      <c r="B161" s="106" t="s">
        <v>285</v>
      </c>
      <c r="C161" s="107" t="s">
        <v>317</v>
      </c>
      <c r="E161" s="109" t="s">
        <v>310</v>
      </c>
      <c r="F161" s="109" t="s">
        <v>302</v>
      </c>
      <c r="G161" s="109" t="str">
        <f t="shared" si="5"/>
        <v>MB-</v>
      </c>
      <c r="H161" s="109" t="s">
        <v>169</v>
      </c>
      <c r="I161" s="109" t="s">
        <v>318</v>
      </c>
      <c r="J161" s="45">
        <v>3</v>
      </c>
      <c r="K161" s="1" t="s">
        <v>322</v>
      </c>
      <c r="L161" s="127">
        <v>7</v>
      </c>
      <c r="M161" s="128" t="s">
        <v>320</v>
      </c>
      <c r="N161" s="129">
        <v>36</v>
      </c>
      <c r="O161" s="128">
        <v>30</v>
      </c>
      <c r="P161" s="130">
        <v>4</v>
      </c>
      <c r="Q161" s="131">
        <v>3</v>
      </c>
      <c r="R161" s="110" t="s">
        <v>293</v>
      </c>
      <c r="T161" s="109"/>
      <c r="U161" s="112"/>
      <c r="V161" s="113"/>
      <c r="W161" s="109">
        <v>0.03</v>
      </c>
      <c r="X161" s="113">
        <v>2.4</v>
      </c>
      <c r="Y161" s="113">
        <v>4</v>
      </c>
      <c r="Z161" s="109">
        <v>3.9</v>
      </c>
      <c r="AA161" s="109"/>
      <c r="AB161" s="109">
        <v>1470</v>
      </c>
      <c r="AC161" s="109">
        <v>1</v>
      </c>
      <c r="AD161" s="109"/>
      <c r="AE161" s="109"/>
      <c r="AF161" s="109">
        <v>3.04</v>
      </c>
      <c r="AG161" s="109">
        <v>1.7963636363636366</v>
      </c>
    </row>
    <row r="162" spans="1:33" x14ac:dyDescent="0.35">
      <c r="A162" s="105" t="str">
        <f t="shared" si="4"/>
        <v>DC-1-1-1</v>
      </c>
      <c r="B162" s="106" t="s">
        <v>285</v>
      </c>
      <c r="C162" s="107" t="s">
        <v>323</v>
      </c>
      <c r="D162" s="107"/>
      <c r="E162" s="109" t="s">
        <v>324</v>
      </c>
      <c r="F162" s="109" t="s">
        <v>289</v>
      </c>
      <c r="G162" s="109" t="str">
        <f t="shared" si="5"/>
        <v>DC-</v>
      </c>
      <c r="H162" s="109" t="s">
        <v>167</v>
      </c>
      <c r="I162" s="109" t="s">
        <v>325</v>
      </c>
      <c r="J162" s="45">
        <v>1</v>
      </c>
      <c r="K162" s="128" t="s">
        <v>326</v>
      </c>
      <c r="L162" s="127">
        <v>1</v>
      </c>
      <c r="M162" s="128" t="s">
        <v>327</v>
      </c>
      <c r="N162" s="129">
        <v>1</v>
      </c>
      <c r="P162" s="130">
        <v>1</v>
      </c>
      <c r="Q162" s="131">
        <v>1</v>
      </c>
      <c r="R162" s="110" t="s">
        <v>216</v>
      </c>
      <c r="T162" s="109"/>
      <c r="U162" s="112"/>
      <c r="V162" s="113">
        <v>4</v>
      </c>
      <c r="W162" s="109">
        <v>0.06</v>
      </c>
      <c r="X162" s="113">
        <v>3.7</v>
      </c>
      <c r="Y162" s="113">
        <v>7.4</v>
      </c>
      <c r="Z162" s="109">
        <v>10.199999999999999</v>
      </c>
      <c r="AA162" s="109">
        <v>1.1024499999999999</v>
      </c>
      <c r="AB162" s="109">
        <v>4400</v>
      </c>
      <c r="AC162" s="109">
        <v>38</v>
      </c>
      <c r="AD162" s="109">
        <v>7.3</v>
      </c>
      <c r="AE162" s="109"/>
      <c r="AF162" s="109">
        <v>2.1</v>
      </c>
      <c r="AG162" s="109">
        <v>0.99903225806451634</v>
      </c>
    </row>
    <row r="163" spans="1:33" x14ac:dyDescent="0.35">
      <c r="A163" s="105" t="str">
        <f t="shared" si="4"/>
        <v>DC-1-1-2</v>
      </c>
      <c r="B163" s="106" t="s">
        <v>285</v>
      </c>
      <c r="C163" s="107" t="s">
        <v>323</v>
      </c>
      <c r="D163" s="107"/>
      <c r="E163" s="109" t="s">
        <v>324</v>
      </c>
      <c r="F163" s="109" t="s">
        <v>289</v>
      </c>
      <c r="G163" s="109" t="str">
        <f t="shared" si="5"/>
        <v>DC-</v>
      </c>
      <c r="H163" s="109" t="s">
        <v>167</v>
      </c>
      <c r="I163" s="109" t="s">
        <v>325</v>
      </c>
      <c r="J163" s="45">
        <v>1</v>
      </c>
      <c r="K163" s="128" t="s">
        <v>326</v>
      </c>
      <c r="L163" s="127">
        <v>1</v>
      </c>
      <c r="M163" s="128" t="s">
        <v>327</v>
      </c>
      <c r="N163" s="129">
        <v>2</v>
      </c>
      <c r="P163" s="130">
        <v>1</v>
      </c>
      <c r="Q163" s="131">
        <v>2</v>
      </c>
      <c r="R163" s="110" t="s">
        <v>247</v>
      </c>
      <c r="T163" s="109"/>
      <c r="U163" s="112"/>
      <c r="V163" s="113"/>
      <c r="W163" s="109">
        <v>0.21</v>
      </c>
      <c r="X163" s="113">
        <v>3.3</v>
      </c>
      <c r="Y163" s="113">
        <v>6.3</v>
      </c>
      <c r="Z163" s="109">
        <v>9.1</v>
      </c>
      <c r="AA163" s="109">
        <v>1.2981499999999999</v>
      </c>
      <c r="AB163" s="109">
        <v>3270</v>
      </c>
      <c r="AC163" s="109">
        <v>41</v>
      </c>
      <c r="AD163" s="109">
        <v>7.4</v>
      </c>
      <c r="AE163" s="109"/>
      <c r="AF163" s="109">
        <v>3.0900000000000003</v>
      </c>
      <c r="AG163" s="109">
        <v>2.6296666666666666</v>
      </c>
    </row>
    <row r="164" spans="1:33" x14ac:dyDescent="0.35">
      <c r="A164" s="105" t="str">
        <f t="shared" si="4"/>
        <v>DC-1-1-3</v>
      </c>
      <c r="B164" s="106" t="s">
        <v>285</v>
      </c>
      <c r="C164" s="107" t="s">
        <v>323</v>
      </c>
      <c r="D164" s="107"/>
      <c r="E164" s="109" t="s">
        <v>324</v>
      </c>
      <c r="F164" s="109" t="s">
        <v>289</v>
      </c>
      <c r="G164" s="109" t="str">
        <f t="shared" si="5"/>
        <v>DC-</v>
      </c>
      <c r="H164" s="109" t="s">
        <v>167</v>
      </c>
      <c r="I164" s="109" t="s">
        <v>325</v>
      </c>
      <c r="J164" s="45">
        <v>1</v>
      </c>
      <c r="K164" s="128" t="s">
        <v>326</v>
      </c>
      <c r="L164" s="127">
        <v>1</v>
      </c>
      <c r="M164" s="128" t="s">
        <v>327</v>
      </c>
      <c r="N164" s="129">
        <v>3</v>
      </c>
      <c r="P164" s="130">
        <v>1</v>
      </c>
      <c r="Q164" s="131">
        <v>3</v>
      </c>
      <c r="R164" s="110" t="s">
        <v>293</v>
      </c>
      <c r="T164" s="109"/>
      <c r="U164" s="112"/>
      <c r="V164" s="113"/>
      <c r="W164" s="109">
        <v>0.3</v>
      </c>
      <c r="X164" s="113">
        <v>2.4</v>
      </c>
      <c r="Y164" s="113">
        <v>3.6</v>
      </c>
      <c r="Z164" s="109">
        <v>5.5</v>
      </c>
      <c r="AA164" s="109"/>
      <c r="AB164" s="109">
        <v>2000</v>
      </c>
      <c r="AC164" s="109">
        <v>27</v>
      </c>
      <c r="AD164" s="109"/>
      <c r="AE164" s="109"/>
      <c r="AF164" s="109">
        <v>0.85</v>
      </c>
      <c r="AG164" s="109">
        <v>0.73363636363636364</v>
      </c>
    </row>
    <row r="165" spans="1:33" x14ac:dyDescent="0.35">
      <c r="A165" s="105" t="str">
        <f t="shared" si="4"/>
        <v>DC-1-2-1</v>
      </c>
      <c r="B165" s="106" t="s">
        <v>285</v>
      </c>
      <c r="C165" s="107" t="s">
        <v>323</v>
      </c>
      <c r="D165" s="107"/>
      <c r="E165" s="109" t="s">
        <v>324</v>
      </c>
      <c r="F165" s="109" t="s">
        <v>289</v>
      </c>
      <c r="G165" s="109" t="str">
        <f t="shared" si="5"/>
        <v>DC-</v>
      </c>
      <c r="H165" s="109" t="s">
        <v>167</v>
      </c>
      <c r="I165" s="109" t="s">
        <v>325</v>
      </c>
      <c r="J165" s="45">
        <v>1</v>
      </c>
      <c r="K165" s="128" t="s">
        <v>326</v>
      </c>
      <c r="L165" s="127">
        <v>1</v>
      </c>
      <c r="M165" s="128" t="s">
        <v>327</v>
      </c>
      <c r="N165" s="129">
        <v>4</v>
      </c>
      <c r="P165" s="130">
        <v>2</v>
      </c>
      <c r="Q165" s="131">
        <v>1</v>
      </c>
      <c r="R165" s="110" t="s">
        <v>216</v>
      </c>
      <c r="T165" s="109"/>
      <c r="U165" s="112"/>
      <c r="V165" s="113">
        <v>4</v>
      </c>
      <c r="W165" s="109">
        <v>0.06</v>
      </c>
      <c r="X165" s="113">
        <v>3.6</v>
      </c>
      <c r="Y165" s="113">
        <v>7.2</v>
      </c>
      <c r="Z165" s="109">
        <v>10</v>
      </c>
      <c r="AA165" s="109">
        <v>1.1526000000000001</v>
      </c>
      <c r="AB165" s="109">
        <v>4410</v>
      </c>
      <c r="AC165" s="109">
        <v>39</v>
      </c>
      <c r="AD165" s="109">
        <v>7.2</v>
      </c>
      <c r="AE165" s="109"/>
      <c r="AF165" s="109">
        <v>2.74</v>
      </c>
      <c r="AG165" s="109">
        <v>1.348709677419355</v>
      </c>
    </row>
    <row r="166" spans="1:33" x14ac:dyDescent="0.35">
      <c r="A166" s="105" t="str">
        <f t="shared" si="4"/>
        <v>DC-1-2-2</v>
      </c>
      <c r="B166" s="106" t="s">
        <v>285</v>
      </c>
      <c r="C166" s="107" t="s">
        <v>323</v>
      </c>
      <c r="D166" s="107"/>
      <c r="E166" s="109" t="s">
        <v>324</v>
      </c>
      <c r="F166" s="109" t="s">
        <v>289</v>
      </c>
      <c r="G166" s="109" t="str">
        <f t="shared" si="5"/>
        <v>DC-</v>
      </c>
      <c r="H166" s="109" t="s">
        <v>167</v>
      </c>
      <c r="I166" s="109" t="s">
        <v>325</v>
      </c>
      <c r="J166" s="45">
        <v>1</v>
      </c>
      <c r="K166" s="128" t="s">
        <v>326</v>
      </c>
      <c r="L166" s="127">
        <v>1</v>
      </c>
      <c r="M166" s="128" t="s">
        <v>327</v>
      </c>
      <c r="N166" s="129">
        <v>5</v>
      </c>
      <c r="P166" s="130">
        <v>2</v>
      </c>
      <c r="Q166" s="131">
        <v>2</v>
      </c>
      <c r="R166" s="110" t="s">
        <v>247</v>
      </c>
      <c r="T166" s="109"/>
      <c r="U166" s="112"/>
      <c r="V166" s="113"/>
      <c r="W166" s="109">
        <v>0.22</v>
      </c>
      <c r="X166" s="113">
        <v>3.2</v>
      </c>
      <c r="Y166" s="113">
        <v>6.2</v>
      </c>
      <c r="Z166" s="109">
        <v>9.1</v>
      </c>
      <c r="AA166" s="109">
        <v>1.3523000000000001</v>
      </c>
      <c r="AB166" s="109">
        <v>3690</v>
      </c>
      <c r="AC166" s="109">
        <v>42</v>
      </c>
      <c r="AD166" s="109">
        <v>7.3</v>
      </c>
      <c r="AE166" s="109"/>
      <c r="AF166" s="109">
        <v>3.34</v>
      </c>
      <c r="AG166" s="109">
        <v>3.0310000000000001</v>
      </c>
    </row>
    <row r="167" spans="1:33" x14ac:dyDescent="0.35">
      <c r="A167" s="105" t="str">
        <f t="shared" si="4"/>
        <v>DC-1-2-3</v>
      </c>
      <c r="B167" s="106" t="s">
        <v>285</v>
      </c>
      <c r="C167" s="107" t="s">
        <v>323</v>
      </c>
      <c r="D167" s="107"/>
      <c r="E167" s="109" t="s">
        <v>324</v>
      </c>
      <c r="F167" s="109" t="s">
        <v>289</v>
      </c>
      <c r="G167" s="109" t="str">
        <f t="shared" si="5"/>
        <v>DC-</v>
      </c>
      <c r="H167" s="109" t="s">
        <v>167</v>
      </c>
      <c r="I167" s="109" t="s">
        <v>325</v>
      </c>
      <c r="J167" s="45">
        <v>1</v>
      </c>
      <c r="K167" s="128" t="s">
        <v>326</v>
      </c>
      <c r="L167" s="127">
        <v>1</v>
      </c>
      <c r="M167" s="128" t="s">
        <v>327</v>
      </c>
      <c r="N167" s="129">
        <v>6</v>
      </c>
      <c r="P167" s="130">
        <v>2</v>
      </c>
      <c r="Q167" s="131">
        <v>3</v>
      </c>
      <c r="R167" s="110" t="s">
        <v>293</v>
      </c>
      <c r="T167" s="109"/>
      <c r="U167" s="112"/>
      <c r="V167" s="113"/>
      <c r="W167" s="109">
        <v>0.08</v>
      </c>
      <c r="X167" s="113">
        <v>4.0999999999999996</v>
      </c>
      <c r="Y167" s="113">
        <v>7.8</v>
      </c>
      <c r="Z167" s="109">
        <v>10.8</v>
      </c>
      <c r="AA167" s="109"/>
      <c r="AB167" s="109">
        <v>4740</v>
      </c>
      <c r="AC167" s="109">
        <v>38</v>
      </c>
      <c r="AD167" s="109">
        <v>7.2</v>
      </c>
      <c r="AE167" s="109"/>
      <c r="AF167" s="109">
        <v>0.90999999999999992</v>
      </c>
      <c r="AG167" s="109">
        <v>0.77272727272727271</v>
      </c>
    </row>
    <row r="168" spans="1:33" x14ac:dyDescent="0.35">
      <c r="A168" s="105" t="str">
        <f t="shared" si="4"/>
        <v>DC-1-3-1</v>
      </c>
      <c r="B168" s="106" t="s">
        <v>285</v>
      </c>
      <c r="C168" s="107" t="s">
        <v>323</v>
      </c>
      <c r="D168" s="107"/>
      <c r="E168" s="109" t="s">
        <v>324</v>
      </c>
      <c r="F168" s="109" t="s">
        <v>289</v>
      </c>
      <c r="G168" s="109" t="str">
        <f t="shared" si="5"/>
        <v>DC-</v>
      </c>
      <c r="H168" s="109" t="s">
        <v>167</v>
      </c>
      <c r="I168" s="109" t="s">
        <v>325</v>
      </c>
      <c r="J168" s="45">
        <v>1</v>
      </c>
      <c r="K168" s="128" t="s">
        <v>326</v>
      </c>
      <c r="L168" s="127">
        <v>1</v>
      </c>
      <c r="M168" s="128" t="s">
        <v>327</v>
      </c>
      <c r="N168" s="129">
        <v>7</v>
      </c>
      <c r="P168" s="130">
        <v>3</v>
      </c>
      <c r="Q168" s="131">
        <v>1</v>
      </c>
      <c r="R168" s="110" t="s">
        <v>216</v>
      </c>
      <c r="T168" s="109"/>
      <c r="U168" s="112"/>
      <c r="V168" s="113">
        <v>3.9</v>
      </c>
      <c r="W168" s="109">
        <v>0.14000000000000001</v>
      </c>
      <c r="X168" s="113">
        <v>3.7</v>
      </c>
      <c r="Y168" s="113">
        <v>7.3</v>
      </c>
      <c r="Z168" s="109">
        <v>9.8000000000000007</v>
      </c>
      <c r="AA168" s="109">
        <v>1.2445999999999999</v>
      </c>
      <c r="AB168" s="109">
        <v>4310</v>
      </c>
      <c r="AC168" s="109">
        <v>37</v>
      </c>
      <c r="AD168" s="109">
        <v>7.2</v>
      </c>
      <c r="AE168" s="109"/>
      <c r="AF168" s="109">
        <v>2.97</v>
      </c>
      <c r="AG168" s="109">
        <v>1.2987096774193545</v>
      </c>
    </row>
    <row r="169" spans="1:33" x14ac:dyDescent="0.35">
      <c r="A169" s="105" t="str">
        <f t="shared" si="4"/>
        <v>DC-1-3-2</v>
      </c>
      <c r="B169" s="106" t="s">
        <v>285</v>
      </c>
      <c r="C169" s="107" t="s">
        <v>323</v>
      </c>
      <c r="D169" s="107"/>
      <c r="E169" s="109" t="s">
        <v>324</v>
      </c>
      <c r="F169" s="109" t="s">
        <v>289</v>
      </c>
      <c r="G169" s="109" t="str">
        <f t="shared" si="5"/>
        <v>DC-</v>
      </c>
      <c r="H169" s="109" t="s">
        <v>167</v>
      </c>
      <c r="I169" s="109" t="s">
        <v>325</v>
      </c>
      <c r="J169" s="45">
        <v>1</v>
      </c>
      <c r="K169" s="128" t="s">
        <v>326</v>
      </c>
      <c r="L169" s="127">
        <v>1</v>
      </c>
      <c r="M169" s="128" t="s">
        <v>327</v>
      </c>
      <c r="N169" s="129">
        <v>8</v>
      </c>
      <c r="P169" s="130">
        <v>3</v>
      </c>
      <c r="Q169" s="131">
        <v>2</v>
      </c>
      <c r="R169" s="110" t="s">
        <v>247</v>
      </c>
      <c r="T169" s="109"/>
      <c r="U169" s="112"/>
      <c r="V169" s="113"/>
      <c r="W169" s="109">
        <v>0.2</v>
      </c>
      <c r="X169" s="113">
        <v>3.2</v>
      </c>
      <c r="Y169" s="113">
        <v>6.2</v>
      </c>
      <c r="Z169" s="109">
        <v>8.6</v>
      </c>
      <c r="AA169" s="109">
        <v>1.3847499999999999</v>
      </c>
      <c r="AB169" s="109">
        <v>3200</v>
      </c>
      <c r="AC169" s="109">
        <v>39</v>
      </c>
      <c r="AD169" s="109">
        <v>7.3</v>
      </c>
      <c r="AE169" s="109"/>
      <c r="AF169" s="109">
        <v>2.9400000000000004</v>
      </c>
      <c r="AG169" s="109">
        <v>2.3976666666666659</v>
      </c>
    </row>
    <row r="170" spans="1:33" x14ac:dyDescent="0.35">
      <c r="A170" s="105" t="str">
        <f t="shared" si="4"/>
        <v>DC-1-3-3</v>
      </c>
      <c r="B170" s="106" t="s">
        <v>285</v>
      </c>
      <c r="C170" s="107" t="s">
        <v>323</v>
      </c>
      <c r="D170" s="107"/>
      <c r="E170" s="109" t="s">
        <v>324</v>
      </c>
      <c r="F170" s="109" t="s">
        <v>289</v>
      </c>
      <c r="G170" s="109" t="str">
        <f t="shared" si="5"/>
        <v>DC-</v>
      </c>
      <c r="H170" s="109" t="s">
        <v>167</v>
      </c>
      <c r="I170" s="109" t="s">
        <v>325</v>
      </c>
      <c r="J170" s="45">
        <v>1</v>
      </c>
      <c r="K170" s="128" t="s">
        <v>326</v>
      </c>
      <c r="L170" s="127">
        <v>1</v>
      </c>
      <c r="M170" s="128" t="s">
        <v>327</v>
      </c>
      <c r="N170" s="129">
        <v>9</v>
      </c>
      <c r="P170" s="130">
        <v>3</v>
      </c>
      <c r="Q170" s="131">
        <v>3</v>
      </c>
      <c r="R170" s="110" t="s">
        <v>293</v>
      </c>
      <c r="T170" s="109"/>
      <c r="U170" s="112"/>
      <c r="V170" s="113"/>
      <c r="W170" s="109">
        <v>0.15</v>
      </c>
      <c r="X170" s="113">
        <v>3.9</v>
      </c>
      <c r="Y170" s="113">
        <v>7.7</v>
      </c>
      <c r="Z170" s="109">
        <v>10.3</v>
      </c>
      <c r="AA170" s="109"/>
      <c r="AB170" s="109">
        <v>4180</v>
      </c>
      <c r="AC170" s="109">
        <v>37</v>
      </c>
      <c r="AD170" s="109">
        <v>7.2</v>
      </c>
      <c r="AE170" s="109"/>
      <c r="AF170" s="109">
        <v>0.83000000000000007</v>
      </c>
      <c r="AG170" s="109">
        <v>0.77090909090909077</v>
      </c>
    </row>
    <row r="171" spans="1:33" x14ac:dyDescent="0.35">
      <c r="A171" s="105" t="str">
        <f t="shared" si="4"/>
        <v>DC-1-4-1</v>
      </c>
      <c r="B171" s="106" t="s">
        <v>285</v>
      </c>
      <c r="C171" s="107" t="s">
        <v>323</v>
      </c>
      <c r="D171" s="107"/>
      <c r="E171" s="109" t="s">
        <v>324</v>
      </c>
      <c r="F171" s="109" t="s">
        <v>289</v>
      </c>
      <c r="G171" s="109" t="str">
        <f t="shared" si="5"/>
        <v>DC-</v>
      </c>
      <c r="H171" s="109" t="s">
        <v>167</v>
      </c>
      <c r="I171" s="109" t="s">
        <v>325</v>
      </c>
      <c r="J171" s="45">
        <v>1</v>
      </c>
      <c r="K171" s="128" t="s">
        <v>326</v>
      </c>
      <c r="L171" s="127">
        <v>1</v>
      </c>
      <c r="M171" s="128" t="s">
        <v>327</v>
      </c>
      <c r="N171" s="129">
        <v>10</v>
      </c>
      <c r="P171" s="130">
        <v>4</v>
      </c>
      <c r="Q171" s="131">
        <v>1</v>
      </c>
      <c r="R171" s="110" t="s">
        <v>216</v>
      </c>
      <c r="T171" s="109"/>
      <c r="U171" s="112"/>
      <c r="V171" s="113">
        <v>3.6</v>
      </c>
      <c r="W171" s="109">
        <v>0.32</v>
      </c>
      <c r="X171" s="113">
        <v>3.1</v>
      </c>
      <c r="Y171" s="113">
        <v>6</v>
      </c>
      <c r="Z171" s="109">
        <v>8.1999999999999993</v>
      </c>
      <c r="AA171" s="109">
        <v>1.12595</v>
      </c>
      <c r="AB171" s="109">
        <v>3570</v>
      </c>
      <c r="AC171" s="109">
        <v>33</v>
      </c>
      <c r="AD171" s="109">
        <v>7.4</v>
      </c>
      <c r="AE171" s="109"/>
      <c r="AF171" s="109">
        <v>1.7899999999999998</v>
      </c>
      <c r="AG171" s="109">
        <v>0.96290322580645149</v>
      </c>
    </row>
    <row r="172" spans="1:33" x14ac:dyDescent="0.35">
      <c r="A172" s="105" t="str">
        <f t="shared" si="4"/>
        <v>DC-1-4-2</v>
      </c>
      <c r="B172" s="106" t="s">
        <v>285</v>
      </c>
      <c r="C172" s="107" t="s">
        <v>323</v>
      </c>
      <c r="D172" s="107"/>
      <c r="E172" s="109" t="s">
        <v>324</v>
      </c>
      <c r="F172" s="109" t="s">
        <v>289</v>
      </c>
      <c r="G172" s="109" t="str">
        <f t="shared" si="5"/>
        <v>DC-</v>
      </c>
      <c r="H172" s="109" t="s">
        <v>167</v>
      </c>
      <c r="I172" s="109" t="s">
        <v>325</v>
      </c>
      <c r="J172" s="45">
        <v>1</v>
      </c>
      <c r="K172" s="128" t="s">
        <v>326</v>
      </c>
      <c r="L172" s="127">
        <v>1</v>
      </c>
      <c r="M172" s="128" t="s">
        <v>327</v>
      </c>
      <c r="N172" s="129">
        <v>11</v>
      </c>
      <c r="P172" s="130">
        <v>4</v>
      </c>
      <c r="Q172" s="131">
        <v>2</v>
      </c>
      <c r="R172" s="110" t="s">
        <v>247</v>
      </c>
      <c r="T172" s="109"/>
      <c r="U172" s="112"/>
      <c r="V172" s="113"/>
      <c r="W172" s="109">
        <v>0.38</v>
      </c>
      <c r="X172" s="113">
        <v>2.4</v>
      </c>
      <c r="Y172" s="113">
        <v>5</v>
      </c>
      <c r="Z172" s="109">
        <v>7.1</v>
      </c>
      <c r="AA172" s="109">
        <v>1.4093</v>
      </c>
      <c r="AB172" s="109">
        <v>2550</v>
      </c>
      <c r="AC172" s="109">
        <v>35</v>
      </c>
      <c r="AD172" s="109"/>
      <c r="AE172" s="109"/>
      <c r="AF172" s="109">
        <v>2.4099999999999997</v>
      </c>
      <c r="AG172" s="109">
        <v>2.1889999999999996</v>
      </c>
    </row>
    <row r="173" spans="1:33" x14ac:dyDescent="0.35">
      <c r="A173" s="105" t="str">
        <f t="shared" si="4"/>
        <v>DC-1-4-3</v>
      </c>
      <c r="B173" s="106" t="s">
        <v>285</v>
      </c>
      <c r="C173" s="107" t="s">
        <v>323</v>
      </c>
      <c r="D173" s="107"/>
      <c r="E173" s="109" t="s">
        <v>324</v>
      </c>
      <c r="F173" s="109" t="s">
        <v>289</v>
      </c>
      <c r="G173" s="109" t="str">
        <f t="shared" si="5"/>
        <v>DC-</v>
      </c>
      <c r="H173" s="109" t="s">
        <v>167</v>
      </c>
      <c r="I173" s="109" t="s">
        <v>325</v>
      </c>
      <c r="J173" s="45">
        <v>1</v>
      </c>
      <c r="K173" s="128" t="s">
        <v>326</v>
      </c>
      <c r="L173" s="127">
        <v>1</v>
      </c>
      <c r="M173" s="128" t="s">
        <v>327</v>
      </c>
      <c r="N173" s="129">
        <v>12</v>
      </c>
      <c r="P173" s="130">
        <v>4</v>
      </c>
      <c r="Q173" s="131">
        <v>3</v>
      </c>
      <c r="R173" s="110" t="s">
        <v>293</v>
      </c>
      <c r="T173" s="109"/>
      <c r="U173" s="112"/>
      <c r="V173" s="113"/>
      <c r="W173" s="109">
        <v>0.48</v>
      </c>
      <c r="X173" s="113">
        <v>3.4</v>
      </c>
      <c r="Y173" s="113">
        <v>6.7</v>
      </c>
      <c r="Z173" s="109">
        <v>9.1999999999999993</v>
      </c>
      <c r="AA173" s="109"/>
      <c r="AB173" s="109">
        <v>3770</v>
      </c>
      <c r="AC173" s="109">
        <v>33</v>
      </c>
      <c r="AD173" s="109"/>
      <c r="AE173" s="109"/>
      <c r="AF173" s="109">
        <v>0.87999999999999989</v>
      </c>
      <c r="AG173" s="109">
        <v>0.79999999999999993</v>
      </c>
    </row>
    <row r="174" spans="1:33" x14ac:dyDescent="0.35">
      <c r="A174" s="105" t="str">
        <f t="shared" si="4"/>
        <v>DC-2-1-1</v>
      </c>
      <c r="B174" s="106" t="s">
        <v>285</v>
      </c>
      <c r="C174" s="107" t="s">
        <v>323</v>
      </c>
      <c r="D174" s="107"/>
      <c r="E174" s="109" t="s">
        <v>324</v>
      </c>
      <c r="F174" s="109" t="s">
        <v>289</v>
      </c>
      <c r="G174" s="109" t="str">
        <f t="shared" si="5"/>
        <v>DC-</v>
      </c>
      <c r="H174" s="109" t="s">
        <v>167</v>
      </c>
      <c r="I174" s="109" t="s">
        <v>325</v>
      </c>
      <c r="J174" s="45">
        <v>2</v>
      </c>
      <c r="K174" s="128" t="s">
        <v>328</v>
      </c>
      <c r="L174" s="127">
        <v>1</v>
      </c>
      <c r="M174" s="128" t="s">
        <v>327</v>
      </c>
      <c r="N174" s="129">
        <v>13</v>
      </c>
      <c r="P174" s="130">
        <v>1</v>
      </c>
      <c r="Q174" s="131">
        <v>1</v>
      </c>
      <c r="R174" s="110" t="s">
        <v>216</v>
      </c>
      <c r="T174" s="109"/>
      <c r="U174" s="112"/>
      <c r="V174" s="113">
        <v>4.2</v>
      </c>
      <c r="W174" s="109">
        <v>0.03</v>
      </c>
      <c r="X174" s="113">
        <v>3.8</v>
      </c>
      <c r="Y174" s="113">
        <v>7.5</v>
      </c>
      <c r="Z174" s="109">
        <v>10.3</v>
      </c>
      <c r="AA174" s="109">
        <v>1.1498999999999999</v>
      </c>
      <c r="AB174" s="109">
        <v>4650</v>
      </c>
      <c r="AC174" s="109">
        <v>40</v>
      </c>
      <c r="AD174" s="109">
        <v>7.2</v>
      </c>
      <c r="AE174" s="109"/>
      <c r="AF174" s="109">
        <v>2.36</v>
      </c>
      <c r="AG174" s="109">
        <v>1.173225806451613</v>
      </c>
    </row>
    <row r="175" spans="1:33" x14ac:dyDescent="0.35">
      <c r="A175" s="105" t="str">
        <f t="shared" si="4"/>
        <v>DC-2-1-2</v>
      </c>
      <c r="B175" s="106" t="s">
        <v>285</v>
      </c>
      <c r="C175" s="107" t="s">
        <v>323</v>
      </c>
      <c r="D175" s="107"/>
      <c r="E175" s="109" t="s">
        <v>324</v>
      </c>
      <c r="F175" s="109" t="s">
        <v>289</v>
      </c>
      <c r="G175" s="109" t="str">
        <f t="shared" si="5"/>
        <v>DC-</v>
      </c>
      <c r="H175" s="109" t="s">
        <v>167</v>
      </c>
      <c r="I175" s="109" t="s">
        <v>325</v>
      </c>
      <c r="J175" s="45">
        <v>2</v>
      </c>
      <c r="K175" s="128" t="s">
        <v>328</v>
      </c>
      <c r="L175" s="127">
        <v>1</v>
      </c>
      <c r="M175" s="128" t="s">
        <v>327</v>
      </c>
      <c r="N175" s="129">
        <v>14</v>
      </c>
      <c r="P175" s="130">
        <v>1</v>
      </c>
      <c r="Q175" s="131">
        <v>2</v>
      </c>
      <c r="R175" s="110" t="s">
        <v>247</v>
      </c>
      <c r="T175" s="109"/>
      <c r="U175" s="112"/>
      <c r="V175" s="113"/>
      <c r="W175" s="109">
        <v>0.25</v>
      </c>
      <c r="X175" s="113">
        <v>3.2</v>
      </c>
      <c r="Y175" s="113">
        <v>6.3</v>
      </c>
      <c r="Z175" s="109">
        <v>8.1</v>
      </c>
      <c r="AA175" s="109">
        <v>1.3661000000000003</v>
      </c>
      <c r="AB175" s="109">
        <v>2840</v>
      </c>
      <c r="AC175" s="109">
        <v>38</v>
      </c>
      <c r="AD175" s="109">
        <v>7.3</v>
      </c>
      <c r="AE175" s="109"/>
      <c r="AF175" s="109">
        <v>2.66</v>
      </c>
      <c r="AG175" s="109">
        <v>2.3589999999999995</v>
      </c>
    </row>
    <row r="176" spans="1:33" x14ac:dyDescent="0.35">
      <c r="A176" s="105" t="str">
        <f t="shared" si="4"/>
        <v>DC-2-1-3</v>
      </c>
      <c r="B176" s="106" t="s">
        <v>285</v>
      </c>
      <c r="C176" s="107" t="s">
        <v>323</v>
      </c>
      <c r="D176" s="107"/>
      <c r="E176" s="109" t="s">
        <v>324</v>
      </c>
      <c r="F176" s="109" t="s">
        <v>289</v>
      </c>
      <c r="G176" s="109" t="str">
        <f t="shared" si="5"/>
        <v>DC-</v>
      </c>
      <c r="H176" s="109" t="s">
        <v>167</v>
      </c>
      <c r="I176" s="109" t="s">
        <v>325</v>
      </c>
      <c r="J176" s="45">
        <v>2</v>
      </c>
      <c r="K176" s="128" t="s">
        <v>328</v>
      </c>
      <c r="L176" s="127">
        <v>1</v>
      </c>
      <c r="M176" s="128" t="s">
        <v>327</v>
      </c>
      <c r="N176" s="129">
        <v>15</v>
      </c>
      <c r="P176" s="130">
        <v>1</v>
      </c>
      <c r="Q176" s="131">
        <v>3</v>
      </c>
      <c r="R176" s="110" t="s">
        <v>293</v>
      </c>
      <c r="T176" s="109"/>
      <c r="U176" s="112"/>
      <c r="V176" s="113"/>
      <c r="W176" s="109">
        <v>0.13</v>
      </c>
      <c r="X176" s="113">
        <v>4.0999999999999996</v>
      </c>
      <c r="Y176" s="113">
        <v>7.9</v>
      </c>
      <c r="Z176" s="109">
        <v>11</v>
      </c>
      <c r="AA176" s="109"/>
      <c r="AB176" s="109">
        <v>4800</v>
      </c>
      <c r="AC176" s="109">
        <v>41</v>
      </c>
      <c r="AD176" s="109">
        <v>7.2</v>
      </c>
      <c r="AE176" s="109"/>
      <c r="AF176" s="109">
        <v>0.78</v>
      </c>
      <c r="AG176" s="109">
        <v>0.66363636363636358</v>
      </c>
    </row>
    <row r="177" spans="1:33" x14ac:dyDescent="0.35">
      <c r="A177" s="105" t="str">
        <f t="shared" si="4"/>
        <v>DC-2-2-1</v>
      </c>
      <c r="B177" s="106" t="s">
        <v>285</v>
      </c>
      <c r="C177" s="107" t="s">
        <v>323</v>
      </c>
      <c r="D177" s="107"/>
      <c r="E177" s="109" t="s">
        <v>324</v>
      </c>
      <c r="F177" s="109" t="s">
        <v>289</v>
      </c>
      <c r="G177" s="109" t="str">
        <f t="shared" si="5"/>
        <v>DC-</v>
      </c>
      <c r="H177" s="109" t="s">
        <v>167</v>
      </c>
      <c r="I177" s="109" t="s">
        <v>325</v>
      </c>
      <c r="J177" s="45">
        <v>2</v>
      </c>
      <c r="K177" s="128" t="s">
        <v>328</v>
      </c>
      <c r="L177" s="127">
        <v>1</v>
      </c>
      <c r="M177" s="128" t="s">
        <v>327</v>
      </c>
      <c r="N177" s="129">
        <v>16</v>
      </c>
      <c r="P177" s="130">
        <v>2</v>
      </c>
      <c r="Q177" s="131">
        <v>1</v>
      </c>
      <c r="R177" s="110" t="s">
        <v>216</v>
      </c>
      <c r="T177" s="109"/>
      <c r="U177" s="112"/>
      <c r="V177" s="113">
        <v>3.7</v>
      </c>
      <c r="W177" s="109">
        <v>0.11</v>
      </c>
      <c r="X177" s="113">
        <v>3.4</v>
      </c>
      <c r="Y177" s="113">
        <v>6.8</v>
      </c>
      <c r="Z177" s="109">
        <v>9.5</v>
      </c>
      <c r="AA177" s="109">
        <v>1.08395</v>
      </c>
      <c r="AB177" s="109">
        <v>4170</v>
      </c>
      <c r="AC177" s="109">
        <v>38</v>
      </c>
      <c r="AD177" s="109">
        <v>7.3</v>
      </c>
      <c r="AE177" s="109"/>
      <c r="AF177" s="109">
        <v>2.09</v>
      </c>
      <c r="AG177" s="109">
        <v>0.92967741935483861</v>
      </c>
    </row>
    <row r="178" spans="1:33" x14ac:dyDescent="0.35">
      <c r="A178" s="105" t="str">
        <f t="shared" si="4"/>
        <v>DC-2-2-2</v>
      </c>
      <c r="B178" s="106" t="s">
        <v>285</v>
      </c>
      <c r="C178" s="107" t="s">
        <v>323</v>
      </c>
      <c r="D178" s="107"/>
      <c r="E178" s="109" t="s">
        <v>324</v>
      </c>
      <c r="F178" s="109" t="s">
        <v>289</v>
      </c>
      <c r="G178" s="109" t="str">
        <f t="shared" si="5"/>
        <v>DC-</v>
      </c>
      <c r="H178" s="109" t="s">
        <v>167</v>
      </c>
      <c r="I178" s="109" t="s">
        <v>325</v>
      </c>
      <c r="J178" s="45">
        <v>2</v>
      </c>
      <c r="K178" s="128" t="s">
        <v>328</v>
      </c>
      <c r="L178" s="127">
        <v>1</v>
      </c>
      <c r="M178" s="128" t="s">
        <v>327</v>
      </c>
      <c r="N178" s="129">
        <v>17</v>
      </c>
      <c r="P178" s="130">
        <v>2</v>
      </c>
      <c r="Q178" s="131">
        <v>2</v>
      </c>
      <c r="R178" s="110" t="s">
        <v>247</v>
      </c>
      <c r="T178" s="109"/>
      <c r="U178" s="112"/>
      <c r="V178" s="113"/>
      <c r="W178" s="109">
        <v>0.25</v>
      </c>
      <c r="X178" s="113">
        <v>2.7</v>
      </c>
      <c r="Y178" s="113">
        <v>5.2</v>
      </c>
      <c r="Z178" s="109">
        <v>8.1999999999999993</v>
      </c>
      <c r="AA178" s="109">
        <v>1.3738000000000001</v>
      </c>
      <c r="AB178" s="109">
        <v>2940</v>
      </c>
      <c r="AC178" s="109">
        <v>41</v>
      </c>
      <c r="AD178" s="109">
        <v>7.4</v>
      </c>
      <c r="AE178" s="109"/>
      <c r="AF178" s="109">
        <v>2.3400000000000003</v>
      </c>
      <c r="AG178" s="109">
        <v>2.2463333333333333</v>
      </c>
    </row>
    <row r="179" spans="1:33" x14ac:dyDescent="0.35">
      <c r="A179" s="105" t="str">
        <f t="shared" si="4"/>
        <v>DC-2-2-3</v>
      </c>
      <c r="B179" s="106" t="s">
        <v>285</v>
      </c>
      <c r="C179" s="107" t="s">
        <v>323</v>
      </c>
      <c r="D179" s="107"/>
      <c r="E179" s="109" t="s">
        <v>324</v>
      </c>
      <c r="F179" s="109" t="s">
        <v>289</v>
      </c>
      <c r="G179" s="109" t="str">
        <f t="shared" si="5"/>
        <v>DC-</v>
      </c>
      <c r="H179" s="109" t="s">
        <v>167</v>
      </c>
      <c r="I179" s="109" t="s">
        <v>325</v>
      </c>
      <c r="J179" s="45">
        <v>2</v>
      </c>
      <c r="K179" s="128" t="s">
        <v>328</v>
      </c>
      <c r="L179" s="127">
        <v>1</v>
      </c>
      <c r="M179" s="128" t="s">
        <v>327</v>
      </c>
      <c r="N179" s="129">
        <v>18</v>
      </c>
      <c r="P179" s="130">
        <v>2</v>
      </c>
      <c r="Q179" s="131">
        <v>3</v>
      </c>
      <c r="R179" s="110" t="s">
        <v>293</v>
      </c>
      <c r="T179" s="109"/>
      <c r="U179" s="112"/>
      <c r="V179" s="113"/>
      <c r="W179" s="109">
        <v>0.09</v>
      </c>
      <c r="X179" s="113">
        <v>3.9</v>
      </c>
      <c r="Y179" s="113">
        <v>7.7</v>
      </c>
      <c r="Z179" s="109">
        <v>10.3</v>
      </c>
      <c r="AA179" s="109"/>
      <c r="AB179" s="109">
        <v>4080</v>
      </c>
      <c r="AC179" s="109">
        <v>37</v>
      </c>
      <c r="AD179" s="109">
        <v>7.3</v>
      </c>
      <c r="AE179" s="109"/>
      <c r="AF179" s="109">
        <v>0.75</v>
      </c>
      <c r="AG179" s="109">
        <v>0.70636363636363642</v>
      </c>
    </row>
    <row r="180" spans="1:33" x14ac:dyDescent="0.35">
      <c r="A180" s="105" t="str">
        <f t="shared" si="4"/>
        <v>DC-2-3-1</v>
      </c>
      <c r="B180" s="106" t="s">
        <v>285</v>
      </c>
      <c r="C180" s="107" t="s">
        <v>323</v>
      </c>
      <c r="D180" s="107"/>
      <c r="E180" s="109" t="s">
        <v>324</v>
      </c>
      <c r="F180" s="109" t="s">
        <v>289</v>
      </c>
      <c r="G180" s="109" t="str">
        <f t="shared" si="5"/>
        <v>DC-</v>
      </c>
      <c r="H180" s="109" t="s">
        <v>167</v>
      </c>
      <c r="I180" s="109" t="s">
        <v>325</v>
      </c>
      <c r="J180" s="45">
        <v>2</v>
      </c>
      <c r="K180" s="128" t="s">
        <v>328</v>
      </c>
      <c r="L180" s="127">
        <v>1</v>
      </c>
      <c r="M180" s="128" t="s">
        <v>327</v>
      </c>
      <c r="N180" s="129">
        <v>19</v>
      </c>
      <c r="P180" s="130">
        <v>3</v>
      </c>
      <c r="Q180" s="131">
        <v>1</v>
      </c>
      <c r="R180" s="110" t="s">
        <v>216</v>
      </c>
      <c r="T180" s="109"/>
      <c r="U180" s="112"/>
      <c r="V180" s="113">
        <v>4.2</v>
      </c>
      <c r="W180" s="109">
        <v>0.04</v>
      </c>
      <c r="X180" s="113">
        <v>4</v>
      </c>
      <c r="Y180" s="113">
        <v>7.7</v>
      </c>
      <c r="Z180" s="109">
        <v>10.4</v>
      </c>
      <c r="AA180" s="109">
        <v>1.1198999999999999</v>
      </c>
      <c r="AB180" s="109">
        <v>4740</v>
      </c>
      <c r="AC180" s="109">
        <v>40</v>
      </c>
      <c r="AD180" s="109">
        <v>7</v>
      </c>
      <c r="AE180" s="109"/>
      <c r="AF180" s="109">
        <v>2.3899999999999997</v>
      </c>
      <c r="AG180" s="109">
        <v>1.0361290322580645</v>
      </c>
    </row>
    <row r="181" spans="1:33" x14ac:dyDescent="0.35">
      <c r="A181" s="105" t="str">
        <f t="shared" si="4"/>
        <v>DC-2-3-2</v>
      </c>
      <c r="B181" s="106" t="s">
        <v>285</v>
      </c>
      <c r="C181" s="107" t="s">
        <v>323</v>
      </c>
      <c r="D181" s="107"/>
      <c r="E181" s="109" t="s">
        <v>324</v>
      </c>
      <c r="F181" s="109" t="s">
        <v>289</v>
      </c>
      <c r="G181" s="109" t="str">
        <f t="shared" si="5"/>
        <v>DC-</v>
      </c>
      <c r="H181" s="109" t="s">
        <v>167</v>
      </c>
      <c r="I181" s="109" t="s">
        <v>325</v>
      </c>
      <c r="J181" s="45">
        <v>2</v>
      </c>
      <c r="K181" s="128" t="s">
        <v>328</v>
      </c>
      <c r="L181" s="127">
        <v>1</v>
      </c>
      <c r="M181" s="128" t="s">
        <v>327</v>
      </c>
      <c r="N181" s="129">
        <v>20</v>
      </c>
      <c r="P181" s="130">
        <v>3</v>
      </c>
      <c r="Q181" s="131">
        <v>2</v>
      </c>
      <c r="R181" s="110" t="s">
        <v>247</v>
      </c>
      <c r="T181" s="109"/>
      <c r="U181" s="112"/>
      <c r="V181" s="113"/>
      <c r="W181" s="109">
        <v>0.3</v>
      </c>
      <c r="X181" s="113">
        <v>3.4</v>
      </c>
      <c r="Y181" s="113">
        <v>6.4</v>
      </c>
      <c r="Z181" s="109">
        <v>9.1999999999999993</v>
      </c>
      <c r="AA181" s="109">
        <v>1.3945499999999997</v>
      </c>
      <c r="AB181" s="109">
        <v>3470</v>
      </c>
      <c r="AC181" s="109">
        <v>41</v>
      </c>
      <c r="AD181" s="109"/>
      <c r="AE181" s="109"/>
      <c r="AF181" s="109">
        <v>3.0100000000000002</v>
      </c>
      <c r="AG181" s="109">
        <v>2.7046666666666668</v>
      </c>
    </row>
    <row r="182" spans="1:33" x14ac:dyDescent="0.35">
      <c r="A182" s="105" t="str">
        <f t="shared" si="4"/>
        <v>DC-2-3-3</v>
      </c>
      <c r="B182" s="106" t="s">
        <v>285</v>
      </c>
      <c r="C182" s="107" t="s">
        <v>323</v>
      </c>
      <c r="D182" s="107"/>
      <c r="E182" s="109" t="s">
        <v>324</v>
      </c>
      <c r="F182" s="109" t="s">
        <v>289</v>
      </c>
      <c r="G182" s="109" t="str">
        <f t="shared" si="5"/>
        <v>DC-</v>
      </c>
      <c r="H182" s="109" t="s">
        <v>167</v>
      </c>
      <c r="I182" s="109" t="s">
        <v>325</v>
      </c>
      <c r="J182" s="45">
        <v>2</v>
      </c>
      <c r="K182" s="128" t="s">
        <v>328</v>
      </c>
      <c r="L182" s="127">
        <v>1</v>
      </c>
      <c r="M182" s="128" t="s">
        <v>327</v>
      </c>
      <c r="N182" s="129">
        <v>21</v>
      </c>
      <c r="P182" s="130">
        <v>3</v>
      </c>
      <c r="Q182" s="131">
        <v>3</v>
      </c>
      <c r="R182" s="110" t="s">
        <v>293</v>
      </c>
      <c r="T182" s="109"/>
      <c r="U182" s="112"/>
      <c r="V182" s="113"/>
      <c r="W182" s="109">
        <v>0.18</v>
      </c>
      <c r="X182" s="113">
        <v>4.4000000000000004</v>
      </c>
      <c r="Y182" s="113">
        <v>8.6</v>
      </c>
      <c r="Z182" s="109">
        <v>10.9</v>
      </c>
      <c r="AA182" s="109"/>
      <c r="AB182" s="109">
        <v>4650</v>
      </c>
      <c r="AC182" s="109">
        <v>37</v>
      </c>
      <c r="AD182" s="109">
        <v>6.9</v>
      </c>
      <c r="AE182" s="109"/>
      <c r="AF182" s="109">
        <v>0.77000000000000013</v>
      </c>
      <c r="AG182" s="109">
        <v>0.68363636363636349</v>
      </c>
    </row>
    <row r="183" spans="1:33" x14ac:dyDescent="0.35">
      <c r="A183" s="105" t="str">
        <f t="shared" si="4"/>
        <v>DC-2-4-1</v>
      </c>
      <c r="B183" s="106" t="s">
        <v>285</v>
      </c>
      <c r="C183" s="107" t="s">
        <v>323</v>
      </c>
      <c r="D183" s="107"/>
      <c r="E183" s="109" t="s">
        <v>324</v>
      </c>
      <c r="F183" s="109" t="s">
        <v>289</v>
      </c>
      <c r="G183" s="109" t="str">
        <f t="shared" si="5"/>
        <v>DC-</v>
      </c>
      <c r="H183" s="109" t="s">
        <v>167</v>
      </c>
      <c r="I183" s="109" t="s">
        <v>325</v>
      </c>
      <c r="J183" s="45">
        <v>2</v>
      </c>
      <c r="K183" s="128" t="s">
        <v>328</v>
      </c>
      <c r="L183" s="127">
        <v>1</v>
      </c>
      <c r="M183" s="128" t="s">
        <v>327</v>
      </c>
      <c r="N183" s="129">
        <v>22</v>
      </c>
      <c r="P183" s="130">
        <v>4</v>
      </c>
      <c r="Q183" s="131">
        <v>1</v>
      </c>
      <c r="R183" s="110" t="s">
        <v>216</v>
      </c>
      <c r="T183" s="109"/>
      <c r="U183" s="112"/>
      <c r="V183" s="113">
        <v>4.0999999999999996</v>
      </c>
      <c r="W183" s="109">
        <v>0.05</v>
      </c>
      <c r="X183" s="113">
        <v>3.7</v>
      </c>
      <c r="Y183" s="113">
        <v>7.3</v>
      </c>
      <c r="Z183" s="109">
        <v>10.1</v>
      </c>
      <c r="AA183" s="109">
        <v>1.2076500000000001</v>
      </c>
      <c r="AB183" s="109">
        <v>4530</v>
      </c>
      <c r="AC183" s="109">
        <v>39</v>
      </c>
      <c r="AD183" s="109">
        <v>7.2</v>
      </c>
      <c r="AE183" s="109"/>
      <c r="AF183" s="109">
        <v>2.3199999999999998</v>
      </c>
      <c r="AG183" s="109">
        <v>1.0212903225806453</v>
      </c>
    </row>
    <row r="184" spans="1:33" x14ac:dyDescent="0.35">
      <c r="A184" s="105" t="str">
        <f t="shared" si="4"/>
        <v>DC-2-4-2</v>
      </c>
      <c r="B184" s="106" t="s">
        <v>285</v>
      </c>
      <c r="C184" s="107" t="s">
        <v>323</v>
      </c>
      <c r="D184" s="107"/>
      <c r="E184" s="109" t="s">
        <v>324</v>
      </c>
      <c r="F184" s="109" t="s">
        <v>289</v>
      </c>
      <c r="G184" s="109" t="str">
        <f t="shared" si="5"/>
        <v>DC-</v>
      </c>
      <c r="H184" s="109" t="s">
        <v>167</v>
      </c>
      <c r="I184" s="109" t="s">
        <v>325</v>
      </c>
      <c r="J184" s="45">
        <v>2</v>
      </c>
      <c r="K184" s="128" t="s">
        <v>328</v>
      </c>
      <c r="L184" s="127">
        <v>1</v>
      </c>
      <c r="M184" s="128" t="s">
        <v>327</v>
      </c>
      <c r="N184" s="129">
        <v>23</v>
      </c>
      <c r="P184" s="130">
        <v>4</v>
      </c>
      <c r="Q184" s="131">
        <v>2</v>
      </c>
      <c r="R184" s="110" t="s">
        <v>247</v>
      </c>
      <c r="T184" s="109"/>
      <c r="U184" s="112"/>
      <c r="V184" s="113"/>
      <c r="W184" s="109">
        <v>0.23</v>
      </c>
      <c r="X184" s="113">
        <v>4</v>
      </c>
      <c r="Y184" s="113">
        <v>7.5</v>
      </c>
      <c r="Z184" s="109">
        <v>10.4</v>
      </c>
      <c r="AA184" s="109">
        <v>1.36785</v>
      </c>
      <c r="AB184" s="109">
        <v>3940</v>
      </c>
      <c r="AC184" s="109">
        <v>42</v>
      </c>
      <c r="AD184" s="109">
        <v>7.3</v>
      </c>
      <c r="AE184" s="109"/>
      <c r="AF184" s="109">
        <v>2.96</v>
      </c>
      <c r="AG184" s="109">
        <v>2.7676666666666656</v>
      </c>
    </row>
    <row r="185" spans="1:33" x14ac:dyDescent="0.35">
      <c r="A185" s="105" t="str">
        <f t="shared" si="4"/>
        <v>DC-2-4-3</v>
      </c>
      <c r="B185" s="106" t="s">
        <v>285</v>
      </c>
      <c r="C185" s="107" t="s">
        <v>323</v>
      </c>
      <c r="D185" s="107"/>
      <c r="E185" s="109" t="s">
        <v>324</v>
      </c>
      <c r="F185" s="109" t="s">
        <v>289</v>
      </c>
      <c r="G185" s="109" t="str">
        <f t="shared" si="5"/>
        <v>DC-</v>
      </c>
      <c r="H185" s="109" t="s">
        <v>167</v>
      </c>
      <c r="I185" s="109" t="s">
        <v>325</v>
      </c>
      <c r="J185" s="45">
        <v>2</v>
      </c>
      <c r="K185" s="128" t="s">
        <v>328</v>
      </c>
      <c r="L185" s="127">
        <v>1</v>
      </c>
      <c r="M185" s="128" t="s">
        <v>327</v>
      </c>
      <c r="N185" s="129">
        <v>24</v>
      </c>
      <c r="P185" s="130">
        <v>4</v>
      </c>
      <c r="Q185" s="131">
        <v>3</v>
      </c>
      <c r="R185" s="110" t="s">
        <v>293</v>
      </c>
      <c r="T185" s="109"/>
      <c r="U185" s="112"/>
      <c r="V185" s="113"/>
      <c r="W185" s="109">
        <v>0.08</v>
      </c>
      <c r="X185" s="113">
        <v>4</v>
      </c>
      <c r="Y185" s="113">
        <v>8</v>
      </c>
      <c r="Z185" s="109">
        <v>10.199999999999999</v>
      </c>
      <c r="AA185" s="109"/>
      <c r="AB185" s="109">
        <v>4030</v>
      </c>
      <c r="AC185" s="109">
        <v>37</v>
      </c>
      <c r="AD185" s="109">
        <v>7</v>
      </c>
      <c r="AE185" s="109"/>
      <c r="AF185" s="109">
        <v>0.78999999999999992</v>
      </c>
      <c r="AG185" s="109">
        <v>0.72545454545454546</v>
      </c>
    </row>
    <row r="186" spans="1:33" x14ac:dyDescent="0.35">
      <c r="A186" s="105" t="str">
        <f t="shared" si="4"/>
        <v>DC-3-1-1</v>
      </c>
      <c r="B186" s="106" t="s">
        <v>285</v>
      </c>
      <c r="C186" s="107" t="s">
        <v>323</v>
      </c>
      <c r="D186" s="107"/>
      <c r="E186" s="109" t="s">
        <v>324</v>
      </c>
      <c r="F186" s="109" t="s">
        <v>289</v>
      </c>
      <c r="G186" s="109" t="str">
        <f t="shared" si="5"/>
        <v>DC-</v>
      </c>
      <c r="H186" s="109" t="s">
        <v>167</v>
      </c>
      <c r="I186" s="109" t="s">
        <v>325</v>
      </c>
      <c r="J186" s="45">
        <v>3</v>
      </c>
      <c r="K186" s="128" t="s">
        <v>329</v>
      </c>
      <c r="L186" s="127">
        <v>1</v>
      </c>
      <c r="M186" s="128" t="s">
        <v>327</v>
      </c>
      <c r="N186" s="129">
        <v>25</v>
      </c>
      <c r="P186" s="130">
        <v>1</v>
      </c>
      <c r="Q186" s="131">
        <v>1</v>
      </c>
      <c r="R186" s="110" t="s">
        <v>216</v>
      </c>
      <c r="T186" s="109"/>
      <c r="U186" s="112"/>
      <c r="V186" s="113">
        <v>4</v>
      </c>
      <c r="W186" s="109">
        <v>0.16</v>
      </c>
      <c r="X186" s="113">
        <v>3.7</v>
      </c>
      <c r="Y186" s="113">
        <v>7</v>
      </c>
      <c r="Z186" s="109">
        <v>9.8000000000000007</v>
      </c>
      <c r="AA186" s="109">
        <v>1.1597999999999999</v>
      </c>
      <c r="AB186" s="109">
        <v>4290</v>
      </c>
      <c r="AC186" s="109">
        <v>35</v>
      </c>
      <c r="AD186" s="109">
        <v>7.2</v>
      </c>
      <c r="AE186" s="109"/>
      <c r="AF186" s="109">
        <v>3.0699999999999994</v>
      </c>
      <c r="AG186" s="109">
        <v>1.3293548387096776</v>
      </c>
    </row>
    <row r="187" spans="1:33" x14ac:dyDescent="0.35">
      <c r="A187" s="105" t="str">
        <f t="shared" si="4"/>
        <v>DC-3-1-2</v>
      </c>
      <c r="B187" s="106" t="s">
        <v>285</v>
      </c>
      <c r="C187" s="107" t="s">
        <v>323</v>
      </c>
      <c r="D187" s="107"/>
      <c r="E187" s="109" t="s">
        <v>324</v>
      </c>
      <c r="F187" s="109" t="s">
        <v>289</v>
      </c>
      <c r="G187" s="109" t="str">
        <f t="shared" si="5"/>
        <v>DC-</v>
      </c>
      <c r="H187" s="109" t="s">
        <v>167</v>
      </c>
      <c r="I187" s="109" t="s">
        <v>325</v>
      </c>
      <c r="J187" s="45">
        <v>3</v>
      </c>
      <c r="K187" s="128" t="s">
        <v>329</v>
      </c>
      <c r="L187" s="127">
        <v>1</v>
      </c>
      <c r="M187" s="128" t="s">
        <v>327</v>
      </c>
      <c r="N187" s="129">
        <v>26</v>
      </c>
      <c r="P187" s="130">
        <v>1</v>
      </c>
      <c r="Q187" s="131">
        <v>2</v>
      </c>
      <c r="R187" s="110" t="s">
        <v>247</v>
      </c>
      <c r="T187" s="109"/>
      <c r="U187" s="112"/>
      <c r="V187" s="113"/>
      <c r="W187" s="109">
        <v>0.32</v>
      </c>
      <c r="X187" s="113">
        <v>3.1</v>
      </c>
      <c r="Y187" s="113">
        <v>6.2</v>
      </c>
      <c r="Z187" s="109">
        <v>8.9</v>
      </c>
      <c r="AA187" s="109">
        <v>1.3281499999999999</v>
      </c>
      <c r="AB187" s="109">
        <v>3130</v>
      </c>
      <c r="AC187" s="109">
        <v>39</v>
      </c>
      <c r="AD187" s="109"/>
      <c r="AE187" s="109"/>
      <c r="AF187" s="109">
        <v>3.1100000000000003</v>
      </c>
      <c r="AG187" s="109">
        <v>2.7170000000000005</v>
      </c>
    </row>
    <row r="188" spans="1:33" x14ac:dyDescent="0.35">
      <c r="A188" s="105" t="str">
        <f t="shared" si="4"/>
        <v>DC-3-1-3</v>
      </c>
      <c r="B188" s="106" t="s">
        <v>285</v>
      </c>
      <c r="C188" s="107" t="s">
        <v>323</v>
      </c>
      <c r="D188" s="107"/>
      <c r="E188" s="109" t="s">
        <v>324</v>
      </c>
      <c r="F188" s="109" t="s">
        <v>289</v>
      </c>
      <c r="G188" s="109" t="str">
        <f t="shared" si="5"/>
        <v>DC-</v>
      </c>
      <c r="H188" s="109" t="s">
        <v>167</v>
      </c>
      <c r="I188" s="109" t="s">
        <v>325</v>
      </c>
      <c r="J188" s="45">
        <v>3</v>
      </c>
      <c r="K188" s="128" t="s">
        <v>329</v>
      </c>
      <c r="L188" s="127">
        <v>1</v>
      </c>
      <c r="M188" s="128" t="s">
        <v>327</v>
      </c>
      <c r="N188" s="129">
        <v>27</v>
      </c>
      <c r="P188" s="130">
        <v>1</v>
      </c>
      <c r="Q188" s="131">
        <v>3</v>
      </c>
      <c r="R188" s="110" t="s">
        <v>293</v>
      </c>
      <c r="T188" s="109"/>
      <c r="U188" s="112"/>
      <c r="V188" s="113"/>
      <c r="W188" s="109">
        <v>0.19</v>
      </c>
      <c r="X188" s="113">
        <v>4</v>
      </c>
      <c r="Y188" s="113">
        <v>8</v>
      </c>
      <c r="Z188" s="109">
        <v>10.4</v>
      </c>
      <c r="AA188" s="109"/>
      <c r="AB188" s="109">
        <v>4200</v>
      </c>
      <c r="AC188" s="109">
        <v>36</v>
      </c>
      <c r="AD188" s="109">
        <v>7.2</v>
      </c>
      <c r="AE188" s="109"/>
      <c r="AF188" s="109">
        <v>0.85</v>
      </c>
      <c r="AG188" s="109">
        <v>0.75454545454545463</v>
      </c>
    </row>
    <row r="189" spans="1:33" x14ac:dyDescent="0.35">
      <c r="A189" s="105" t="str">
        <f t="shared" si="4"/>
        <v>DC-3-2-1</v>
      </c>
      <c r="B189" s="106" t="s">
        <v>285</v>
      </c>
      <c r="C189" s="107" t="s">
        <v>323</v>
      </c>
      <c r="D189" s="107"/>
      <c r="E189" s="109" t="s">
        <v>324</v>
      </c>
      <c r="F189" s="109" t="s">
        <v>289</v>
      </c>
      <c r="G189" s="109" t="str">
        <f t="shared" si="5"/>
        <v>DC-</v>
      </c>
      <c r="H189" s="109" t="s">
        <v>167</v>
      </c>
      <c r="I189" s="109" t="s">
        <v>325</v>
      </c>
      <c r="J189" s="45">
        <v>3</v>
      </c>
      <c r="K189" s="128" t="s">
        <v>329</v>
      </c>
      <c r="L189" s="127">
        <v>1</v>
      </c>
      <c r="M189" s="128" t="s">
        <v>327</v>
      </c>
      <c r="N189" s="129">
        <v>28</v>
      </c>
      <c r="P189" s="130">
        <v>2</v>
      </c>
      <c r="Q189" s="131">
        <v>1</v>
      </c>
      <c r="R189" s="110" t="s">
        <v>216</v>
      </c>
      <c r="T189" s="109"/>
      <c r="U189" s="112"/>
      <c r="V189" s="113">
        <v>4.0999999999999996</v>
      </c>
      <c r="W189" s="109">
        <v>0.03</v>
      </c>
      <c r="X189" s="113">
        <v>3.8</v>
      </c>
      <c r="Y189" s="113">
        <v>7.6</v>
      </c>
      <c r="Z189" s="109">
        <v>10.1</v>
      </c>
      <c r="AA189" s="109">
        <v>1.21485</v>
      </c>
      <c r="AB189" s="109">
        <v>4480</v>
      </c>
      <c r="AC189" s="109">
        <v>38</v>
      </c>
      <c r="AD189" s="109">
        <v>7.2</v>
      </c>
      <c r="AE189" s="109"/>
      <c r="AF189" s="109">
        <v>3.6399999999999997</v>
      </c>
      <c r="AG189" s="109">
        <v>1.7196774193548385</v>
      </c>
    </row>
    <row r="190" spans="1:33" x14ac:dyDescent="0.35">
      <c r="A190" s="105" t="str">
        <f t="shared" si="4"/>
        <v>DC-3-2-2</v>
      </c>
      <c r="B190" s="106" t="s">
        <v>285</v>
      </c>
      <c r="C190" s="107" t="s">
        <v>323</v>
      </c>
      <c r="D190" s="107"/>
      <c r="E190" s="109" t="s">
        <v>324</v>
      </c>
      <c r="F190" s="109" t="s">
        <v>289</v>
      </c>
      <c r="G190" s="109" t="str">
        <f t="shared" si="5"/>
        <v>DC-</v>
      </c>
      <c r="H190" s="109" t="s">
        <v>167</v>
      </c>
      <c r="I190" s="109" t="s">
        <v>325</v>
      </c>
      <c r="J190" s="45">
        <v>3</v>
      </c>
      <c r="K190" s="128" t="s">
        <v>329</v>
      </c>
      <c r="L190" s="127">
        <v>1</v>
      </c>
      <c r="M190" s="128" t="s">
        <v>327</v>
      </c>
      <c r="N190" s="129">
        <v>29</v>
      </c>
      <c r="P190" s="130">
        <v>2</v>
      </c>
      <c r="Q190" s="131">
        <v>2</v>
      </c>
      <c r="R190" s="110" t="s">
        <v>247</v>
      </c>
      <c r="T190" s="109"/>
      <c r="U190" s="112"/>
      <c r="V190" s="113"/>
      <c r="W190" s="109">
        <v>0.24</v>
      </c>
      <c r="X190" s="113">
        <v>3.5</v>
      </c>
      <c r="Y190" s="113">
        <v>6.9</v>
      </c>
      <c r="Z190" s="109">
        <v>9.6</v>
      </c>
      <c r="AA190" s="109">
        <v>1.3907500000000002</v>
      </c>
      <c r="AB190" s="109">
        <v>3640</v>
      </c>
      <c r="AC190" s="109">
        <v>40</v>
      </c>
      <c r="AD190" s="109">
        <v>7.3</v>
      </c>
      <c r="AE190" s="109"/>
      <c r="AF190" s="109">
        <v>3.7299999999999995</v>
      </c>
      <c r="AG190" s="109">
        <v>2.994333333333334</v>
      </c>
    </row>
    <row r="191" spans="1:33" x14ac:dyDescent="0.35">
      <c r="A191" s="105" t="str">
        <f t="shared" si="4"/>
        <v>DC-3-2-3</v>
      </c>
      <c r="B191" s="106" t="s">
        <v>285</v>
      </c>
      <c r="C191" s="107" t="s">
        <v>323</v>
      </c>
      <c r="D191" s="107"/>
      <c r="E191" s="109" t="s">
        <v>324</v>
      </c>
      <c r="F191" s="109" t="s">
        <v>289</v>
      </c>
      <c r="G191" s="109" t="str">
        <f t="shared" si="5"/>
        <v>DC-</v>
      </c>
      <c r="H191" s="109" t="s">
        <v>167</v>
      </c>
      <c r="I191" s="109" t="s">
        <v>325</v>
      </c>
      <c r="J191" s="45">
        <v>3</v>
      </c>
      <c r="K191" s="128" t="s">
        <v>329</v>
      </c>
      <c r="L191" s="127">
        <v>1</v>
      </c>
      <c r="M191" s="128" t="s">
        <v>327</v>
      </c>
      <c r="N191" s="129">
        <v>30</v>
      </c>
      <c r="P191" s="130">
        <v>2</v>
      </c>
      <c r="Q191" s="131">
        <v>3</v>
      </c>
      <c r="R191" s="110" t="s">
        <v>293</v>
      </c>
      <c r="T191" s="109"/>
      <c r="U191" s="112"/>
      <c r="V191" s="113"/>
      <c r="W191" s="109">
        <v>0.09</v>
      </c>
      <c r="X191" s="113">
        <v>4.3</v>
      </c>
      <c r="Y191" s="113">
        <v>8.3000000000000007</v>
      </c>
      <c r="Z191" s="109">
        <v>11.2</v>
      </c>
      <c r="AA191" s="109"/>
      <c r="AB191" s="109">
        <v>4880</v>
      </c>
      <c r="AC191" s="109">
        <v>40</v>
      </c>
      <c r="AD191" s="109">
        <v>7</v>
      </c>
      <c r="AE191" s="109"/>
      <c r="AF191" s="109">
        <v>0.93</v>
      </c>
      <c r="AG191" s="109">
        <v>0.84636363636363643</v>
      </c>
    </row>
    <row r="192" spans="1:33" x14ac:dyDescent="0.35">
      <c r="A192" s="105" t="str">
        <f t="shared" si="4"/>
        <v>DC-3-3-1</v>
      </c>
      <c r="B192" s="106" t="s">
        <v>285</v>
      </c>
      <c r="C192" s="107" t="s">
        <v>323</v>
      </c>
      <c r="D192" s="107"/>
      <c r="E192" s="109" t="s">
        <v>324</v>
      </c>
      <c r="F192" s="109" t="s">
        <v>289</v>
      </c>
      <c r="G192" s="109" t="str">
        <f t="shared" si="5"/>
        <v>DC-</v>
      </c>
      <c r="H192" s="109" t="s">
        <v>167</v>
      </c>
      <c r="I192" s="109" t="s">
        <v>325</v>
      </c>
      <c r="J192" s="45">
        <v>3</v>
      </c>
      <c r="K192" s="128" t="s">
        <v>329</v>
      </c>
      <c r="L192" s="127">
        <v>1</v>
      </c>
      <c r="M192" s="128" t="s">
        <v>327</v>
      </c>
      <c r="N192" s="129">
        <v>31</v>
      </c>
      <c r="P192" s="130">
        <v>3</v>
      </c>
      <c r="Q192" s="131">
        <v>1</v>
      </c>
      <c r="R192" s="110" t="s">
        <v>216</v>
      </c>
      <c r="T192" s="109"/>
      <c r="U192" s="112"/>
      <c r="V192" s="113">
        <v>3.9</v>
      </c>
      <c r="W192" s="109">
        <v>0.04</v>
      </c>
      <c r="X192" s="113">
        <v>3.6</v>
      </c>
      <c r="Y192" s="113">
        <v>6.9</v>
      </c>
      <c r="Z192" s="109">
        <v>9.8000000000000007</v>
      </c>
      <c r="AA192" s="109">
        <v>1.1761499999999998</v>
      </c>
      <c r="AB192" s="109">
        <v>4240</v>
      </c>
      <c r="AC192" s="109">
        <v>40</v>
      </c>
      <c r="AD192" s="109">
        <v>7.3</v>
      </c>
      <c r="AE192" s="109"/>
      <c r="AF192" s="109">
        <v>3.85</v>
      </c>
      <c r="AG192" s="109">
        <v>1.6458064516129036</v>
      </c>
    </row>
    <row r="193" spans="1:33" x14ac:dyDescent="0.35">
      <c r="A193" s="105" t="str">
        <f t="shared" si="4"/>
        <v>DC-3-3-2</v>
      </c>
      <c r="B193" s="106" t="s">
        <v>285</v>
      </c>
      <c r="C193" s="107" t="s">
        <v>323</v>
      </c>
      <c r="D193" s="107"/>
      <c r="E193" s="109" t="s">
        <v>324</v>
      </c>
      <c r="F193" s="109" t="s">
        <v>289</v>
      </c>
      <c r="G193" s="109" t="str">
        <f t="shared" si="5"/>
        <v>DC-</v>
      </c>
      <c r="H193" s="109" t="s">
        <v>167</v>
      </c>
      <c r="I193" s="109" t="s">
        <v>325</v>
      </c>
      <c r="J193" s="45">
        <v>3</v>
      </c>
      <c r="K193" s="128" t="s">
        <v>329</v>
      </c>
      <c r="L193" s="127">
        <v>1</v>
      </c>
      <c r="M193" s="128" t="s">
        <v>327</v>
      </c>
      <c r="N193" s="129">
        <v>32</v>
      </c>
      <c r="P193" s="130">
        <v>3</v>
      </c>
      <c r="Q193" s="131">
        <v>2</v>
      </c>
      <c r="R193" s="110" t="s">
        <v>247</v>
      </c>
      <c r="T193" s="109"/>
      <c r="U193" s="112"/>
      <c r="V193" s="113"/>
      <c r="W193" s="109">
        <v>0.21</v>
      </c>
      <c r="X193" s="113">
        <v>3</v>
      </c>
      <c r="Y193" s="113">
        <v>6</v>
      </c>
      <c r="Z193" s="109">
        <v>8.4</v>
      </c>
      <c r="AA193" s="109">
        <v>1.38365</v>
      </c>
      <c r="AB193" s="109">
        <v>3200</v>
      </c>
      <c r="AC193" s="109">
        <v>37</v>
      </c>
      <c r="AD193" s="109">
        <v>7.4</v>
      </c>
      <c r="AE193" s="109"/>
      <c r="AF193" s="109">
        <v>3.91</v>
      </c>
      <c r="AG193" s="109">
        <v>3.203666666666666</v>
      </c>
    </row>
    <row r="194" spans="1:33" x14ac:dyDescent="0.35">
      <c r="A194" s="105" t="str">
        <f t="shared" si="4"/>
        <v>DC-3-3-3</v>
      </c>
      <c r="B194" s="106" t="s">
        <v>285</v>
      </c>
      <c r="C194" s="107" t="s">
        <v>323</v>
      </c>
      <c r="D194" s="107"/>
      <c r="E194" s="109" t="s">
        <v>324</v>
      </c>
      <c r="F194" s="109" t="s">
        <v>289</v>
      </c>
      <c r="G194" s="109" t="str">
        <f t="shared" si="5"/>
        <v>DC-</v>
      </c>
      <c r="H194" s="109" t="s">
        <v>167</v>
      </c>
      <c r="I194" s="109" t="s">
        <v>325</v>
      </c>
      <c r="J194" s="45">
        <v>3</v>
      </c>
      <c r="K194" s="128" t="s">
        <v>329</v>
      </c>
      <c r="L194" s="127">
        <v>1</v>
      </c>
      <c r="M194" s="128" t="s">
        <v>327</v>
      </c>
      <c r="N194" s="129">
        <v>33</v>
      </c>
      <c r="P194" s="130">
        <v>3</v>
      </c>
      <c r="Q194" s="131">
        <v>3</v>
      </c>
      <c r="R194" s="110" t="s">
        <v>293</v>
      </c>
      <c r="T194" s="109"/>
      <c r="U194" s="112"/>
      <c r="V194" s="113"/>
      <c r="W194" s="109">
        <v>0.19</v>
      </c>
      <c r="X194" s="113">
        <v>4</v>
      </c>
      <c r="Y194" s="113">
        <v>8</v>
      </c>
      <c r="Z194" s="109">
        <v>10.7</v>
      </c>
      <c r="AA194" s="109"/>
      <c r="AB194" s="109">
        <v>4490</v>
      </c>
      <c r="AC194" s="109">
        <v>37</v>
      </c>
      <c r="AD194" s="109">
        <v>7.2</v>
      </c>
      <c r="AE194" s="109"/>
      <c r="AF194" s="109">
        <v>0.88000000000000012</v>
      </c>
      <c r="AG194" s="109">
        <v>0.81090909090909102</v>
      </c>
    </row>
    <row r="195" spans="1:33" x14ac:dyDescent="0.35">
      <c r="A195" s="105" t="str">
        <f t="shared" ref="A195:A233" si="6">M195&amp;"-"&amp;J195&amp;"-"&amp;P195&amp;"-"&amp;Q195</f>
        <v>DC-3-4-1</v>
      </c>
      <c r="B195" s="106" t="s">
        <v>285</v>
      </c>
      <c r="C195" s="107" t="s">
        <v>323</v>
      </c>
      <c r="D195" s="107"/>
      <c r="E195" s="109" t="s">
        <v>324</v>
      </c>
      <c r="F195" s="109" t="s">
        <v>289</v>
      </c>
      <c r="G195" s="109" t="str">
        <f t="shared" si="5"/>
        <v>DC-</v>
      </c>
      <c r="H195" s="109" t="s">
        <v>167</v>
      </c>
      <c r="I195" s="109" t="s">
        <v>325</v>
      </c>
      <c r="J195" s="45">
        <v>3</v>
      </c>
      <c r="K195" s="128" t="s">
        <v>329</v>
      </c>
      <c r="L195" s="127">
        <v>1</v>
      </c>
      <c r="M195" s="128" t="s">
        <v>327</v>
      </c>
      <c r="N195" s="129">
        <v>34</v>
      </c>
      <c r="P195" s="130">
        <v>4</v>
      </c>
      <c r="Q195" s="131">
        <v>1</v>
      </c>
      <c r="R195" s="110" t="s">
        <v>216</v>
      </c>
      <c r="T195" s="109"/>
      <c r="U195" s="112"/>
      <c r="V195" s="113">
        <v>4.2</v>
      </c>
      <c r="W195" s="109">
        <v>7.0000000000000007E-2</v>
      </c>
      <c r="X195" s="113">
        <v>3.9</v>
      </c>
      <c r="Y195" s="113">
        <v>7.7</v>
      </c>
      <c r="Z195" s="109">
        <v>10.5</v>
      </c>
      <c r="AA195" s="109">
        <v>1.13425</v>
      </c>
      <c r="AB195" s="109">
        <v>4700</v>
      </c>
      <c r="AC195" s="109">
        <v>37</v>
      </c>
      <c r="AD195" s="109">
        <v>7</v>
      </c>
      <c r="AE195" s="109"/>
      <c r="AF195" s="109">
        <v>4.1300000000000008</v>
      </c>
      <c r="AG195" s="109">
        <v>2.0635483870967741</v>
      </c>
    </row>
    <row r="196" spans="1:33" x14ac:dyDescent="0.35">
      <c r="A196" s="105" t="str">
        <f t="shared" si="6"/>
        <v>DC-3-4-2</v>
      </c>
      <c r="B196" s="106" t="s">
        <v>285</v>
      </c>
      <c r="C196" s="107" t="s">
        <v>323</v>
      </c>
      <c r="D196" s="107"/>
      <c r="E196" s="109" t="s">
        <v>324</v>
      </c>
      <c r="F196" s="109" t="s">
        <v>289</v>
      </c>
      <c r="G196" s="109" t="str">
        <f t="shared" ref="G196:G233" si="7">LEFT(A196,3)</f>
        <v>DC-</v>
      </c>
      <c r="H196" s="109" t="s">
        <v>167</v>
      </c>
      <c r="I196" s="109" t="s">
        <v>325</v>
      </c>
      <c r="J196" s="45">
        <v>3</v>
      </c>
      <c r="K196" s="128" t="s">
        <v>329</v>
      </c>
      <c r="L196" s="127">
        <v>1</v>
      </c>
      <c r="M196" s="128" t="s">
        <v>327</v>
      </c>
      <c r="N196" s="129">
        <v>35</v>
      </c>
      <c r="P196" s="130">
        <v>4</v>
      </c>
      <c r="Q196" s="131">
        <v>2</v>
      </c>
      <c r="R196" s="110" t="s">
        <v>247</v>
      </c>
      <c r="T196" s="109"/>
      <c r="U196" s="112"/>
      <c r="V196" s="113"/>
      <c r="W196" s="109">
        <v>0.35</v>
      </c>
      <c r="X196" s="113">
        <v>3.3</v>
      </c>
      <c r="Y196" s="113">
        <v>6.6</v>
      </c>
      <c r="Z196" s="109">
        <v>8.9</v>
      </c>
      <c r="AA196" s="109">
        <v>1.3563499999999999</v>
      </c>
      <c r="AB196" s="109">
        <v>3110</v>
      </c>
      <c r="AC196" s="109">
        <v>38</v>
      </c>
      <c r="AD196" s="109"/>
      <c r="AE196" s="109"/>
      <c r="AF196" s="109">
        <v>3.72</v>
      </c>
      <c r="AG196" s="109">
        <v>2.8796666666666662</v>
      </c>
    </row>
    <row r="197" spans="1:33" x14ac:dyDescent="0.35">
      <c r="A197" s="105" t="str">
        <f t="shared" si="6"/>
        <v>DC-3-4-3</v>
      </c>
      <c r="B197" s="106" t="s">
        <v>285</v>
      </c>
      <c r="C197" s="107" t="s">
        <v>323</v>
      </c>
      <c r="D197" s="107"/>
      <c r="E197" s="109" t="s">
        <v>324</v>
      </c>
      <c r="F197" s="109" t="s">
        <v>289</v>
      </c>
      <c r="G197" s="109" t="str">
        <f t="shared" si="7"/>
        <v>DC-</v>
      </c>
      <c r="H197" s="109" t="s">
        <v>167</v>
      </c>
      <c r="I197" s="109" t="s">
        <v>325</v>
      </c>
      <c r="J197" s="45">
        <v>3</v>
      </c>
      <c r="K197" s="128" t="s">
        <v>329</v>
      </c>
      <c r="L197" s="127">
        <v>1</v>
      </c>
      <c r="M197" s="128" t="s">
        <v>327</v>
      </c>
      <c r="N197" s="129">
        <v>36</v>
      </c>
      <c r="P197" s="130">
        <v>4</v>
      </c>
      <c r="Q197" s="131">
        <v>3</v>
      </c>
      <c r="R197" s="110" t="s">
        <v>293</v>
      </c>
      <c r="T197" s="109"/>
      <c r="U197" s="112"/>
      <c r="V197" s="113"/>
      <c r="W197" s="109">
        <v>0.16</v>
      </c>
      <c r="X197" s="113">
        <v>4.3</v>
      </c>
      <c r="Y197" s="113">
        <v>8.6</v>
      </c>
      <c r="Z197" s="109">
        <v>11</v>
      </c>
      <c r="AA197" s="109"/>
      <c r="AB197" s="109">
        <v>4690</v>
      </c>
      <c r="AC197" s="109">
        <v>37</v>
      </c>
      <c r="AD197" s="109">
        <v>6.8</v>
      </c>
      <c r="AE197" s="109"/>
      <c r="AF197" s="109">
        <v>0.93999999999999984</v>
      </c>
      <c r="AG197" s="109">
        <v>0.78818181818181821</v>
      </c>
    </row>
    <row r="198" spans="1:33" x14ac:dyDescent="0.35">
      <c r="A198" s="105" t="str">
        <f t="shared" si="6"/>
        <v>LIM-1-1-1</v>
      </c>
      <c r="B198" s="106" t="s">
        <v>285</v>
      </c>
      <c r="C198" s="107" t="s">
        <v>330</v>
      </c>
      <c r="D198" s="107"/>
      <c r="E198" s="109" t="s">
        <v>324</v>
      </c>
      <c r="F198" s="109" t="s">
        <v>302</v>
      </c>
      <c r="G198" s="109" t="str">
        <f t="shared" si="7"/>
        <v>LIM</v>
      </c>
      <c r="H198" s="109" t="s">
        <v>169</v>
      </c>
      <c r="I198" s="109" t="s">
        <v>331</v>
      </c>
      <c r="J198" s="45">
        <v>1</v>
      </c>
      <c r="K198" s="128" t="s">
        <v>326</v>
      </c>
      <c r="L198" s="127">
        <v>1</v>
      </c>
      <c r="M198" s="128" t="s">
        <v>332</v>
      </c>
      <c r="N198" s="129">
        <v>1</v>
      </c>
      <c r="P198" s="130">
        <v>1</v>
      </c>
      <c r="Q198" s="131">
        <v>1</v>
      </c>
      <c r="R198" s="110" t="s">
        <v>216</v>
      </c>
      <c r="T198" s="109"/>
      <c r="U198" s="112"/>
      <c r="V198" s="113">
        <v>1.6</v>
      </c>
      <c r="W198" s="109">
        <v>0.05</v>
      </c>
      <c r="X198" s="113">
        <v>1.7</v>
      </c>
      <c r="Y198" s="113">
        <v>3.1</v>
      </c>
      <c r="Z198" s="109">
        <v>3.2</v>
      </c>
      <c r="AA198" s="109">
        <v>1.4176000000000002</v>
      </c>
      <c r="AB198" s="109">
        <v>1220</v>
      </c>
      <c r="AC198" s="109">
        <v>2</v>
      </c>
      <c r="AD198" s="109">
        <v>5.7</v>
      </c>
      <c r="AE198" s="109"/>
      <c r="AF198" s="109">
        <v>5.29</v>
      </c>
      <c r="AG198" s="109">
        <v>3.0325806451612904</v>
      </c>
    </row>
    <row r="199" spans="1:33" x14ac:dyDescent="0.35">
      <c r="A199" s="105" t="str">
        <f t="shared" si="6"/>
        <v>LIM-1-1-2</v>
      </c>
      <c r="B199" s="106" t="s">
        <v>285</v>
      </c>
      <c r="C199" s="107" t="s">
        <v>330</v>
      </c>
      <c r="D199" s="107"/>
      <c r="E199" s="109" t="s">
        <v>324</v>
      </c>
      <c r="F199" s="109" t="s">
        <v>302</v>
      </c>
      <c r="G199" s="109" t="str">
        <f t="shared" si="7"/>
        <v>LIM</v>
      </c>
      <c r="H199" s="109" t="s">
        <v>169</v>
      </c>
      <c r="I199" s="109" t="s">
        <v>331</v>
      </c>
      <c r="J199" s="45">
        <v>1</v>
      </c>
      <c r="K199" s="128" t="s">
        <v>326</v>
      </c>
      <c r="L199" s="127">
        <v>1</v>
      </c>
      <c r="M199" s="128" t="s">
        <v>332</v>
      </c>
      <c r="N199" s="129">
        <v>2</v>
      </c>
      <c r="P199" s="130">
        <v>1</v>
      </c>
      <c r="Q199" s="131">
        <v>2</v>
      </c>
      <c r="R199" s="110" t="s">
        <v>247</v>
      </c>
      <c r="T199" s="109"/>
      <c r="U199" s="112"/>
      <c r="V199" s="113"/>
      <c r="W199" s="109">
        <v>0.06</v>
      </c>
      <c r="X199" s="113">
        <v>0.8</v>
      </c>
      <c r="Y199" s="113">
        <v>1.5</v>
      </c>
      <c r="Z199" s="109">
        <v>1.9</v>
      </c>
      <c r="AA199" s="109">
        <v>1.6166</v>
      </c>
      <c r="AB199" s="109">
        <v>620</v>
      </c>
      <c r="AC199" s="109">
        <v>4</v>
      </c>
      <c r="AD199" s="109"/>
      <c r="AE199" s="109"/>
      <c r="AF199" s="109">
        <v>7.3125</v>
      </c>
      <c r="AG199" s="109">
        <v>5.9706190476190475</v>
      </c>
    </row>
    <row r="200" spans="1:33" x14ac:dyDescent="0.35">
      <c r="A200" s="105" t="str">
        <f t="shared" si="6"/>
        <v>LIM-1-1-3</v>
      </c>
      <c r="B200" s="106" t="s">
        <v>285</v>
      </c>
      <c r="C200" s="107" t="s">
        <v>330</v>
      </c>
      <c r="D200" s="107"/>
      <c r="E200" s="109" t="s">
        <v>324</v>
      </c>
      <c r="F200" s="109" t="s">
        <v>302</v>
      </c>
      <c r="G200" s="109" t="str">
        <f t="shared" si="7"/>
        <v>LIM</v>
      </c>
      <c r="H200" s="109" t="s">
        <v>169</v>
      </c>
      <c r="I200" s="109" t="s">
        <v>331</v>
      </c>
      <c r="J200" s="45">
        <v>1</v>
      </c>
      <c r="K200" s="128" t="s">
        <v>326</v>
      </c>
      <c r="L200" s="127">
        <v>1</v>
      </c>
      <c r="M200" s="128" t="s">
        <v>332</v>
      </c>
      <c r="N200" s="129">
        <v>3</v>
      </c>
      <c r="P200" s="130">
        <v>1</v>
      </c>
      <c r="Q200" s="131">
        <v>3</v>
      </c>
      <c r="R200" s="110" t="s">
        <v>293</v>
      </c>
      <c r="T200" s="109"/>
      <c r="U200" s="112"/>
      <c r="V200" s="113"/>
      <c r="W200" s="109">
        <v>0.04</v>
      </c>
      <c r="X200" s="113">
        <v>1.6</v>
      </c>
      <c r="Y200" s="113">
        <v>3.1</v>
      </c>
      <c r="Z200" s="109">
        <v>3.7</v>
      </c>
      <c r="AA200" s="109"/>
      <c r="AB200" s="109">
        <v>1510</v>
      </c>
      <c r="AC200" s="109">
        <v>2</v>
      </c>
      <c r="AD200" s="109"/>
      <c r="AE200" s="109"/>
      <c r="AF200" s="109">
        <v>2.11</v>
      </c>
      <c r="AG200" s="109">
        <v>1.2254545454545456</v>
      </c>
    </row>
    <row r="201" spans="1:33" x14ac:dyDescent="0.35">
      <c r="A201" s="105" t="str">
        <f t="shared" si="6"/>
        <v>LIM-1-2-1</v>
      </c>
      <c r="B201" s="106" t="s">
        <v>285</v>
      </c>
      <c r="C201" s="107" t="s">
        <v>330</v>
      </c>
      <c r="D201" s="107"/>
      <c r="E201" s="109" t="s">
        <v>324</v>
      </c>
      <c r="F201" s="109" t="s">
        <v>302</v>
      </c>
      <c r="G201" s="109" t="str">
        <f t="shared" si="7"/>
        <v>LIM</v>
      </c>
      <c r="H201" s="109" t="s">
        <v>169</v>
      </c>
      <c r="I201" s="109" t="s">
        <v>331</v>
      </c>
      <c r="J201" s="45">
        <v>1</v>
      </c>
      <c r="K201" s="128" t="s">
        <v>326</v>
      </c>
      <c r="L201" s="127">
        <v>1</v>
      </c>
      <c r="M201" s="128" t="s">
        <v>332</v>
      </c>
      <c r="N201" s="129">
        <v>4</v>
      </c>
      <c r="P201" s="130">
        <v>2</v>
      </c>
      <c r="Q201" s="131">
        <v>1</v>
      </c>
      <c r="R201" s="110" t="s">
        <v>216</v>
      </c>
      <c r="T201" s="109"/>
      <c r="U201" s="112"/>
      <c r="V201" s="113">
        <v>1.5</v>
      </c>
      <c r="W201" s="109">
        <v>0.04</v>
      </c>
      <c r="X201" s="113">
        <v>1.7</v>
      </c>
      <c r="Y201" s="113">
        <v>3.2</v>
      </c>
      <c r="Z201" s="109">
        <v>3.3</v>
      </c>
      <c r="AA201" s="109">
        <v>1.3411000000000002</v>
      </c>
      <c r="AB201" s="109">
        <v>1210</v>
      </c>
      <c r="AC201" s="109">
        <v>1</v>
      </c>
      <c r="AD201" s="109">
        <v>5.5</v>
      </c>
      <c r="AE201" s="109"/>
      <c r="AF201" s="109">
        <v>4.51</v>
      </c>
      <c r="AG201" s="109">
        <v>2.3374193548387101</v>
      </c>
    </row>
    <row r="202" spans="1:33" x14ac:dyDescent="0.35">
      <c r="A202" s="105" t="str">
        <f t="shared" si="6"/>
        <v>LIM-1-2-2</v>
      </c>
      <c r="B202" s="106" t="s">
        <v>285</v>
      </c>
      <c r="C202" s="107" t="s">
        <v>330</v>
      </c>
      <c r="D202" s="107"/>
      <c r="E202" s="109" t="s">
        <v>324</v>
      </c>
      <c r="F202" s="109" t="s">
        <v>302</v>
      </c>
      <c r="G202" s="109" t="str">
        <f t="shared" si="7"/>
        <v>LIM</v>
      </c>
      <c r="H202" s="109" t="s">
        <v>169</v>
      </c>
      <c r="I202" s="109" t="s">
        <v>331</v>
      </c>
      <c r="J202" s="45">
        <v>1</v>
      </c>
      <c r="K202" s="128" t="s">
        <v>326</v>
      </c>
      <c r="L202" s="127">
        <v>1</v>
      </c>
      <c r="M202" s="128" t="s">
        <v>332</v>
      </c>
      <c r="N202" s="129">
        <v>5</v>
      </c>
      <c r="P202" s="130">
        <v>2</v>
      </c>
      <c r="Q202" s="131">
        <v>2</v>
      </c>
      <c r="R202" s="110" t="s">
        <v>247</v>
      </c>
      <c r="T202" s="109"/>
      <c r="U202" s="112"/>
      <c r="V202" s="113"/>
      <c r="W202" s="109">
        <v>0.03</v>
      </c>
      <c r="X202" s="113">
        <v>0.9</v>
      </c>
      <c r="Y202" s="113">
        <v>1.8</v>
      </c>
      <c r="Z202" s="109">
        <v>1.7</v>
      </c>
      <c r="AA202" s="109">
        <v>1.53505</v>
      </c>
      <c r="AB202" s="109">
        <v>470</v>
      </c>
      <c r="AC202" s="109">
        <v>2</v>
      </c>
      <c r="AD202" s="109"/>
      <c r="AE202" s="109"/>
      <c r="AF202" s="109">
        <v>7.3</v>
      </c>
      <c r="AG202" s="109">
        <v>5.5683531746031756</v>
      </c>
    </row>
    <row r="203" spans="1:33" x14ac:dyDescent="0.35">
      <c r="A203" s="105" t="str">
        <f t="shared" si="6"/>
        <v>LIM-1-2-3</v>
      </c>
      <c r="B203" s="106" t="s">
        <v>285</v>
      </c>
      <c r="C203" s="107" t="s">
        <v>330</v>
      </c>
      <c r="D203" s="107"/>
      <c r="E203" s="109" t="s">
        <v>324</v>
      </c>
      <c r="F203" s="109" t="s">
        <v>302</v>
      </c>
      <c r="G203" s="109" t="str">
        <f t="shared" si="7"/>
        <v>LIM</v>
      </c>
      <c r="H203" s="109" t="s">
        <v>169</v>
      </c>
      <c r="I203" s="109" t="s">
        <v>331</v>
      </c>
      <c r="J203" s="45">
        <v>1</v>
      </c>
      <c r="K203" s="128" t="s">
        <v>326</v>
      </c>
      <c r="L203" s="127">
        <v>1</v>
      </c>
      <c r="M203" s="128" t="s">
        <v>332</v>
      </c>
      <c r="N203" s="129">
        <v>6</v>
      </c>
      <c r="P203" s="130">
        <v>2</v>
      </c>
      <c r="Q203" s="131">
        <v>3</v>
      </c>
      <c r="R203" s="110" t="s">
        <v>293</v>
      </c>
      <c r="T203" s="109"/>
      <c r="U203" s="112"/>
      <c r="V203" s="113"/>
      <c r="W203" s="109">
        <v>0.03</v>
      </c>
      <c r="X203" s="113">
        <v>1.7</v>
      </c>
      <c r="Y203" s="113">
        <v>3.2</v>
      </c>
      <c r="Z203" s="109">
        <v>3.4</v>
      </c>
      <c r="AA203" s="109"/>
      <c r="AB203" s="109">
        <v>1300</v>
      </c>
      <c r="AC203" s="109">
        <v>1</v>
      </c>
      <c r="AD203" s="109"/>
      <c r="AE203" s="109"/>
      <c r="AF203" s="109">
        <v>1.6400000000000001</v>
      </c>
      <c r="AG203" s="109">
        <v>0.86272727272727279</v>
      </c>
    </row>
    <row r="204" spans="1:33" x14ac:dyDescent="0.35">
      <c r="A204" s="105" t="str">
        <f t="shared" si="6"/>
        <v>LIM-1-3-1</v>
      </c>
      <c r="B204" s="106" t="s">
        <v>285</v>
      </c>
      <c r="C204" s="107" t="s">
        <v>330</v>
      </c>
      <c r="D204" s="107"/>
      <c r="E204" s="109" t="s">
        <v>324</v>
      </c>
      <c r="F204" s="109" t="s">
        <v>302</v>
      </c>
      <c r="G204" s="109" t="str">
        <f t="shared" si="7"/>
        <v>LIM</v>
      </c>
      <c r="H204" s="109" t="s">
        <v>169</v>
      </c>
      <c r="I204" s="109" t="s">
        <v>331</v>
      </c>
      <c r="J204" s="45">
        <v>1</v>
      </c>
      <c r="K204" s="128" t="s">
        <v>326</v>
      </c>
      <c r="L204" s="127">
        <v>1</v>
      </c>
      <c r="M204" s="128" t="s">
        <v>332</v>
      </c>
      <c r="N204" s="129">
        <v>7</v>
      </c>
      <c r="P204" s="130">
        <v>3</v>
      </c>
      <c r="Q204" s="131">
        <v>1</v>
      </c>
      <c r="R204" s="110" t="s">
        <v>216</v>
      </c>
      <c r="T204" s="109"/>
      <c r="U204" s="112"/>
      <c r="V204" s="113">
        <v>1.6</v>
      </c>
      <c r="W204" s="109">
        <v>0.05</v>
      </c>
      <c r="X204" s="113">
        <v>1.7</v>
      </c>
      <c r="Y204" s="113">
        <v>3.1</v>
      </c>
      <c r="Z204" s="109">
        <v>3.4</v>
      </c>
      <c r="AA204" s="109">
        <v>1.4272</v>
      </c>
      <c r="AB204" s="109">
        <v>1240</v>
      </c>
      <c r="AC204" s="109">
        <v>2</v>
      </c>
      <c r="AD204" s="109">
        <v>5.6</v>
      </c>
      <c r="AE204" s="109"/>
      <c r="AF204" s="109">
        <v>5.9300000000000006</v>
      </c>
      <c r="AG204" s="109">
        <v>2.9899999999999998</v>
      </c>
    </row>
    <row r="205" spans="1:33" x14ac:dyDescent="0.35">
      <c r="A205" s="105" t="str">
        <f t="shared" si="6"/>
        <v>LIM-1-3-2</v>
      </c>
      <c r="B205" s="106" t="s">
        <v>285</v>
      </c>
      <c r="C205" s="107" t="s">
        <v>330</v>
      </c>
      <c r="D205" s="107"/>
      <c r="E205" s="109" t="s">
        <v>324</v>
      </c>
      <c r="F205" s="109" t="s">
        <v>302</v>
      </c>
      <c r="G205" s="109" t="str">
        <f t="shared" si="7"/>
        <v>LIM</v>
      </c>
      <c r="H205" s="109" t="s">
        <v>169</v>
      </c>
      <c r="I205" s="109" t="s">
        <v>331</v>
      </c>
      <c r="J205" s="45">
        <v>1</v>
      </c>
      <c r="K205" s="128" t="s">
        <v>326</v>
      </c>
      <c r="L205" s="127">
        <v>1</v>
      </c>
      <c r="M205" s="128" t="s">
        <v>332</v>
      </c>
      <c r="N205" s="129">
        <v>8</v>
      </c>
      <c r="P205" s="130">
        <v>3</v>
      </c>
      <c r="Q205" s="131">
        <v>2</v>
      </c>
      <c r="R205" s="110" t="s">
        <v>247</v>
      </c>
      <c r="T205" s="109"/>
      <c r="U205" s="112"/>
      <c r="V205" s="113"/>
      <c r="W205" s="109">
        <v>0.03</v>
      </c>
      <c r="X205" s="113">
        <v>0.7</v>
      </c>
      <c r="Y205" s="113">
        <v>1.4</v>
      </c>
      <c r="Z205" s="109">
        <v>1.5</v>
      </c>
      <c r="AA205" s="109">
        <v>1.5504</v>
      </c>
      <c r="AB205" s="109">
        <v>480</v>
      </c>
      <c r="AC205" s="109">
        <v>3</v>
      </c>
      <c r="AD205" s="109"/>
      <c r="AE205" s="109"/>
      <c r="AF205" s="109">
        <v>6.68</v>
      </c>
      <c r="AG205" s="109">
        <v>5.9680000000000017</v>
      </c>
    </row>
    <row r="206" spans="1:33" x14ac:dyDescent="0.35">
      <c r="A206" s="105" t="str">
        <f t="shared" si="6"/>
        <v>LIM-1-3-3</v>
      </c>
      <c r="B206" s="106" t="s">
        <v>285</v>
      </c>
      <c r="C206" s="107" t="s">
        <v>330</v>
      </c>
      <c r="D206" s="107"/>
      <c r="E206" s="109" t="s">
        <v>324</v>
      </c>
      <c r="F206" s="109" t="s">
        <v>302</v>
      </c>
      <c r="G206" s="109" t="str">
        <f t="shared" si="7"/>
        <v>LIM</v>
      </c>
      <c r="H206" s="109" t="s">
        <v>169</v>
      </c>
      <c r="I206" s="109" t="s">
        <v>331</v>
      </c>
      <c r="J206" s="45">
        <v>1</v>
      </c>
      <c r="K206" s="128" t="s">
        <v>326</v>
      </c>
      <c r="L206" s="127">
        <v>1</v>
      </c>
      <c r="M206" s="128" t="s">
        <v>332</v>
      </c>
      <c r="N206" s="129">
        <v>9</v>
      </c>
      <c r="P206" s="130">
        <v>3</v>
      </c>
      <c r="Q206" s="131">
        <v>3</v>
      </c>
      <c r="R206" s="110" t="s">
        <v>293</v>
      </c>
      <c r="T206" s="109"/>
      <c r="U206" s="112"/>
      <c r="V206" s="113"/>
      <c r="W206" s="109">
        <v>0.04</v>
      </c>
      <c r="X206" s="113">
        <v>1.6</v>
      </c>
      <c r="Y206" s="113">
        <v>3.1</v>
      </c>
      <c r="Z206" s="109">
        <v>3.5</v>
      </c>
      <c r="AA206" s="109"/>
      <c r="AB206" s="109">
        <v>1440</v>
      </c>
      <c r="AC206" s="109">
        <v>1</v>
      </c>
      <c r="AD206" s="109"/>
      <c r="AE206" s="109"/>
      <c r="AF206" s="109">
        <v>1.7100000000000002</v>
      </c>
      <c r="AG206" s="109">
        <v>0.95181818181818167</v>
      </c>
    </row>
    <row r="207" spans="1:33" x14ac:dyDescent="0.35">
      <c r="A207" s="105" t="str">
        <f t="shared" si="6"/>
        <v>LIM-1-4-1</v>
      </c>
      <c r="B207" s="106" t="s">
        <v>285</v>
      </c>
      <c r="C207" s="107" t="s">
        <v>330</v>
      </c>
      <c r="D207" s="107"/>
      <c r="E207" s="109" t="s">
        <v>324</v>
      </c>
      <c r="F207" s="109" t="s">
        <v>302</v>
      </c>
      <c r="G207" s="109" t="str">
        <f t="shared" si="7"/>
        <v>LIM</v>
      </c>
      <c r="H207" s="109" t="s">
        <v>169</v>
      </c>
      <c r="I207" s="109" t="s">
        <v>331</v>
      </c>
      <c r="J207" s="45">
        <v>1</v>
      </c>
      <c r="K207" s="128" t="s">
        <v>326</v>
      </c>
      <c r="L207" s="127">
        <v>1</v>
      </c>
      <c r="M207" s="128" t="s">
        <v>332</v>
      </c>
      <c r="N207" s="129">
        <v>10</v>
      </c>
      <c r="P207" s="130">
        <v>4</v>
      </c>
      <c r="Q207" s="131">
        <v>1</v>
      </c>
      <c r="R207" s="110" t="s">
        <v>216</v>
      </c>
      <c r="T207" s="109"/>
      <c r="U207" s="112"/>
      <c r="V207" s="113">
        <v>1.8</v>
      </c>
      <c r="W207" s="109">
        <v>0.05</v>
      </c>
      <c r="X207" s="113">
        <v>1.8</v>
      </c>
      <c r="Y207" s="113">
        <v>3.5</v>
      </c>
      <c r="Z207" s="109">
        <v>3.8</v>
      </c>
      <c r="AA207" s="109">
        <v>1.3331500000000001</v>
      </c>
      <c r="AB207" s="109">
        <v>1390</v>
      </c>
      <c r="AC207" s="109">
        <v>2</v>
      </c>
      <c r="AD207" s="109">
        <v>5.8</v>
      </c>
      <c r="AE207" s="109"/>
      <c r="AF207" s="109">
        <v>6.0000000000000009</v>
      </c>
      <c r="AG207" s="109">
        <v>2.8970967741935483</v>
      </c>
    </row>
    <row r="208" spans="1:33" x14ac:dyDescent="0.35">
      <c r="A208" s="105" t="str">
        <f t="shared" si="6"/>
        <v>LIM-1-4-2</v>
      </c>
      <c r="B208" s="106" t="s">
        <v>285</v>
      </c>
      <c r="C208" s="107" t="s">
        <v>330</v>
      </c>
      <c r="D208" s="107"/>
      <c r="E208" s="109" t="s">
        <v>324</v>
      </c>
      <c r="F208" s="109" t="s">
        <v>302</v>
      </c>
      <c r="G208" s="109" t="str">
        <f t="shared" si="7"/>
        <v>LIM</v>
      </c>
      <c r="H208" s="109" t="s">
        <v>169</v>
      </c>
      <c r="I208" s="109" t="s">
        <v>331</v>
      </c>
      <c r="J208" s="45">
        <v>1</v>
      </c>
      <c r="K208" s="128" t="s">
        <v>326</v>
      </c>
      <c r="L208" s="127">
        <v>1</v>
      </c>
      <c r="M208" s="128" t="s">
        <v>332</v>
      </c>
      <c r="N208" s="129">
        <v>11</v>
      </c>
      <c r="P208" s="130">
        <v>4</v>
      </c>
      <c r="Q208" s="131">
        <v>2</v>
      </c>
      <c r="R208" s="110" t="s">
        <v>247</v>
      </c>
      <c r="T208" s="109"/>
      <c r="U208" s="112"/>
      <c r="V208" s="113"/>
      <c r="W208" s="109">
        <v>0.04</v>
      </c>
      <c r="X208" s="113">
        <v>1</v>
      </c>
      <c r="Y208" s="113">
        <v>2.1</v>
      </c>
      <c r="Z208" s="109">
        <v>2.2999999999999998</v>
      </c>
      <c r="AA208" s="109">
        <v>1.50725</v>
      </c>
      <c r="AB208" s="109">
        <v>730</v>
      </c>
      <c r="AC208" s="109">
        <v>3</v>
      </c>
      <c r="AD208" s="109"/>
      <c r="AE208" s="109"/>
      <c r="AF208" s="109">
        <v>6.69</v>
      </c>
      <c r="AG208" s="109">
        <v>6.0106666666666664</v>
      </c>
    </row>
    <row r="209" spans="1:33" x14ac:dyDescent="0.35">
      <c r="A209" s="105" t="str">
        <f t="shared" si="6"/>
        <v>LIM-1-4-3</v>
      </c>
      <c r="B209" s="106" t="s">
        <v>285</v>
      </c>
      <c r="C209" s="107" t="s">
        <v>330</v>
      </c>
      <c r="D209" s="107"/>
      <c r="E209" s="109" t="s">
        <v>324</v>
      </c>
      <c r="F209" s="109" t="s">
        <v>302</v>
      </c>
      <c r="G209" s="109" t="str">
        <f t="shared" si="7"/>
        <v>LIM</v>
      </c>
      <c r="H209" s="109" t="s">
        <v>169</v>
      </c>
      <c r="I209" s="109" t="s">
        <v>331</v>
      </c>
      <c r="J209" s="45">
        <v>1</v>
      </c>
      <c r="K209" s="128" t="s">
        <v>326</v>
      </c>
      <c r="L209" s="127">
        <v>1</v>
      </c>
      <c r="M209" s="128" t="s">
        <v>332</v>
      </c>
      <c r="N209" s="129">
        <v>12</v>
      </c>
      <c r="P209" s="130">
        <v>4</v>
      </c>
      <c r="Q209" s="131">
        <v>3</v>
      </c>
      <c r="R209" s="110" t="s">
        <v>293</v>
      </c>
      <c r="T209" s="109"/>
      <c r="U209" s="112"/>
      <c r="V209" s="113"/>
      <c r="W209" s="109">
        <v>0.04</v>
      </c>
      <c r="X209" s="113">
        <v>1.9</v>
      </c>
      <c r="Y209" s="113">
        <v>3.5</v>
      </c>
      <c r="Z209" s="109">
        <v>4.0999999999999996</v>
      </c>
      <c r="AA209" s="109"/>
      <c r="AB209" s="109">
        <v>1620</v>
      </c>
      <c r="AC209" s="109">
        <v>2</v>
      </c>
      <c r="AD209" s="109"/>
      <c r="AE209" s="109"/>
      <c r="AF209" s="109">
        <v>2.0499999999999998</v>
      </c>
      <c r="AG209" s="109">
        <v>1.1645454545454548</v>
      </c>
    </row>
    <row r="210" spans="1:33" x14ac:dyDescent="0.35">
      <c r="A210" s="105" t="str">
        <f t="shared" si="6"/>
        <v>LIM-2-1-1</v>
      </c>
      <c r="B210" s="106" t="s">
        <v>285</v>
      </c>
      <c r="C210" s="107" t="s">
        <v>330</v>
      </c>
      <c r="D210" s="107"/>
      <c r="E210" s="109" t="s">
        <v>324</v>
      </c>
      <c r="F210" s="109" t="s">
        <v>302</v>
      </c>
      <c r="G210" s="109" t="str">
        <f t="shared" si="7"/>
        <v>LIM</v>
      </c>
      <c r="H210" s="109" t="s">
        <v>169</v>
      </c>
      <c r="I210" s="109" t="s">
        <v>331</v>
      </c>
      <c r="J210" s="45">
        <v>2</v>
      </c>
      <c r="K210" s="128" t="s">
        <v>328</v>
      </c>
      <c r="L210" s="127">
        <v>1</v>
      </c>
      <c r="M210" s="128" t="s">
        <v>332</v>
      </c>
      <c r="N210" s="129">
        <v>13</v>
      </c>
      <c r="P210" s="130">
        <v>1</v>
      </c>
      <c r="Q210" s="131">
        <v>1</v>
      </c>
      <c r="R210" s="110" t="s">
        <v>216</v>
      </c>
      <c r="T210" s="109"/>
      <c r="U210" s="112"/>
      <c r="V210" s="113">
        <v>1.6</v>
      </c>
      <c r="W210" s="109">
        <v>0.04</v>
      </c>
      <c r="X210" s="113">
        <v>1.6</v>
      </c>
      <c r="Y210" s="113">
        <v>3.2</v>
      </c>
      <c r="Z210" s="109">
        <v>3.3</v>
      </c>
      <c r="AA210" s="109">
        <v>1.4375499999999999</v>
      </c>
      <c r="AB210" s="109">
        <v>1170</v>
      </c>
      <c r="AC210" s="109">
        <v>2</v>
      </c>
      <c r="AD210" s="109">
        <v>5.6</v>
      </c>
      <c r="AE210" s="109"/>
      <c r="AF210" s="109">
        <v>5.62</v>
      </c>
      <c r="AG210" s="109">
        <v>3.2741948284690219</v>
      </c>
    </row>
    <row r="211" spans="1:33" x14ac:dyDescent="0.35">
      <c r="A211" s="105" t="str">
        <f t="shared" si="6"/>
        <v>LIM-2-1-2</v>
      </c>
      <c r="B211" s="106" t="s">
        <v>285</v>
      </c>
      <c r="C211" s="107" t="s">
        <v>330</v>
      </c>
      <c r="D211" s="107"/>
      <c r="E211" s="109" t="s">
        <v>324</v>
      </c>
      <c r="F211" s="109" t="s">
        <v>302</v>
      </c>
      <c r="G211" s="109" t="str">
        <f t="shared" si="7"/>
        <v>LIM</v>
      </c>
      <c r="H211" s="109" t="s">
        <v>169</v>
      </c>
      <c r="I211" s="109" t="s">
        <v>331</v>
      </c>
      <c r="J211" s="45">
        <v>2</v>
      </c>
      <c r="K211" s="128" t="s">
        <v>328</v>
      </c>
      <c r="L211" s="127">
        <v>1</v>
      </c>
      <c r="M211" s="128" t="s">
        <v>332</v>
      </c>
      <c r="N211" s="129">
        <v>14</v>
      </c>
      <c r="P211" s="130">
        <v>1</v>
      </c>
      <c r="Q211" s="131">
        <v>2</v>
      </c>
      <c r="R211" s="110" t="s">
        <v>247</v>
      </c>
      <c r="T211" s="109"/>
      <c r="U211" s="112"/>
      <c r="V211" s="113"/>
      <c r="W211" s="109">
        <v>0.04</v>
      </c>
      <c r="X211" s="113">
        <v>1.4</v>
      </c>
      <c r="Y211" s="113">
        <v>2.8</v>
      </c>
      <c r="Z211" s="109">
        <v>3.2</v>
      </c>
      <c r="AA211" s="109">
        <v>1.6101000000000001</v>
      </c>
      <c r="AB211" s="109">
        <v>1050</v>
      </c>
      <c r="AC211" s="109">
        <v>2</v>
      </c>
      <c r="AD211" s="109"/>
      <c r="AE211" s="109"/>
      <c r="AF211" s="109"/>
      <c r="AG211" s="109"/>
    </row>
    <row r="212" spans="1:33" x14ac:dyDescent="0.35">
      <c r="A212" s="105" t="str">
        <f t="shared" si="6"/>
        <v>LIM-2-1-3</v>
      </c>
      <c r="B212" s="106" t="s">
        <v>285</v>
      </c>
      <c r="C212" s="107" t="s">
        <v>330</v>
      </c>
      <c r="D212" s="107"/>
      <c r="E212" s="109" t="s">
        <v>324</v>
      </c>
      <c r="F212" s="109" t="s">
        <v>302</v>
      </c>
      <c r="G212" s="109" t="str">
        <f t="shared" si="7"/>
        <v>LIM</v>
      </c>
      <c r="H212" s="109" t="s">
        <v>169</v>
      </c>
      <c r="I212" s="109" t="s">
        <v>331</v>
      </c>
      <c r="J212" s="45">
        <v>2</v>
      </c>
      <c r="K212" s="128" t="s">
        <v>328</v>
      </c>
      <c r="L212" s="127">
        <v>1</v>
      </c>
      <c r="M212" s="128" t="s">
        <v>332</v>
      </c>
      <c r="N212" s="129">
        <v>15</v>
      </c>
      <c r="P212" s="130">
        <v>1</v>
      </c>
      <c r="Q212" s="131">
        <v>3</v>
      </c>
      <c r="R212" s="110" t="s">
        <v>293</v>
      </c>
      <c r="T212" s="109"/>
      <c r="U212" s="112"/>
      <c r="V212" s="113"/>
      <c r="W212" s="109">
        <v>0.04</v>
      </c>
      <c r="X212" s="113">
        <v>1.7</v>
      </c>
      <c r="Y212" s="113">
        <v>3.2</v>
      </c>
      <c r="Z212" s="109">
        <v>3.8</v>
      </c>
      <c r="AA212" s="109"/>
      <c r="AB212" s="109">
        <v>1420</v>
      </c>
      <c r="AC212" s="109">
        <v>2</v>
      </c>
      <c r="AD212" s="109"/>
      <c r="AE212" s="109"/>
      <c r="AF212" s="109">
        <v>2.91</v>
      </c>
      <c r="AG212" s="109">
        <v>1.4463636363636363</v>
      </c>
    </row>
    <row r="213" spans="1:33" x14ac:dyDescent="0.35">
      <c r="A213" s="105" t="str">
        <f t="shared" si="6"/>
        <v>LIM-2-2-1</v>
      </c>
      <c r="B213" s="106" t="s">
        <v>285</v>
      </c>
      <c r="C213" s="107" t="s">
        <v>330</v>
      </c>
      <c r="D213" s="107"/>
      <c r="E213" s="109" t="s">
        <v>324</v>
      </c>
      <c r="F213" s="109" t="s">
        <v>302</v>
      </c>
      <c r="G213" s="109" t="str">
        <f t="shared" si="7"/>
        <v>LIM</v>
      </c>
      <c r="H213" s="109" t="s">
        <v>169</v>
      </c>
      <c r="I213" s="109" t="s">
        <v>331</v>
      </c>
      <c r="J213" s="45">
        <v>2</v>
      </c>
      <c r="K213" s="128" t="s">
        <v>328</v>
      </c>
      <c r="L213" s="127">
        <v>1</v>
      </c>
      <c r="M213" s="128" t="s">
        <v>332</v>
      </c>
      <c r="N213" s="129">
        <v>16</v>
      </c>
      <c r="P213" s="130">
        <v>2</v>
      </c>
      <c r="Q213" s="131">
        <v>1</v>
      </c>
      <c r="R213" s="110" t="s">
        <v>216</v>
      </c>
      <c r="T213" s="109"/>
      <c r="U213" s="112"/>
      <c r="V213" s="113">
        <v>1.5</v>
      </c>
      <c r="W213" s="109">
        <v>0.03</v>
      </c>
      <c r="X213" s="113">
        <v>1.6</v>
      </c>
      <c r="Y213" s="113">
        <v>3.3</v>
      </c>
      <c r="Z213" s="109">
        <v>3.3</v>
      </c>
      <c r="AA213" s="109">
        <v>1.3916000000000002</v>
      </c>
      <c r="AB213" s="109">
        <v>1250</v>
      </c>
      <c r="AC213" s="109">
        <v>1</v>
      </c>
      <c r="AD213" s="109">
        <v>5.5</v>
      </c>
      <c r="AE213" s="109"/>
      <c r="AF213" s="109">
        <v>5.1099999999999994</v>
      </c>
      <c r="AG213" s="109">
        <v>2.5512903225806447</v>
      </c>
    </row>
    <row r="214" spans="1:33" x14ac:dyDescent="0.35">
      <c r="A214" s="105" t="str">
        <f t="shared" si="6"/>
        <v>LIM-2-2-2</v>
      </c>
      <c r="B214" s="106" t="s">
        <v>285</v>
      </c>
      <c r="C214" s="107" t="s">
        <v>330</v>
      </c>
      <c r="D214" s="107"/>
      <c r="E214" s="109" t="s">
        <v>324</v>
      </c>
      <c r="F214" s="109" t="s">
        <v>302</v>
      </c>
      <c r="G214" s="109" t="str">
        <f t="shared" si="7"/>
        <v>LIM</v>
      </c>
      <c r="H214" s="109" t="s">
        <v>169</v>
      </c>
      <c r="I214" s="109" t="s">
        <v>331</v>
      </c>
      <c r="J214" s="45">
        <v>2</v>
      </c>
      <c r="K214" s="128" t="s">
        <v>328</v>
      </c>
      <c r="L214" s="127">
        <v>1</v>
      </c>
      <c r="M214" s="128" t="s">
        <v>332</v>
      </c>
      <c r="N214" s="129">
        <v>17</v>
      </c>
      <c r="P214" s="130">
        <v>2</v>
      </c>
      <c r="Q214" s="131">
        <v>2</v>
      </c>
      <c r="R214" s="110" t="s">
        <v>247</v>
      </c>
      <c r="T214" s="109"/>
      <c r="U214" s="112"/>
      <c r="V214" s="113"/>
      <c r="W214" s="109">
        <v>0.03</v>
      </c>
      <c r="X214" s="113">
        <v>0.9</v>
      </c>
      <c r="Y214" s="113">
        <v>1.8</v>
      </c>
      <c r="Z214" s="109">
        <v>1.7</v>
      </c>
      <c r="AA214" s="109">
        <v>1.5016500000000002</v>
      </c>
      <c r="AB214" s="109">
        <v>560</v>
      </c>
      <c r="AC214" s="109">
        <v>3</v>
      </c>
      <c r="AD214" s="109">
        <v>5.3</v>
      </c>
      <c r="AE214" s="109"/>
      <c r="AF214" s="109">
        <v>6.2099999999999991</v>
      </c>
      <c r="AG214" s="109">
        <v>5.4816666666666665</v>
      </c>
    </row>
    <row r="215" spans="1:33" x14ac:dyDescent="0.35">
      <c r="A215" s="105" t="str">
        <f t="shared" si="6"/>
        <v>LIM-2-2-3</v>
      </c>
      <c r="B215" s="106" t="s">
        <v>285</v>
      </c>
      <c r="C215" s="107" t="s">
        <v>330</v>
      </c>
      <c r="D215" s="107"/>
      <c r="E215" s="109" t="s">
        <v>324</v>
      </c>
      <c r="F215" s="109" t="s">
        <v>302</v>
      </c>
      <c r="G215" s="109" t="str">
        <f t="shared" si="7"/>
        <v>LIM</v>
      </c>
      <c r="H215" s="109" t="s">
        <v>169</v>
      </c>
      <c r="I215" s="109" t="s">
        <v>331</v>
      </c>
      <c r="J215" s="45">
        <v>2</v>
      </c>
      <c r="K215" s="128" t="s">
        <v>328</v>
      </c>
      <c r="L215" s="127">
        <v>1</v>
      </c>
      <c r="M215" s="128" t="s">
        <v>332</v>
      </c>
      <c r="N215" s="129">
        <v>18</v>
      </c>
      <c r="P215" s="130">
        <v>2</v>
      </c>
      <c r="Q215" s="131">
        <v>3</v>
      </c>
      <c r="R215" s="110" t="s">
        <v>293</v>
      </c>
      <c r="T215" s="109"/>
      <c r="U215" s="112"/>
      <c r="V215" s="113"/>
      <c r="W215" s="109">
        <v>0.03</v>
      </c>
      <c r="X215" s="113">
        <v>1.7</v>
      </c>
      <c r="Y215" s="113">
        <v>3.2</v>
      </c>
      <c r="Z215" s="109">
        <v>3.3</v>
      </c>
      <c r="AA215" s="109"/>
      <c r="AB215" s="109">
        <v>1500</v>
      </c>
      <c r="AC215" s="109">
        <v>1</v>
      </c>
      <c r="AD215" s="109"/>
      <c r="AE215" s="109"/>
      <c r="AF215" s="109">
        <v>1.5699999999999998</v>
      </c>
      <c r="AG215" s="109">
        <v>0.94818181818181813</v>
      </c>
    </row>
    <row r="216" spans="1:33" x14ac:dyDescent="0.35">
      <c r="A216" s="105" t="str">
        <f t="shared" si="6"/>
        <v>LIM-2-3-1</v>
      </c>
      <c r="B216" s="106" t="s">
        <v>285</v>
      </c>
      <c r="C216" s="107" t="s">
        <v>330</v>
      </c>
      <c r="D216" s="107"/>
      <c r="E216" s="109" t="s">
        <v>324</v>
      </c>
      <c r="F216" s="109" t="s">
        <v>302</v>
      </c>
      <c r="G216" s="109" t="str">
        <f t="shared" si="7"/>
        <v>LIM</v>
      </c>
      <c r="H216" s="109" t="s">
        <v>169</v>
      </c>
      <c r="I216" s="109" t="s">
        <v>331</v>
      </c>
      <c r="J216" s="45">
        <v>2</v>
      </c>
      <c r="K216" s="128" t="s">
        <v>328</v>
      </c>
      <c r="L216" s="127">
        <v>1</v>
      </c>
      <c r="M216" s="128" t="s">
        <v>332</v>
      </c>
      <c r="N216" s="129">
        <v>19</v>
      </c>
      <c r="P216" s="130">
        <v>3</v>
      </c>
      <c r="Q216" s="131">
        <v>1</v>
      </c>
      <c r="R216" s="110" t="s">
        <v>216</v>
      </c>
      <c r="T216" s="109"/>
      <c r="U216" s="112"/>
      <c r="V216" s="113">
        <v>1.7</v>
      </c>
      <c r="W216" s="109">
        <v>0.04</v>
      </c>
      <c r="X216" s="113">
        <v>1.8</v>
      </c>
      <c r="Y216" s="113">
        <v>3.2</v>
      </c>
      <c r="Z216" s="109">
        <v>3.4</v>
      </c>
      <c r="AA216" s="109">
        <v>1.3976000000000002</v>
      </c>
      <c r="AB216" s="109">
        <v>1280</v>
      </c>
      <c r="AC216" s="109">
        <v>1</v>
      </c>
      <c r="AD216" s="109">
        <v>5.5</v>
      </c>
      <c r="AE216" s="109"/>
      <c r="AF216" s="109">
        <v>5.13</v>
      </c>
      <c r="AG216" s="109">
        <v>2.82</v>
      </c>
    </row>
    <row r="217" spans="1:33" x14ac:dyDescent="0.35">
      <c r="A217" s="105" t="str">
        <f t="shared" si="6"/>
        <v>LIM-2-3-2</v>
      </c>
      <c r="B217" s="106" t="s">
        <v>285</v>
      </c>
      <c r="C217" s="107" t="s">
        <v>330</v>
      </c>
      <c r="D217" s="107"/>
      <c r="E217" s="109" t="s">
        <v>324</v>
      </c>
      <c r="F217" s="109" t="s">
        <v>302</v>
      </c>
      <c r="G217" s="109" t="str">
        <f t="shared" si="7"/>
        <v>LIM</v>
      </c>
      <c r="H217" s="109" t="s">
        <v>169</v>
      </c>
      <c r="I217" s="109" t="s">
        <v>331</v>
      </c>
      <c r="J217" s="45">
        <v>2</v>
      </c>
      <c r="K217" s="128" t="s">
        <v>328</v>
      </c>
      <c r="L217" s="127">
        <v>1</v>
      </c>
      <c r="M217" s="128" t="s">
        <v>332</v>
      </c>
      <c r="N217" s="129">
        <v>20</v>
      </c>
      <c r="P217" s="130">
        <v>3</v>
      </c>
      <c r="Q217" s="131">
        <v>2</v>
      </c>
      <c r="R217" s="110" t="s">
        <v>247</v>
      </c>
      <c r="T217" s="109"/>
      <c r="U217" s="112"/>
      <c r="V217" s="113"/>
      <c r="W217" s="109">
        <v>0.04</v>
      </c>
      <c r="X217" s="113">
        <v>1.1000000000000001</v>
      </c>
      <c r="Y217" s="113">
        <v>1.9</v>
      </c>
      <c r="Z217" s="109">
        <v>2</v>
      </c>
      <c r="AA217" s="109">
        <v>1.4304999999999999</v>
      </c>
      <c r="AB217" s="109">
        <v>500</v>
      </c>
      <c r="AC217" s="109">
        <v>3</v>
      </c>
      <c r="AD217" s="109">
        <v>5.4</v>
      </c>
      <c r="AE217" s="109"/>
      <c r="AF217" s="109">
        <v>7.033333333333335</v>
      </c>
      <c r="AG217" s="109">
        <v>5.9343518518518525</v>
      </c>
    </row>
    <row r="218" spans="1:33" x14ac:dyDescent="0.35">
      <c r="A218" s="105" t="str">
        <f t="shared" si="6"/>
        <v>LIM-2-3-3</v>
      </c>
      <c r="B218" s="106" t="s">
        <v>285</v>
      </c>
      <c r="C218" s="107" t="s">
        <v>330</v>
      </c>
      <c r="D218" s="107"/>
      <c r="E218" s="109" t="s">
        <v>324</v>
      </c>
      <c r="F218" s="109" t="s">
        <v>302</v>
      </c>
      <c r="G218" s="109" t="str">
        <f t="shared" si="7"/>
        <v>LIM</v>
      </c>
      <c r="H218" s="109" t="s">
        <v>169</v>
      </c>
      <c r="I218" s="109" t="s">
        <v>331</v>
      </c>
      <c r="J218" s="45">
        <v>2</v>
      </c>
      <c r="K218" s="128" t="s">
        <v>328</v>
      </c>
      <c r="L218" s="127">
        <v>1</v>
      </c>
      <c r="M218" s="128" t="s">
        <v>332</v>
      </c>
      <c r="N218" s="129">
        <v>21</v>
      </c>
      <c r="P218" s="130">
        <v>3</v>
      </c>
      <c r="Q218" s="131">
        <v>3</v>
      </c>
      <c r="R218" s="110" t="s">
        <v>293</v>
      </c>
      <c r="T218" s="109"/>
      <c r="U218" s="112"/>
      <c r="V218" s="113"/>
      <c r="W218" s="109">
        <v>0.03</v>
      </c>
      <c r="X218" s="113">
        <v>1.7</v>
      </c>
      <c r="Y218" s="113">
        <v>3.2</v>
      </c>
      <c r="Z218" s="109">
        <v>3.5</v>
      </c>
      <c r="AA218" s="109"/>
      <c r="AB218" s="109">
        <v>1460</v>
      </c>
      <c r="AC218" s="109">
        <v>1</v>
      </c>
      <c r="AD218" s="109"/>
      <c r="AE218" s="109"/>
      <c r="AF218" s="109">
        <v>2.08</v>
      </c>
      <c r="AG218" s="109">
        <v>1.1081818181818184</v>
      </c>
    </row>
    <row r="219" spans="1:33" x14ac:dyDescent="0.35">
      <c r="A219" s="105" t="str">
        <f t="shared" si="6"/>
        <v>LIM-2-4-1</v>
      </c>
      <c r="B219" s="106" t="s">
        <v>285</v>
      </c>
      <c r="C219" s="107" t="s">
        <v>330</v>
      </c>
      <c r="D219" s="107"/>
      <c r="E219" s="109" t="s">
        <v>324</v>
      </c>
      <c r="F219" s="109" t="s">
        <v>302</v>
      </c>
      <c r="G219" s="109" t="str">
        <f t="shared" si="7"/>
        <v>LIM</v>
      </c>
      <c r="H219" s="109" t="s">
        <v>169</v>
      </c>
      <c r="I219" s="109" t="s">
        <v>331</v>
      </c>
      <c r="J219" s="45">
        <v>2</v>
      </c>
      <c r="K219" s="128" t="s">
        <v>328</v>
      </c>
      <c r="L219" s="127">
        <v>1</v>
      </c>
      <c r="M219" s="128" t="s">
        <v>332</v>
      </c>
      <c r="N219" s="129">
        <v>22</v>
      </c>
      <c r="P219" s="130">
        <v>4</v>
      </c>
      <c r="Q219" s="131">
        <v>1</v>
      </c>
      <c r="R219" s="110" t="s">
        <v>216</v>
      </c>
      <c r="T219" s="109"/>
      <c r="U219" s="112"/>
      <c r="V219" s="113">
        <v>1.7</v>
      </c>
      <c r="W219" s="109">
        <v>0.04</v>
      </c>
      <c r="X219" s="113">
        <v>1.8</v>
      </c>
      <c r="Y219" s="113">
        <v>3.5</v>
      </c>
      <c r="Z219" s="109">
        <v>3.9</v>
      </c>
      <c r="AA219" s="109">
        <v>1.3331500000000001</v>
      </c>
      <c r="AB219" s="109">
        <v>1360</v>
      </c>
      <c r="AC219" s="109">
        <v>2</v>
      </c>
      <c r="AD219" s="109">
        <v>5.7</v>
      </c>
      <c r="AE219" s="109"/>
      <c r="AF219" s="109">
        <v>5.8900000000000006</v>
      </c>
      <c r="AG219" s="109">
        <v>3.3474551971326165</v>
      </c>
    </row>
    <row r="220" spans="1:33" x14ac:dyDescent="0.35">
      <c r="A220" s="105" t="str">
        <f t="shared" si="6"/>
        <v>LIM-2-4-2</v>
      </c>
      <c r="B220" s="106" t="s">
        <v>285</v>
      </c>
      <c r="C220" s="107" t="s">
        <v>330</v>
      </c>
      <c r="D220" s="107"/>
      <c r="E220" s="109" t="s">
        <v>324</v>
      </c>
      <c r="F220" s="109" t="s">
        <v>302</v>
      </c>
      <c r="G220" s="109" t="str">
        <f t="shared" si="7"/>
        <v>LIM</v>
      </c>
      <c r="H220" s="109" t="s">
        <v>169</v>
      </c>
      <c r="I220" s="109" t="s">
        <v>331</v>
      </c>
      <c r="J220" s="45">
        <v>2</v>
      </c>
      <c r="K220" s="128" t="s">
        <v>328</v>
      </c>
      <c r="L220" s="127">
        <v>1</v>
      </c>
      <c r="M220" s="128" t="s">
        <v>332</v>
      </c>
      <c r="N220" s="129">
        <v>23</v>
      </c>
      <c r="P220" s="130">
        <v>4</v>
      </c>
      <c r="Q220" s="131">
        <v>2</v>
      </c>
      <c r="R220" s="110" t="s">
        <v>247</v>
      </c>
      <c r="T220" s="109"/>
      <c r="U220" s="112"/>
      <c r="V220" s="113"/>
      <c r="W220" s="109">
        <v>0.04</v>
      </c>
      <c r="X220" s="113">
        <v>1.1000000000000001</v>
      </c>
      <c r="Y220" s="113">
        <v>2.1</v>
      </c>
      <c r="Z220" s="109">
        <v>2.4</v>
      </c>
      <c r="AA220" s="109">
        <v>1.5748500000000001</v>
      </c>
      <c r="AB220" s="109">
        <v>790</v>
      </c>
      <c r="AC220" s="109">
        <v>2</v>
      </c>
      <c r="AD220" s="109"/>
      <c r="AE220" s="109"/>
      <c r="AF220" s="109">
        <v>6.4111111111111105</v>
      </c>
      <c r="AG220" s="109">
        <v>5.7166666666666659</v>
      </c>
    </row>
    <row r="221" spans="1:33" x14ac:dyDescent="0.35">
      <c r="A221" s="105" t="str">
        <f t="shared" si="6"/>
        <v>LIM-2-4-3</v>
      </c>
      <c r="B221" s="106" t="s">
        <v>285</v>
      </c>
      <c r="C221" s="107" t="s">
        <v>330</v>
      </c>
      <c r="D221" s="132"/>
      <c r="E221" s="109" t="s">
        <v>324</v>
      </c>
      <c r="F221" s="109" t="s">
        <v>302</v>
      </c>
      <c r="G221" s="109" t="str">
        <f t="shared" si="7"/>
        <v>LIM</v>
      </c>
      <c r="H221" s="109" t="s">
        <v>169</v>
      </c>
      <c r="I221" s="45" t="s">
        <v>331</v>
      </c>
      <c r="J221" s="45">
        <v>2</v>
      </c>
      <c r="K221" s="130" t="s">
        <v>328</v>
      </c>
      <c r="L221" s="127">
        <v>1</v>
      </c>
      <c r="M221" s="130" t="s">
        <v>332</v>
      </c>
      <c r="N221" s="133">
        <v>24</v>
      </c>
      <c r="O221" s="130"/>
      <c r="P221" s="130">
        <v>4</v>
      </c>
      <c r="Q221" s="131">
        <v>3</v>
      </c>
      <c r="R221" s="110" t="s">
        <v>293</v>
      </c>
      <c r="T221" s="109"/>
      <c r="U221" s="112"/>
      <c r="V221" s="113"/>
      <c r="W221" s="109">
        <v>0.04</v>
      </c>
      <c r="X221" s="113">
        <v>1.7</v>
      </c>
      <c r="Y221" s="113">
        <v>3.4</v>
      </c>
      <c r="Z221" s="109">
        <v>4.0999999999999996</v>
      </c>
      <c r="AA221" s="109"/>
      <c r="AB221" s="109">
        <v>1640</v>
      </c>
      <c r="AC221" s="109">
        <v>2</v>
      </c>
      <c r="AD221" s="109"/>
      <c r="AE221" s="109"/>
      <c r="AF221" s="109">
        <v>2.3199999999999998</v>
      </c>
      <c r="AG221" s="109">
        <v>1.2881818181818183</v>
      </c>
    </row>
    <row r="222" spans="1:33" x14ac:dyDescent="0.35">
      <c r="A222" s="105" t="str">
        <f t="shared" si="6"/>
        <v>LIM-3-1-1</v>
      </c>
      <c r="B222" s="106" t="s">
        <v>285</v>
      </c>
      <c r="C222" s="107" t="s">
        <v>330</v>
      </c>
      <c r="D222" s="107"/>
      <c r="E222" s="109" t="s">
        <v>324</v>
      </c>
      <c r="F222" s="109" t="s">
        <v>302</v>
      </c>
      <c r="G222" s="109" t="str">
        <f t="shared" si="7"/>
        <v>LIM</v>
      </c>
      <c r="H222" s="109" t="s">
        <v>169</v>
      </c>
      <c r="I222" s="109" t="s">
        <v>331</v>
      </c>
      <c r="J222" s="45">
        <v>3</v>
      </c>
      <c r="K222" s="128" t="s">
        <v>329</v>
      </c>
      <c r="L222" s="127">
        <v>1</v>
      </c>
      <c r="M222" s="128" t="s">
        <v>332</v>
      </c>
      <c r="N222" s="129">
        <v>25</v>
      </c>
      <c r="P222" s="130">
        <v>1</v>
      </c>
      <c r="Q222" s="131">
        <v>1</v>
      </c>
      <c r="R222" s="110" t="s">
        <v>216</v>
      </c>
      <c r="T222" s="109"/>
      <c r="U222" s="112"/>
      <c r="V222" s="113">
        <v>1.6</v>
      </c>
      <c r="W222" s="109">
        <v>0.04</v>
      </c>
      <c r="X222" s="113">
        <v>1.7</v>
      </c>
      <c r="Y222" s="113">
        <v>3.2</v>
      </c>
      <c r="Z222" s="109">
        <v>3.4</v>
      </c>
      <c r="AA222" s="109">
        <v>1.4231</v>
      </c>
      <c r="AB222" s="109">
        <v>1220</v>
      </c>
      <c r="AC222" s="109">
        <v>2</v>
      </c>
      <c r="AD222" s="109">
        <v>5.6</v>
      </c>
      <c r="AE222" s="109"/>
      <c r="AF222" s="109">
        <v>5.99</v>
      </c>
      <c r="AG222" s="109">
        <v>3.3943663594470044</v>
      </c>
    </row>
    <row r="223" spans="1:33" x14ac:dyDescent="0.35">
      <c r="A223" s="105" t="str">
        <f t="shared" si="6"/>
        <v>LIM-3-1-2</v>
      </c>
      <c r="B223" s="106" t="s">
        <v>285</v>
      </c>
      <c r="C223" s="107" t="s">
        <v>330</v>
      </c>
      <c r="D223" s="107"/>
      <c r="E223" s="109" t="s">
        <v>324</v>
      </c>
      <c r="F223" s="109" t="s">
        <v>302</v>
      </c>
      <c r="G223" s="109" t="str">
        <f t="shared" si="7"/>
        <v>LIM</v>
      </c>
      <c r="H223" s="109" t="s">
        <v>169</v>
      </c>
      <c r="I223" s="109" t="s">
        <v>331</v>
      </c>
      <c r="J223" s="45">
        <v>3</v>
      </c>
      <c r="K223" s="128" t="s">
        <v>329</v>
      </c>
      <c r="L223" s="127">
        <v>1</v>
      </c>
      <c r="M223" s="128" t="s">
        <v>332</v>
      </c>
      <c r="N223" s="129">
        <v>26</v>
      </c>
      <c r="P223" s="130">
        <v>1</v>
      </c>
      <c r="Q223" s="131">
        <v>2</v>
      </c>
      <c r="R223" s="110" t="s">
        <v>247</v>
      </c>
      <c r="T223" s="109"/>
      <c r="U223" s="112"/>
      <c r="V223" s="113"/>
      <c r="W223" s="109">
        <v>0.03</v>
      </c>
      <c r="X223" s="113">
        <v>1.1000000000000001</v>
      </c>
      <c r="Y223" s="113">
        <v>2.2000000000000002</v>
      </c>
      <c r="Z223" s="109">
        <v>2.5</v>
      </c>
      <c r="AA223" s="109">
        <v>1.5827</v>
      </c>
      <c r="AB223" s="109">
        <v>810</v>
      </c>
      <c r="AC223" s="109">
        <v>2</v>
      </c>
      <c r="AD223" s="109"/>
      <c r="AE223" s="109"/>
      <c r="AF223" s="109">
        <v>7.5285714285714276</v>
      </c>
      <c r="AG223" s="109">
        <v>5.7106746031746045</v>
      </c>
    </row>
    <row r="224" spans="1:33" x14ac:dyDescent="0.35">
      <c r="A224" s="105" t="str">
        <f t="shared" si="6"/>
        <v>LIM-3-1-3</v>
      </c>
      <c r="B224" s="106" t="s">
        <v>285</v>
      </c>
      <c r="C224" s="107" t="s">
        <v>330</v>
      </c>
      <c r="D224" s="107"/>
      <c r="E224" s="109" t="s">
        <v>324</v>
      </c>
      <c r="F224" s="109" t="s">
        <v>302</v>
      </c>
      <c r="G224" s="109" t="str">
        <f t="shared" si="7"/>
        <v>LIM</v>
      </c>
      <c r="H224" s="109" t="s">
        <v>169</v>
      </c>
      <c r="I224" s="109" t="s">
        <v>331</v>
      </c>
      <c r="J224" s="45">
        <v>3</v>
      </c>
      <c r="K224" s="128" t="s">
        <v>329</v>
      </c>
      <c r="L224" s="127">
        <v>1</v>
      </c>
      <c r="M224" s="128" t="s">
        <v>332</v>
      </c>
      <c r="N224" s="129">
        <v>27</v>
      </c>
      <c r="P224" s="130">
        <v>1</v>
      </c>
      <c r="Q224" s="131">
        <v>3</v>
      </c>
      <c r="R224" s="110" t="s">
        <v>293</v>
      </c>
      <c r="T224" s="109"/>
      <c r="U224" s="112"/>
      <c r="V224" s="113"/>
      <c r="W224" s="109">
        <v>0.04</v>
      </c>
      <c r="X224" s="113">
        <v>1.7</v>
      </c>
      <c r="Y224" s="113">
        <v>3.3</v>
      </c>
      <c r="Z224" s="109">
        <v>3.3</v>
      </c>
      <c r="AA224" s="109"/>
      <c r="AB224" s="109">
        <v>1470</v>
      </c>
      <c r="AC224" s="109">
        <v>2</v>
      </c>
      <c r="AD224" s="109"/>
      <c r="AE224" s="109"/>
      <c r="AF224" s="109">
        <v>2.0499999999999998</v>
      </c>
      <c r="AG224" s="109">
        <v>1.179090909090909</v>
      </c>
    </row>
    <row r="225" spans="1:33" x14ac:dyDescent="0.35">
      <c r="A225" s="105" t="str">
        <f t="shared" si="6"/>
        <v>LIM-3-2-1</v>
      </c>
      <c r="B225" s="106" t="s">
        <v>285</v>
      </c>
      <c r="C225" s="107" t="s">
        <v>330</v>
      </c>
      <c r="D225" s="107"/>
      <c r="E225" s="109" t="s">
        <v>324</v>
      </c>
      <c r="F225" s="109" t="s">
        <v>302</v>
      </c>
      <c r="G225" s="109" t="str">
        <f t="shared" si="7"/>
        <v>LIM</v>
      </c>
      <c r="H225" s="109" t="s">
        <v>169</v>
      </c>
      <c r="I225" s="109" t="s">
        <v>331</v>
      </c>
      <c r="J225" s="45">
        <v>3</v>
      </c>
      <c r="K225" s="128" t="s">
        <v>329</v>
      </c>
      <c r="L225" s="127">
        <v>1</v>
      </c>
      <c r="M225" s="128" t="s">
        <v>332</v>
      </c>
      <c r="N225" s="129">
        <v>28</v>
      </c>
      <c r="P225" s="130">
        <v>2</v>
      </c>
      <c r="Q225" s="131">
        <v>1</v>
      </c>
      <c r="R225" s="110" t="s">
        <v>216</v>
      </c>
      <c r="T225" s="109"/>
      <c r="U225" s="112"/>
      <c r="V225" s="113">
        <v>1.5</v>
      </c>
      <c r="W225" s="109">
        <v>0.04</v>
      </c>
      <c r="X225" s="113">
        <v>1.7</v>
      </c>
      <c r="Y225" s="113">
        <v>3.2</v>
      </c>
      <c r="Z225" s="109">
        <v>3.4</v>
      </c>
      <c r="AA225" s="109">
        <v>1.3875000000000002</v>
      </c>
      <c r="AB225" s="109">
        <v>1180</v>
      </c>
      <c r="AC225" s="109">
        <v>2</v>
      </c>
      <c r="AD225" s="109">
        <v>5.6</v>
      </c>
      <c r="AE225" s="109"/>
      <c r="AF225" s="109">
        <v>5.3</v>
      </c>
      <c r="AG225" s="109">
        <v>2.5474193548387096</v>
      </c>
    </row>
    <row r="226" spans="1:33" x14ac:dyDescent="0.35">
      <c r="A226" s="105" t="str">
        <f t="shared" si="6"/>
        <v>LIM-3-2-2</v>
      </c>
      <c r="B226" s="106" t="s">
        <v>285</v>
      </c>
      <c r="C226" s="107" t="s">
        <v>330</v>
      </c>
      <c r="D226" s="107"/>
      <c r="E226" s="109" t="s">
        <v>324</v>
      </c>
      <c r="F226" s="109" t="s">
        <v>302</v>
      </c>
      <c r="G226" s="109" t="str">
        <f t="shared" si="7"/>
        <v>LIM</v>
      </c>
      <c r="H226" s="109" t="s">
        <v>169</v>
      </c>
      <c r="I226" s="109" t="s">
        <v>331</v>
      </c>
      <c r="J226" s="45">
        <v>3</v>
      </c>
      <c r="K226" s="128" t="s">
        <v>329</v>
      </c>
      <c r="L226" s="127">
        <v>1</v>
      </c>
      <c r="M226" s="128" t="s">
        <v>332</v>
      </c>
      <c r="N226" s="129">
        <v>29</v>
      </c>
      <c r="P226" s="130">
        <v>2</v>
      </c>
      <c r="Q226" s="131">
        <v>2</v>
      </c>
      <c r="R226" s="110" t="s">
        <v>247</v>
      </c>
      <c r="T226" s="109"/>
      <c r="U226" s="112"/>
      <c r="V226" s="113"/>
      <c r="W226" s="109">
        <v>0.05</v>
      </c>
      <c r="X226" s="113">
        <v>0.9</v>
      </c>
      <c r="Y226" s="113">
        <v>1.6</v>
      </c>
      <c r="Z226" s="109">
        <v>1.6</v>
      </c>
      <c r="AA226" s="109">
        <v>1.5191500000000002</v>
      </c>
      <c r="AB226" s="109">
        <v>480</v>
      </c>
      <c r="AC226" s="109">
        <v>3</v>
      </c>
      <c r="AD226" s="109">
        <v>5.5</v>
      </c>
      <c r="AE226" s="109"/>
      <c r="AF226" s="109">
        <v>6.45</v>
      </c>
      <c r="AG226" s="109">
        <v>5.7553333333333319</v>
      </c>
    </row>
    <row r="227" spans="1:33" x14ac:dyDescent="0.35">
      <c r="A227" s="105" t="str">
        <f t="shared" si="6"/>
        <v>LIM-3-2-3</v>
      </c>
      <c r="B227" s="106" t="s">
        <v>285</v>
      </c>
      <c r="C227" s="107" t="s">
        <v>330</v>
      </c>
      <c r="D227" s="107"/>
      <c r="E227" s="109" t="s">
        <v>324</v>
      </c>
      <c r="F227" s="109" t="s">
        <v>302</v>
      </c>
      <c r="G227" s="109" t="str">
        <f t="shared" si="7"/>
        <v>LIM</v>
      </c>
      <c r="H227" s="109" t="s">
        <v>169</v>
      </c>
      <c r="I227" s="109" t="s">
        <v>331</v>
      </c>
      <c r="J227" s="45">
        <v>3</v>
      </c>
      <c r="K227" s="128" t="s">
        <v>329</v>
      </c>
      <c r="L227" s="127">
        <v>1</v>
      </c>
      <c r="M227" s="128" t="s">
        <v>332</v>
      </c>
      <c r="N227" s="129">
        <v>30</v>
      </c>
      <c r="P227" s="130">
        <v>2</v>
      </c>
      <c r="Q227" s="131">
        <v>3</v>
      </c>
      <c r="R227" s="110" t="s">
        <v>293</v>
      </c>
      <c r="T227" s="109"/>
      <c r="U227" s="112"/>
      <c r="V227" s="113"/>
      <c r="W227" s="109">
        <v>0.04</v>
      </c>
      <c r="X227" s="113">
        <v>1.7</v>
      </c>
      <c r="Y227" s="113">
        <v>3.2</v>
      </c>
      <c r="Z227" s="109">
        <v>3.8</v>
      </c>
      <c r="AA227" s="109"/>
      <c r="AB227" s="109">
        <v>1470</v>
      </c>
      <c r="AC227" s="109">
        <v>2</v>
      </c>
      <c r="AD227" s="109"/>
      <c r="AE227" s="109"/>
      <c r="AF227" s="109">
        <v>1.43</v>
      </c>
      <c r="AG227" s="109">
        <v>0.80272727272727284</v>
      </c>
    </row>
    <row r="228" spans="1:33" x14ac:dyDescent="0.35">
      <c r="A228" s="105" t="str">
        <f t="shared" si="6"/>
        <v>LIM-3-3-1</v>
      </c>
      <c r="B228" s="106" t="s">
        <v>285</v>
      </c>
      <c r="C228" s="107" t="s">
        <v>330</v>
      </c>
      <c r="D228" s="107"/>
      <c r="E228" s="109" t="s">
        <v>324</v>
      </c>
      <c r="F228" s="109" t="s">
        <v>302</v>
      </c>
      <c r="G228" s="109" t="str">
        <f t="shared" si="7"/>
        <v>LIM</v>
      </c>
      <c r="H228" s="109" t="s">
        <v>169</v>
      </c>
      <c r="I228" s="109" t="s">
        <v>331</v>
      </c>
      <c r="J228" s="45">
        <v>3</v>
      </c>
      <c r="K228" s="128" t="s">
        <v>329</v>
      </c>
      <c r="L228" s="127">
        <v>1</v>
      </c>
      <c r="M228" s="128" t="s">
        <v>332</v>
      </c>
      <c r="N228" s="129">
        <v>31</v>
      </c>
      <c r="P228" s="130">
        <v>3</v>
      </c>
      <c r="Q228" s="131">
        <v>1</v>
      </c>
      <c r="R228" s="110" t="s">
        <v>216</v>
      </c>
      <c r="T228" s="109"/>
      <c r="U228" s="112"/>
      <c r="V228" s="113">
        <v>1.7</v>
      </c>
      <c r="W228" s="109">
        <v>0.04</v>
      </c>
      <c r="X228" s="113">
        <v>1.7</v>
      </c>
      <c r="Y228" s="113">
        <v>3.2</v>
      </c>
      <c r="Z228" s="109">
        <v>3.2</v>
      </c>
      <c r="AA228" s="109">
        <v>1.3961000000000001</v>
      </c>
      <c r="AB228" s="109">
        <v>1270</v>
      </c>
      <c r="AC228" s="109">
        <v>1</v>
      </c>
      <c r="AD228" s="109">
        <v>5.5</v>
      </c>
      <c r="AE228" s="109"/>
      <c r="AF228" s="109">
        <v>4.9700000000000006</v>
      </c>
      <c r="AG228" s="109">
        <v>2.5164516129032255</v>
      </c>
    </row>
    <row r="229" spans="1:33" x14ac:dyDescent="0.35">
      <c r="A229" s="105" t="str">
        <f t="shared" si="6"/>
        <v>LIM-3-3-2</v>
      </c>
      <c r="B229" s="106" t="s">
        <v>285</v>
      </c>
      <c r="C229" s="107" t="s">
        <v>330</v>
      </c>
      <c r="D229" s="107"/>
      <c r="E229" s="109" t="s">
        <v>324</v>
      </c>
      <c r="F229" s="109" t="s">
        <v>302</v>
      </c>
      <c r="G229" s="109" t="str">
        <f t="shared" si="7"/>
        <v>LIM</v>
      </c>
      <c r="H229" s="109" t="s">
        <v>169</v>
      </c>
      <c r="I229" s="109" t="s">
        <v>331</v>
      </c>
      <c r="J229" s="45">
        <v>3</v>
      </c>
      <c r="K229" s="128" t="s">
        <v>329</v>
      </c>
      <c r="L229" s="127">
        <v>1</v>
      </c>
      <c r="M229" s="128" t="s">
        <v>332</v>
      </c>
      <c r="N229" s="129">
        <v>32</v>
      </c>
      <c r="P229" s="130">
        <v>3</v>
      </c>
      <c r="Q229" s="131">
        <v>2</v>
      </c>
      <c r="R229" s="110" t="s">
        <v>247</v>
      </c>
      <c r="T229" s="109"/>
      <c r="U229" s="112"/>
      <c r="V229" s="113"/>
      <c r="W229" s="109">
        <v>0.03</v>
      </c>
      <c r="X229" s="113">
        <v>0.8</v>
      </c>
      <c r="Y229" s="113">
        <v>1.5</v>
      </c>
      <c r="Z229" s="109">
        <v>1.4</v>
      </c>
      <c r="AA229" s="109">
        <v>1.5445000000000002</v>
      </c>
      <c r="AB229" s="109">
        <v>380</v>
      </c>
      <c r="AC229" s="109">
        <v>3</v>
      </c>
      <c r="AD229" s="109"/>
      <c r="AE229" s="109"/>
      <c r="AF229" s="109">
        <v>6.6800000000000015</v>
      </c>
      <c r="AG229" s="109">
        <v>5.8606666666666687</v>
      </c>
    </row>
    <row r="230" spans="1:33" x14ac:dyDescent="0.35">
      <c r="A230" s="105" t="str">
        <f t="shared" si="6"/>
        <v>LIM-3-3-3</v>
      </c>
      <c r="B230" s="106" t="s">
        <v>285</v>
      </c>
      <c r="C230" s="107" t="s">
        <v>330</v>
      </c>
      <c r="D230" s="107"/>
      <c r="E230" s="109" t="s">
        <v>324</v>
      </c>
      <c r="F230" s="109" t="s">
        <v>302</v>
      </c>
      <c r="G230" s="109" t="str">
        <f t="shared" si="7"/>
        <v>LIM</v>
      </c>
      <c r="H230" s="109" t="s">
        <v>169</v>
      </c>
      <c r="I230" s="109" t="s">
        <v>331</v>
      </c>
      <c r="J230" s="45">
        <v>3</v>
      </c>
      <c r="K230" s="128" t="s">
        <v>329</v>
      </c>
      <c r="L230" s="127">
        <v>1</v>
      </c>
      <c r="M230" s="128" t="s">
        <v>332</v>
      </c>
      <c r="N230" s="129">
        <v>33</v>
      </c>
      <c r="P230" s="130">
        <v>3</v>
      </c>
      <c r="Q230" s="131">
        <v>3</v>
      </c>
      <c r="R230" s="110" t="s">
        <v>293</v>
      </c>
      <c r="T230" s="109"/>
      <c r="U230" s="112"/>
      <c r="V230" s="113"/>
      <c r="W230" s="109">
        <v>0.03</v>
      </c>
      <c r="X230" s="113">
        <v>1.6</v>
      </c>
      <c r="Y230" s="113">
        <v>3.1</v>
      </c>
      <c r="Z230" s="109">
        <v>3.3</v>
      </c>
      <c r="AA230" s="109"/>
      <c r="AB230" s="109">
        <v>1340</v>
      </c>
      <c r="AC230" s="109">
        <v>1</v>
      </c>
      <c r="AD230" s="109"/>
      <c r="AE230" s="109"/>
      <c r="AF230" s="109">
        <v>1.47</v>
      </c>
      <c r="AG230" s="109">
        <v>0.9</v>
      </c>
    </row>
    <row r="231" spans="1:33" x14ac:dyDescent="0.35">
      <c r="A231" s="105" t="str">
        <f t="shared" si="6"/>
        <v>LIM-3-4-1</v>
      </c>
      <c r="B231" s="106" t="s">
        <v>285</v>
      </c>
      <c r="C231" s="107" t="s">
        <v>330</v>
      </c>
      <c r="D231" s="107"/>
      <c r="E231" s="109" t="s">
        <v>324</v>
      </c>
      <c r="F231" s="109" t="s">
        <v>302</v>
      </c>
      <c r="G231" s="109" t="str">
        <f t="shared" si="7"/>
        <v>LIM</v>
      </c>
      <c r="H231" s="109" t="s">
        <v>169</v>
      </c>
      <c r="I231" s="109" t="s">
        <v>331</v>
      </c>
      <c r="J231" s="45">
        <v>3</v>
      </c>
      <c r="K231" s="128" t="s">
        <v>329</v>
      </c>
      <c r="L231" s="127">
        <v>1</v>
      </c>
      <c r="M231" s="128" t="s">
        <v>332</v>
      </c>
      <c r="N231" s="129">
        <v>34</v>
      </c>
      <c r="P231" s="130">
        <v>4</v>
      </c>
      <c r="Q231" s="131">
        <v>1</v>
      </c>
      <c r="R231" s="110" t="s">
        <v>216</v>
      </c>
      <c r="T231" s="109"/>
      <c r="U231" s="112"/>
      <c r="V231" s="113">
        <v>1.9</v>
      </c>
      <c r="W231" s="109">
        <v>0.04</v>
      </c>
      <c r="X231" s="113">
        <v>1.9</v>
      </c>
      <c r="Y231" s="113">
        <v>3.5</v>
      </c>
      <c r="Z231" s="109">
        <v>4</v>
      </c>
      <c r="AA231" s="109">
        <v>1.28125</v>
      </c>
      <c r="AB231" s="109">
        <v>1430</v>
      </c>
      <c r="AC231" s="109">
        <v>2</v>
      </c>
      <c r="AD231" s="109">
        <v>5.7</v>
      </c>
      <c r="AE231" s="109"/>
      <c r="AF231" s="109">
        <v>6.8999999999999995</v>
      </c>
      <c r="AG231" s="109">
        <v>3.4999283154121872</v>
      </c>
    </row>
    <row r="232" spans="1:33" x14ac:dyDescent="0.35">
      <c r="A232" s="105" t="str">
        <f t="shared" si="6"/>
        <v>LIM-3-4-2</v>
      </c>
      <c r="B232" s="106" t="s">
        <v>285</v>
      </c>
      <c r="C232" s="107" t="s">
        <v>330</v>
      </c>
      <c r="D232" s="107"/>
      <c r="E232" s="109" t="s">
        <v>324</v>
      </c>
      <c r="F232" s="109" t="s">
        <v>302</v>
      </c>
      <c r="G232" s="109" t="str">
        <f t="shared" si="7"/>
        <v>LIM</v>
      </c>
      <c r="H232" s="109" t="s">
        <v>169</v>
      </c>
      <c r="I232" s="109" t="s">
        <v>331</v>
      </c>
      <c r="J232" s="45">
        <v>3</v>
      </c>
      <c r="K232" s="128" t="s">
        <v>329</v>
      </c>
      <c r="L232" s="127">
        <v>1</v>
      </c>
      <c r="M232" s="128" t="s">
        <v>332</v>
      </c>
      <c r="N232" s="129">
        <v>35</v>
      </c>
      <c r="P232" s="130">
        <v>4</v>
      </c>
      <c r="Q232" s="131">
        <v>2</v>
      </c>
      <c r="R232" s="110" t="s">
        <v>247</v>
      </c>
      <c r="T232" s="109"/>
      <c r="U232" s="112"/>
      <c r="V232" s="113"/>
      <c r="W232" s="109">
        <v>0.03</v>
      </c>
      <c r="X232" s="113">
        <v>1</v>
      </c>
      <c r="Y232" s="113">
        <v>1.9</v>
      </c>
      <c r="Z232" s="109">
        <v>2</v>
      </c>
      <c r="AA232" s="109">
        <v>1.5944499999999999</v>
      </c>
      <c r="AB232" s="109">
        <v>590</v>
      </c>
      <c r="AC232" s="109">
        <v>2</v>
      </c>
      <c r="AD232" s="109"/>
      <c r="AE232" s="109"/>
      <c r="AF232" s="109">
        <v>7.1625000000000005</v>
      </c>
      <c r="AG232" s="109">
        <v>6.2033333333333331</v>
      </c>
    </row>
    <row r="233" spans="1:33" x14ac:dyDescent="0.35">
      <c r="A233" s="105" t="str">
        <f t="shared" si="6"/>
        <v>LIM-3-4-3</v>
      </c>
      <c r="B233" s="106" t="s">
        <v>285</v>
      </c>
      <c r="C233" s="107" t="s">
        <v>330</v>
      </c>
      <c r="D233" s="107"/>
      <c r="E233" s="109" t="s">
        <v>324</v>
      </c>
      <c r="F233" s="109" t="s">
        <v>302</v>
      </c>
      <c r="G233" s="109" t="str">
        <f t="shared" si="7"/>
        <v>LIM</v>
      </c>
      <c r="H233" s="109" t="s">
        <v>169</v>
      </c>
      <c r="I233" s="109" t="s">
        <v>331</v>
      </c>
      <c r="J233" s="45">
        <v>3</v>
      </c>
      <c r="K233" s="128" t="s">
        <v>329</v>
      </c>
      <c r="L233" s="127">
        <v>1</v>
      </c>
      <c r="M233" s="128" t="s">
        <v>332</v>
      </c>
      <c r="N233" s="129">
        <v>36</v>
      </c>
      <c r="P233" s="130">
        <v>4</v>
      </c>
      <c r="Q233" s="131">
        <v>3</v>
      </c>
      <c r="R233" s="110" t="s">
        <v>293</v>
      </c>
      <c r="T233" s="109"/>
      <c r="U233" s="112"/>
      <c r="V233" s="113"/>
      <c r="W233" s="109">
        <v>0.04</v>
      </c>
      <c r="X233" s="113">
        <v>2</v>
      </c>
      <c r="Y233" s="113">
        <v>3.5</v>
      </c>
      <c r="Z233" s="109">
        <v>3.8</v>
      </c>
      <c r="AA233" s="109"/>
      <c r="AB233" s="109">
        <v>1420</v>
      </c>
      <c r="AC233" s="109">
        <v>2</v>
      </c>
      <c r="AD233" s="109"/>
      <c r="AE233" s="109"/>
      <c r="AF233" s="109">
        <v>2.29</v>
      </c>
      <c r="AG233" s="109">
        <v>1.280909090909091</v>
      </c>
    </row>
    <row r="234" spans="1:33" x14ac:dyDescent="0.35">
      <c r="B234" s="134"/>
      <c r="C234" s="129"/>
      <c r="D234" s="129"/>
      <c r="E234" s="135"/>
      <c r="F234" s="135"/>
      <c r="G234" s="109"/>
      <c r="H234" s="135"/>
      <c r="I234" s="135"/>
      <c r="J234" s="135"/>
      <c r="N234" s="129"/>
      <c r="R234" s="110"/>
      <c r="T234" s="109"/>
      <c r="U234" s="112"/>
      <c r="V234" s="113"/>
      <c r="W234" s="109"/>
      <c r="X234" s="113"/>
      <c r="Y234" s="113"/>
      <c r="Z234" s="109"/>
      <c r="AA234" s="109"/>
      <c r="AB234" s="109"/>
      <c r="AC234" s="109"/>
      <c r="AD234" s="109"/>
      <c r="AE234" s="109"/>
      <c r="AF234" s="109"/>
      <c r="AG234" s="109"/>
    </row>
    <row r="235" spans="1:33" x14ac:dyDescent="0.35">
      <c r="B235" s="134"/>
      <c r="C235" s="129"/>
      <c r="D235" s="129"/>
      <c r="E235" s="135"/>
      <c r="F235" s="135"/>
      <c r="G235" s="109"/>
      <c r="H235" s="135"/>
      <c r="I235" s="135"/>
      <c r="J235" s="135"/>
      <c r="N235" s="129"/>
      <c r="R235" s="110"/>
      <c r="T235" s="109"/>
      <c r="U235" s="112"/>
      <c r="V235" s="113"/>
      <c r="W235" s="109"/>
      <c r="X235" s="113"/>
      <c r="Y235" s="113"/>
      <c r="Z235" s="109"/>
      <c r="AA235" s="109"/>
      <c r="AB235" s="109"/>
      <c r="AC235" s="109"/>
      <c r="AD235" s="109"/>
      <c r="AE235" s="109"/>
      <c r="AF235" s="109"/>
      <c r="AG235" s="109"/>
    </row>
    <row r="236" spans="1:33" x14ac:dyDescent="0.35">
      <c r="B236" s="134"/>
      <c r="C236" s="129"/>
      <c r="D236" s="129"/>
      <c r="E236" s="135"/>
      <c r="F236" s="135"/>
      <c r="G236" s="109"/>
      <c r="H236" s="135"/>
      <c r="I236" s="135"/>
      <c r="J236" s="135"/>
      <c r="N236" s="129"/>
      <c r="R236" s="110"/>
      <c r="T236" s="109"/>
      <c r="U236" s="112"/>
      <c r="V236" s="113"/>
      <c r="W236" s="109"/>
      <c r="X236" s="113"/>
      <c r="Y236" s="113"/>
      <c r="Z236" s="109"/>
      <c r="AA236" s="109"/>
      <c r="AB236" s="109"/>
      <c r="AC236" s="109"/>
      <c r="AD236" s="109"/>
      <c r="AE236" s="109"/>
      <c r="AF236" s="109"/>
      <c r="AG236" s="109"/>
    </row>
    <row r="237" spans="1:33" x14ac:dyDescent="0.35">
      <c r="B237" s="134"/>
      <c r="C237" s="129"/>
      <c r="D237" s="129"/>
      <c r="E237" s="135"/>
      <c r="F237" s="135"/>
      <c r="G237" s="109"/>
      <c r="H237" s="135"/>
      <c r="I237" s="135"/>
      <c r="J237" s="135"/>
      <c r="N237" s="129"/>
      <c r="R237" s="110"/>
      <c r="T237" s="109"/>
      <c r="U237" s="112"/>
      <c r="V237" s="113"/>
      <c r="W237" s="109"/>
      <c r="X237" s="113"/>
      <c r="Y237" s="113"/>
      <c r="Z237" s="109"/>
      <c r="AA237" s="109"/>
      <c r="AB237" s="109"/>
      <c r="AC237" s="109"/>
      <c r="AD237" s="109"/>
      <c r="AE237" s="109"/>
      <c r="AF237" s="109"/>
      <c r="AG237" s="109"/>
    </row>
    <row r="238" spans="1:33" x14ac:dyDescent="0.35">
      <c r="B238" s="134"/>
      <c r="C238" s="129"/>
      <c r="D238" s="129"/>
      <c r="E238" s="135"/>
      <c r="F238" s="135"/>
      <c r="G238" s="109"/>
      <c r="H238" s="135"/>
      <c r="I238" s="135"/>
      <c r="J238" s="135"/>
      <c r="N238" s="129"/>
      <c r="R238" s="110"/>
      <c r="T238" s="109"/>
      <c r="U238" s="112"/>
      <c r="V238" s="113"/>
      <c r="W238" s="109"/>
      <c r="X238" s="113"/>
      <c r="Y238" s="113"/>
      <c r="Z238" s="109"/>
      <c r="AA238" s="109"/>
      <c r="AB238" s="109"/>
      <c r="AC238" s="109"/>
      <c r="AD238" s="109"/>
      <c r="AE238" s="109"/>
      <c r="AF238" s="109"/>
      <c r="AG238" s="109"/>
    </row>
    <row r="239" spans="1:33" x14ac:dyDescent="0.35">
      <c r="B239" s="134"/>
      <c r="C239" s="129"/>
      <c r="D239" s="129"/>
      <c r="E239" s="135"/>
      <c r="F239" s="135"/>
      <c r="G239" s="109"/>
      <c r="H239" s="135"/>
      <c r="I239" s="135"/>
      <c r="J239" s="135"/>
      <c r="N239" s="129"/>
      <c r="R239" s="110"/>
      <c r="T239" s="109"/>
      <c r="U239" s="112"/>
      <c r="V239" s="113"/>
      <c r="W239" s="109"/>
      <c r="X239" s="113"/>
      <c r="Y239" s="113"/>
      <c r="Z239" s="109"/>
      <c r="AA239" s="109"/>
      <c r="AB239" s="109"/>
      <c r="AC239" s="109"/>
      <c r="AD239" s="109"/>
      <c r="AE239" s="109"/>
      <c r="AF239" s="109"/>
      <c r="AG239" s="109"/>
    </row>
    <row r="240" spans="1:33" x14ac:dyDescent="0.35">
      <c r="B240" s="134"/>
      <c r="C240" s="129"/>
      <c r="D240" s="129"/>
      <c r="E240" s="135"/>
      <c r="F240" s="135"/>
      <c r="G240" s="109"/>
      <c r="H240" s="135"/>
      <c r="I240" s="135"/>
      <c r="J240" s="135"/>
      <c r="N240" s="129"/>
      <c r="R240" s="110"/>
      <c r="T240" s="109"/>
      <c r="U240" s="112"/>
      <c r="V240" s="113"/>
      <c r="W240" s="109"/>
      <c r="X240" s="113"/>
      <c r="Y240" s="113"/>
      <c r="Z240" s="109"/>
      <c r="AA240" s="109"/>
      <c r="AB240" s="109"/>
      <c r="AC240" s="109"/>
      <c r="AD240" s="109"/>
      <c r="AE240" s="109"/>
      <c r="AF240" s="109"/>
      <c r="AG240" s="109"/>
    </row>
    <row r="241" spans="2:33" x14ac:dyDescent="0.35">
      <c r="B241" s="134"/>
      <c r="C241" s="129"/>
      <c r="D241" s="129"/>
      <c r="E241" s="135"/>
      <c r="F241" s="135"/>
      <c r="G241" s="109"/>
      <c r="H241" s="135"/>
      <c r="I241" s="135"/>
      <c r="J241" s="135"/>
      <c r="N241" s="129"/>
      <c r="R241" s="110"/>
      <c r="T241" s="109"/>
      <c r="U241" s="112"/>
      <c r="V241" s="113"/>
      <c r="W241" s="109"/>
      <c r="X241" s="113"/>
      <c r="Y241" s="113"/>
      <c r="Z241" s="109"/>
      <c r="AA241" s="109"/>
      <c r="AB241" s="109"/>
      <c r="AC241" s="109"/>
      <c r="AD241" s="109"/>
      <c r="AE241" s="109"/>
      <c r="AF241" s="109"/>
      <c r="AG241" s="109"/>
    </row>
    <row r="242" spans="2:33" x14ac:dyDescent="0.35">
      <c r="B242" s="134"/>
      <c r="C242" s="129"/>
      <c r="D242" s="129"/>
      <c r="E242" s="135"/>
      <c r="F242" s="135"/>
      <c r="G242" s="109"/>
      <c r="H242" s="135"/>
      <c r="I242" s="135"/>
      <c r="J242" s="135"/>
      <c r="N242" s="129"/>
      <c r="R242" s="110"/>
      <c r="T242" s="109"/>
      <c r="U242" s="112"/>
      <c r="V242" s="113"/>
      <c r="W242" s="109"/>
      <c r="X242" s="113"/>
      <c r="Y242" s="113"/>
      <c r="Z242" s="109"/>
      <c r="AA242" s="109"/>
      <c r="AB242" s="109"/>
      <c r="AC242" s="109"/>
      <c r="AD242" s="109"/>
      <c r="AE242" s="109"/>
      <c r="AF242" s="109"/>
      <c r="AG242" s="109"/>
    </row>
    <row r="243" spans="2:33" x14ac:dyDescent="0.35">
      <c r="B243" s="134"/>
      <c r="C243" s="129"/>
      <c r="D243" s="129"/>
      <c r="E243" s="135"/>
      <c r="F243" s="135"/>
      <c r="G243" s="109"/>
      <c r="H243" s="135"/>
      <c r="I243" s="135"/>
      <c r="J243" s="135"/>
      <c r="N243" s="129"/>
      <c r="R243" s="110"/>
      <c r="T243" s="109"/>
      <c r="U243" s="112"/>
      <c r="V243" s="113"/>
      <c r="W243" s="109"/>
      <c r="X243" s="113"/>
      <c r="Y243" s="113"/>
      <c r="Z243" s="109"/>
      <c r="AA243" s="109"/>
      <c r="AB243" s="109"/>
      <c r="AC243" s="109"/>
      <c r="AD243" s="109"/>
      <c r="AE243" s="109"/>
      <c r="AF243" s="109"/>
      <c r="AG243" s="109"/>
    </row>
    <row r="244" spans="2:33" x14ac:dyDescent="0.35">
      <c r="B244" s="134"/>
      <c r="C244" s="129"/>
      <c r="D244" s="129"/>
      <c r="E244" s="135"/>
      <c r="F244" s="135"/>
      <c r="G244" s="109"/>
      <c r="H244" s="135"/>
      <c r="I244" s="135"/>
      <c r="J244" s="135"/>
      <c r="N244" s="129"/>
      <c r="R244" s="110"/>
      <c r="T244" s="109"/>
      <c r="U244" s="112"/>
      <c r="V244" s="113"/>
      <c r="W244" s="109"/>
      <c r="X244" s="113"/>
      <c r="Y244" s="113"/>
      <c r="Z244" s="109"/>
      <c r="AA244" s="109"/>
      <c r="AB244" s="109"/>
      <c r="AC244" s="109"/>
      <c r="AD244" s="109"/>
      <c r="AE244" s="109"/>
      <c r="AF244" s="109"/>
      <c r="AG244" s="109"/>
    </row>
    <row r="245" spans="2:33" x14ac:dyDescent="0.35">
      <c r="B245" s="134"/>
      <c r="C245" s="129"/>
      <c r="D245" s="129"/>
      <c r="E245" s="135"/>
      <c r="F245" s="135"/>
      <c r="G245" s="109"/>
      <c r="H245" s="135"/>
      <c r="I245" s="135"/>
      <c r="J245" s="135"/>
      <c r="N245" s="129"/>
      <c r="R245" s="110"/>
      <c r="T245" s="109"/>
      <c r="U245" s="112"/>
      <c r="V245" s="113"/>
      <c r="W245" s="109"/>
      <c r="X245" s="113"/>
      <c r="Y245" s="113"/>
      <c r="Z245" s="109"/>
      <c r="AA245" s="109"/>
      <c r="AB245" s="109"/>
      <c r="AC245" s="109"/>
      <c r="AD245" s="109"/>
      <c r="AE245" s="109"/>
      <c r="AF245" s="109"/>
      <c r="AG245" s="109"/>
    </row>
    <row r="246" spans="2:33" x14ac:dyDescent="0.35">
      <c r="B246" s="134"/>
      <c r="C246" s="129"/>
      <c r="D246" s="129"/>
      <c r="E246" s="135"/>
      <c r="F246" s="135"/>
      <c r="G246" s="109"/>
      <c r="H246" s="135"/>
      <c r="I246" s="135"/>
      <c r="J246" s="135"/>
      <c r="N246" s="129"/>
      <c r="R246" s="110"/>
      <c r="T246" s="109"/>
      <c r="U246" s="112"/>
      <c r="V246" s="113"/>
      <c r="W246" s="109"/>
      <c r="X246" s="113"/>
      <c r="Y246" s="113"/>
      <c r="Z246" s="109"/>
      <c r="AA246" s="109"/>
      <c r="AB246" s="109"/>
      <c r="AC246" s="109"/>
      <c r="AD246" s="109"/>
      <c r="AE246" s="109"/>
      <c r="AF246" s="109"/>
      <c r="AG246" s="109"/>
    </row>
    <row r="247" spans="2:33" x14ac:dyDescent="0.35">
      <c r="B247" s="134"/>
      <c r="C247" s="129"/>
      <c r="D247" s="129"/>
      <c r="E247" s="135"/>
      <c r="F247" s="135"/>
      <c r="G247" s="109"/>
      <c r="H247" s="135"/>
      <c r="I247" s="135"/>
      <c r="J247" s="135"/>
      <c r="N247" s="129"/>
      <c r="R247" s="110"/>
      <c r="T247" s="109"/>
      <c r="U247" s="112"/>
      <c r="V247" s="113"/>
      <c r="W247" s="109"/>
      <c r="X247" s="113"/>
      <c r="Y247" s="113"/>
      <c r="Z247" s="109"/>
      <c r="AA247" s="109"/>
      <c r="AB247" s="109"/>
      <c r="AC247" s="109"/>
      <c r="AD247" s="109"/>
      <c r="AE247" s="109"/>
      <c r="AF247" s="109"/>
      <c r="AG247" s="109"/>
    </row>
    <row r="248" spans="2:33" x14ac:dyDescent="0.35">
      <c r="B248" s="134"/>
      <c r="C248" s="129"/>
      <c r="D248" s="129"/>
      <c r="E248" s="135"/>
      <c r="F248" s="135"/>
      <c r="G248" s="109"/>
      <c r="H248" s="135"/>
      <c r="I248" s="135"/>
      <c r="J248" s="135"/>
      <c r="N248" s="129"/>
      <c r="R248" s="110"/>
      <c r="T248" s="109"/>
      <c r="U248" s="112"/>
      <c r="V248" s="113"/>
      <c r="W248" s="109"/>
      <c r="X248" s="113"/>
      <c r="Y248" s="113"/>
      <c r="Z248" s="109"/>
      <c r="AA248" s="109"/>
      <c r="AB248" s="109"/>
      <c r="AC248" s="109"/>
      <c r="AD248" s="109"/>
      <c r="AE248" s="109"/>
      <c r="AF248" s="109"/>
      <c r="AG248" s="109"/>
    </row>
    <row r="249" spans="2:33" x14ac:dyDescent="0.35">
      <c r="B249" s="134"/>
      <c r="C249" s="129"/>
      <c r="D249" s="129"/>
      <c r="E249" s="135"/>
      <c r="F249" s="135"/>
      <c r="G249" s="109"/>
      <c r="H249" s="135"/>
      <c r="I249" s="135"/>
      <c r="J249" s="135"/>
      <c r="N249" s="129"/>
      <c r="R249" s="110"/>
      <c r="T249" s="109"/>
      <c r="U249" s="112"/>
      <c r="V249" s="113"/>
      <c r="W249" s="109"/>
      <c r="X249" s="113"/>
      <c r="Y249" s="113"/>
      <c r="Z249" s="109"/>
      <c r="AA249" s="109"/>
      <c r="AB249" s="109"/>
      <c r="AC249" s="109"/>
      <c r="AD249" s="109"/>
      <c r="AE249" s="109"/>
      <c r="AF249" s="109"/>
      <c r="AG249" s="109"/>
    </row>
    <row r="250" spans="2:33" x14ac:dyDescent="0.35">
      <c r="B250" s="134"/>
      <c r="C250" s="129"/>
      <c r="D250" s="129"/>
      <c r="E250" s="135"/>
      <c r="F250" s="135"/>
      <c r="G250" s="109"/>
      <c r="H250" s="135"/>
      <c r="I250" s="135"/>
      <c r="J250" s="135"/>
      <c r="N250" s="129"/>
      <c r="R250" s="110"/>
      <c r="T250" s="109"/>
      <c r="U250" s="112"/>
      <c r="V250" s="113"/>
      <c r="W250" s="109"/>
      <c r="X250" s="113"/>
      <c r="Y250" s="113"/>
      <c r="Z250" s="109"/>
      <c r="AA250" s="109"/>
      <c r="AB250" s="109"/>
      <c r="AC250" s="109"/>
      <c r="AD250" s="109"/>
      <c r="AE250" s="109"/>
      <c r="AF250" s="109"/>
      <c r="AG250" s="109"/>
    </row>
    <row r="251" spans="2:33" x14ac:dyDescent="0.35">
      <c r="B251" s="134"/>
      <c r="C251" s="129"/>
      <c r="D251" s="129"/>
      <c r="E251" s="135"/>
      <c r="F251" s="135"/>
      <c r="G251" s="109"/>
      <c r="H251" s="135"/>
      <c r="I251" s="135"/>
      <c r="J251" s="135"/>
      <c r="N251" s="129"/>
      <c r="R251" s="110"/>
      <c r="T251" s="109"/>
      <c r="U251" s="112"/>
      <c r="V251" s="113"/>
      <c r="W251" s="109"/>
      <c r="X251" s="113"/>
      <c r="Y251" s="113"/>
      <c r="Z251" s="109"/>
      <c r="AA251" s="109"/>
      <c r="AB251" s="109"/>
      <c r="AC251" s="109"/>
      <c r="AD251" s="109"/>
      <c r="AE251" s="109"/>
      <c r="AF251" s="109"/>
      <c r="AG251" s="109"/>
    </row>
    <row r="252" spans="2:33" x14ac:dyDescent="0.35">
      <c r="B252" s="134"/>
      <c r="C252" s="129"/>
      <c r="D252" s="129"/>
      <c r="E252" s="135"/>
      <c r="F252" s="135"/>
      <c r="G252" s="109"/>
      <c r="H252" s="135"/>
      <c r="I252" s="135"/>
      <c r="J252" s="135"/>
      <c r="N252" s="129"/>
      <c r="R252" s="110"/>
      <c r="T252" s="109"/>
      <c r="U252" s="112"/>
      <c r="V252" s="113"/>
      <c r="W252" s="109"/>
      <c r="X252" s="113"/>
      <c r="Y252" s="113"/>
      <c r="Z252" s="109"/>
      <c r="AA252" s="109"/>
      <c r="AB252" s="109"/>
      <c r="AC252" s="109"/>
      <c r="AD252" s="109"/>
      <c r="AE252" s="109"/>
      <c r="AF252" s="109"/>
      <c r="AG252" s="109"/>
    </row>
    <row r="253" spans="2:33" x14ac:dyDescent="0.35">
      <c r="B253" s="134"/>
      <c r="C253" s="129"/>
      <c r="D253" s="129"/>
      <c r="E253" s="135"/>
      <c r="F253" s="135"/>
      <c r="G253" s="109"/>
      <c r="H253" s="135"/>
      <c r="I253" s="135"/>
      <c r="J253" s="135"/>
      <c r="N253" s="129"/>
      <c r="R253" s="110"/>
      <c r="T253" s="109"/>
      <c r="U253" s="112"/>
      <c r="V253" s="113"/>
      <c r="W253" s="109"/>
      <c r="X253" s="113"/>
      <c r="Y253" s="113"/>
      <c r="Z253" s="109"/>
      <c r="AA253" s="109"/>
      <c r="AB253" s="109"/>
      <c r="AC253" s="109"/>
      <c r="AD253" s="109"/>
      <c r="AE253" s="109"/>
      <c r="AF253" s="109"/>
      <c r="AG253" s="109"/>
    </row>
    <row r="254" spans="2:33" x14ac:dyDescent="0.35">
      <c r="B254" s="134"/>
      <c r="C254" s="129"/>
      <c r="D254" s="129"/>
      <c r="E254" s="135"/>
      <c r="F254" s="135"/>
      <c r="G254" s="109"/>
      <c r="H254" s="135"/>
      <c r="I254" s="135"/>
      <c r="J254" s="135"/>
      <c r="N254" s="129"/>
      <c r="R254" s="110"/>
      <c r="T254" s="109"/>
      <c r="U254" s="112"/>
      <c r="V254" s="113"/>
      <c r="W254" s="109"/>
      <c r="X254" s="113"/>
      <c r="Y254" s="113"/>
      <c r="Z254" s="109"/>
      <c r="AA254" s="109"/>
      <c r="AB254" s="109"/>
      <c r="AC254" s="109"/>
      <c r="AD254" s="109"/>
      <c r="AE254" s="109"/>
      <c r="AF254" s="109"/>
      <c r="AG254" s="109"/>
    </row>
    <row r="255" spans="2:33" x14ac:dyDescent="0.35">
      <c r="B255" s="134"/>
      <c r="C255" s="129"/>
      <c r="D255" s="129"/>
      <c r="E255" s="135"/>
      <c r="F255" s="135"/>
      <c r="G255" s="109"/>
      <c r="H255" s="135"/>
      <c r="I255" s="135"/>
      <c r="J255" s="135"/>
      <c r="N255" s="129"/>
      <c r="R255" s="110"/>
      <c r="T255" s="109"/>
      <c r="U255" s="112"/>
      <c r="V255" s="113"/>
      <c r="W255" s="109"/>
      <c r="X255" s="113"/>
      <c r="Y255" s="113"/>
      <c r="Z255" s="109"/>
      <c r="AA255" s="109"/>
      <c r="AB255" s="109"/>
      <c r="AC255" s="109"/>
      <c r="AD255" s="109"/>
      <c r="AE255" s="109"/>
      <c r="AF255" s="109"/>
      <c r="AG255" s="109"/>
    </row>
    <row r="256" spans="2:33" x14ac:dyDescent="0.35">
      <c r="B256" s="134"/>
      <c r="C256" s="129"/>
      <c r="D256" s="129"/>
      <c r="E256" s="135"/>
      <c r="F256" s="135"/>
      <c r="G256" s="109"/>
      <c r="H256" s="135"/>
      <c r="I256" s="135"/>
      <c r="J256" s="135"/>
      <c r="N256" s="129"/>
      <c r="R256" s="110"/>
      <c r="T256" s="109"/>
      <c r="U256" s="112"/>
      <c r="V256" s="113"/>
      <c r="W256" s="109"/>
      <c r="X256" s="113"/>
      <c r="Y256" s="113"/>
      <c r="Z256" s="109"/>
      <c r="AA256" s="109"/>
      <c r="AB256" s="109"/>
      <c r="AC256" s="109"/>
      <c r="AD256" s="109"/>
      <c r="AE256" s="109"/>
      <c r="AF256" s="109"/>
      <c r="AG256" s="109"/>
    </row>
    <row r="257" spans="2:33" x14ac:dyDescent="0.35">
      <c r="B257" s="134"/>
      <c r="C257" s="129"/>
      <c r="D257" s="129"/>
      <c r="E257" s="135"/>
      <c r="F257" s="135"/>
      <c r="G257" s="109"/>
      <c r="H257" s="135"/>
      <c r="I257" s="135"/>
      <c r="J257" s="135"/>
      <c r="N257" s="129"/>
      <c r="R257" s="110"/>
      <c r="T257" s="109"/>
      <c r="U257" s="112"/>
      <c r="V257" s="113"/>
      <c r="W257" s="109"/>
      <c r="X257" s="113"/>
      <c r="Y257" s="113"/>
      <c r="Z257" s="109"/>
      <c r="AA257" s="109"/>
      <c r="AB257" s="109"/>
      <c r="AC257" s="109"/>
      <c r="AD257" s="109"/>
      <c r="AE257" s="109"/>
      <c r="AF257" s="109"/>
      <c r="AG257" s="109"/>
    </row>
    <row r="258" spans="2:33" x14ac:dyDescent="0.35">
      <c r="B258" s="134"/>
      <c r="C258" s="129"/>
      <c r="D258" s="129"/>
      <c r="E258" s="135"/>
      <c r="F258" s="135"/>
      <c r="G258" s="109"/>
      <c r="H258" s="135"/>
      <c r="I258" s="135"/>
      <c r="J258" s="135"/>
      <c r="N258" s="129"/>
      <c r="R258" s="110"/>
      <c r="T258" s="109"/>
      <c r="U258" s="112"/>
      <c r="V258" s="113"/>
      <c r="W258" s="109"/>
      <c r="X258" s="113"/>
      <c r="Y258" s="113"/>
      <c r="Z258" s="109"/>
      <c r="AA258" s="109"/>
      <c r="AB258" s="109"/>
      <c r="AC258" s="109"/>
      <c r="AD258" s="109"/>
      <c r="AE258" s="109"/>
      <c r="AF258" s="109"/>
      <c r="AG258" s="109"/>
    </row>
    <row r="259" spans="2:33" x14ac:dyDescent="0.35">
      <c r="B259" s="134"/>
      <c r="C259" s="129"/>
      <c r="D259" s="129"/>
      <c r="E259" s="135"/>
      <c r="F259" s="135"/>
      <c r="G259" s="109"/>
      <c r="H259" s="135"/>
      <c r="I259" s="135"/>
      <c r="J259" s="135"/>
      <c r="N259" s="129"/>
      <c r="R259" s="110"/>
      <c r="T259" s="109"/>
      <c r="U259" s="112"/>
      <c r="V259" s="113"/>
      <c r="W259" s="109"/>
      <c r="X259" s="113"/>
      <c r="Y259" s="113"/>
      <c r="Z259" s="109"/>
      <c r="AA259" s="109"/>
      <c r="AB259" s="109"/>
      <c r="AC259" s="109"/>
      <c r="AD259" s="109"/>
      <c r="AE259" s="109"/>
      <c r="AF259" s="109"/>
      <c r="AG259" s="109"/>
    </row>
    <row r="260" spans="2:33" x14ac:dyDescent="0.35">
      <c r="B260" s="134"/>
      <c r="C260" s="129"/>
      <c r="D260" s="129"/>
      <c r="E260" s="135"/>
      <c r="F260" s="135"/>
      <c r="G260" s="109"/>
      <c r="H260" s="135"/>
      <c r="I260" s="135"/>
      <c r="J260" s="135"/>
      <c r="N260" s="129"/>
      <c r="R260" s="110"/>
      <c r="T260" s="109"/>
      <c r="U260" s="112"/>
      <c r="V260" s="113"/>
      <c r="W260" s="109"/>
      <c r="X260" s="113"/>
      <c r="Y260" s="113"/>
      <c r="Z260" s="109"/>
      <c r="AA260" s="109"/>
      <c r="AB260" s="109"/>
      <c r="AC260" s="109"/>
      <c r="AD260" s="109"/>
      <c r="AE260" s="109"/>
      <c r="AF260" s="109"/>
      <c r="AG260" s="109"/>
    </row>
    <row r="261" spans="2:33" x14ac:dyDescent="0.35">
      <c r="B261" s="134"/>
      <c r="C261" s="129"/>
      <c r="D261" s="129"/>
      <c r="E261" s="135"/>
      <c r="F261" s="135"/>
      <c r="G261" s="109"/>
      <c r="H261" s="135"/>
      <c r="I261" s="135"/>
      <c r="J261" s="135"/>
      <c r="N261" s="129"/>
      <c r="R261" s="110"/>
      <c r="T261" s="109"/>
      <c r="U261" s="112"/>
      <c r="V261" s="113"/>
      <c r="W261" s="109"/>
      <c r="X261" s="113"/>
      <c r="Y261" s="113"/>
      <c r="Z261" s="109"/>
      <c r="AA261" s="109"/>
      <c r="AB261" s="109"/>
      <c r="AC261" s="109"/>
      <c r="AD261" s="109"/>
      <c r="AE261" s="109"/>
      <c r="AF261" s="109"/>
      <c r="AG261" s="109"/>
    </row>
    <row r="262" spans="2:33" x14ac:dyDescent="0.35">
      <c r="B262" s="134"/>
      <c r="C262" s="129"/>
      <c r="D262" s="129"/>
      <c r="E262" s="135"/>
      <c r="F262" s="135"/>
      <c r="G262" s="109"/>
      <c r="H262" s="135"/>
      <c r="I262" s="135"/>
      <c r="J262" s="135"/>
      <c r="N262" s="129"/>
      <c r="R262" s="110"/>
      <c r="T262" s="109"/>
      <c r="U262" s="112"/>
      <c r="V262" s="113"/>
      <c r="W262" s="109"/>
      <c r="X262" s="113"/>
      <c r="Y262" s="113"/>
      <c r="Z262" s="109"/>
      <c r="AA262" s="109"/>
      <c r="AB262" s="109"/>
      <c r="AC262" s="109"/>
      <c r="AD262" s="109"/>
      <c r="AE262" s="109"/>
      <c r="AF262" s="109"/>
      <c r="AG262" s="109"/>
    </row>
    <row r="263" spans="2:33" x14ac:dyDescent="0.35">
      <c r="B263" s="134"/>
      <c r="C263" s="129"/>
      <c r="D263" s="129"/>
      <c r="E263" s="135"/>
      <c r="F263" s="135"/>
      <c r="G263" s="109"/>
      <c r="H263" s="135"/>
      <c r="I263" s="135"/>
      <c r="J263" s="135"/>
      <c r="N263" s="129"/>
      <c r="R263" s="110"/>
      <c r="T263" s="109"/>
      <c r="U263" s="112"/>
      <c r="V263" s="113"/>
      <c r="W263" s="109"/>
      <c r="X263" s="113"/>
      <c r="Y263" s="113"/>
      <c r="Z263" s="109"/>
      <c r="AA263" s="109"/>
      <c r="AB263" s="109"/>
      <c r="AC263" s="109"/>
      <c r="AD263" s="109"/>
      <c r="AE263" s="109"/>
      <c r="AF263" s="109"/>
      <c r="AG263" s="109"/>
    </row>
    <row r="264" spans="2:33" x14ac:dyDescent="0.35">
      <c r="B264" s="134"/>
      <c r="C264" s="129"/>
      <c r="D264" s="129"/>
      <c r="E264" s="135"/>
      <c r="F264" s="135"/>
      <c r="G264" s="109"/>
      <c r="H264" s="135"/>
      <c r="I264" s="135"/>
      <c r="J264" s="135"/>
      <c r="N264" s="129"/>
      <c r="R264" s="110"/>
      <c r="T264" s="109"/>
      <c r="U264" s="112"/>
      <c r="V264" s="113"/>
      <c r="W264" s="109"/>
      <c r="X264" s="113"/>
      <c r="Y264" s="113"/>
      <c r="Z264" s="109"/>
      <c r="AA264" s="109"/>
      <c r="AB264" s="109"/>
      <c r="AC264" s="109"/>
      <c r="AD264" s="109"/>
      <c r="AE264" s="109"/>
      <c r="AF264" s="109"/>
      <c r="AG264" s="109"/>
    </row>
    <row r="265" spans="2:33" x14ac:dyDescent="0.35">
      <c r="B265" s="134"/>
      <c r="C265" s="129"/>
      <c r="D265" s="129"/>
      <c r="E265" s="135"/>
      <c r="F265" s="135"/>
      <c r="G265" s="109"/>
      <c r="H265" s="135"/>
      <c r="I265" s="135"/>
      <c r="J265" s="135"/>
      <c r="N265" s="129"/>
      <c r="R265" s="110"/>
      <c r="T265" s="109"/>
      <c r="U265" s="112"/>
      <c r="V265" s="113"/>
      <c r="W265" s="109"/>
      <c r="X265" s="113"/>
      <c r="Y265" s="113"/>
      <c r="Z265" s="109"/>
      <c r="AA265" s="109"/>
      <c r="AB265" s="109"/>
      <c r="AC265" s="109"/>
      <c r="AD265" s="109"/>
      <c r="AE265" s="109"/>
      <c r="AF265" s="109"/>
      <c r="AG265" s="109"/>
    </row>
    <row r="266" spans="2:33" x14ac:dyDescent="0.35">
      <c r="B266" s="134"/>
      <c r="C266" s="107"/>
      <c r="D266" s="107"/>
      <c r="E266" s="109"/>
      <c r="F266" s="109"/>
      <c r="G266" s="109"/>
      <c r="H266" s="109"/>
      <c r="I266" s="109"/>
      <c r="J266" s="135"/>
      <c r="N266" s="129"/>
      <c r="O266" s="136"/>
      <c r="R266" s="110"/>
      <c r="T266" s="109"/>
      <c r="U266" s="112"/>
      <c r="V266" s="113"/>
      <c r="W266" s="109"/>
      <c r="X266" s="113"/>
      <c r="Y266" s="113"/>
      <c r="Z266" s="109"/>
      <c r="AA266" s="109"/>
      <c r="AB266" s="109"/>
      <c r="AC266" s="109"/>
      <c r="AD266" s="109"/>
      <c r="AE266" s="109"/>
      <c r="AF266" s="109"/>
      <c r="AG266" s="109"/>
    </row>
    <row r="267" spans="2:33" x14ac:dyDescent="0.35">
      <c r="B267" s="134"/>
      <c r="C267" s="107"/>
      <c r="D267" s="107"/>
      <c r="E267" s="109"/>
      <c r="F267" s="109"/>
      <c r="G267" s="109"/>
      <c r="H267" s="109"/>
      <c r="I267" s="109"/>
      <c r="J267" s="135"/>
      <c r="N267" s="129"/>
      <c r="O267" s="136"/>
      <c r="R267" s="110"/>
      <c r="T267" s="109"/>
      <c r="U267" s="112"/>
      <c r="V267" s="113"/>
      <c r="W267" s="109"/>
      <c r="X267" s="113"/>
      <c r="Y267" s="113"/>
      <c r="Z267" s="109"/>
      <c r="AA267" s="109"/>
      <c r="AB267" s="109"/>
      <c r="AC267" s="109"/>
      <c r="AD267" s="109"/>
      <c r="AE267" s="109"/>
      <c r="AF267" s="109"/>
      <c r="AG267" s="109"/>
    </row>
    <row r="268" spans="2:33" x14ac:dyDescent="0.35">
      <c r="B268" s="134"/>
      <c r="C268" s="107"/>
      <c r="D268" s="107"/>
      <c r="E268" s="109"/>
      <c r="F268" s="109"/>
      <c r="G268" s="109"/>
      <c r="H268" s="109"/>
      <c r="I268" s="109"/>
      <c r="J268" s="135"/>
      <c r="N268" s="129"/>
      <c r="O268" s="136"/>
      <c r="R268" s="110"/>
      <c r="T268" s="109"/>
      <c r="U268" s="112"/>
      <c r="V268" s="113"/>
      <c r="W268" s="109"/>
      <c r="X268" s="113"/>
      <c r="Y268" s="113"/>
      <c r="Z268" s="109"/>
      <c r="AA268" s="109"/>
      <c r="AB268" s="109"/>
      <c r="AC268" s="109"/>
      <c r="AD268" s="109"/>
      <c r="AE268" s="109"/>
      <c r="AF268" s="109"/>
      <c r="AG268" s="109"/>
    </row>
    <row r="269" spans="2:33" x14ac:dyDescent="0.35">
      <c r="B269" s="134"/>
      <c r="C269" s="107"/>
      <c r="D269" s="107"/>
      <c r="E269" s="109"/>
      <c r="F269" s="109"/>
      <c r="G269" s="109"/>
      <c r="H269" s="109"/>
      <c r="I269" s="109"/>
      <c r="J269" s="135"/>
      <c r="N269" s="129"/>
      <c r="O269" s="136"/>
      <c r="R269" s="110"/>
      <c r="T269" s="109"/>
      <c r="U269" s="112"/>
      <c r="V269" s="113"/>
      <c r="W269" s="109"/>
      <c r="X269" s="113"/>
      <c r="Y269" s="113"/>
      <c r="Z269" s="109"/>
      <c r="AA269" s="109"/>
      <c r="AB269" s="109"/>
      <c r="AC269" s="109"/>
      <c r="AD269" s="109"/>
      <c r="AE269" s="109"/>
      <c r="AF269" s="109"/>
      <c r="AG269" s="109"/>
    </row>
    <row r="270" spans="2:33" x14ac:dyDescent="0.35">
      <c r="B270" s="134"/>
      <c r="C270" s="107"/>
      <c r="D270" s="107"/>
      <c r="E270" s="109"/>
      <c r="F270" s="109"/>
      <c r="G270" s="109"/>
      <c r="H270" s="109"/>
      <c r="I270" s="109"/>
      <c r="J270" s="135"/>
      <c r="N270" s="129"/>
      <c r="O270" s="136"/>
      <c r="R270" s="110"/>
      <c r="T270" s="109"/>
      <c r="U270" s="112"/>
      <c r="V270" s="113"/>
      <c r="W270" s="109"/>
      <c r="X270" s="113"/>
      <c r="Y270" s="113"/>
      <c r="Z270" s="109"/>
      <c r="AA270" s="109"/>
      <c r="AB270" s="109"/>
      <c r="AC270" s="109"/>
      <c r="AD270" s="109"/>
      <c r="AE270" s="109"/>
      <c r="AF270" s="109"/>
      <c r="AG270" s="109"/>
    </row>
    <row r="271" spans="2:33" x14ac:dyDescent="0.35">
      <c r="B271" s="134"/>
      <c r="C271" s="107"/>
      <c r="D271" s="107"/>
      <c r="E271" s="109"/>
      <c r="F271" s="109"/>
      <c r="G271" s="109"/>
      <c r="H271" s="109"/>
      <c r="I271" s="109"/>
      <c r="J271" s="135"/>
      <c r="N271" s="129"/>
      <c r="O271" s="136"/>
      <c r="R271" s="110"/>
      <c r="T271" s="109"/>
      <c r="U271" s="112"/>
      <c r="V271" s="113"/>
      <c r="W271" s="109"/>
      <c r="X271" s="113"/>
      <c r="Y271" s="113"/>
      <c r="Z271" s="109"/>
      <c r="AA271" s="109"/>
      <c r="AB271" s="109"/>
      <c r="AC271" s="109"/>
      <c r="AD271" s="109"/>
      <c r="AE271" s="109"/>
      <c r="AF271" s="109"/>
      <c r="AG271" s="109"/>
    </row>
    <row r="272" spans="2:33" x14ac:dyDescent="0.35">
      <c r="B272" s="134"/>
      <c r="C272" s="107"/>
      <c r="D272" s="107"/>
      <c r="E272" s="109"/>
      <c r="F272" s="109"/>
      <c r="G272" s="109"/>
      <c r="H272" s="109"/>
      <c r="I272" s="109"/>
      <c r="J272" s="135"/>
      <c r="N272" s="129"/>
      <c r="O272" s="136"/>
      <c r="R272" s="110"/>
      <c r="T272" s="109"/>
      <c r="U272" s="112"/>
      <c r="V272" s="113"/>
      <c r="W272" s="109"/>
      <c r="X272" s="113"/>
      <c r="Y272" s="113"/>
      <c r="Z272" s="109"/>
      <c r="AA272" s="109"/>
      <c r="AB272" s="109"/>
      <c r="AC272" s="109"/>
      <c r="AD272" s="109"/>
      <c r="AE272" s="109"/>
      <c r="AF272" s="109"/>
      <c r="AG272" s="109"/>
    </row>
    <row r="273" spans="2:33" x14ac:dyDescent="0.35">
      <c r="B273" s="134"/>
      <c r="C273" s="107"/>
      <c r="D273" s="107"/>
      <c r="E273" s="109"/>
      <c r="F273" s="109"/>
      <c r="G273" s="109"/>
      <c r="H273" s="109"/>
      <c r="I273" s="109"/>
      <c r="J273" s="135"/>
      <c r="N273" s="129"/>
      <c r="O273" s="136"/>
      <c r="R273" s="110"/>
      <c r="T273" s="109"/>
      <c r="U273" s="112"/>
      <c r="V273" s="113"/>
      <c r="W273" s="109"/>
      <c r="X273" s="113"/>
      <c r="Y273" s="113"/>
      <c r="Z273" s="109"/>
      <c r="AA273" s="109"/>
      <c r="AB273" s="109"/>
      <c r="AC273" s="109"/>
      <c r="AD273" s="109"/>
      <c r="AE273" s="109"/>
      <c r="AF273" s="109"/>
      <c r="AG273" s="109"/>
    </row>
    <row r="274" spans="2:33" x14ac:dyDescent="0.35">
      <c r="B274" s="134"/>
      <c r="C274" s="107"/>
      <c r="D274" s="107"/>
      <c r="E274" s="109"/>
      <c r="F274" s="109"/>
      <c r="G274" s="109"/>
      <c r="H274" s="109"/>
      <c r="I274" s="109"/>
      <c r="J274" s="135"/>
      <c r="N274" s="129"/>
      <c r="O274" s="136"/>
      <c r="R274" s="110"/>
      <c r="T274" s="109"/>
      <c r="U274" s="112"/>
      <c r="V274" s="113"/>
      <c r="W274" s="109"/>
      <c r="X274" s="113"/>
      <c r="Y274" s="113"/>
      <c r="Z274" s="109"/>
      <c r="AA274" s="109"/>
      <c r="AB274" s="109"/>
      <c r="AC274" s="109"/>
      <c r="AD274" s="109"/>
      <c r="AE274" s="109"/>
      <c r="AF274" s="109"/>
      <c r="AG274" s="109"/>
    </row>
    <row r="275" spans="2:33" x14ac:dyDescent="0.35">
      <c r="B275" s="134"/>
      <c r="C275" s="107"/>
      <c r="D275" s="107"/>
      <c r="E275" s="109"/>
      <c r="F275" s="109"/>
      <c r="G275" s="109"/>
      <c r="H275" s="109"/>
      <c r="I275" s="109"/>
      <c r="J275" s="135"/>
      <c r="N275" s="129"/>
      <c r="O275" s="136"/>
      <c r="R275" s="110"/>
      <c r="T275" s="109"/>
      <c r="U275" s="112"/>
      <c r="V275" s="113"/>
      <c r="W275" s="109"/>
      <c r="X275" s="113"/>
      <c r="Y275" s="113"/>
      <c r="Z275" s="109"/>
      <c r="AA275" s="109"/>
      <c r="AB275" s="109"/>
      <c r="AC275" s="109"/>
      <c r="AD275" s="109"/>
      <c r="AE275" s="109"/>
      <c r="AF275" s="109"/>
      <c r="AG275" s="109"/>
    </row>
    <row r="276" spans="2:33" x14ac:dyDescent="0.35">
      <c r="B276" s="134"/>
      <c r="C276" s="107"/>
      <c r="D276" s="107"/>
      <c r="E276" s="109"/>
      <c r="F276" s="109"/>
      <c r="G276" s="109"/>
      <c r="H276" s="109"/>
      <c r="I276" s="109"/>
      <c r="J276" s="135"/>
      <c r="N276" s="129"/>
      <c r="O276" s="136"/>
      <c r="R276" s="110"/>
      <c r="T276" s="109"/>
      <c r="U276" s="112"/>
      <c r="V276" s="113"/>
      <c r="W276" s="109"/>
      <c r="X276" s="113"/>
      <c r="Y276" s="113"/>
      <c r="Z276" s="109"/>
      <c r="AA276" s="109"/>
      <c r="AB276" s="109"/>
      <c r="AC276" s="109"/>
      <c r="AD276" s="109"/>
      <c r="AE276" s="109"/>
      <c r="AF276" s="109"/>
      <c r="AG276" s="109"/>
    </row>
    <row r="277" spans="2:33" x14ac:dyDescent="0.35">
      <c r="B277" s="134"/>
      <c r="C277" s="107"/>
      <c r="D277" s="107"/>
      <c r="E277" s="109"/>
      <c r="F277" s="109"/>
      <c r="G277" s="109"/>
      <c r="H277" s="109"/>
      <c r="I277" s="109"/>
      <c r="J277" s="135"/>
      <c r="N277" s="129"/>
      <c r="O277" s="136"/>
      <c r="R277" s="110"/>
      <c r="T277" s="109"/>
      <c r="U277" s="112"/>
      <c r="V277" s="113"/>
      <c r="W277" s="109"/>
      <c r="X277" s="113"/>
      <c r="Y277" s="113"/>
      <c r="Z277" s="109"/>
      <c r="AA277" s="109"/>
      <c r="AB277" s="109"/>
      <c r="AC277" s="109"/>
      <c r="AD277" s="109"/>
      <c r="AE277" s="109"/>
      <c r="AF277" s="109"/>
      <c r="AG277" s="109"/>
    </row>
    <row r="278" spans="2:33" x14ac:dyDescent="0.35">
      <c r="B278" s="134"/>
      <c r="C278" s="107"/>
      <c r="D278" s="107"/>
      <c r="E278" s="109"/>
      <c r="F278" s="109"/>
      <c r="G278" s="109"/>
      <c r="H278" s="109"/>
      <c r="I278" s="109"/>
      <c r="J278" s="135"/>
      <c r="N278" s="129"/>
      <c r="O278" s="136"/>
      <c r="R278" s="110"/>
      <c r="T278" s="109"/>
      <c r="U278" s="112"/>
      <c r="V278" s="113"/>
      <c r="W278" s="109"/>
      <c r="X278" s="113"/>
      <c r="Y278" s="113"/>
      <c r="Z278" s="109"/>
      <c r="AA278" s="109"/>
      <c r="AB278" s="109"/>
      <c r="AC278" s="109"/>
      <c r="AD278" s="109"/>
      <c r="AE278" s="109"/>
      <c r="AF278" s="109"/>
      <c r="AG278" s="109"/>
    </row>
    <row r="279" spans="2:33" x14ac:dyDescent="0.35">
      <c r="B279" s="134"/>
      <c r="C279" s="107"/>
      <c r="D279" s="107"/>
      <c r="E279" s="109"/>
      <c r="F279" s="109"/>
      <c r="G279" s="109"/>
      <c r="H279" s="109"/>
      <c r="I279" s="109"/>
      <c r="J279" s="135"/>
      <c r="N279" s="129"/>
      <c r="O279" s="136"/>
      <c r="R279" s="110"/>
      <c r="T279" s="109"/>
      <c r="U279" s="112"/>
      <c r="V279" s="113"/>
      <c r="W279" s="109"/>
      <c r="X279" s="113"/>
      <c r="Y279" s="113"/>
      <c r="Z279" s="109"/>
      <c r="AA279" s="109"/>
      <c r="AB279" s="109"/>
      <c r="AC279" s="109"/>
      <c r="AD279" s="109"/>
      <c r="AE279" s="109"/>
      <c r="AF279" s="109"/>
      <c r="AG279" s="109"/>
    </row>
    <row r="280" spans="2:33" x14ac:dyDescent="0.35">
      <c r="B280" s="134"/>
      <c r="C280" s="107"/>
      <c r="D280" s="107"/>
      <c r="E280" s="109"/>
      <c r="F280" s="109"/>
      <c r="G280" s="109"/>
      <c r="H280" s="109"/>
      <c r="I280" s="109"/>
      <c r="J280" s="135"/>
      <c r="N280" s="129"/>
      <c r="O280" s="136"/>
      <c r="R280" s="110"/>
      <c r="T280" s="109"/>
      <c r="U280" s="112"/>
      <c r="V280" s="113"/>
      <c r="W280" s="109"/>
      <c r="X280" s="113"/>
      <c r="Y280" s="113"/>
      <c r="Z280" s="109"/>
      <c r="AA280" s="109"/>
      <c r="AB280" s="109"/>
      <c r="AC280" s="109"/>
      <c r="AD280" s="109"/>
      <c r="AE280" s="109"/>
      <c r="AF280" s="109"/>
      <c r="AG280" s="109"/>
    </row>
    <row r="281" spans="2:33" x14ac:dyDescent="0.35">
      <c r="B281" s="134"/>
      <c r="C281" s="107"/>
      <c r="D281" s="107"/>
      <c r="E281" s="109"/>
      <c r="F281" s="109"/>
      <c r="G281" s="109"/>
      <c r="H281" s="109"/>
      <c r="I281" s="109"/>
      <c r="J281" s="135"/>
      <c r="N281" s="129"/>
      <c r="O281" s="136"/>
      <c r="R281" s="110"/>
      <c r="T281" s="109"/>
      <c r="U281" s="112"/>
      <c r="V281" s="113"/>
      <c r="W281" s="109"/>
      <c r="X281" s="113"/>
      <c r="Y281" s="113"/>
      <c r="Z281" s="109"/>
      <c r="AA281" s="109"/>
      <c r="AB281" s="109"/>
      <c r="AC281" s="109"/>
      <c r="AD281" s="109"/>
      <c r="AE281" s="109"/>
      <c r="AF281" s="109"/>
      <c r="AG281" s="109"/>
    </row>
    <row r="282" spans="2:33" x14ac:dyDescent="0.35">
      <c r="B282" s="134"/>
      <c r="C282" s="107"/>
      <c r="D282" s="107"/>
      <c r="E282" s="109"/>
      <c r="F282" s="109"/>
      <c r="G282" s="109"/>
      <c r="H282" s="109"/>
      <c r="I282" s="109"/>
      <c r="J282" s="135"/>
      <c r="N282" s="129"/>
      <c r="O282" s="136"/>
      <c r="R282" s="110"/>
      <c r="T282" s="109"/>
      <c r="U282" s="112"/>
      <c r="V282" s="113"/>
      <c r="W282" s="109"/>
      <c r="X282" s="113"/>
      <c r="Y282" s="113"/>
      <c r="Z282" s="109"/>
      <c r="AA282" s="109"/>
      <c r="AB282" s="109"/>
      <c r="AC282" s="109"/>
      <c r="AD282" s="109"/>
      <c r="AE282" s="109"/>
      <c r="AF282" s="109"/>
      <c r="AG282" s="109"/>
    </row>
    <row r="283" spans="2:33" x14ac:dyDescent="0.35">
      <c r="B283" s="134"/>
      <c r="C283" s="107"/>
      <c r="D283" s="107"/>
      <c r="E283" s="109"/>
      <c r="F283" s="109"/>
      <c r="G283" s="109"/>
      <c r="H283" s="109"/>
      <c r="I283" s="109"/>
      <c r="J283" s="135"/>
      <c r="N283" s="129"/>
      <c r="O283" s="136"/>
      <c r="R283" s="110"/>
      <c r="T283" s="109"/>
      <c r="U283" s="112"/>
      <c r="V283" s="113"/>
      <c r="W283" s="109"/>
      <c r="X283" s="113"/>
      <c r="Y283" s="113"/>
      <c r="Z283" s="109"/>
      <c r="AA283" s="109"/>
      <c r="AB283" s="109"/>
      <c r="AC283" s="109"/>
      <c r="AD283" s="109"/>
      <c r="AE283" s="109"/>
      <c r="AF283" s="109"/>
      <c r="AG283" s="109"/>
    </row>
    <row r="284" spans="2:33" x14ac:dyDescent="0.35">
      <c r="B284" s="134"/>
      <c r="C284" s="107"/>
      <c r="D284" s="107"/>
      <c r="E284" s="109"/>
      <c r="F284" s="109"/>
      <c r="G284" s="109"/>
      <c r="H284" s="109"/>
      <c r="I284" s="109"/>
      <c r="J284" s="135"/>
      <c r="N284" s="129"/>
      <c r="O284" s="136"/>
      <c r="R284" s="110"/>
      <c r="T284" s="109"/>
      <c r="U284" s="112"/>
      <c r="V284" s="113"/>
      <c r="W284" s="109"/>
      <c r="X284" s="113"/>
      <c r="Y284" s="113"/>
      <c r="Z284" s="109"/>
      <c r="AA284" s="109"/>
      <c r="AB284" s="109"/>
      <c r="AC284" s="109"/>
      <c r="AD284" s="109"/>
      <c r="AE284" s="109"/>
      <c r="AF284" s="109"/>
      <c r="AG284" s="109"/>
    </row>
    <row r="285" spans="2:33" x14ac:dyDescent="0.35">
      <c r="B285" s="134"/>
      <c r="C285" s="107"/>
      <c r="D285" s="107"/>
      <c r="E285" s="109"/>
      <c r="F285" s="109"/>
      <c r="G285" s="109"/>
      <c r="H285" s="109"/>
      <c r="I285" s="109"/>
      <c r="J285" s="135"/>
      <c r="N285" s="129"/>
      <c r="O285" s="136"/>
      <c r="R285" s="110"/>
      <c r="T285" s="109"/>
      <c r="U285" s="112"/>
      <c r="V285" s="113"/>
      <c r="W285" s="109"/>
      <c r="X285" s="113"/>
      <c r="Y285" s="113"/>
      <c r="Z285" s="109"/>
      <c r="AA285" s="109"/>
      <c r="AB285" s="109"/>
      <c r="AC285" s="109"/>
      <c r="AD285" s="109"/>
      <c r="AE285" s="109"/>
      <c r="AF285" s="109"/>
      <c r="AG285" s="109"/>
    </row>
    <row r="286" spans="2:33" x14ac:dyDescent="0.35">
      <c r="B286" s="134"/>
      <c r="C286" s="107"/>
      <c r="D286" s="107"/>
      <c r="E286" s="109"/>
      <c r="F286" s="109"/>
      <c r="G286" s="109"/>
      <c r="H286" s="109"/>
      <c r="I286" s="109"/>
      <c r="J286" s="135"/>
      <c r="N286" s="129"/>
      <c r="O286" s="136"/>
      <c r="R286" s="110"/>
      <c r="T286" s="109"/>
      <c r="U286" s="112"/>
      <c r="V286" s="113"/>
      <c r="W286" s="109"/>
      <c r="X286" s="113"/>
      <c r="Y286" s="113"/>
      <c r="Z286" s="109"/>
      <c r="AA286" s="109"/>
      <c r="AB286" s="109"/>
      <c r="AC286" s="109"/>
      <c r="AD286" s="109"/>
      <c r="AE286" s="109"/>
      <c r="AF286" s="109"/>
      <c r="AG286" s="109"/>
    </row>
    <row r="287" spans="2:33" x14ac:dyDescent="0.35">
      <c r="B287" s="134"/>
      <c r="C287" s="107"/>
      <c r="D287" s="107"/>
      <c r="E287" s="109"/>
      <c r="F287" s="109"/>
      <c r="G287" s="109"/>
      <c r="H287" s="109"/>
      <c r="I287" s="109"/>
      <c r="J287" s="135"/>
      <c r="N287" s="129"/>
      <c r="O287" s="136"/>
      <c r="R287" s="110"/>
      <c r="T287" s="109"/>
      <c r="U287" s="112"/>
      <c r="V287" s="113"/>
      <c r="W287" s="109"/>
      <c r="X287" s="113"/>
      <c r="Y287" s="113"/>
      <c r="Z287" s="109"/>
      <c r="AA287" s="109"/>
      <c r="AB287" s="109"/>
      <c r="AC287" s="109"/>
      <c r="AD287" s="109"/>
      <c r="AE287" s="109"/>
      <c r="AF287" s="109"/>
      <c r="AG287" s="109"/>
    </row>
    <row r="288" spans="2:33" x14ac:dyDescent="0.35">
      <c r="B288" s="134"/>
      <c r="C288" s="107"/>
      <c r="D288" s="107"/>
      <c r="E288" s="109"/>
      <c r="F288" s="109"/>
      <c r="G288" s="109"/>
      <c r="H288" s="109"/>
      <c r="I288" s="109"/>
      <c r="J288" s="135"/>
      <c r="N288" s="129"/>
      <c r="O288" s="136"/>
      <c r="R288" s="110"/>
      <c r="T288" s="109"/>
      <c r="U288" s="112"/>
      <c r="V288" s="113"/>
      <c r="W288" s="109"/>
      <c r="X288" s="113"/>
      <c r="Y288" s="113"/>
      <c r="Z288" s="109"/>
      <c r="AA288" s="109"/>
      <c r="AB288" s="109"/>
      <c r="AC288" s="109"/>
      <c r="AD288" s="109"/>
      <c r="AE288" s="109"/>
      <c r="AF288" s="109"/>
      <c r="AG288" s="109"/>
    </row>
    <row r="289" spans="2:33" x14ac:dyDescent="0.35">
      <c r="B289" s="134"/>
      <c r="C289" s="107"/>
      <c r="D289" s="107"/>
      <c r="E289" s="109"/>
      <c r="F289" s="109"/>
      <c r="G289" s="109"/>
      <c r="H289" s="109"/>
      <c r="I289" s="109"/>
      <c r="J289" s="135"/>
      <c r="N289" s="129"/>
      <c r="O289" s="136"/>
      <c r="R289" s="110"/>
      <c r="T289" s="109"/>
      <c r="U289" s="112"/>
      <c r="V289" s="113"/>
      <c r="W289" s="109"/>
      <c r="X289" s="113"/>
      <c r="Y289" s="113"/>
      <c r="Z289" s="109"/>
      <c r="AA289" s="109"/>
      <c r="AB289" s="109"/>
      <c r="AC289" s="109"/>
      <c r="AD289" s="109"/>
      <c r="AE289" s="109"/>
      <c r="AF289" s="109"/>
      <c r="AG289" s="109"/>
    </row>
    <row r="290" spans="2:33" x14ac:dyDescent="0.35">
      <c r="B290" s="134"/>
      <c r="C290" s="107"/>
      <c r="D290" s="107"/>
      <c r="E290" s="109"/>
      <c r="F290" s="109"/>
      <c r="G290" s="109"/>
      <c r="H290" s="109"/>
      <c r="I290" s="109"/>
      <c r="J290" s="135"/>
      <c r="N290" s="129"/>
      <c r="O290" s="127"/>
      <c r="R290" s="110"/>
      <c r="T290" s="109"/>
      <c r="U290" s="112"/>
      <c r="V290" s="113"/>
      <c r="W290" s="109"/>
      <c r="X290" s="113"/>
      <c r="Y290" s="113"/>
      <c r="Z290" s="109"/>
      <c r="AA290" s="109"/>
      <c r="AB290" s="109"/>
      <c r="AC290" s="109"/>
      <c r="AD290" s="109"/>
      <c r="AE290" s="109"/>
      <c r="AF290" s="109"/>
      <c r="AG290" s="109"/>
    </row>
    <row r="291" spans="2:33" x14ac:dyDescent="0.35">
      <c r="B291" s="134"/>
      <c r="C291" s="107"/>
      <c r="D291" s="107"/>
      <c r="E291" s="109"/>
      <c r="F291" s="109"/>
      <c r="G291" s="109"/>
      <c r="H291" s="109"/>
      <c r="I291" s="109"/>
      <c r="J291" s="135"/>
      <c r="N291" s="129"/>
      <c r="O291" s="127"/>
      <c r="R291" s="110"/>
      <c r="T291" s="109"/>
      <c r="U291" s="112"/>
      <c r="V291" s="113"/>
      <c r="W291" s="109"/>
      <c r="X291" s="113"/>
      <c r="Y291" s="113"/>
      <c r="Z291" s="109"/>
      <c r="AA291" s="109"/>
      <c r="AB291" s="109"/>
      <c r="AC291" s="109"/>
      <c r="AD291" s="109"/>
      <c r="AE291" s="109"/>
      <c r="AF291" s="109"/>
      <c r="AG291" s="109"/>
    </row>
    <row r="292" spans="2:33" x14ac:dyDescent="0.35">
      <c r="B292" s="134"/>
      <c r="C292" s="107"/>
      <c r="D292" s="107"/>
      <c r="E292" s="109"/>
      <c r="F292" s="109"/>
      <c r="G292" s="109"/>
      <c r="H292" s="109"/>
      <c r="I292" s="109"/>
      <c r="J292" s="135"/>
      <c r="N292" s="129"/>
      <c r="O292" s="127"/>
      <c r="R292" s="110"/>
      <c r="T292" s="109"/>
      <c r="U292" s="112"/>
      <c r="V292" s="113"/>
      <c r="W292" s="109"/>
      <c r="X292" s="113"/>
      <c r="Y292" s="113"/>
      <c r="Z292" s="109"/>
      <c r="AA292" s="109"/>
      <c r="AB292" s="109"/>
      <c r="AC292" s="109"/>
      <c r="AD292" s="109"/>
      <c r="AE292" s="109"/>
      <c r="AF292" s="109"/>
      <c r="AG292" s="109"/>
    </row>
    <row r="293" spans="2:33" x14ac:dyDescent="0.35">
      <c r="B293" s="134"/>
      <c r="C293" s="107"/>
      <c r="D293" s="107"/>
      <c r="E293" s="109"/>
      <c r="F293" s="109"/>
      <c r="G293" s="109"/>
      <c r="H293" s="109"/>
      <c r="I293" s="109"/>
      <c r="J293" s="135"/>
      <c r="N293" s="129"/>
      <c r="O293" s="127"/>
      <c r="R293" s="110"/>
      <c r="T293" s="109"/>
      <c r="U293" s="112"/>
      <c r="V293" s="113"/>
      <c r="W293" s="109"/>
      <c r="X293" s="113"/>
      <c r="Y293" s="113"/>
      <c r="Z293" s="109"/>
      <c r="AA293" s="109"/>
      <c r="AB293" s="109"/>
      <c r="AC293" s="109"/>
      <c r="AD293" s="109"/>
      <c r="AE293" s="109"/>
      <c r="AF293" s="109"/>
      <c r="AG293" s="109"/>
    </row>
    <row r="294" spans="2:33" x14ac:dyDescent="0.35">
      <c r="B294" s="134"/>
      <c r="C294" s="107"/>
      <c r="D294" s="107"/>
      <c r="E294" s="109"/>
      <c r="F294" s="109"/>
      <c r="G294" s="109"/>
      <c r="H294" s="109"/>
      <c r="I294" s="109"/>
      <c r="J294" s="135"/>
      <c r="N294" s="129"/>
      <c r="O294" s="127"/>
      <c r="R294" s="110"/>
      <c r="T294" s="109"/>
      <c r="U294" s="112"/>
      <c r="V294" s="113"/>
      <c r="W294" s="109"/>
      <c r="X294" s="113"/>
      <c r="Y294" s="113"/>
      <c r="Z294" s="109"/>
      <c r="AA294" s="109"/>
      <c r="AB294" s="109"/>
      <c r="AC294" s="109"/>
      <c r="AD294" s="109"/>
      <c r="AE294" s="109"/>
      <c r="AF294" s="109"/>
      <c r="AG294" s="109"/>
    </row>
    <row r="295" spans="2:33" x14ac:dyDescent="0.35">
      <c r="B295" s="134"/>
      <c r="C295" s="107"/>
      <c r="D295" s="107"/>
      <c r="E295" s="109"/>
      <c r="F295" s="109"/>
      <c r="G295" s="109"/>
      <c r="H295" s="109"/>
      <c r="I295" s="109"/>
      <c r="J295" s="135"/>
      <c r="N295" s="129"/>
      <c r="O295" s="127"/>
      <c r="R295" s="110"/>
      <c r="T295" s="109"/>
      <c r="U295" s="112"/>
      <c r="V295" s="113"/>
      <c r="W295" s="109"/>
      <c r="X295" s="113"/>
      <c r="Y295" s="113"/>
      <c r="Z295" s="109"/>
      <c r="AA295" s="109"/>
      <c r="AB295" s="109"/>
      <c r="AC295" s="109"/>
      <c r="AD295" s="109"/>
      <c r="AE295" s="109"/>
      <c r="AF295" s="109"/>
      <c r="AG295" s="109"/>
    </row>
    <row r="296" spans="2:33" x14ac:dyDescent="0.35">
      <c r="B296" s="134"/>
      <c r="C296" s="107"/>
      <c r="D296" s="107"/>
      <c r="E296" s="109"/>
      <c r="F296" s="109"/>
      <c r="G296" s="109"/>
      <c r="H296" s="109"/>
      <c r="I296" s="109"/>
      <c r="J296" s="135"/>
      <c r="N296" s="129"/>
      <c r="O296" s="127"/>
      <c r="R296" s="110"/>
      <c r="T296" s="109"/>
      <c r="U296" s="112"/>
      <c r="V296" s="113"/>
      <c r="W296" s="109"/>
      <c r="X296" s="113"/>
      <c r="Y296" s="113"/>
      <c r="Z296" s="109"/>
      <c r="AA296" s="109"/>
      <c r="AB296" s="109"/>
      <c r="AC296" s="109"/>
      <c r="AD296" s="109"/>
      <c r="AE296" s="109"/>
      <c r="AF296" s="109"/>
      <c r="AG296" s="109"/>
    </row>
    <row r="297" spans="2:33" x14ac:dyDescent="0.35">
      <c r="B297" s="134"/>
      <c r="C297" s="107"/>
      <c r="D297" s="107"/>
      <c r="E297" s="109"/>
      <c r="F297" s="109"/>
      <c r="G297" s="109"/>
      <c r="H297" s="109"/>
      <c r="I297" s="109"/>
      <c r="J297" s="135"/>
      <c r="N297" s="129"/>
      <c r="O297" s="127"/>
      <c r="R297" s="110"/>
      <c r="T297" s="109"/>
      <c r="U297" s="112"/>
      <c r="V297" s="113"/>
      <c r="W297" s="109"/>
      <c r="X297" s="113"/>
      <c r="Y297" s="113"/>
      <c r="Z297" s="109"/>
      <c r="AA297" s="109"/>
      <c r="AB297" s="109"/>
      <c r="AC297" s="109"/>
      <c r="AD297" s="109"/>
      <c r="AE297" s="109"/>
      <c r="AF297" s="109"/>
      <c r="AG297" s="109"/>
    </row>
    <row r="298" spans="2:33" x14ac:dyDescent="0.35">
      <c r="B298" s="134"/>
      <c r="C298" s="107"/>
      <c r="D298" s="107"/>
      <c r="E298" s="109"/>
      <c r="F298" s="109"/>
      <c r="G298" s="109"/>
      <c r="H298" s="109"/>
      <c r="I298" s="109"/>
      <c r="J298" s="135"/>
      <c r="N298" s="129"/>
      <c r="O298" s="127"/>
      <c r="R298" s="110"/>
      <c r="T298" s="109"/>
      <c r="U298" s="112"/>
      <c r="V298" s="113"/>
      <c r="W298" s="109"/>
      <c r="X298" s="113"/>
      <c r="Y298" s="113"/>
      <c r="Z298" s="109"/>
      <c r="AA298" s="109"/>
      <c r="AB298" s="109"/>
      <c r="AC298" s="109"/>
      <c r="AD298" s="109"/>
      <c r="AE298" s="109"/>
      <c r="AF298" s="109"/>
      <c r="AG298" s="109"/>
    </row>
    <row r="299" spans="2:33" x14ac:dyDescent="0.35">
      <c r="B299" s="134"/>
      <c r="C299" s="107"/>
      <c r="D299" s="107"/>
      <c r="E299" s="109"/>
      <c r="F299" s="109"/>
      <c r="G299" s="109"/>
      <c r="H299" s="109"/>
      <c r="I299" s="109"/>
      <c r="J299" s="135"/>
      <c r="N299" s="129"/>
      <c r="O299" s="127"/>
      <c r="R299" s="110"/>
      <c r="T299" s="109"/>
      <c r="U299" s="112"/>
      <c r="V299" s="113"/>
      <c r="W299" s="109"/>
      <c r="X299" s="113"/>
      <c r="Y299" s="113"/>
      <c r="Z299" s="109"/>
      <c r="AA299" s="109"/>
      <c r="AB299" s="109"/>
      <c r="AC299" s="109"/>
      <c r="AD299" s="109"/>
      <c r="AE299" s="109"/>
      <c r="AF299" s="109"/>
      <c r="AG299" s="109"/>
    </row>
    <row r="300" spans="2:33" x14ac:dyDescent="0.35">
      <c r="B300" s="134"/>
      <c r="C300" s="107"/>
      <c r="D300" s="107"/>
      <c r="E300" s="109"/>
      <c r="F300" s="109"/>
      <c r="G300" s="109"/>
      <c r="H300" s="109"/>
      <c r="I300" s="109"/>
      <c r="J300" s="135"/>
      <c r="N300" s="129"/>
      <c r="O300" s="127"/>
      <c r="R300" s="110"/>
      <c r="T300" s="109"/>
      <c r="U300" s="112"/>
      <c r="V300" s="113"/>
      <c r="W300" s="109"/>
      <c r="X300" s="113"/>
      <c r="Y300" s="113"/>
      <c r="Z300" s="109"/>
      <c r="AA300" s="109"/>
      <c r="AB300" s="109"/>
      <c r="AC300" s="109"/>
      <c r="AD300" s="109"/>
      <c r="AE300" s="109"/>
      <c r="AF300" s="109"/>
      <c r="AG300" s="109"/>
    </row>
    <row r="301" spans="2:33" x14ac:dyDescent="0.35">
      <c r="B301" s="134"/>
      <c r="C301" s="107"/>
      <c r="D301" s="107"/>
      <c r="E301" s="109"/>
      <c r="F301" s="109"/>
      <c r="G301" s="109"/>
      <c r="H301" s="109"/>
      <c r="I301" s="109"/>
      <c r="J301" s="135"/>
      <c r="N301" s="129"/>
      <c r="O301" s="127"/>
      <c r="R301" s="110"/>
      <c r="T301" s="109"/>
      <c r="U301" s="112"/>
      <c r="V301" s="113"/>
      <c r="W301" s="109"/>
      <c r="X301" s="113"/>
      <c r="Y301" s="113"/>
      <c r="Z301" s="109"/>
      <c r="AA301" s="109"/>
      <c r="AB301" s="109"/>
      <c r="AC301" s="109"/>
      <c r="AD301" s="109"/>
      <c r="AE301" s="109"/>
      <c r="AF301" s="109"/>
      <c r="AG301" s="109"/>
    </row>
    <row r="302" spans="2:33" x14ac:dyDescent="0.35">
      <c r="B302" s="134"/>
      <c r="C302" s="107"/>
      <c r="D302" s="107"/>
      <c r="E302" s="109"/>
      <c r="F302" s="109"/>
      <c r="G302" s="109"/>
      <c r="H302" s="109"/>
      <c r="I302" s="109"/>
      <c r="J302" s="135"/>
      <c r="N302" s="129"/>
      <c r="O302" s="127"/>
      <c r="R302" s="110"/>
      <c r="T302" s="109"/>
      <c r="U302" s="112"/>
      <c r="V302" s="113"/>
      <c r="W302" s="109"/>
      <c r="X302" s="113"/>
      <c r="Y302" s="113"/>
      <c r="Z302" s="109"/>
      <c r="AA302" s="109"/>
      <c r="AB302" s="109"/>
      <c r="AC302" s="109"/>
      <c r="AD302" s="109"/>
      <c r="AE302" s="109"/>
      <c r="AF302" s="109"/>
      <c r="AG302" s="109"/>
    </row>
    <row r="303" spans="2:33" x14ac:dyDescent="0.35">
      <c r="B303" s="134"/>
      <c r="C303" s="107"/>
      <c r="D303" s="107"/>
      <c r="E303" s="109"/>
      <c r="F303" s="109"/>
      <c r="G303" s="109"/>
      <c r="H303" s="109"/>
      <c r="I303" s="109"/>
      <c r="J303" s="135"/>
      <c r="N303" s="129"/>
      <c r="O303" s="127"/>
      <c r="R303" s="110"/>
      <c r="T303" s="109"/>
      <c r="U303" s="112"/>
      <c r="V303" s="113"/>
      <c r="W303" s="109"/>
      <c r="X303" s="113"/>
      <c r="Y303" s="113"/>
      <c r="Z303" s="109"/>
      <c r="AA303" s="109"/>
      <c r="AB303" s="109"/>
      <c r="AC303" s="109"/>
      <c r="AD303" s="109"/>
      <c r="AE303" s="109"/>
      <c r="AF303" s="109"/>
      <c r="AG303" s="109"/>
    </row>
    <row r="304" spans="2:33" x14ac:dyDescent="0.35">
      <c r="B304" s="134"/>
      <c r="C304" s="107"/>
      <c r="D304" s="107"/>
      <c r="E304" s="109"/>
      <c r="F304" s="109"/>
      <c r="G304" s="109"/>
      <c r="H304" s="109"/>
      <c r="I304" s="109"/>
      <c r="J304" s="135"/>
      <c r="N304" s="129"/>
      <c r="O304" s="127"/>
      <c r="R304" s="110"/>
      <c r="T304" s="109"/>
      <c r="U304" s="112"/>
      <c r="V304" s="113"/>
      <c r="W304" s="109"/>
      <c r="X304" s="113"/>
      <c r="Y304" s="113"/>
      <c r="Z304" s="109"/>
      <c r="AA304" s="109"/>
      <c r="AB304" s="109"/>
      <c r="AC304" s="109"/>
      <c r="AD304" s="109"/>
      <c r="AE304" s="109"/>
      <c r="AF304" s="109"/>
      <c r="AG304" s="109"/>
    </row>
    <row r="305" spans="2:33" x14ac:dyDescent="0.35">
      <c r="B305" s="134"/>
      <c r="C305" s="107"/>
      <c r="D305" s="107"/>
      <c r="E305" s="109"/>
      <c r="F305" s="109"/>
      <c r="G305" s="109"/>
      <c r="H305" s="109"/>
      <c r="I305" s="109"/>
      <c r="J305" s="135"/>
      <c r="N305" s="129"/>
      <c r="O305" s="127"/>
      <c r="R305" s="110"/>
      <c r="T305" s="109"/>
      <c r="U305" s="112"/>
      <c r="V305" s="113"/>
      <c r="W305" s="109"/>
      <c r="X305" s="113"/>
      <c r="Y305" s="113"/>
      <c r="Z305" s="109"/>
      <c r="AA305" s="109"/>
      <c r="AB305" s="109"/>
      <c r="AC305" s="109"/>
      <c r="AD305" s="109"/>
      <c r="AE305" s="109"/>
      <c r="AF305" s="109"/>
      <c r="AG305" s="109"/>
    </row>
    <row r="306" spans="2:33" x14ac:dyDescent="0.35">
      <c r="B306" s="134"/>
      <c r="C306" s="107"/>
      <c r="D306" s="107"/>
      <c r="E306" s="109"/>
      <c r="F306" s="109"/>
      <c r="G306" s="109"/>
      <c r="H306" s="109"/>
      <c r="I306" s="109"/>
      <c r="J306" s="135"/>
      <c r="N306" s="129"/>
      <c r="O306" s="127"/>
      <c r="R306" s="110"/>
      <c r="T306" s="109"/>
      <c r="U306" s="112"/>
      <c r="V306" s="113"/>
      <c r="W306" s="109"/>
      <c r="X306" s="113"/>
      <c r="Y306" s="113"/>
      <c r="Z306" s="109"/>
      <c r="AA306" s="109"/>
      <c r="AB306" s="109"/>
      <c r="AC306" s="109"/>
      <c r="AD306" s="109"/>
      <c r="AE306" s="109"/>
      <c r="AF306" s="109"/>
      <c r="AG306" s="109"/>
    </row>
    <row r="307" spans="2:33" x14ac:dyDescent="0.35">
      <c r="B307" s="134"/>
      <c r="C307" s="107"/>
      <c r="D307" s="107"/>
      <c r="E307" s="109"/>
      <c r="F307" s="109"/>
      <c r="G307" s="109"/>
      <c r="H307" s="109"/>
      <c r="I307" s="109"/>
      <c r="J307" s="135"/>
      <c r="N307" s="129"/>
      <c r="O307" s="127"/>
      <c r="R307" s="110"/>
      <c r="T307" s="109"/>
      <c r="U307" s="112"/>
      <c r="V307" s="113"/>
      <c r="W307" s="109"/>
      <c r="X307" s="113"/>
      <c r="Y307" s="113"/>
      <c r="Z307" s="109"/>
      <c r="AA307" s="109"/>
      <c r="AB307" s="109"/>
      <c r="AC307" s="109"/>
      <c r="AD307" s="109"/>
      <c r="AE307" s="109"/>
      <c r="AF307" s="109"/>
      <c r="AG307" s="109"/>
    </row>
    <row r="308" spans="2:33" x14ac:dyDescent="0.35">
      <c r="B308" s="134"/>
      <c r="C308" s="107"/>
      <c r="D308" s="107"/>
      <c r="E308" s="109"/>
      <c r="F308" s="109"/>
      <c r="G308" s="109"/>
      <c r="H308" s="109"/>
      <c r="I308" s="109"/>
      <c r="J308" s="135"/>
      <c r="N308" s="129"/>
      <c r="O308" s="127"/>
      <c r="R308" s="110"/>
      <c r="T308" s="109"/>
      <c r="U308" s="112"/>
      <c r="V308" s="113"/>
      <c r="W308" s="109"/>
      <c r="X308" s="113"/>
      <c r="Y308" s="113"/>
      <c r="Z308" s="109"/>
      <c r="AA308" s="109"/>
      <c r="AB308" s="109"/>
      <c r="AC308" s="109"/>
      <c r="AD308" s="109"/>
      <c r="AE308" s="109"/>
      <c r="AF308" s="109"/>
      <c r="AG308" s="109"/>
    </row>
    <row r="309" spans="2:33" x14ac:dyDescent="0.35">
      <c r="B309" s="134"/>
      <c r="C309" s="107"/>
      <c r="D309" s="107"/>
      <c r="E309" s="109"/>
      <c r="F309" s="109"/>
      <c r="G309" s="109"/>
      <c r="H309" s="109"/>
      <c r="I309" s="109"/>
      <c r="J309" s="135"/>
      <c r="N309" s="129"/>
      <c r="O309" s="127"/>
      <c r="R309" s="110"/>
      <c r="T309" s="109"/>
      <c r="U309" s="112"/>
      <c r="V309" s="113"/>
      <c r="W309" s="109"/>
      <c r="X309" s="113"/>
      <c r="Y309" s="113"/>
      <c r="Z309" s="109"/>
      <c r="AA309" s="109"/>
      <c r="AB309" s="109"/>
      <c r="AC309" s="109"/>
      <c r="AD309" s="109"/>
      <c r="AE309" s="109"/>
      <c r="AF309" s="109"/>
      <c r="AG309" s="109"/>
    </row>
    <row r="310" spans="2:33" x14ac:dyDescent="0.35">
      <c r="B310" s="134"/>
      <c r="C310" s="107"/>
      <c r="D310" s="107"/>
      <c r="E310" s="109"/>
      <c r="F310" s="109"/>
      <c r="G310" s="109"/>
      <c r="H310" s="109"/>
      <c r="I310" s="109"/>
      <c r="J310" s="135"/>
      <c r="N310" s="129"/>
      <c r="O310" s="127"/>
      <c r="R310" s="110"/>
      <c r="T310" s="109"/>
      <c r="U310" s="112"/>
      <c r="V310" s="113"/>
      <c r="W310" s="109"/>
      <c r="X310" s="113"/>
      <c r="Y310" s="113"/>
      <c r="Z310" s="109"/>
      <c r="AA310" s="109"/>
      <c r="AB310" s="109"/>
      <c r="AC310" s="109"/>
      <c r="AD310" s="109"/>
      <c r="AE310" s="109"/>
      <c r="AF310" s="109"/>
      <c r="AG310" s="109"/>
    </row>
    <row r="311" spans="2:33" x14ac:dyDescent="0.35">
      <c r="B311" s="134"/>
      <c r="C311" s="107"/>
      <c r="D311" s="107"/>
      <c r="E311" s="109"/>
      <c r="F311" s="109"/>
      <c r="G311" s="109"/>
      <c r="H311" s="109"/>
      <c r="I311" s="109"/>
      <c r="J311" s="135"/>
      <c r="N311" s="129"/>
      <c r="O311" s="127"/>
      <c r="R311" s="110"/>
      <c r="T311" s="109"/>
      <c r="U311" s="112"/>
      <c r="V311" s="113"/>
      <c r="W311" s="109"/>
      <c r="X311" s="113"/>
      <c r="Y311" s="113"/>
      <c r="Z311" s="109"/>
      <c r="AA311" s="109"/>
      <c r="AB311" s="109"/>
      <c r="AC311" s="109"/>
      <c r="AD311" s="109"/>
      <c r="AE311" s="109"/>
      <c r="AF311" s="109"/>
      <c r="AG311" s="109"/>
    </row>
    <row r="312" spans="2:33" x14ac:dyDescent="0.35">
      <c r="B312" s="134"/>
      <c r="C312" s="107"/>
      <c r="D312" s="107"/>
      <c r="E312" s="109"/>
      <c r="F312" s="109"/>
      <c r="G312" s="109"/>
      <c r="H312" s="109"/>
      <c r="I312" s="109"/>
      <c r="J312" s="135"/>
      <c r="N312" s="129"/>
      <c r="O312" s="127"/>
      <c r="R312" s="110"/>
      <c r="T312" s="109"/>
      <c r="U312" s="112"/>
      <c r="V312" s="113"/>
      <c r="W312" s="109"/>
      <c r="X312" s="113"/>
      <c r="Y312" s="113"/>
      <c r="Z312" s="109"/>
      <c r="AA312" s="109"/>
      <c r="AB312" s="109"/>
      <c r="AC312" s="109"/>
      <c r="AD312" s="109"/>
      <c r="AE312" s="109"/>
      <c r="AF312" s="109"/>
      <c r="AG312" s="109"/>
    </row>
    <row r="313" spans="2:33" x14ac:dyDescent="0.35">
      <c r="B313" s="134"/>
      <c r="C313" s="107"/>
      <c r="D313" s="107"/>
      <c r="E313" s="109"/>
      <c r="F313" s="109"/>
      <c r="G313" s="109"/>
      <c r="H313" s="109"/>
      <c r="I313" s="109"/>
      <c r="J313" s="135"/>
      <c r="N313" s="129"/>
      <c r="O313" s="127"/>
      <c r="R313" s="110"/>
      <c r="T313" s="109"/>
      <c r="U313" s="112"/>
      <c r="V313" s="113"/>
      <c r="W313" s="109"/>
      <c r="X313" s="113"/>
      <c r="Y313" s="113"/>
      <c r="Z313" s="109"/>
      <c r="AA313" s="109"/>
      <c r="AB313" s="109"/>
      <c r="AC313" s="109"/>
      <c r="AD313" s="109"/>
      <c r="AE313" s="109"/>
      <c r="AF313" s="109"/>
      <c r="AG313" s="109"/>
    </row>
    <row r="314" spans="2:33" x14ac:dyDescent="0.35">
      <c r="B314" s="134"/>
      <c r="C314" s="107"/>
      <c r="D314" s="107"/>
      <c r="E314" s="109"/>
      <c r="F314" s="109"/>
      <c r="G314" s="109"/>
      <c r="H314" s="109"/>
      <c r="I314" s="109"/>
      <c r="J314" s="135"/>
      <c r="O314" s="127"/>
      <c r="R314" s="110"/>
      <c r="T314" s="109"/>
      <c r="U314" s="112"/>
      <c r="V314" s="113"/>
      <c r="W314" s="109"/>
      <c r="X314" s="113"/>
      <c r="Y314" s="113"/>
      <c r="Z314" s="109"/>
      <c r="AA314" s="109"/>
      <c r="AB314" s="109"/>
      <c r="AC314" s="109"/>
      <c r="AD314" s="109"/>
      <c r="AE314" s="109"/>
      <c r="AF314" s="109"/>
      <c r="AG314" s="109"/>
    </row>
    <row r="315" spans="2:33" x14ac:dyDescent="0.35">
      <c r="B315" s="134"/>
      <c r="C315" s="107"/>
      <c r="D315" s="107"/>
      <c r="E315" s="109"/>
      <c r="F315" s="109"/>
      <c r="G315" s="109"/>
      <c r="H315" s="109"/>
      <c r="I315" s="109"/>
      <c r="J315" s="135"/>
      <c r="O315" s="127"/>
      <c r="R315" s="110"/>
      <c r="T315" s="109"/>
      <c r="U315" s="112"/>
      <c r="V315" s="113"/>
      <c r="W315" s="109"/>
      <c r="X315" s="113"/>
      <c r="Y315" s="113"/>
      <c r="Z315" s="109"/>
      <c r="AA315" s="109"/>
      <c r="AB315" s="109"/>
      <c r="AC315" s="109"/>
      <c r="AD315" s="109"/>
      <c r="AE315" s="109"/>
      <c r="AF315" s="109"/>
      <c r="AG315" s="109"/>
    </row>
    <row r="316" spans="2:33" x14ac:dyDescent="0.35">
      <c r="B316" s="134"/>
      <c r="C316" s="107"/>
      <c r="D316" s="107"/>
      <c r="E316" s="109"/>
      <c r="F316" s="109"/>
      <c r="G316" s="109"/>
      <c r="H316" s="109"/>
      <c r="I316" s="109"/>
      <c r="J316" s="135"/>
      <c r="O316" s="127"/>
      <c r="R316" s="110"/>
      <c r="T316" s="109"/>
      <c r="U316" s="112"/>
      <c r="V316" s="113"/>
      <c r="W316" s="109"/>
      <c r="X316" s="113"/>
      <c r="Y316" s="113"/>
      <c r="Z316" s="109"/>
      <c r="AA316" s="109"/>
      <c r="AB316" s="109"/>
      <c r="AC316" s="109"/>
      <c r="AD316" s="109"/>
      <c r="AE316" s="109"/>
      <c r="AF316" s="109"/>
      <c r="AG316" s="109"/>
    </row>
    <row r="317" spans="2:33" x14ac:dyDescent="0.35">
      <c r="B317" s="134"/>
      <c r="C317" s="107"/>
      <c r="D317" s="107"/>
      <c r="E317" s="109"/>
      <c r="F317" s="109"/>
      <c r="G317" s="109"/>
      <c r="H317" s="109"/>
      <c r="I317" s="109"/>
      <c r="J317" s="135"/>
      <c r="O317" s="127"/>
      <c r="R317" s="110"/>
      <c r="T317" s="109"/>
      <c r="U317" s="112"/>
      <c r="V317" s="113"/>
      <c r="W317" s="109"/>
      <c r="X317" s="113"/>
      <c r="Y317" s="113"/>
      <c r="Z317" s="109"/>
      <c r="AA317" s="109"/>
      <c r="AB317" s="109"/>
      <c r="AC317" s="109"/>
      <c r="AD317" s="109"/>
      <c r="AE317" s="109"/>
      <c r="AF317" s="109"/>
      <c r="AG317" s="109"/>
    </row>
    <row r="318" spans="2:33" x14ac:dyDescent="0.35">
      <c r="B318" s="134"/>
      <c r="C318" s="107"/>
      <c r="D318" s="107"/>
      <c r="E318" s="109"/>
      <c r="F318" s="109"/>
      <c r="G318" s="109"/>
      <c r="H318" s="109"/>
      <c r="I318" s="109"/>
      <c r="J318" s="135"/>
      <c r="O318" s="127"/>
      <c r="R318" s="110"/>
      <c r="T318" s="109"/>
      <c r="U318" s="112"/>
      <c r="V318" s="113"/>
      <c r="W318" s="109"/>
      <c r="X318" s="113"/>
      <c r="Y318" s="113"/>
      <c r="Z318" s="109"/>
      <c r="AA318" s="109"/>
      <c r="AB318" s="109"/>
      <c r="AC318" s="109"/>
      <c r="AD318" s="109"/>
      <c r="AE318" s="109"/>
      <c r="AF318" s="109"/>
      <c r="AG318" s="109"/>
    </row>
    <row r="319" spans="2:33" x14ac:dyDescent="0.35">
      <c r="B319" s="134"/>
      <c r="C319" s="107"/>
      <c r="D319" s="107"/>
      <c r="E319" s="109"/>
      <c r="F319" s="109"/>
      <c r="G319" s="109"/>
      <c r="H319" s="109"/>
      <c r="I319" s="109"/>
      <c r="J319" s="135"/>
      <c r="O319" s="127"/>
      <c r="R319" s="110"/>
      <c r="T319" s="109"/>
      <c r="U319" s="112"/>
      <c r="V319" s="113"/>
      <c r="W319" s="109"/>
      <c r="X319" s="113"/>
      <c r="Y319" s="113"/>
      <c r="Z319" s="109"/>
      <c r="AA319" s="109"/>
      <c r="AB319" s="109"/>
      <c r="AC319" s="109"/>
      <c r="AD319" s="109"/>
      <c r="AE319" s="109"/>
      <c r="AF319" s="109"/>
      <c r="AG319" s="109"/>
    </row>
    <row r="320" spans="2:33" x14ac:dyDescent="0.35">
      <c r="B320" s="134"/>
      <c r="C320" s="107"/>
      <c r="D320" s="107"/>
      <c r="E320" s="109"/>
      <c r="F320" s="109"/>
      <c r="G320" s="109"/>
      <c r="H320" s="109"/>
      <c r="I320" s="109"/>
      <c r="J320" s="135"/>
      <c r="O320" s="127"/>
      <c r="R320" s="110"/>
      <c r="T320" s="109"/>
      <c r="U320" s="112"/>
      <c r="V320" s="113"/>
      <c r="W320" s="109"/>
      <c r="X320" s="113"/>
      <c r="Y320" s="113"/>
      <c r="Z320" s="109"/>
      <c r="AA320" s="109"/>
      <c r="AB320" s="109"/>
      <c r="AC320" s="109"/>
      <c r="AD320" s="109"/>
      <c r="AE320" s="109"/>
      <c r="AF320" s="109"/>
      <c r="AG320" s="109"/>
    </row>
    <row r="321" spans="1:33" x14ac:dyDescent="0.35">
      <c r="B321" s="134"/>
      <c r="C321" s="107"/>
      <c r="D321" s="107"/>
      <c r="E321" s="109"/>
      <c r="F321" s="109"/>
      <c r="G321" s="109"/>
      <c r="H321" s="109"/>
      <c r="I321" s="109"/>
      <c r="J321" s="135"/>
      <c r="O321" s="127"/>
      <c r="R321" s="110"/>
      <c r="T321" s="109"/>
      <c r="U321" s="112"/>
      <c r="V321" s="113"/>
      <c r="W321" s="109"/>
      <c r="X321" s="113"/>
      <c r="Y321" s="113"/>
      <c r="Z321" s="109"/>
      <c r="AA321" s="109"/>
      <c r="AB321" s="109"/>
      <c r="AC321" s="109"/>
      <c r="AD321" s="109"/>
      <c r="AE321" s="109"/>
      <c r="AF321" s="109"/>
      <c r="AG321" s="109"/>
    </row>
    <row r="322" spans="1:33" x14ac:dyDescent="0.35">
      <c r="B322" s="134"/>
      <c r="C322" s="107"/>
      <c r="D322" s="107"/>
      <c r="E322" s="109"/>
      <c r="F322" s="109"/>
      <c r="G322" s="109"/>
      <c r="H322" s="109"/>
      <c r="I322" s="109"/>
      <c r="J322" s="135"/>
      <c r="O322" s="127"/>
      <c r="R322" s="110"/>
      <c r="T322" s="109"/>
      <c r="U322" s="112"/>
      <c r="V322" s="113"/>
      <c r="W322" s="109"/>
      <c r="X322" s="113"/>
      <c r="Y322" s="113"/>
      <c r="Z322" s="109"/>
      <c r="AA322" s="109"/>
      <c r="AB322" s="109"/>
      <c r="AC322" s="109"/>
      <c r="AD322" s="109"/>
      <c r="AE322" s="109"/>
      <c r="AF322" s="109"/>
      <c r="AG322" s="109"/>
    </row>
    <row r="323" spans="1:33" x14ac:dyDescent="0.35">
      <c r="B323" s="134"/>
      <c r="C323" s="107"/>
      <c r="D323" s="107"/>
      <c r="E323" s="109"/>
      <c r="F323" s="109"/>
      <c r="G323" s="109"/>
      <c r="H323" s="109"/>
      <c r="I323" s="109"/>
      <c r="J323" s="135"/>
      <c r="O323" s="127"/>
      <c r="R323" s="110"/>
      <c r="T323" s="109"/>
      <c r="U323" s="112"/>
      <c r="V323" s="113"/>
      <c r="W323" s="109"/>
      <c r="X323" s="113"/>
      <c r="Y323" s="113"/>
      <c r="Z323" s="109"/>
      <c r="AA323" s="109"/>
      <c r="AB323" s="109"/>
      <c r="AC323" s="109"/>
      <c r="AD323" s="109"/>
      <c r="AE323" s="109"/>
      <c r="AF323" s="109"/>
      <c r="AG323" s="109"/>
    </row>
    <row r="324" spans="1:33" x14ac:dyDescent="0.35">
      <c r="B324" s="134"/>
      <c r="C324" s="107"/>
      <c r="D324" s="107"/>
      <c r="E324" s="109"/>
      <c r="F324" s="109"/>
      <c r="G324" s="109"/>
      <c r="H324" s="109"/>
      <c r="I324" s="109"/>
      <c r="J324" s="135"/>
      <c r="O324" s="127"/>
      <c r="R324" s="110"/>
      <c r="T324" s="109"/>
      <c r="U324" s="112"/>
      <c r="V324" s="113"/>
      <c r="W324" s="109"/>
      <c r="X324" s="113"/>
      <c r="Y324" s="113"/>
      <c r="Z324" s="109"/>
      <c r="AA324" s="109"/>
      <c r="AB324" s="109"/>
      <c r="AC324" s="109"/>
      <c r="AD324" s="109"/>
      <c r="AE324" s="109"/>
      <c r="AF324" s="109"/>
      <c r="AG324" s="109"/>
    </row>
    <row r="325" spans="1:33" x14ac:dyDescent="0.35">
      <c r="B325" s="134"/>
      <c r="C325" s="107"/>
      <c r="D325" s="107"/>
      <c r="E325" s="109"/>
      <c r="F325" s="109"/>
      <c r="G325" s="109"/>
      <c r="H325" s="109"/>
      <c r="I325" s="109"/>
      <c r="J325" s="135"/>
      <c r="O325" s="127"/>
      <c r="R325" s="110"/>
      <c r="T325" s="109"/>
      <c r="U325" s="112"/>
      <c r="V325" s="113"/>
      <c r="W325" s="109"/>
      <c r="X325" s="113"/>
      <c r="Y325" s="113"/>
      <c r="Z325" s="109"/>
      <c r="AA325" s="109"/>
      <c r="AB325" s="109"/>
      <c r="AC325" s="109"/>
      <c r="AD325" s="109"/>
      <c r="AE325" s="109"/>
      <c r="AF325" s="109"/>
      <c r="AG325" s="109"/>
    </row>
    <row r="326" spans="1:33" x14ac:dyDescent="0.35">
      <c r="B326" s="134"/>
      <c r="C326" s="107"/>
      <c r="D326" s="107"/>
      <c r="E326" s="109"/>
      <c r="F326" s="109"/>
      <c r="G326" s="109"/>
      <c r="H326" s="109"/>
      <c r="I326" s="109"/>
      <c r="J326" s="135"/>
      <c r="O326" s="127"/>
      <c r="R326" s="110"/>
      <c r="T326" s="109"/>
      <c r="U326" s="112"/>
      <c r="V326" s="113"/>
      <c r="W326" s="109"/>
      <c r="X326" s="113"/>
      <c r="Y326" s="113"/>
      <c r="Z326" s="109"/>
      <c r="AA326" s="109"/>
      <c r="AB326" s="109"/>
      <c r="AC326" s="109"/>
      <c r="AD326" s="109"/>
      <c r="AE326" s="109"/>
      <c r="AF326" s="109"/>
      <c r="AG326" s="109"/>
    </row>
    <row r="327" spans="1:33" x14ac:dyDescent="0.35">
      <c r="B327" s="134"/>
      <c r="C327" s="107"/>
      <c r="D327" s="107"/>
      <c r="E327" s="109"/>
      <c r="F327" s="109"/>
      <c r="G327" s="109"/>
      <c r="H327" s="109"/>
      <c r="I327" s="109"/>
      <c r="J327" s="135"/>
      <c r="O327" s="127"/>
      <c r="R327" s="110"/>
      <c r="T327" s="109"/>
      <c r="U327" s="112"/>
      <c r="V327" s="113"/>
      <c r="W327" s="109"/>
      <c r="X327" s="113"/>
      <c r="Y327" s="113"/>
      <c r="Z327" s="109"/>
      <c r="AA327" s="109"/>
      <c r="AB327" s="109"/>
      <c r="AC327" s="109"/>
      <c r="AD327" s="109"/>
      <c r="AE327" s="109"/>
      <c r="AF327" s="109"/>
      <c r="AG327" s="109"/>
    </row>
    <row r="328" spans="1:33" x14ac:dyDescent="0.35">
      <c r="B328" s="134"/>
      <c r="C328" s="107"/>
      <c r="D328" s="107"/>
      <c r="E328" s="109"/>
      <c r="F328" s="109"/>
      <c r="G328" s="109"/>
      <c r="H328" s="109"/>
      <c r="I328" s="109"/>
      <c r="J328" s="135"/>
      <c r="O328" s="127"/>
      <c r="R328" s="110"/>
      <c r="T328" s="109"/>
      <c r="U328" s="112"/>
      <c r="V328" s="113"/>
      <c r="W328" s="109"/>
      <c r="X328" s="113"/>
      <c r="Y328" s="113"/>
      <c r="Z328" s="109"/>
      <c r="AA328" s="109"/>
      <c r="AB328" s="109"/>
      <c r="AC328" s="109"/>
      <c r="AD328" s="109"/>
      <c r="AE328" s="109"/>
      <c r="AF328" s="109"/>
      <c r="AG328" s="109"/>
    </row>
    <row r="329" spans="1:33" x14ac:dyDescent="0.35">
      <c r="B329" s="134"/>
      <c r="C329" s="107"/>
      <c r="D329" s="107"/>
      <c r="E329" s="109"/>
      <c r="F329" s="109"/>
      <c r="G329" s="109"/>
      <c r="H329" s="109"/>
      <c r="I329" s="109"/>
      <c r="J329" s="135"/>
      <c r="O329" s="127"/>
      <c r="R329" s="110"/>
      <c r="T329" s="109"/>
      <c r="U329" s="112"/>
      <c r="V329" s="113"/>
      <c r="W329" s="109"/>
      <c r="X329" s="113"/>
      <c r="Y329" s="113"/>
      <c r="Z329" s="109"/>
      <c r="AA329" s="109"/>
      <c r="AB329" s="109"/>
      <c r="AC329" s="109"/>
      <c r="AD329" s="109"/>
      <c r="AE329" s="109"/>
      <c r="AF329" s="109"/>
      <c r="AG329" s="109"/>
    </row>
    <row r="330" spans="1:33" s="109" customFormat="1" x14ac:dyDescent="0.35">
      <c r="A330" s="105"/>
      <c r="B330" s="134"/>
      <c r="C330" s="107"/>
      <c r="D330" s="107"/>
      <c r="J330" s="137"/>
      <c r="K330" s="108"/>
      <c r="L330" s="127"/>
      <c r="M330" s="108"/>
      <c r="N330" s="107"/>
      <c r="O330" s="107"/>
      <c r="P330" s="110"/>
      <c r="Q330" s="111"/>
      <c r="R330" s="110"/>
      <c r="U330" s="112"/>
      <c r="V330" s="113"/>
      <c r="X330" s="113"/>
      <c r="Y330" s="113"/>
    </row>
    <row r="331" spans="1:33" s="109" customFormat="1" x14ac:dyDescent="0.35">
      <c r="A331" s="105"/>
      <c r="B331" s="134"/>
      <c r="C331" s="107"/>
      <c r="D331" s="107"/>
      <c r="J331" s="137"/>
      <c r="K331" s="108"/>
      <c r="L331" s="127"/>
      <c r="M331" s="108"/>
      <c r="N331" s="107"/>
      <c r="O331" s="107"/>
      <c r="P331" s="110"/>
      <c r="Q331" s="111"/>
      <c r="R331" s="110"/>
      <c r="U331" s="112"/>
      <c r="V331" s="113"/>
      <c r="X331" s="113"/>
      <c r="Y331" s="113"/>
    </row>
    <row r="332" spans="1:33" s="109" customFormat="1" x14ac:dyDescent="0.35">
      <c r="A332" s="105"/>
      <c r="B332" s="134"/>
      <c r="C332" s="107"/>
      <c r="D332" s="107"/>
      <c r="J332" s="137"/>
      <c r="K332" s="108"/>
      <c r="L332" s="127"/>
      <c r="M332" s="108"/>
      <c r="N332" s="107"/>
      <c r="O332" s="107"/>
      <c r="P332" s="110"/>
      <c r="Q332" s="111"/>
      <c r="R332" s="110"/>
      <c r="U332" s="112"/>
      <c r="V332" s="113"/>
      <c r="X332" s="113"/>
      <c r="Y332" s="113"/>
    </row>
    <row r="333" spans="1:33" s="109" customFormat="1" x14ac:dyDescent="0.35">
      <c r="A333" s="105"/>
      <c r="B333" s="134"/>
      <c r="C333" s="107"/>
      <c r="D333" s="107"/>
      <c r="J333" s="137"/>
      <c r="K333" s="108"/>
      <c r="L333" s="127"/>
      <c r="M333" s="108"/>
      <c r="N333" s="107"/>
      <c r="O333" s="107"/>
      <c r="P333" s="110"/>
      <c r="Q333" s="111"/>
      <c r="R333" s="110"/>
      <c r="U333" s="112"/>
      <c r="V333" s="113"/>
      <c r="X333" s="113"/>
      <c r="Y333" s="113"/>
    </row>
    <row r="334" spans="1:33" s="109" customFormat="1" x14ac:dyDescent="0.35">
      <c r="A334" s="105"/>
      <c r="B334" s="134"/>
      <c r="C334" s="107"/>
      <c r="D334" s="107"/>
      <c r="J334" s="137"/>
      <c r="K334" s="108"/>
      <c r="L334" s="127"/>
      <c r="M334" s="108"/>
      <c r="N334" s="107"/>
      <c r="O334" s="107"/>
      <c r="P334" s="110"/>
      <c r="Q334" s="111"/>
      <c r="R334" s="110"/>
      <c r="U334" s="112"/>
      <c r="V334" s="113"/>
      <c r="X334" s="113"/>
      <c r="Y334" s="113"/>
    </row>
    <row r="335" spans="1:33" s="109" customFormat="1" x14ac:dyDescent="0.35">
      <c r="A335" s="105"/>
      <c r="B335" s="134"/>
      <c r="C335" s="107"/>
      <c r="D335" s="107"/>
      <c r="J335" s="137"/>
      <c r="K335" s="108"/>
      <c r="L335" s="127"/>
      <c r="M335" s="108"/>
      <c r="N335" s="107"/>
      <c r="O335" s="107"/>
      <c r="P335" s="110"/>
      <c r="Q335" s="111"/>
      <c r="R335" s="110"/>
      <c r="U335" s="112"/>
      <c r="V335" s="113"/>
      <c r="X335" s="113"/>
      <c r="Y335" s="113"/>
    </row>
    <row r="336" spans="1:33" s="109" customFormat="1" x14ac:dyDescent="0.35">
      <c r="A336" s="105"/>
      <c r="B336" s="134"/>
      <c r="C336" s="107"/>
      <c r="D336" s="107"/>
      <c r="J336" s="137"/>
      <c r="K336" s="108"/>
      <c r="L336" s="127"/>
      <c r="M336" s="108"/>
      <c r="N336" s="107"/>
      <c r="O336" s="107"/>
      <c r="P336" s="110"/>
      <c r="Q336" s="111"/>
      <c r="R336" s="110"/>
      <c r="U336" s="112"/>
      <c r="V336" s="113"/>
      <c r="X336" s="113"/>
      <c r="Y336" s="113"/>
    </row>
    <row r="337" spans="1:33" s="109" customFormat="1" x14ac:dyDescent="0.35">
      <c r="A337" s="105"/>
      <c r="B337" s="134"/>
      <c r="C337" s="107"/>
      <c r="D337" s="107"/>
      <c r="J337" s="137"/>
      <c r="K337" s="108"/>
      <c r="L337" s="127"/>
      <c r="M337" s="108"/>
      <c r="N337" s="107"/>
      <c r="O337" s="107"/>
      <c r="P337" s="110"/>
      <c r="Q337" s="111"/>
      <c r="R337" s="110"/>
      <c r="U337" s="112"/>
      <c r="V337" s="113"/>
      <c r="X337" s="113"/>
      <c r="Y337" s="113"/>
    </row>
    <row r="338" spans="1:33" x14ac:dyDescent="0.35">
      <c r="B338" s="134"/>
      <c r="C338" s="107"/>
      <c r="D338" s="132"/>
      <c r="E338" s="109"/>
      <c r="F338" s="45"/>
      <c r="G338" s="109"/>
      <c r="H338" s="45"/>
      <c r="I338" s="45"/>
      <c r="J338" s="135"/>
      <c r="K338" s="108"/>
      <c r="L338" s="107"/>
      <c r="M338" s="108"/>
      <c r="N338" s="129"/>
      <c r="O338" s="127"/>
      <c r="R338" s="110"/>
      <c r="T338" s="109"/>
      <c r="U338" s="112"/>
      <c r="V338" s="113"/>
      <c r="W338" s="109"/>
      <c r="X338" s="113"/>
      <c r="Y338" s="113"/>
      <c r="Z338" s="109"/>
      <c r="AA338" s="109"/>
      <c r="AB338" s="109"/>
      <c r="AC338" s="109"/>
      <c r="AD338" s="109"/>
      <c r="AE338" s="109"/>
      <c r="AF338" s="109"/>
      <c r="AG338" s="109"/>
    </row>
    <row r="339" spans="1:33" x14ac:dyDescent="0.35">
      <c r="B339" s="134"/>
      <c r="C339" s="107"/>
      <c r="D339" s="132"/>
      <c r="E339" s="109"/>
      <c r="F339" s="45"/>
      <c r="G339" s="109"/>
      <c r="H339" s="45"/>
      <c r="I339" s="45"/>
      <c r="J339" s="135"/>
      <c r="K339" s="108"/>
      <c r="L339" s="107"/>
      <c r="M339" s="108"/>
      <c r="N339" s="129"/>
      <c r="O339" s="127"/>
      <c r="R339" s="110"/>
      <c r="T339" s="109"/>
      <c r="U339" s="112"/>
      <c r="V339" s="113"/>
      <c r="W339" s="109"/>
      <c r="X339" s="113"/>
      <c r="Y339" s="113"/>
      <c r="Z339" s="109"/>
      <c r="AA339" s="109"/>
      <c r="AB339" s="109"/>
      <c r="AC339" s="109"/>
      <c r="AD339" s="109"/>
      <c r="AE339" s="109"/>
      <c r="AF339" s="109"/>
      <c r="AG339" s="109"/>
    </row>
    <row r="340" spans="1:33" x14ac:dyDescent="0.35">
      <c r="B340" s="134"/>
      <c r="C340" s="107"/>
      <c r="D340" s="132"/>
      <c r="E340" s="109"/>
      <c r="F340" s="45"/>
      <c r="G340" s="109"/>
      <c r="H340" s="45"/>
      <c r="I340" s="45"/>
      <c r="J340" s="135"/>
      <c r="K340" s="108"/>
      <c r="L340" s="107"/>
      <c r="M340" s="108"/>
      <c r="N340" s="129"/>
      <c r="O340" s="127"/>
      <c r="R340" s="110"/>
      <c r="T340" s="109"/>
      <c r="U340" s="112"/>
      <c r="V340" s="113"/>
      <c r="W340" s="109"/>
      <c r="X340" s="113"/>
      <c r="Y340" s="113"/>
      <c r="Z340" s="109"/>
      <c r="AA340" s="109"/>
      <c r="AB340" s="109"/>
      <c r="AC340" s="109"/>
      <c r="AD340" s="109"/>
      <c r="AE340" s="109"/>
      <c r="AF340" s="109"/>
      <c r="AG340" s="109"/>
    </row>
    <row r="341" spans="1:33" x14ac:dyDescent="0.35">
      <c r="B341" s="134"/>
      <c r="C341" s="107"/>
      <c r="D341" s="132"/>
      <c r="E341" s="109"/>
      <c r="F341" s="45"/>
      <c r="G341" s="109"/>
      <c r="H341" s="45"/>
      <c r="I341" s="45"/>
      <c r="J341" s="135"/>
      <c r="K341" s="108"/>
      <c r="L341" s="107"/>
      <c r="M341" s="108"/>
      <c r="N341" s="129"/>
      <c r="O341" s="127"/>
      <c r="R341" s="110"/>
      <c r="T341" s="109"/>
      <c r="U341" s="112"/>
      <c r="V341" s="113"/>
      <c r="W341" s="109"/>
      <c r="X341" s="113"/>
      <c r="Y341" s="113"/>
      <c r="Z341" s="109"/>
      <c r="AA341" s="109"/>
      <c r="AB341" s="109"/>
      <c r="AC341" s="109"/>
      <c r="AD341" s="109"/>
      <c r="AE341" s="109"/>
      <c r="AF341" s="109"/>
      <c r="AG341" s="109"/>
    </row>
    <row r="342" spans="1:33" x14ac:dyDescent="0.35">
      <c r="B342" s="134"/>
      <c r="C342" s="107"/>
      <c r="D342" s="132"/>
      <c r="E342" s="109"/>
      <c r="F342" s="45"/>
      <c r="G342" s="109"/>
      <c r="H342" s="45"/>
      <c r="I342" s="45"/>
      <c r="J342" s="135"/>
      <c r="K342" s="108"/>
      <c r="L342" s="107"/>
      <c r="M342" s="108"/>
      <c r="N342" s="129"/>
      <c r="O342" s="127"/>
      <c r="R342" s="110"/>
      <c r="T342" s="109"/>
      <c r="U342" s="112"/>
      <c r="V342" s="113"/>
      <c r="W342" s="109"/>
      <c r="X342" s="113"/>
      <c r="Y342" s="113"/>
      <c r="Z342" s="109"/>
      <c r="AA342" s="109"/>
      <c r="AB342" s="109"/>
      <c r="AC342" s="109"/>
      <c r="AD342" s="109"/>
      <c r="AE342" s="109"/>
      <c r="AF342" s="109"/>
      <c r="AG342" s="109"/>
    </row>
    <row r="343" spans="1:33" x14ac:dyDescent="0.35">
      <c r="B343" s="134"/>
      <c r="C343" s="107"/>
      <c r="D343" s="132"/>
      <c r="E343" s="109"/>
      <c r="F343" s="45"/>
      <c r="G343" s="109"/>
      <c r="H343" s="45"/>
      <c r="I343" s="45"/>
      <c r="J343" s="135"/>
      <c r="K343" s="108"/>
      <c r="L343" s="107"/>
      <c r="M343" s="108"/>
      <c r="N343" s="129"/>
      <c r="O343" s="127"/>
      <c r="R343" s="110"/>
      <c r="T343" s="109"/>
      <c r="U343" s="112"/>
      <c r="V343" s="113"/>
      <c r="W343" s="109"/>
      <c r="X343" s="113"/>
      <c r="Y343" s="113"/>
      <c r="Z343" s="109"/>
      <c r="AA343" s="109"/>
      <c r="AB343" s="109"/>
      <c r="AC343" s="109"/>
      <c r="AD343" s="109"/>
      <c r="AE343" s="109"/>
      <c r="AF343" s="109"/>
      <c r="AG343" s="109"/>
    </row>
    <row r="344" spans="1:33" x14ac:dyDescent="0.35">
      <c r="B344" s="134"/>
      <c r="C344" s="107"/>
      <c r="D344" s="132"/>
      <c r="E344" s="109"/>
      <c r="F344" s="45"/>
      <c r="G344" s="109"/>
      <c r="H344" s="45"/>
      <c r="I344" s="45"/>
      <c r="J344" s="135"/>
      <c r="K344" s="108"/>
      <c r="L344" s="107"/>
      <c r="M344" s="108"/>
      <c r="N344" s="129"/>
      <c r="O344" s="127"/>
      <c r="R344" s="110"/>
      <c r="T344" s="109"/>
      <c r="U344" s="112"/>
      <c r="V344" s="113"/>
      <c r="W344" s="109"/>
      <c r="X344" s="113"/>
      <c r="Y344" s="113"/>
      <c r="Z344" s="109"/>
      <c r="AA344" s="109"/>
      <c r="AB344" s="109"/>
      <c r="AC344" s="109"/>
      <c r="AD344" s="109"/>
      <c r="AE344" s="109"/>
      <c r="AF344" s="109"/>
      <c r="AG344" s="109"/>
    </row>
    <row r="345" spans="1:33" x14ac:dyDescent="0.35">
      <c r="B345" s="134"/>
      <c r="C345" s="107"/>
      <c r="D345" s="132"/>
      <c r="E345" s="109"/>
      <c r="F345" s="45"/>
      <c r="G345" s="109"/>
      <c r="H345" s="45"/>
      <c r="I345" s="45"/>
      <c r="J345" s="135"/>
      <c r="K345" s="108"/>
      <c r="L345" s="107"/>
      <c r="M345" s="108"/>
      <c r="N345" s="129"/>
      <c r="O345" s="127"/>
      <c r="R345" s="110"/>
      <c r="T345" s="109"/>
      <c r="U345" s="112"/>
      <c r="V345" s="113"/>
      <c r="W345" s="109"/>
      <c r="X345" s="113"/>
      <c r="Y345" s="113"/>
      <c r="Z345" s="109"/>
      <c r="AA345" s="109"/>
      <c r="AB345" s="109"/>
      <c r="AC345" s="109"/>
      <c r="AD345" s="109"/>
      <c r="AE345" s="109"/>
      <c r="AF345" s="109"/>
      <c r="AG345" s="109"/>
    </row>
    <row r="346" spans="1:33" x14ac:dyDescent="0.35">
      <c r="B346" s="134"/>
      <c r="C346" s="132"/>
      <c r="D346" s="132"/>
      <c r="E346" s="45"/>
      <c r="F346" s="45"/>
      <c r="G346" s="109"/>
      <c r="H346" s="45"/>
      <c r="I346" s="45"/>
      <c r="J346" s="135"/>
      <c r="K346" s="108"/>
      <c r="L346" s="107"/>
      <c r="M346" s="108"/>
      <c r="N346" s="129"/>
      <c r="O346" s="127"/>
      <c r="R346" s="110"/>
      <c r="T346" s="109"/>
      <c r="U346" s="112"/>
      <c r="V346" s="113"/>
      <c r="W346" s="109"/>
      <c r="X346" s="113"/>
      <c r="Y346" s="113"/>
      <c r="Z346" s="109"/>
      <c r="AA346" s="109"/>
      <c r="AB346" s="109"/>
      <c r="AC346" s="109"/>
      <c r="AD346" s="109"/>
      <c r="AE346" s="109"/>
      <c r="AF346" s="109"/>
      <c r="AG346" s="109"/>
    </row>
    <row r="347" spans="1:33" x14ac:dyDescent="0.35">
      <c r="B347" s="134"/>
      <c r="C347" s="132"/>
      <c r="D347" s="132"/>
      <c r="E347" s="45"/>
      <c r="F347" s="45"/>
      <c r="G347" s="109"/>
      <c r="H347" s="45"/>
      <c r="I347" s="45"/>
      <c r="J347" s="135"/>
      <c r="K347" s="108"/>
      <c r="L347" s="107"/>
      <c r="M347" s="108"/>
      <c r="N347" s="129"/>
      <c r="O347" s="127"/>
      <c r="R347" s="110"/>
      <c r="T347" s="109"/>
      <c r="U347" s="112"/>
      <c r="V347" s="113"/>
      <c r="W347" s="109"/>
      <c r="X347" s="113"/>
      <c r="Y347" s="113"/>
      <c r="Z347" s="109"/>
      <c r="AA347" s="109"/>
      <c r="AB347" s="109"/>
      <c r="AC347" s="109"/>
      <c r="AD347" s="109"/>
      <c r="AE347" s="109"/>
      <c r="AF347" s="109"/>
      <c r="AG347" s="109"/>
    </row>
    <row r="348" spans="1:33" x14ac:dyDescent="0.35">
      <c r="B348" s="134"/>
      <c r="C348" s="132"/>
      <c r="D348" s="132"/>
      <c r="E348" s="45"/>
      <c r="F348" s="45"/>
      <c r="G348" s="109"/>
      <c r="H348" s="45"/>
      <c r="I348" s="45"/>
      <c r="J348" s="135"/>
      <c r="K348" s="108"/>
      <c r="L348" s="107"/>
      <c r="M348" s="108"/>
      <c r="N348" s="129"/>
      <c r="O348" s="127"/>
      <c r="R348" s="110"/>
      <c r="T348" s="109"/>
      <c r="U348" s="112"/>
      <c r="V348" s="113"/>
      <c r="W348" s="109"/>
      <c r="X348" s="113"/>
      <c r="Y348" s="113"/>
      <c r="Z348" s="109"/>
      <c r="AA348" s="109"/>
      <c r="AB348" s="109"/>
      <c r="AC348" s="109"/>
      <c r="AD348" s="109"/>
      <c r="AE348" s="109"/>
      <c r="AF348" s="109"/>
      <c r="AG348" s="109"/>
    </row>
    <row r="349" spans="1:33" x14ac:dyDescent="0.35">
      <c r="B349" s="134"/>
      <c r="C349" s="132"/>
      <c r="D349" s="132"/>
      <c r="E349" s="45"/>
      <c r="F349" s="45"/>
      <c r="G349" s="109"/>
      <c r="H349" s="45"/>
      <c r="I349" s="45"/>
      <c r="J349" s="135"/>
      <c r="K349" s="108"/>
      <c r="L349" s="107"/>
      <c r="M349" s="108"/>
      <c r="N349" s="129"/>
      <c r="O349" s="127"/>
      <c r="R349" s="110"/>
      <c r="T349" s="109"/>
      <c r="U349" s="112"/>
      <c r="V349" s="113"/>
      <c r="W349" s="109"/>
      <c r="X349" s="113"/>
      <c r="Y349" s="113"/>
      <c r="Z349" s="109"/>
      <c r="AA349" s="109"/>
      <c r="AB349" s="109"/>
      <c r="AC349" s="109"/>
      <c r="AD349" s="109"/>
      <c r="AE349" s="109"/>
      <c r="AF349" s="109"/>
      <c r="AG349" s="109"/>
    </row>
    <row r="350" spans="1:33" x14ac:dyDescent="0.35">
      <c r="B350" s="134"/>
      <c r="C350" s="132"/>
      <c r="D350" s="132"/>
      <c r="E350" s="45"/>
      <c r="F350" s="45"/>
      <c r="G350" s="109"/>
      <c r="H350" s="45"/>
      <c r="I350" s="45"/>
      <c r="J350" s="135"/>
      <c r="K350" s="108"/>
      <c r="L350" s="107"/>
      <c r="M350" s="108"/>
      <c r="N350" s="129"/>
      <c r="O350" s="127"/>
      <c r="R350" s="110"/>
      <c r="T350" s="109"/>
      <c r="U350" s="112"/>
      <c r="V350" s="113"/>
      <c r="W350" s="109"/>
      <c r="X350" s="113"/>
      <c r="Y350" s="113"/>
      <c r="Z350" s="109"/>
      <c r="AA350" s="109"/>
      <c r="AB350" s="109"/>
      <c r="AC350" s="109"/>
      <c r="AD350" s="109"/>
      <c r="AE350" s="109"/>
      <c r="AF350" s="109"/>
      <c r="AG350" s="109"/>
    </row>
    <row r="351" spans="1:33" x14ac:dyDescent="0.35">
      <c r="B351" s="134"/>
      <c r="C351" s="132"/>
      <c r="D351" s="132"/>
      <c r="E351" s="45"/>
      <c r="F351" s="45"/>
      <c r="G351" s="109"/>
      <c r="H351" s="45"/>
      <c r="I351" s="45"/>
      <c r="J351" s="135"/>
      <c r="K351" s="108"/>
      <c r="L351" s="107"/>
      <c r="M351" s="108"/>
      <c r="N351" s="129"/>
      <c r="O351" s="127"/>
      <c r="R351" s="110"/>
      <c r="T351" s="109"/>
      <c r="U351" s="112"/>
      <c r="V351" s="113"/>
      <c r="W351" s="109"/>
      <c r="X351" s="113"/>
      <c r="Y351" s="113"/>
      <c r="Z351" s="109"/>
      <c r="AA351" s="109"/>
      <c r="AB351" s="109"/>
      <c r="AC351" s="109"/>
      <c r="AD351" s="109"/>
      <c r="AE351" s="109"/>
      <c r="AF351" s="109"/>
      <c r="AG351" s="109"/>
    </row>
    <row r="352" spans="1:33" x14ac:dyDescent="0.35">
      <c r="B352" s="134"/>
      <c r="C352" s="132"/>
      <c r="D352" s="132"/>
      <c r="E352" s="45"/>
      <c r="F352" s="45"/>
      <c r="G352" s="109"/>
      <c r="H352" s="45"/>
      <c r="I352" s="45"/>
      <c r="J352" s="135"/>
      <c r="K352" s="108"/>
      <c r="L352" s="107"/>
      <c r="M352" s="108"/>
      <c r="N352" s="129"/>
      <c r="O352" s="127"/>
      <c r="R352" s="110"/>
      <c r="T352" s="109"/>
      <c r="U352" s="112"/>
      <c r="V352" s="113"/>
      <c r="W352" s="109"/>
      <c r="X352" s="113"/>
      <c r="Y352" s="113"/>
      <c r="Z352" s="109"/>
      <c r="AA352" s="109"/>
      <c r="AB352" s="109"/>
      <c r="AC352" s="109"/>
      <c r="AD352" s="109"/>
      <c r="AE352" s="109"/>
      <c r="AF352" s="109"/>
      <c r="AG352" s="109"/>
    </row>
    <row r="353" spans="2:33" x14ac:dyDescent="0.35">
      <c r="B353" s="134"/>
      <c r="C353" s="132"/>
      <c r="D353" s="132"/>
      <c r="E353" s="45"/>
      <c r="F353" s="45"/>
      <c r="G353" s="109"/>
      <c r="H353" s="45"/>
      <c r="I353" s="45"/>
      <c r="J353" s="135"/>
      <c r="K353" s="108"/>
      <c r="L353" s="107"/>
      <c r="M353" s="108"/>
      <c r="N353" s="129"/>
      <c r="O353" s="127"/>
      <c r="R353" s="110"/>
      <c r="T353" s="109"/>
      <c r="U353" s="112"/>
      <c r="V353" s="113"/>
      <c r="W353" s="109"/>
      <c r="X353" s="113"/>
      <c r="Y353" s="113"/>
      <c r="Z353" s="109"/>
      <c r="AA353" s="109"/>
      <c r="AB353" s="109"/>
      <c r="AC353" s="109"/>
      <c r="AD353" s="109"/>
      <c r="AE353" s="109"/>
      <c r="AF353" s="109"/>
      <c r="AG353" s="109"/>
    </row>
    <row r="354" spans="2:33" x14ac:dyDescent="0.35">
      <c r="B354" s="134"/>
      <c r="C354" s="132"/>
      <c r="D354" s="132"/>
      <c r="E354" s="45"/>
      <c r="F354" s="45"/>
      <c r="G354" s="109"/>
      <c r="H354" s="45"/>
      <c r="I354" s="45"/>
      <c r="J354" s="135"/>
      <c r="K354" s="108"/>
      <c r="L354" s="107"/>
      <c r="M354" s="108"/>
      <c r="N354" s="129"/>
      <c r="O354" s="127"/>
      <c r="R354" s="110"/>
      <c r="T354" s="109"/>
      <c r="U354" s="112"/>
      <c r="V354" s="113"/>
      <c r="W354" s="109"/>
      <c r="X354" s="113"/>
      <c r="Y354" s="113"/>
      <c r="Z354" s="109"/>
      <c r="AA354" s="109"/>
      <c r="AB354" s="109"/>
      <c r="AC354" s="109"/>
      <c r="AD354" s="109"/>
      <c r="AE354" s="109"/>
      <c r="AF354" s="109"/>
      <c r="AG354" s="109"/>
    </row>
    <row r="355" spans="2:33" x14ac:dyDescent="0.35">
      <c r="B355" s="134"/>
      <c r="C355" s="132"/>
      <c r="D355" s="132"/>
      <c r="E355" s="45"/>
      <c r="F355" s="45"/>
      <c r="G355" s="109"/>
      <c r="H355" s="45"/>
      <c r="I355" s="45"/>
      <c r="J355" s="135"/>
      <c r="K355" s="108"/>
      <c r="L355" s="107"/>
      <c r="M355" s="108"/>
      <c r="N355" s="129"/>
      <c r="O355" s="127"/>
      <c r="R355" s="110"/>
      <c r="T355" s="109"/>
      <c r="U355" s="112"/>
      <c r="V355" s="113"/>
      <c r="W355" s="109"/>
      <c r="X355" s="113"/>
      <c r="Y355" s="113"/>
      <c r="Z355" s="109"/>
      <c r="AA355" s="109"/>
      <c r="AB355" s="109"/>
      <c r="AC355" s="109"/>
      <c r="AD355" s="109"/>
      <c r="AE355" s="109"/>
      <c r="AF355" s="109"/>
      <c r="AG355" s="109"/>
    </row>
    <row r="356" spans="2:33" x14ac:dyDescent="0.35">
      <c r="B356" s="134"/>
      <c r="C356" s="132"/>
      <c r="D356" s="132"/>
      <c r="E356" s="45"/>
      <c r="F356" s="45"/>
      <c r="G356" s="109"/>
      <c r="H356" s="45"/>
      <c r="I356" s="45"/>
      <c r="J356" s="135"/>
      <c r="K356" s="108"/>
      <c r="L356" s="107"/>
      <c r="M356" s="108"/>
      <c r="N356" s="129"/>
      <c r="O356" s="127"/>
      <c r="R356" s="110"/>
      <c r="T356" s="109"/>
      <c r="U356" s="112"/>
      <c r="V356" s="113"/>
      <c r="W356" s="109"/>
      <c r="X356" s="113"/>
      <c r="Y356" s="113"/>
      <c r="Z356" s="109"/>
      <c r="AA356" s="109"/>
      <c r="AB356" s="109"/>
      <c r="AC356" s="109"/>
      <c r="AD356" s="109"/>
      <c r="AE356" s="109"/>
      <c r="AF356" s="109"/>
      <c r="AG356" s="109"/>
    </row>
    <row r="357" spans="2:33" x14ac:dyDescent="0.35">
      <c r="B357" s="134"/>
      <c r="C357" s="132"/>
      <c r="D357" s="132"/>
      <c r="E357" s="45"/>
      <c r="F357" s="45"/>
      <c r="G357" s="109"/>
      <c r="H357" s="45"/>
      <c r="I357" s="45"/>
      <c r="J357" s="135"/>
      <c r="K357" s="108"/>
      <c r="L357" s="107"/>
      <c r="M357" s="108"/>
      <c r="N357" s="129"/>
      <c r="O357" s="127"/>
      <c r="R357" s="110"/>
      <c r="T357" s="109"/>
      <c r="U357" s="112"/>
      <c r="V357" s="113"/>
      <c r="W357" s="109"/>
      <c r="X357" s="113"/>
      <c r="Y357" s="113"/>
      <c r="Z357" s="109"/>
      <c r="AA357" s="109"/>
      <c r="AB357" s="109"/>
      <c r="AC357" s="109"/>
      <c r="AD357" s="109"/>
      <c r="AE357" s="109"/>
      <c r="AF357" s="109"/>
      <c r="AG357" s="109"/>
    </row>
    <row r="358" spans="2:33" x14ac:dyDescent="0.35">
      <c r="B358" s="134"/>
      <c r="C358" s="132"/>
      <c r="D358" s="132"/>
      <c r="E358" s="45"/>
      <c r="F358" s="45"/>
      <c r="G358" s="109"/>
      <c r="H358" s="45"/>
      <c r="I358" s="45"/>
      <c r="J358" s="135"/>
      <c r="K358" s="108"/>
      <c r="L358" s="107"/>
      <c r="M358" s="108"/>
      <c r="N358" s="129"/>
      <c r="O358" s="127"/>
      <c r="R358" s="110"/>
      <c r="T358" s="109"/>
      <c r="U358" s="112"/>
      <c r="V358" s="113"/>
      <c r="W358" s="109"/>
      <c r="X358" s="113"/>
      <c r="Y358" s="113"/>
      <c r="Z358" s="109"/>
      <c r="AA358" s="109"/>
      <c r="AB358" s="109"/>
      <c r="AC358" s="109"/>
      <c r="AD358" s="109"/>
      <c r="AE358" s="109"/>
      <c r="AF358" s="109"/>
      <c r="AG358" s="109"/>
    </row>
    <row r="359" spans="2:33" x14ac:dyDescent="0.35">
      <c r="B359" s="134"/>
      <c r="C359" s="132"/>
      <c r="D359" s="132"/>
      <c r="E359" s="45"/>
      <c r="F359" s="45"/>
      <c r="G359" s="109"/>
      <c r="H359" s="45"/>
      <c r="I359" s="45"/>
      <c r="J359" s="135"/>
      <c r="K359" s="108"/>
      <c r="L359" s="107"/>
      <c r="M359" s="108"/>
      <c r="N359" s="129"/>
      <c r="O359" s="127"/>
      <c r="R359" s="110"/>
      <c r="T359" s="109"/>
      <c r="U359" s="112"/>
      <c r="V359" s="113"/>
      <c r="W359" s="109"/>
      <c r="X359" s="113"/>
      <c r="Y359" s="113"/>
      <c r="Z359" s="109"/>
      <c r="AA359" s="109"/>
      <c r="AB359" s="109"/>
      <c r="AC359" s="109"/>
      <c r="AD359" s="109"/>
      <c r="AE359" s="109"/>
      <c r="AF359" s="109"/>
      <c r="AG359" s="109"/>
    </row>
    <row r="360" spans="2:33" x14ac:dyDescent="0.35">
      <c r="B360" s="134"/>
      <c r="C360" s="132"/>
      <c r="D360" s="132"/>
      <c r="E360" s="45"/>
      <c r="F360" s="45"/>
      <c r="G360" s="109"/>
      <c r="H360" s="45"/>
      <c r="I360" s="45"/>
      <c r="J360" s="135"/>
      <c r="K360" s="108"/>
      <c r="L360" s="107"/>
      <c r="M360" s="108"/>
      <c r="N360" s="129"/>
      <c r="O360" s="127"/>
      <c r="R360" s="110"/>
      <c r="T360" s="109"/>
      <c r="U360" s="112"/>
      <c r="V360" s="113"/>
      <c r="W360" s="109"/>
      <c r="X360" s="113"/>
      <c r="Y360" s="113"/>
      <c r="Z360" s="109"/>
      <c r="AA360" s="109"/>
      <c r="AB360" s="109"/>
      <c r="AC360" s="109"/>
      <c r="AD360" s="109"/>
      <c r="AE360" s="109"/>
      <c r="AF360" s="109"/>
      <c r="AG360" s="109"/>
    </row>
    <row r="361" spans="2:33" x14ac:dyDescent="0.35">
      <c r="B361" s="134"/>
      <c r="C361" s="132"/>
      <c r="D361" s="132"/>
      <c r="E361" s="45"/>
      <c r="F361" s="45"/>
      <c r="G361" s="109"/>
      <c r="H361" s="45"/>
      <c r="I361" s="45"/>
      <c r="J361" s="135"/>
      <c r="K361" s="108"/>
      <c r="L361" s="107"/>
      <c r="M361" s="108"/>
      <c r="N361" s="129"/>
      <c r="O361" s="127"/>
      <c r="R361" s="110"/>
      <c r="T361" s="109"/>
      <c r="U361" s="112"/>
      <c r="V361" s="113"/>
      <c r="W361" s="109"/>
      <c r="X361" s="113"/>
      <c r="Y361" s="113"/>
      <c r="Z361" s="109"/>
      <c r="AA361" s="109"/>
      <c r="AB361" s="109"/>
      <c r="AC361" s="109"/>
      <c r="AD361" s="109"/>
      <c r="AE361" s="109"/>
      <c r="AF361" s="109"/>
      <c r="AG361" s="109"/>
    </row>
    <row r="362" spans="2:33" x14ac:dyDescent="0.35">
      <c r="B362" s="134"/>
      <c r="C362" s="132"/>
      <c r="D362" s="132"/>
      <c r="E362" s="45"/>
      <c r="F362" s="45"/>
      <c r="G362" s="109"/>
      <c r="H362" s="45"/>
      <c r="I362" s="45"/>
      <c r="J362" s="135"/>
      <c r="K362" s="108"/>
      <c r="L362" s="107"/>
      <c r="M362" s="108"/>
      <c r="N362" s="129"/>
      <c r="O362" s="127"/>
      <c r="R362" s="110"/>
      <c r="T362" s="109"/>
      <c r="U362" s="112"/>
      <c r="V362" s="113"/>
      <c r="W362" s="109"/>
      <c r="X362" s="113"/>
      <c r="Y362" s="113"/>
      <c r="Z362" s="109"/>
      <c r="AA362" s="109"/>
      <c r="AB362" s="109"/>
      <c r="AC362" s="109"/>
      <c r="AD362" s="109"/>
      <c r="AE362" s="109"/>
      <c r="AF362" s="109"/>
      <c r="AG362" s="109"/>
    </row>
    <row r="363" spans="2:33" x14ac:dyDescent="0.35">
      <c r="B363" s="134"/>
      <c r="C363" s="132"/>
      <c r="D363" s="132"/>
      <c r="E363" s="45"/>
      <c r="F363" s="45"/>
      <c r="G363" s="109"/>
      <c r="H363" s="45"/>
      <c r="I363" s="45"/>
      <c r="J363" s="135"/>
      <c r="K363" s="108"/>
      <c r="L363" s="107"/>
      <c r="M363" s="108"/>
      <c r="N363" s="129"/>
      <c r="O363" s="127"/>
      <c r="R363" s="110"/>
      <c r="T363" s="109"/>
      <c r="U363" s="112"/>
      <c r="V363" s="113"/>
      <c r="W363" s="109"/>
      <c r="X363" s="113"/>
      <c r="Y363" s="113"/>
      <c r="Z363" s="109"/>
      <c r="AA363" s="109"/>
      <c r="AB363" s="109"/>
      <c r="AC363" s="109"/>
      <c r="AD363" s="109"/>
      <c r="AE363" s="109"/>
      <c r="AF363" s="109"/>
      <c r="AG363" s="109"/>
    </row>
    <row r="364" spans="2:33" x14ac:dyDescent="0.35">
      <c r="B364" s="134"/>
      <c r="C364" s="132"/>
      <c r="D364" s="132"/>
      <c r="E364" s="45"/>
      <c r="F364" s="45"/>
      <c r="G364" s="109"/>
      <c r="H364" s="45"/>
      <c r="I364" s="45"/>
      <c r="J364" s="135"/>
      <c r="K364" s="108"/>
      <c r="L364" s="107"/>
      <c r="M364" s="108"/>
      <c r="N364" s="129"/>
      <c r="O364" s="127"/>
      <c r="R364" s="110"/>
      <c r="T364" s="109"/>
      <c r="U364" s="112"/>
      <c r="V364" s="113"/>
      <c r="W364" s="109"/>
      <c r="X364" s="113"/>
      <c r="Y364" s="113"/>
      <c r="Z364" s="109"/>
      <c r="AA364" s="109"/>
      <c r="AB364" s="109"/>
      <c r="AC364" s="109"/>
      <c r="AD364" s="109"/>
      <c r="AE364" s="109"/>
      <c r="AF364" s="109"/>
      <c r="AG364" s="109"/>
    </row>
    <row r="365" spans="2:33" x14ac:dyDescent="0.35">
      <c r="B365" s="134"/>
      <c r="C365" s="132"/>
      <c r="D365" s="132"/>
      <c r="E365" s="45"/>
      <c r="F365" s="45"/>
      <c r="G365" s="109"/>
      <c r="H365" s="45"/>
      <c r="I365" s="45"/>
      <c r="J365" s="135"/>
      <c r="K365" s="108"/>
      <c r="L365" s="107"/>
      <c r="M365" s="108"/>
      <c r="N365" s="129"/>
      <c r="O365" s="127"/>
      <c r="R365" s="110"/>
      <c r="T365" s="109"/>
      <c r="U365" s="112"/>
      <c r="V365" s="113"/>
      <c r="W365" s="109"/>
      <c r="X365" s="113"/>
      <c r="Y365" s="113"/>
      <c r="Z365" s="109"/>
      <c r="AA365" s="109"/>
      <c r="AB365" s="109"/>
      <c r="AC365" s="109"/>
      <c r="AD365" s="109"/>
      <c r="AE365" s="109"/>
      <c r="AF365" s="109"/>
      <c r="AG365" s="109"/>
    </row>
    <row r="366" spans="2:33" x14ac:dyDescent="0.35">
      <c r="B366" s="134"/>
      <c r="C366" s="132"/>
      <c r="D366" s="132"/>
      <c r="E366" s="45"/>
      <c r="F366" s="45"/>
      <c r="G366" s="109"/>
      <c r="H366" s="45"/>
      <c r="I366" s="45"/>
      <c r="J366" s="135"/>
      <c r="K366" s="108"/>
      <c r="L366" s="107"/>
      <c r="M366" s="108"/>
      <c r="N366" s="129"/>
      <c r="O366" s="127"/>
      <c r="R366" s="110"/>
      <c r="T366" s="109"/>
      <c r="U366" s="112"/>
      <c r="V366" s="113"/>
      <c r="W366" s="109"/>
      <c r="X366" s="113"/>
      <c r="Y366" s="113"/>
      <c r="Z366" s="109"/>
      <c r="AA366" s="109"/>
      <c r="AB366" s="109"/>
      <c r="AC366" s="109"/>
      <c r="AD366" s="109"/>
      <c r="AE366" s="109"/>
      <c r="AF366" s="109"/>
      <c r="AG366" s="109"/>
    </row>
    <row r="367" spans="2:33" x14ac:dyDescent="0.35">
      <c r="B367" s="134"/>
      <c r="C367" s="132"/>
      <c r="D367" s="132"/>
      <c r="E367" s="45"/>
      <c r="F367" s="45"/>
      <c r="G367" s="109"/>
      <c r="H367" s="45"/>
      <c r="I367" s="45"/>
      <c r="J367" s="135"/>
      <c r="K367" s="108"/>
      <c r="L367" s="107"/>
      <c r="M367" s="108"/>
      <c r="N367" s="129"/>
      <c r="O367" s="127"/>
      <c r="R367" s="110"/>
      <c r="T367" s="109"/>
      <c r="U367" s="112"/>
      <c r="V367" s="113"/>
      <c r="W367" s="109"/>
      <c r="X367" s="113"/>
      <c r="Y367" s="113"/>
      <c r="Z367" s="109"/>
      <c r="AA367" s="109"/>
      <c r="AB367" s="109"/>
      <c r="AC367" s="109"/>
      <c r="AD367" s="109"/>
      <c r="AE367" s="109"/>
      <c r="AF367" s="109"/>
      <c r="AG367" s="109"/>
    </row>
    <row r="368" spans="2:33" x14ac:dyDescent="0.35">
      <c r="B368" s="134"/>
      <c r="C368" s="132"/>
      <c r="D368" s="132"/>
      <c r="E368" s="45"/>
      <c r="F368" s="45"/>
      <c r="G368" s="109"/>
      <c r="H368" s="45"/>
      <c r="I368" s="45"/>
      <c r="J368" s="135"/>
      <c r="K368" s="108"/>
      <c r="L368" s="107"/>
      <c r="M368" s="108"/>
      <c r="N368" s="129"/>
      <c r="O368" s="127"/>
      <c r="R368" s="110"/>
      <c r="T368" s="109"/>
      <c r="U368" s="112"/>
      <c r="V368" s="113"/>
      <c r="W368" s="109"/>
      <c r="X368" s="113"/>
      <c r="Y368" s="113"/>
      <c r="Z368" s="109"/>
      <c r="AA368" s="109"/>
      <c r="AB368" s="109"/>
      <c r="AC368" s="109"/>
      <c r="AD368" s="109"/>
      <c r="AE368" s="109"/>
      <c r="AF368" s="109"/>
      <c r="AG368" s="109"/>
    </row>
    <row r="369" spans="2:33" x14ac:dyDescent="0.35">
      <c r="B369" s="134"/>
      <c r="C369" s="132"/>
      <c r="D369" s="132"/>
      <c r="E369" s="45"/>
      <c r="F369" s="45"/>
      <c r="G369" s="109"/>
      <c r="H369" s="45"/>
      <c r="I369" s="45"/>
      <c r="J369" s="135"/>
      <c r="K369" s="108"/>
      <c r="L369" s="107"/>
      <c r="M369" s="108"/>
      <c r="N369" s="129"/>
      <c r="O369" s="127"/>
      <c r="R369" s="110"/>
      <c r="T369" s="109"/>
      <c r="U369" s="112"/>
      <c r="V369" s="113"/>
      <c r="W369" s="109"/>
      <c r="X369" s="113"/>
      <c r="Y369" s="113"/>
      <c r="Z369" s="109"/>
      <c r="AA369" s="109"/>
      <c r="AB369" s="109"/>
      <c r="AC369" s="109"/>
      <c r="AD369" s="109"/>
      <c r="AE369" s="109"/>
      <c r="AF369" s="109"/>
      <c r="AG369" s="109"/>
    </row>
    <row r="370" spans="2:33" x14ac:dyDescent="0.35">
      <c r="B370" s="134"/>
      <c r="C370" s="132"/>
      <c r="D370" s="132"/>
      <c r="E370" s="45"/>
      <c r="F370" s="109"/>
      <c r="G370" s="109"/>
      <c r="H370" s="109"/>
      <c r="I370" s="109"/>
      <c r="J370" s="135"/>
      <c r="K370" s="108"/>
      <c r="L370" s="107"/>
      <c r="M370" s="108"/>
      <c r="N370" s="129"/>
      <c r="O370" s="138"/>
      <c r="R370" s="110"/>
      <c r="T370" s="109"/>
      <c r="U370" s="112"/>
      <c r="V370" s="113"/>
      <c r="W370" s="109"/>
      <c r="X370" s="113"/>
      <c r="Y370" s="113"/>
      <c r="Z370" s="109"/>
      <c r="AA370" s="109"/>
      <c r="AB370" s="109"/>
      <c r="AC370" s="109"/>
      <c r="AD370" s="109"/>
      <c r="AE370" s="109"/>
      <c r="AF370" s="109"/>
      <c r="AG370" s="109"/>
    </row>
    <row r="371" spans="2:33" x14ac:dyDescent="0.35">
      <c r="B371" s="134"/>
      <c r="C371" s="132"/>
      <c r="D371" s="132"/>
      <c r="E371" s="45"/>
      <c r="F371" s="109"/>
      <c r="G371" s="109"/>
      <c r="H371" s="109"/>
      <c r="I371" s="109"/>
      <c r="J371" s="135"/>
      <c r="K371" s="108"/>
      <c r="L371" s="107"/>
      <c r="M371" s="108"/>
      <c r="N371" s="129"/>
      <c r="O371" s="138"/>
      <c r="R371" s="110"/>
      <c r="T371" s="109"/>
      <c r="U371" s="112"/>
      <c r="V371" s="113"/>
      <c r="W371" s="109"/>
      <c r="X371" s="113"/>
      <c r="Y371" s="113"/>
      <c r="Z371" s="109"/>
      <c r="AA371" s="109"/>
      <c r="AB371" s="109"/>
      <c r="AC371" s="109"/>
      <c r="AD371" s="109"/>
      <c r="AE371" s="109"/>
      <c r="AF371" s="109"/>
      <c r="AG371" s="109"/>
    </row>
    <row r="372" spans="2:33" x14ac:dyDescent="0.35">
      <c r="B372" s="134"/>
      <c r="C372" s="132"/>
      <c r="D372" s="132"/>
      <c r="E372" s="45"/>
      <c r="F372" s="109"/>
      <c r="G372" s="109"/>
      <c r="H372" s="109"/>
      <c r="I372" s="109"/>
      <c r="J372" s="135"/>
      <c r="K372" s="108"/>
      <c r="L372" s="107"/>
      <c r="M372" s="108"/>
      <c r="N372" s="129"/>
      <c r="O372" s="138"/>
      <c r="R372" s="110"/>
      <c r="T372" s="109"/>
      <c r="U372" s="112"/>
      <c r="V372" s="113"/>
      <c r="W372" s="109"/>
      <c r="X372" s="113"/>
      <c r="Y372" s="113"/>
      <c r="Z372" s="109"/>
      <c r="AA372" s="109"/>
      <c r="AB372" s="109"/>
      <c r="AC372" s="109"/>
      <c r="AD372" s="109"/>
      <c r="AE372" s="109"/>
      <c r="AF372" s="109"/>
      <c r="AG372" s="109"/>
    </row>
    <row r="373" spans="2:33" x14ac:dyDescent="0.35">
      <c r="B373" s="134"/>
      <c r="C373" s="132"/>
      <c r="D373" s="132"/>
      <c r="E373" s="45"/>
      <c r="F373" s="109"/>
      <c r="G373" s="109"/>
      <c r="H373" s="109"/>
      <c r="I373" s="109"/>
      <c r="J373" s="135"/>
      <c r="K373" s="108"/>
      <c r="L373" s="107"/>
      <c r="M373" s="108"/>
      <c r="N373" s="129"/>
      <c r="O373" s="138"/>
      <c r="R373" s="110"/>
      <c r="T373" s="109"/>
      <c r="U373" s="112"/>
      <c r="V373" s="113"/>
      <c r="W373" s="109"/>
      <c r="X373" s="113"/>
      <c r="Y373" s="113"/>
      <c r="Z373" s="109"/>
      <c r="AA373" s="109"/>
      <c r="AB373" s="109"/>
      <c r="AC373" s="109"/>
      <c r="AD373" s="109"/>
      <c r="AE373" s="109"/>
      <c r="AF373" s="109"/>
      <c r="AG373" s="109"/>
    </row>
    <row r="374" spans="2:33" x14ac:dyDescent="0.35">
      <c r="B374" s="134"/>
      <c r="C374" s="132"/>
      <c r="D374" s="132"/>
      <c r="E374" s="45"/>
      <c r="F374" s="109"/>
      <c r="G374" s="109"/>
      <c r="H374" s="109"/>
      <c r="I374" s="109"/>
      <c r="J374" s="135"/>
      <c r="K374" s="108"/>
      <c r="L374" s="107"/>
      <c r="M374" s="108"/>
      <c r="N374" s="129"/>
      <c r="O374" s="138"/>
      <c r="R374" s="110"/>
      <c r="T374" s="109"/>
      <c r="U374" s="112"/>
      <c r="V374" s="113"/>
      <c r="W374" s="109"/>
      <c r="X374" s="113"/>
      <c r="Y374" s="113"/>
      <c r="Z374" s="109"/>
      <c r="AA374" s="109"/>
      <c r="AB374" s="109"/>
      <c r="AC374" s="109"/>
      <c r="AD374" s="109"/>
      <c r="AE374" s="109"/>
      <c r="AF374" s="109"/>
      <c r="AG374" s="109"/>
    </row>
    <row r="375" spans="2:33" x14ac:dyDescent="0.35">
      <c r="B375" s="134"/>
      <c r="C375" s="132"/>
      <c r="D375" s="132"/>
      <c r="E375" s="45"/>
      <c r="F375" s="109"/>
      <c r="G375" s="109"/>
      <c r="H375" s="109"/>
      <c r="I375" s="109"/>
      <c r="J375" s="135"/>
      <c r="K375" s="108"/>
      <c r="L375" s="107"/>
      <c r="M375" s="108"/>
      <c r="N375" s="129"/>
      <c r="O375" s="138"/>
      <c r="R375" s="110"/>
      <c r="T375" s="109"/>
      <c r="U375" s="112"/>
      <c r="V375" s="113"/>
      <c r="W375" s="109"/>
      <c r="X375" s="113"/>
      <c r="Y375" s="113"/>
      <c r="Z375" s="109"/>
      <c r="AA375" s="109"/>
      <c r="AB375" s="109"/>
      <c r="AC375" s="109"/>
      <c r="AD375" s="109"/>
      <c r="AE375" s="109"/>
      <c r="AF375" s="109"/>
      <c r="AG375" s="109"/>
    </row>
    <row r="376" spans="2:33" x14ac:dyDescent="0.35">
      <c r="B376" s="134"/>
      <c r="C376" s="132"/>
      <c r="D376" s="132"/>
      <c r="E376" s="45"/>
      <c r="F376" s="109"/>
      <c r="G376" s="109"/>
      <c r="H376" s="109"/>
      <c r="I376" s="109"/>
      <c r="J376" s="135"/>
      <c r="K376" s="108"/>
      <c r="L376" s="107"/>
      <c r="M376" s="108"/>
      <c r="N376" s="129"/>
      <c r="O376" s="138"/>
      <c r="R376" s="110"/>
      <c r="T376" s="109"/>
      <c r="U376" s="112"/>
      <c r="V376" s="113"/>
      <c r="W376" s="109"/>
      <c r="X376" s="113"/>
      <c r="Y376" s="113"/>
      <c r="Z376" s="109"/>
      <c r="AA376" s="109"/>
      <c r="AB376" s="109"/>
      <c r="AC376" s="109"/>
      <c r="AD376" s="109"/>
      <c r="AE376" s="109"/>
      <c r="AF376" s="109"/>
      <c r="AG376" s="109"/>
    </row>
    <row r="377" spans="2:33" x14ac:dyDescent="0.35">
      <c r="B377" s="134"/>
      <c r="C377" s="132"/>
      <c r="D377" s="132"/>
      <c r="E377" s="45"/>
      <c r="F377" s="109"/>
      <c r="G377" s="109"/>
      <c r="H377" s="109"/>
      <c r="I377" s="109"/>
      <c r="J377" s="135"/>
      <c r="K377" s="108"/>
      <c r="L377" s="107"/>
      <c r="M377" s="108"/>
      <c r="N377" s="129"/>
      <c r="O377" s="138"/>
      <c r="R377" s="110"/>
      <c r="T377" s="109"/>
      <c r="U377" s="112"/>
      <c r="V377" s="113"/>
      <c r="W377" s="109"/>
      <c r="X377" s="113"/>
      <c r="Y377" s="113"/>
      <c r="Z377" s="109"/>
      <c r="AA377" s="109"/>
      <c r="AB377" s="109"/>
      <c r="AC377" s="109"/>
      <c r="AD377" s="109"/>
      <c r="AE377" s="109"/>
      <c r="AF377" s="109"/>
      <c r="AG377" s="109"/>
    </row>
    <row r="378" spans="2:33" x14ac:dyDescent="0.35">
      <c r="B378" s="134"/>
      <c r="C378" s="132"/>
      <c r="D378" s="132"/>
      <c r="E378" s="45"/>
      <c r="F378" s="109"/>
      <c r="G378" s="109"/>
      <c r="H378" s="109"/>
      <c r="I378" s="109"/>
      <c r="J378" s="135"/>
      <c r="K378" s="108"/>
      <c r="L378" s="107"/>
      <c r="M378" s="108"/>
      <c r="N378" s="129"/>
      <c r="O378" s="138"/>
      <c r="R378" s="110"/>
      <c r="T378" s="109"/>
      <c r="U378" s="112"/>
      <c r="V378" s="113"/>
      <c r="W378" s="109"/>
      <c r="X378" s="113"/>
      <c r="Y378" s="113"/>
      <c r="Z378" s="109"/>
      <c r="AA378" s="109"/>
      <c r="AB378" s="109"/>
      <c r="AC378" s="109"/>
      <c r="AD378" s="109"/>
      <c r="AE378" s="109"/>
      <c r="AF378" s="109"/>
      <c r="AG378" s="109"/>
    </row>
    <row r="379" spans="2:33" x14ac:dyDescent="0.35">
      <c r="B379" s="134"/>
      <c r="C379" s="132"/>
      <c r="D379" s="132"/>
      <c r="E379" s="45"/>
      <c r="F379" s="109"/>
      <c r="G379" s="109"/>
      <c r="H379" s="109"/>
      <c r="I379" s="109"/>
      <c r="J379" s="135"/>
      <c r="K379" s="108"/>
      <c r="L379" s="107"/>
      <c r="M379" s="108"/>
      <c r="N379" s="129"/>
      <c r="O379" s="138"/>
      <c r="R379" s="110"/>
      <c r="T379" s="109"/>
      <c r="U379" s="112"/>
      <c r="V379" s="113"/>
      <c r="W379" s="109"/>
      <c r="X379" s="113"/>
      <c r="Y379" s="113"/>
      <c r="Z379" s="109"/>
      <c r="AA379" s="109"/>
      <c r="AB379" s="109"/>
      <c r="AC379" s="109"/>
      <c r="AD379" s="109"/>
      <c r="AE379" s="109"/>
      <c r="AF379" s="109"/>
      <c r="AG379" s="109"/>
    </row>
    <row r="380" spans="2:33" x14ac:dyDescent="0.35">
      <c r="B380" s="134"/>
      <c r="C380" s="132"/>
      <c r="D380" s="132"/>
      <c r="E380" s="45"/>
      <c r="F380" s="109"/>
      <c r="G380" s="109"/>
      <c r="H380" s="109"/>
      <c r="I380" s="109"/>
      <c r="J380" s="135"/>
      <c r="K380" s="108"/>
      <c r="L380" s="107"/>
      <c r="M380" s="108"/>
      <c r="N380" s="129"/>
      <c r="O380" s="138"/>
      <c r="R380" s="110"/>
      <c r="T380" s="109"/>
      <c r="U380" s="112"/>
      <c r="V380" s="113"/>
      <c r="W380" s="109"/>
      <c r="X380" s="113"/>
      <c r="Y380" s="113"/>
      <c r="Z380" s="109"/>
      <c r="AA380" s="109"/>
      <c r="AB380" s="109"/>
      <c r="AC380" s="109"/>
      <c r="AD380" s="109"/>
      <c r="AE380" s="109"/>
      <c r="AF380" s="109"/>
      <c r="AG380" s="109"/>
    </row>
    <row r="381" spans="2:33" x14ac:dyDescent="0.35">
      <c r="B381" s="134"/>
      <c r="C381" s="132"/>
      <c r="D381" s="132"/>
      <c r="E381" s="45"/>
      <c r="F381" s="109"/>
      <c r="G381" s="109"/>
      <c r="H381" s="109"/>
      <c r="I381" s="109"/>
      <c r="J381" s="135"/>
      <c r="K381" s="108"/>
      <c r="L381" s="107"/>
      <c r="M381" s="108"/>
      <c r="N381" s="129"/>
      <c r="O381" s="138"/>
      <c r="R381" s="110"/>
      <c r="T381" s="109"/>
      <c r="U381" s="112"/>
      <c r="V381" s="113"/>
      <c r="W381" s="109"/>
      <c r="X381" s="113"/>
      <c r="Y381" s="113"/>
      <c r="Z381" s="109"/>
      <c r="AA381" s="109"/>
      <c r="AB381" s="109"/>
      <c r="AC381" s="109"/>
      <c r="AD381" s="109"/>
      <c r="AE381" s="109"/>
      <c r="AF381" s="109"/>
      <c r="AG381" s="109"/>
    </row>
    <row r="382" spans="2:33" x14ac:dyDescent="0.35">
      <c r="B382" s="134"/>
      <c r="C382" s="132"/>
      <c r="D382" s="132"/>
      <c r="E382" s="45"/>
      <c r="F382" s="109"/>
      <c r="G382" s="109"/>
      <c r="H382" s="109"/>
      <c r="I382" s="109"/>
      <c r="J382" s="135"/>
      <c r="K382" s="108"/>
      <c r="L382" s="107"/>
      <c r="M382" s="108"/>
      <c r="N382" s="129"/>
      <c r="O382" s="138"/>
      <c r="R382" s="110"/>
      <c r="T382" s="109"/>
      <c r="U382" s="112"/>
      <c r="V382" s="113"/>
      <c r="W382" s="109"/>
      <c r="X382" s="113"/>
      <c r="Y382" s="113"/>
      <c r="Z382" s="109"/>
      <c r="AA382" s="109"/>
      <c r="AB382" s="109"/>
      <c r="AC382" s="109"/>
      <c r="AD382" s="109"/>
      <c r="AE382" s="109"/>
      <c r="AF382" s="109"/>
      <c r="AG382" s="109"/>
    </row>
    <row r="383" spans="2:33" x14ac:dyDescent="0.35">
      <c r="B383" s="134"/>
      <c r="C383" s="132"/>
      <c r="D383" s="132"/>
      <c r="E383" s="45"/>
      <c r="F383" s="109"/>
      <c r="G383" s="109"/>
      <c r="H383" s="109"/>
      <c r="I383" s="109"/>
      <c r="J383" s="135"/>
      <c r="K383" s="108"/>
      <c r="L383" s="107"/>
      <c r="M383" s="108"/>
      <c r="N383" s="129"/>
      <c r="O383" s="138"/>
      <c r="R383" s="110"/>
      <c r="T383" s="109"/>
      <c r="U383" s="112"/>
      <c r="V383" s="113"/>
      <c r="W383" s="109"/>
      <c r="X383" s="113"/>
      <c r="Y383" s="113"/>
      <c r="Z383" s="109"/>
      <c r="AA383" s="109"/>
      <c r="AB383" s="109"/>
      <c r="AC383" s="109"/>
      <c r="AD383" s="109"/>
      <c r="AE383" s="109"/>
      <c r="AF383" s="109"/>
      <c r="AG383" s="109"/>
    </row>
    <row r="384" spans="2:33" x14ac:dyDescent="0.35">
      <c r="B384" s="134"/>
      <c r="C384" s="132"/>
      <c r="D384" s="132"/>
      <c r="E384" s="45"/>
      <c r="F384" s="109"/>
      <c r="G384" s="109"/>
      <c r="H384" s="109"/>
      <c r="I384" s="109"/>
      <c r="J384" s="135"/>
      <c r="K384" s="108"/>
      <c r="L384" s="107"/>
      <c r="M384" s="108"/>
      <c r="N384" s="129"/>
      <c r="O384" s="138"/>
      <c r="R384" s="110"/>
      <c r="T384" s="109"/>
      <c r="U384" s="112"/>
      <c r="V384" s="113"/>
      <c r="W384" s="109"/>
      <c r="X384" s="113"/>
      <c r="Y384" s="113"/>
      <c r="Z384" s="109"/>
      <c r="AA384" s="109"/>
      <c r="AB384" s="109"/>
      <c r="AC384" s="109"/>
      <c r="AD384" s="109"/>
      <c r="AE384" s="109"/>
      <c r="AF384" s="109"/>
      <c r="AG384" s="109"/>
    </row>
    <row r="385" spans="2:33" x14ac:dyDescent="0.35">
      <c r="B385" s="134"/>
      <c r="C385" s="132"/>
      <c r="D385" s="132"/>
      <c r="E385" s="45"/>
      <c r="F385" s="109"/>
      <c r="G385" s="109"/>
      <c r="H385" s="109"/>
      <c r="I385" s="109"/>
      <c r="J385" s="135"/>
      <c r="K385" s="108"/>
      <c r="L385" s="107"/>
      <c r="M385" s="108"/>
      <c r="N385" s="129"/>
      <c r="O385" s="138"/>
      <c r="R385" s="110"/>
      <c r="T385" s="109"/>
      <c r="U385" s="112"/>
      <c r="V385" s="113"/>
      <c r="W385" s="109"/>
      <c r="X385" s="113"/>
      <c r="Y385" s="113"/>
      <c r="Z385" s="109"/>
      <c r="AA385" s="109"/>
      <c r="AB385" s="109"/>
      <c r="AC385" s="109"/>
      <c r="AD385" s="109"/>
      <c r="AE385" s="109"/>
      <c r="AF385" s="109"/>
      <c r="AG385" s="109"/>
    </row>
    <row r="386" spans="2:33" x14ac:dyDescent="0.35">
      <c r="B386" s="134"/>
      <c r="C386" s="132"/>
      <c r="D386" s="132"/>
      <c r="E386" s="45"/>
      <c r="F386" s="109"/>
      <c r="G386" s="109"/>
      <c r="H386" s="109"/>
      <c r="I386" s="109"/>
      <c r="J386" s="135"/>
      <c r="K386" s="108"/>
      <c r="L386" s="107"/>
      <c r="M386" s="108"/>
      <c r="N386" s="129"/>
      <c r="O386" s="138"/>
      <c r="R386" s="110"/>
      <c r="T386" s="109"/>
      <c r="U386" s="112"/>
      <c r="V386" s="113"/>
      <c r="W386" s="109"/>
      <c r="X386" s="113"/>
      <c r="Y386" s="113"/>
      <c r="Z386" s="109"/>
      <c r="AA386" s="109"/>
      <c r="AB386" s="109"/>
      <c r="AC386" s="109"/>
      <c r="AD386" s="109"/>
      <c r="AE386" s="109"/>
      <c r="AF386" s="109"/>
      <c r="AG386" s="109"/>
    </row>
    <row r="387" spans="2:33" x14ac:dyDescent="0.35">
      <c r="B387" s="134"/>
      <c r="C387" s="132"/>
      <c r="D387" s="132"/>
      <c r="E387" s="45"/>
      <c r="F387" s="109"/>
      <c r="G387" s="109"/>
      <c r="H387" s="109"/>
      <c r="I387" s="109"/>
      <c r="J387" s="135"/>
      <c r="K387" s="108"/>
      <c r="L387" s="107"/>
      <c r="M387" s="108"/>
      <c r="N387" s="129"/>
      <c r="O387" s="138"/>
      <c r="R387" s="110"/>
      <c r="T387" s="109"/>
      <c r="U387" s="112"/>
      <c r="V387" s="113"/>
      <c r="W387" s="109"/>
      <c r="X387" s="113"/>
      <c r="Y387" s="113"/>
      <c r="Z387" s="109"/>
      <c r="AA387" s="109"/>
      <c r="AB387" s="109"/>
      <c r="AC387" s="109"/>
      <c r="AD387" s="109"/>
      <c r="AE387" s="109"/>
      <c r="AF387" s="109"/>
      <c r="AG387" s="109"/>
    </row>
    <row r="388" spans="2:33" x14ac:dyDescent="0.35">
      <c r="B388" s="134"/>
      <c r="C388" s="132"/>
      <c r="D388" s="132"/>
      <c r="E388" s="45"/>
      <c r="F388" s="109"/>
      <c r="G388" s="109"/>
      <c r="H388" s="109"/>
      <c r="I388" s="109"/>
      <c r="J388" s="135"/>
      <c r="K388" s="108"/>
      <c r="L388" s="107"/>
      <c r="M388" s="108"/>
      <c r="N388" s="129"/>
      <c r="O388" s="138"/>
      <c r="R388" s="110"/>
      <c r="T388" s="109"/>
      <c r="U388" s="112"/>
      <c r="V388" s="113"/>
      <c r="W388" s="109"/>
      <c r="X388" s="113"/>
      <c r="Y388" s="113"/>
      <c r="Z388" s="109"/>
      <c r="AA388" s="109"/>
      <c r="AB388" s="109"/>
      <c r="AC388" s="109"/>
      <c r="AD388" s="109"/>
      <c r="AE388" s="109"/>
      <c r="AF388" s="109"/>
      <c r="AG388" s="109"/>
    </row>
    <row r="389" spans="2:33" x14ac:dyDescent="0.35">
      <c r="B389" s="134"/>
      <c r="C389" s="132"/>
      <c r="D389" s="132"/>
      <c r="E389" s="45"/>
      <c r="F389" s="109"/>
      <c r="G389" s="109"/>
      <c r="H389" s="109"/>
      <c r="I389" s="109"/>
      <c r="J389" s="135"/>
      <c r="K389" s="108"/>
      <c r="L389" s="107"/>
      <c r="M389" s="108"/>
      <c r="N389" s="129"/>
      <c r="O389" s="138"/>
      <c r="R389" s="110"/>
      <c r="T389" s="109"/>
      <c r="U389" s="112"/>
      <c r="V389" s="113"/>
      <c r="W389" s="109"/>
      <c r="X389" s="113"/>
      <c r="Y389" s="113"/>
      <c r="Z389" s="109"/>
      <c r="AA389" s="109"/>
      <c r="AB389" s="109"/>
      <c r="AC389" s="109"/>
      <c r="AD389" s="109"/>
      <c r="AE389" s="109"/>
      <c r="AF389" s="109"/>
      <c r="AG389" s="109"/>
    </row>
    <row r="390" spans="2:33" x14ac:dyDescent="0.35">
      <c r="B390" s="134"/>
      <c r="C390" s="132"/>
      <c r="D390" s="132"/>
      <c r="E390" s="45"/>
      <c r="F390" s="109"/>
      <c r="G390" s="109"/>
      <c r="H390" s="109"/>
      <c r="I390" s="109"/>
      <c r="J390" s="135"/>
      <c r="K390" s="108"/>
      <c r="L390" s="107"/>
      <c r="M390" s="108"/>
      <c r="N390" s="129"/>
      <c r="O390" s="138"/>
      <c r="R390" s="110"/>
      <c r="T390" s="109"/>
      <c r="U390" s="112"/>
      <c r="V390" s="113"/>
      <c r="W390" s="109"/>
      <c r="X390" s="113"/>
      <c r="Y390" s="113"/>
      <c r="Z390" s="109"/>
      <c r="AA390" s="109"/>
      <c r="AB390" s="109"/>
      <c r="AC390" s="109"/>
      <c r="AD390" s="109"/>
      <c r="AE390" s="109"/>
      <c r="AF390" s="109"/>
      <c r="AG390" s="109"/>
    </row>
    <row r="391" spans="2:33" x14ac:dyDescent="0.35">
      <c r="B391" s="134"/>
      <c r="C391" s="132"/>
      <c r="D391" s="132"/>
      <c r="E391" s="45"/>
      <c r="F391" s="109"/>
      <c r="G391" s="109"/>
      <c r="H391" s="109"/>
      <c r="I391" s="109"/>
      <c r="J391" s="135"/>
      <c r="K391" s="108"/>
      <c r="L391" s="107"/>
      <c r="M391" s="108"/>
      <c r="N391" s="129"/>
      <c r="O391" s="138"/>
      <c r="R391" s="110"/>
      <c r="T391" s="109"/>
      <c r="U391" s="112"/>
      <c r="V391" s="113"/>
      <c r="W391" s="109"/>
      <c r="X391" s="113"/>
      <c r="Y391" s="113"/>
      <c r="Z391" s="109"/>
      <c r="AA391" s="109"/>
      <c r="AB391" s="109"/>
      <c r="AC391" s="109"/>
      <c r="AD391" s="109"/>
      <c r="AE391" s="109"/>
      <c r="AF391" s="109"/>
      <c r="AG391" s="109"/>
    </row>
    <row r="392" spans="2:33" x14ac:dyDescent="0.35">
      <c r="B392" s="134"/>
      <c r="C392" s="132"/>
      <c r="D392" s="132"/>
      <c r="E392" s="45"/>
      <c r="F392" s="109"/>
      <c r="G392" s="109"/>
      <c r="H392" s="109"/>
      <c r="I392" s="109"/>
      <c r="J392" s="135"/>
      <c r="K392" s="108"/>
      <c r="L392" s="107"/>
      <c r="M392" s="108"/>
      <c r="N392" s="129"/>
      <c r="O392" s="138"/>
      <c r="R392" s="110"/>
      <c r="T392" s="109"/>
      <c r="U392" s="112"/>
      <c r="V392" s="113"/>
      <c r="W392" s="109"/>
      <c r="X392" s="113"/>
      <c r="Y392" s="113"/>
      <c r="Z392" s="109"/>
      <c r="AA392" s="109"/>
      <c r="AB392" s="109"/>
      <c r="AC392" s="109"/>
      <c r="AD392" s="109"/>
      <c r="AE392" s="109"/>
      <c r="AF392" s="109"/>
      <c r="AG392" s="109"/>
    </row>
    <row r="393" spans="2:33" x14ac:dyDescent="0.35">
      <c r="B393" s="134"/>
      <c r="C393" s="132"/>
      <c r="D393" s="132"/>
      <c r="E393" s="45"/>
      <c r="F393" s="109"/>
      <c r="G393" s="109"/>
      <c r="H393" s="109"/>
      <c r="I393" s="109"/>
      <c r="J393" s="135"/>
      <c r="K393" s="108"/>
      <c r="L393" s="107"/>
      <c r="M393" s="108"/>
      <c r="N393" s="129"/>
      <c r="O393" s="138"/>
      <c r="R393" s="110"/>
      <c r="T393" s="109"/>
      <c r="U393" s="112"/>
      <c r="V393" s="113"/>
      <c r="W393" s="109"/>
      <c r="X393" s="113"/>
      <c r="Y393" s="113"/>
      <c r="Z393" s="109"/>
      <c r="AA393" s="109"/>
      <c r="AB393" s="109"/>
      <c r="AC393" s="109"/>
      <c r="AD393" s="109"/>
      <c r="AE393" s="109"/>
      <c r="AF393" s="109"/>
      <c r="AG393" s="109"/>
    </row>
    <row r="394" spans="2:33" x14ac:dyDescent="0.35">
      <c r="B394" s="134"/>
      <c r="C394" s="132"/>
      <c r="D394" s="132"/>
      <c r="E394" s="45"/>
      <c r="F394" s="109"/>
      <c r="G394" s="109"/>
      <c r="H394" s="109"/>
      <c r="I394" s="109"/>
      <c r="J394" s="135"/>
      <c r="K394" s="108"/>
      <c r="L394" s="107"/>
      <c r="M394" s="108"/>
      <c r="N394" s="129"/>
      <c r="O394" s="138"/>
      <c r="R394" s="110"/>
      <c r="T394" s="109"/>
      <c r="U394" s="112"/>
      <c r="V394" s="113"/>
      <c r="W394" s="109"/>
      <c r="X394" s="113"/>
      <c r="Y394" s="113"/>
      <c r="Z394" s="109"/>
      <c r="AA394" s="109"/>
      <c r="AB394" s="109"/>
      <c r="AC394" s="109"/>
      <c r="AD394" s="109"/>
      <c r="AE394" s="109"/>
      <c r="AF394" s="109"/>
      <c r="AG394" s="109"/>
    </row>
    <row r="395" spans="2:33" x14ac:dyDescent="0.35">
      <c r="B395" s="134"/>
      <c r="C395" s="132"/>
      <c r="D395" s="132"/>
      <c r="E395" s="45"/>
      <c r="F395" s="109"/>
      <c r="G395" s="109"/>
      <c r="H395" s="109"/>
      <c r="I395" s="109"/>
      <c r="J395" s="135"/>
      <c r="K395" s="108"/>
      <c r="L395" s="107"/>
      <c r="M395" s="108"/>
      <c r="N395" s="129"/>
      <c r="O395" s="138"/>
      <c r="R395" s="110"/>
      <c r="T395" s="109"/>
      <c r="U395" s="112"/>
      <c r="V395" s="113"/>
      <c r="W395" s="109"/>
      <c r="X395" s="113"/>
      <c r="Y395" s="113"/>
      <c r="Z395" s="109"/>
      <c r="AA395" s="109"/>
      <c r="AB395" s="109"/>
      <c r="AC395" s="109"/>
      <c r="AD395" s="109"/>
      <c r="AE395" s="109"/>
      <c r="AF395" s="109"/>
      <c r="AG395" s="109"/>
    </row>
    <row r="396" spans="2:33" x14ac:dyDescent="0.35">
      <c r="B396" s="134"/>
      <c r="C396" s="132"/>
      <c r="D396" s="132"/>
      <c r="E396" s="45"/>
      <c r="F396" s="109"/>
      <c r="G396" s="109"/>
      <c r="H396" s="109"/>
      <c r="I396" s="109"/>
      <c r="J396" s="135"/>
      <c r="K396" s="108"/>
      <c r="L396" s="107"/>
      <c r="M396" s="108"/>
      <c r="N396" s="129"/>
      <c r="O396" s="138"/>
      <c r="R396" s="110"/>
      <c r="T396" s="109"/>
      <c r="U396" s="112"/>
      <c r="V396" s="113"/>
      <c r="W396" s="109"/>
      <c r="X396" s="113"/>
      <c r="Y396" s="113"/>
      <c r="Z396" s="109"/>
      <c r="AA396" s="109"/>
      <c r="AB396" s="109"/>
      <c r="AC396" s="109"/>
      <c r="AD396" s="109"/>
      <c r="AE396" s="109"/>
      <c r="AF396" s="109"/>
      <c r="AG396" s="109"/>
    </row>
    <row r="397" spans="2:33" x14ac:dyDescent="0.35">
      <c r="B397" s="134"/>
      <c r="C397" s="132"/>
      <c r="D397" s="132"/>
      <c r="E397" s="45"/>
      <c r="F397" s="109"/>
      <c r="G397" s="109"/>
      <c r="H397" s="109"/>
      <c r="I397" s="109"/>
      <c r="J397" s="135"/>
      <c r="K397" s="108"/>
      <c r="L397" s="107"/>
      <c r="M397" s="108"/>
      <c r="N397" s="129"/>
      <c r="O397" s="138"/>
      <c r="R397" s="110"/>
      <c r="T397" s="109"/>
      <c r="U397" s="112"/>
      <c r="V397" s="113"/>
      <c r="W397" s="109"/>
      <c r="X397" s="113"/>
      <c r="Y397" s="113"/>
      <c r="Z397" s="109"/>
      <c r="AA397" s="109"/>
      <c r="AB397" s="109"/>
      <c r="AC397" s="109"/>
      <c r="AD397" s="109"/>
      <c r="AE397" s="109"/>
      <c r="AF397" s="109"/>
      <c r="AG397" s="109"/>
    </row>
    <row r="398" spans="2:33" x14ac:dyDescent="0.35">
      <c r="B398" s="134"/>
      <c r="C398" s="132"/>
      <c r="D398" s="132"/>
      <c r="E398" s="45"/>
      <c r="F398" s="109"/>
      <c r="G398" s="109"/>
      <c r="H398" s="109"/>
      <c r="I398" s="109"/>
      <c r="J398" s="135"/>
      <c r="K398" s="108"/>
      <c r="L398" s="107"/>
      <c r="M398" s="108"/>
      <c r="N398" s="129"/>
      <c r="O398" s="138"/>
      <c r="R398" s="110"/>
      <c r="T398" s="109"/>
      <c r="U398" s="112"/>
      <c r="V398" s="113"/>
      <c r="W398" s="109"/>
      <c r="X398" s="113"/>
      <c r="Y398" s="113"/>
      <c r="Z398" s="109"/>
      <c r="AA398" s="109"/>
      <c r="AB398" s="109"/>
      <c r="AC398" s="109"/>
      <c r="AD398" s="109"/>
      <c r="AE398" s="109"/>
      <c r="AF398" s="109"/>
      <c r="AG398" s="109"/>
    </row>
    <row r="399" spans="2:33" x14ac:dyDescent="0.35">
      <c r="B399" s="134"/>
      <c r="C399" s="132"/>
      <c r="D399" s="132"/>
      <c r="E399" s="45"/>
      <c r="F399" s="109"/>
      <c r="G399" s="109"/>
      <c r="H399" s="109"/>
      <c r="I399" s="109"/>
      <c r="J399" s="135"/>
      <c r="K399" s="108"/>
      <c r="L399" s="107"/>
      <c r="M399" s="108"/>
      <c r="N399" s="129"/>
      <c r="O399" s="138"/>
      <c r="R399" s="110"/>
      <c r="T399" s="109"/>
      <c r="U399" s="112"/>
      <c r="V399" s="113"/>
      <c r="W399" s="109"/>
      <c r="X399" s="113"/>
      <c r="Y399" s="113"/>
      <c r="Z399" s="109"/>
      <c r="AA399" s="109"/>
      <c r="AB399" s="109"/>
      <c r="AC399" s="109"/>
      <c r="AD399" s="109"/>
      <c r="AE399" s="109"/>
      <c r="AF399" s="109"/>
      <c r="AG399" s="109"/>
    </row>
    <row r="400" spans="2:33" x14ac:dyDescent="0.35">
      <c r="B400" s="134"/>
      <c r="C400" s="132"/>
      <c r="D400" s="132"/>
      <c r="E400" s="45"/>
      <c r="F400" s="109"/>
      <c r="G400" s="109"/>
      <c r="H400" s="109"/>
      <c r="I400" s="109"/>
      <c r="J400" s="135"/>
      <c r="K400" s="108"/>
      <c r="L400" s="107"/>
      <c r="M400" s="108"/>
      <c r="N400" s="129"/>
      <c r="O400" s="138"/>
      <c r="R400" s="110"/>
      <c r="T400" s="109"/>
      <c r="U400" s="112"/>
      <c r="V400" s="113"/>
      <c r="W400" s="109"/>
      <c r="X400" s="113"/>
      <c r="Y400" s="113"/>
      <c r="Z400" s="109"/>
      <c r="AA400" s="109"/>
      <c r="AB400" s="109"/>
      <c r="AC400" s="109"/>
      <c r="AD400" s="109"/>
      <c r="AE400" s="109"/>
      <c r="AF400" s="109"/>
      <c r="AG400" s="109"/>
    </row>
    <row r="401" spans="2:33" x14ac:dyDescent="0.35">
      <c r="B401" s="134"/>
      <c r="C401" s="132"/>
      <c r="D401" s="132"/>
      <c r="E401" s="45"/>
      <c r="F401" s="109"/>
      <c r="G401" s="109"/>
      <c r="H401" s="109"/>
      <c r="I401" s="109"/>
      <c r="J401" s="135"/>
      <c r="K401" s="108"/>
      <c r="L401" s="107"/>
      <c r="M401" s="108"/>
      <c r="N401" s="129"/>
      <c r="O401" s="138"/>
      <c r="R401" s="110"/>
      <c r="T401" s="109"/>
      <c r="U401" s="112"/>
      <c r="V401" s="113"/>
      <c r="W401" s="109"/>
      <c r="X401" s="113"/>
      <c r="Y401" s="113"/>
      <c r="Z401" s="109"/>
      <c r="AA401" s="109"/>
      <c r="AB401" s="109"/>
      <c r="AC401" s="109"/>
      <c r="AD401" s="109"/>
      <c r="AE401" s="109"/>
      <c r="AF401" s="109"/>
      <c r="AG401" s="109"/>
    </row>
    <row r="402" spans="2:33" x14ac:dyDescent="0.35">
      <c r="B402" s="134"/>
      <c r="C402" s="132"/>
      <c r="D402" s="132"/>
      <c r="E402" s="45"/>
      <c r="F402" s="109"/>
      <c r="G402" s="109"/>
      <c r="H402" s="109"/>
      <c r="I402" s="109"/>
      <c r="J402" s="135"/>
      <c r="K402" s="108"/>
      <c r="L402" s="107"/>
      <c r="M402" s="108"/>
      <c r="O402" s="138"/>
      <c r="R402" s="110"/>
      <c r="T402" s="109"/>
      <c r="U402" s="112"/>
      <c r="V402" s="113"/>
      <c r="W402" s="109"/>
      <c r="X402" s="113"/>
      <c r="Y402" s="113"/>
      <c r="Z402" s="109"/>
      <c r="AA402" s="109"/>
      <c r="AB402" s="109"/>
      <c r="AC402" s="109"/>
      <c r="AD402" s="109"/>
      <c r="AE402" s="109"/>
      <c r="AF402" s="109"/>
      <c r="AG402" s="109"/>
    </row>
    <row r="403" spans="2:33" x14ac:dyDescent="0.35">
      <c r="B403" s="134"/>
      <c r="C403" s="132"/>
      <c r="D403" s="132"/>
      <c r="E403" s="45"/>
      <c r="F403" s="109"/>
      <c r="G403" s="109"/>
      <c r="H403" s="109"/>
      <c r="I403" s="109"/>
      <c r="J403" s="135"/>
      <c r="K403" s="108"/>
      <c r="L403" s="107"/>
      <c r="M403" s="108"/>
      <c r="O403" s="138"/>
      <c r="R403" s="110"/>
      <c r="T403" s="109"/>
      <c r="U403" s="112"/>
      <c r="V403" s="113"/>
      <c r="W403" s="109"/>
      <c r="X403" s="113"/>
      <c r="Y403" s="113"/>
      <c r="Z403" s="109"/>
      <c r="AA403" s="109"/>
      <c r="AB403" s="109"/>
      <c r="AC403" s="109"/>
      <c r="AD403" s="109"/>
      <c r="AE403" s="109"/>
      <c r="AF403" s="109"/>
      <c r="AG403" s="109"/>
    </row>
    <row r="404" spans="2:33" x14ac:dyDescent="0.35">
      <c r="B404" s="134"/>
      <c r="C404" s="132"/>
      <c r="D404" s="132"/>
      <c r="E404" s="45"/>
      <c r="F404" s="109"/>
      <c r="G404" s="109"/>
      <c r="H404" s="109"/>
      <c r="I404" s="109"/>
      <c r="J404" s="135"/>
      <c r="K404" s="108"/>
      <c r="L404" s="107"/>
      <c r="M404" s="108"/>
      <c r="O404" s="138"/>
      <c r="R404" s="110"/>
      <c r="T404" s="109"/>
      <c r="U404" s="112"/>
      <c r="V404" s="113"/>
      <c r="W404" s="109"/>
      <c r="X404" s="113"/>
      <c r="Y404" s="113"/>
      <c r="Z404" s="109"/>
      <c r="AA404" s="109"/>
      <c r="AB404" s="109"/>
      <c r="AC404" s="109"/>
      <c r="AD404" s="109"/>
      <c r="AE404" s="109"/>
      <c r="AF404" s="109"/>
      <c r="AG404" s="109"/>
    </row>
    <row r="405" spans="2:33" x14ac:dyDescent="0.35">
      <c r="B405" s="134"/>
      <c r="C405" s="132"/>
      <c r="D405" s="132"/>
      <c r="E405" s="45"/>
      <c r="F405" s="109"/>
      <c r="G405" s="109"/>
      <c r="H405" s="109"/>
      <c r="I405" s="109"/>
      <c r="J405" s="135"/>
      <c r="K405" s="108"/>
      <c r="L405" s="107"/>
      <c r="M405" s="108"/>
      <c r="O405" s="138"/>
      <c r="R405" s="110"/>
      <c r="T405" s="109"/>
      <c r="U405" s="112"/>
      <c r="V405" s="113"/>
      <c r="W405" s="109"/>
      <c r="X405" s="113"/>
      <c r="Y405" s="113"/>
      <c r="Z405" s="109"/>
      <c r="AA405" s="109"/>
      <c r="AB405" s="109"/>
      <c r="AC405" s="109"/>
      <c r="AD405" s="109"/>
      <c r="AE405" s="109"/>
      <c r="AF405" s="109"/>
      <c r="AG405" s="109"/>
    </row>
    <row r="406" spans="2:33" x14ac:dyDescent="0.35">
      <c r="B406" s="134"/>
      <c r="C406" s="132"/>
      <c r="D406" s="132"/>
      <c r="E406" s="45"/>
      <c r="F406" s="109"/>
      <c r="G406" s="109"/>
      <c r="H406" s="109"/>
      <c r="I406" s="109"/>
      <c r="J406" s="135"/>
      <c r="K406" s="108"/>
      <c r="L406" s="107"/>
      <c r="M406" s="108"/>
      <c r="O406" s="138"/>
      <c r="R406" s="110"/>
      <c r="T406" s="109"/>
      <c r="U406" s="112"/>
      <c r="V406" s="113"/>
      <c r="W406" s="109"/>
      <c r="X406" s="113"/>
      <c r="Y406" s="113"/>
      <c r="Z406" s="109"/>
      <c r="AA406" s="109"/>
      <c r="AB406" s="109"/>
      <c r="AC406" s="109"/>
      <c r="AD406" s="109"/>
      <c r="AE406" s="109"/>
      <c r="AF406" s="109"/>
      <c r="AG406" s="109"/>
    </row>
    <row r="407" spans="2:33" x14ac:dyDescent="0.35">
      <c r="B407" s="134"/>
      <c r="C407" s="132"/>
      <c r="D407" s="132"/>
      <c r="E407" s="45"/>
      <c r="F407" s="109"/>
      <c r="G407" s="109"/>
      <c r="H407" s="109"/>
      <c r="I407" s="109"/>
      <c r="J407" s="135"/>
      <c r="K407" s="108"/>
      <c r="L407" s="107"/>
      <c r="M407" s="108"/>
      <c r="O407" s="138"/>
      <c r="R407" s="110"/>
      <c r="T407" s="109"/>
      <c r="U407" s="112"/>
      <c r="V407" s="113"/>
      <c r="W407" s="109"/>
      <c r="X407" s="113"/>
      <c r="Y407" s="113"/>
      <c r="Z407" s="109"/>
      <c r="AA407" s="109"/>
      <c r="AB407" s="109"/>
      <c r="AC407" s="109"/>
      <c r="AD407" s="109"/>
      <c r="AE407" s="109"/>
      <c r="AF407" s="109"/>
      <c r="AG407" s="109"/>
    </row>
    <row r="408" spans="2:33" x14ac:dyDescent="0.35">
      <c r="B408" s="134"/>
      <c r="C408" s="132"/>
      <c r="D408" s="132"/>
      <c r="E408" s="45"/>
      <c r="F408" s="109"/>
      <c r="G408" s="109"/>
      <c r="H408" s="109"/>
      <c r="I408" s="109"/>
      <c r="J408" s="135"/>
      <c r="K408" s="108"/>
      <c r="L408" s="107"/>
      <c r="M408" s="108"/>
      <c r="O408" s="138"/>
      <c r="R408" s="110"/>
      <c r="T408" s="109"/>
      <c r="U408" s="112"/>
      <c r="V408" s="113"/>
      <c r="W408" s="109"/>
      <c r="X408" s="113"/>
      <c r="Y408" s="113"/>
      <c r="Z408" s="109"/>
      <c r="AA408" s="109"/>
      <c r="AB408" s="109"/>
      <c r="AC408" s="109"/>
      <c r="AD408" s="109"/>
      <c r="AE408" s="109"/>
      <c r="AF408" s="109"/>
      <c r="AG408" s="109"/>
    </row>
    <row r="409" spans="2:33" x14ac:dyDescent="0.35">
      <c r="B409" s="134"/>
      <c r="C409" s="132"/>
      <c r="D409" s="132"/>
      <c r="E409" s="45"/>
      <c r="F409" s="109"/>
      <c r="G409" s="109"/>
      <c r="H409" s="109"/>
      <c r="I409" s="109"/>
      <c r="J409" s="135"/>
      <c r="K409" s="108"/>
      <c r="L409" s="107"/>
      <c r="M409" s="108"/>
      <c r="O409" s="138"/>
      <c r="R409" s="110"/>
      <c r="T409" s="109"/>
      <c r="U409" s="112"/>
      <c r="V409" s="113"/>
      <c r="W409" s="109"/>
      <c r="X409" s="113"/>
      <c r="Y409" s="113"/>
      <c r="Z409" s="109"/>
      <c r="AA409" s="109"/>
      <c r="AB409" s="109"/>
      <c r="AC409" s="109"/>
      <c r="AD409" s="109"/>
      <c r="AE409" s="109"/>
      <c r="AF409" s="109"/>
      <c r="AG409" s="109"/>
    </row>
    <row r="410" spans="2:33" x14ac:dyDescent="0.35">
      <c r="B410" s="134"/>
      <c r="C410" s="132"/>
      <c r="D410" s="132"/>
      <c r="E410" s="45"/>
      <c r="F410" s="109"/>
      <c r="G410" s="109"/>
      <c r="H410" s="109"/>
      <c r="I410" s="109"/>
      <c r="J410" s="135"/>
      <c r="K410" s="108"/>
      <c r="L410" s="107"/>
      <c r="M410" s="108"/>
      <c r="O410" s="138"/>
      <c r="R410" s="110"/>
      <c r="T410" s="109"/>
      <c r="U410" s="112"/>
      <c r="V410" s="113"/>
      <c r="W410" s="109"/>
      <c r="X410" s="113"/>
      <c r="Y410" s="113"/>
      <c r="Z410" s="109"/>
      <c r="AA410" s="109"/>
      <c r="AB410" s="109"/>
      <c r="AC410" s="109"/>
      <c r="AD410" s="109"/>
      <c r="AE410" s="109"/>
      <c r="AF410" s="109"/>
      <c r="AG410" s="109"/>
    </row>
    <row r="411" spans="2:33" x14ac:dyDescent="0.35">
      <c r="B411" s="134"/>
      <c r="C411" s="132"/>
      <c r="D411" s="132"/>
      <c r="E411" s="45"/>
      <c r="F411" s="109"/>
      <c r="G411" s="109"/>
      <c r="H411" s="109"/>
      <c r="I411" s="109"/>
      <c r="J411" s="135"/>
      <c r="K411" s="108"/>
      <c r="L411" s="107"/>
      <c r="M411" s="108"/>
      <c r="O411" s="138"/>
      <c r="R411" s="110"/>
      <c r="T411" s="109"/>
      <c r="U411" s="112"/>
      <c r="V411" s="113"/>
      <c r="W411" s="109"/>
      <c r="X411" s="113"/>
      <c r="Y411" s="113"/>
      <c r="Z411" s="109"/>
      <c r="AA411" s="109"/>
      <c r="AB411" s="109"/>
      <c r="AC411" s="109"/>
      <c r="AD411" s="109"/>
      <c r="AE411" s="109"/>
      <c r="AF411" s="109"/>
      <c r="AG411" s="109"/>
    </row>
    <row r="412" spans="2:33" x14ac:dyDescent="0.35">
      <c r="B412" s="134"/>
      <c r="C412" s="132"/>
      <c r="D412" s="132"/>
      <c r="E412" s="45"/>
      <c r="F412" s="109"/>
      <c r="G412" s="109"/>
      <c r="H412" s="109"/>
      <c r="I412" s="109"/>
      <c r="J412" s="135"/>
      <c r="K412" s="108"/>
      <c r="L412" s="107"/>
      <c r="M412" s="108"/>
      <c r="O412" s="138"/>
      <c r="R412" s="110"/>
      <c r="T412" s="109"/>
      <c r="U412" s="112"/>
      <c r="V412" s="113"/>
      <c r="W412" s="109"/>
      <c r="X412" s="113"/>
      <c r="Y412" s="113"/>
      <c r="Z412" s="109"/>
      <c r="AA412" s="109"/>
      <c r="AB412" s="109"/>
      <c r="AC412" s="109"/>
      <c r="AD412" s="109"/>
      <c r="AE412" s="109"/>
      <c r="AF412" s="109"/>
      <c r="AG412" s="109"/>
    </row>
    <row r="413" spans="2:33" x14ac:dyDescent="0.35">
      <c r="B413" s="134"/>
      <c r="C413" s="132"/>
      <c r="D413" s="132"/>
      <c r="E413" s="45"/>
      <c r="F413" s="109"/>
      <c r="G413" s="109"/>
      <c r="H413" s="109"/>
      <c r="I413" s="109"/>
      <c r="J413" s="135"/>
      <c r="K413" s="108"/>
      <c r="L413" s="107"/>
      <c r="M413" s="108"/>
      <c r="O413" s="138"/>
      <c r="R413" s="110"/>
      <c r="T413" s="109"/>
      <c r="U413" s="112"/>
      <c r="V413" s="113"/>
      <c r="W413" s="109"/>
      <c r="X413" s="113"/>
      <c r="Y413" s="113"/>
      <c r="Z413" s="109"/>
      <c r="AA413" s="109"/>
      <c r="AB413" s="109"/>
      <c r="AC413" s="109"/>
      <c r="AD413" s="109"/>
      <c r="AE413" s="109"/>
      <c r="AF413" s="109"/>
      <c r="AG413" s="109"/>
    </row>
    <row r="414" spans="2:33" x14ac:dyDescent="0.35">
      <c r="B414" s="134"/>
      <c r="C414" s="132"/>
      <c r="D414" s="132"/>
      <c r="E414" s="45"/>
      <c r="F414" s="109"/>
      <c r="G414" s="109"/>
      <c r="H414" s="109"/>
      <c r="I414" s="109"/>
      <c r="J414" s="135"/>
      <c r="K414" s="108"/>
      <c r="L414" s="107"/>
      <c r="M414" s="108"/>
      <c r="O414" s="138"/>
      <c r="R414" s="110"/>
      <c r="T414" s="109"/>
      <c r="U414" s="112"/>
      <c r="V414" s="113"/>
      <c r="W414" s="109"/>
      <c r="X414" s="113"/>
      <c r="Y414" s="113"/>
      <c r="Z414" s="109"/>
      <c r="AA414" s="109"/>
      <c r="AB414" s="109"/>
      <c r="AC414" s="109"/>
      <c r="AD414" s="109"/>
      <c r="AE414" s="109"/>
      <c r="AF414" s="109"/>
      <c r="AG414" s="109"/>
    </row>
    <row r="415" spans="2:33" x14ac:dyDescent="0.35">
      <c r="B415" s="134"/>
      <c r="C415" s="132"/>
      <c r="D415" s="132"/>
      <c r="E415" s="45"/>
      <c r="F415" s="109"/>
      <c r="G415" s="109"/>
      <c r="H415" s="109"/>
      <c r="I415" s="109"/>
      <c r="J415" s="135"/>
      <c r="K415" s="108"/>
      <c r="L415" s="107"/>
      <c r="M415" s="108"/>
      <c r="O415" s="138"/>
      <c r="R415" s="110"/>
      <c r="T415" s="109"/>
      <c r="U415" s="112"/>
      <c r="V415" s="113"/>
      <c r="W415" s="109"/>
      <c r="X415" s="113"/>
      <c r="Y415" s="113"/>
      <c r="Z415" s="109"/>
      <c r="AA415" s="109"/>
      <c r="AB415" s="109"/>
      <c r="AC415" s="109"/>
      <c r="AD415" s="109"/>
      <c r="AE415" s="109"/>
      <c r="AF415" s="109"/>
      <c r="AG415" s="109"/>
    </row>
    <row r="416" spans="2:33" x14ac:dyDescent="0.35">
      <c r="B416" s="134"/>
      <c r="C416" s="132"/>
      <c r="D416" s="132"/>
      <c r="E416" s="45"/>
      <c r="F416" s="109"/>
      <c r="G416" s="109"/>
      <c r="H416" s="109"/>
      <c r="I416" s="109"/>
      <c r="J416" s="135"/>
      <c r="K416" s="108"/>
      <c r="L416" s="107"/>
      <c r="M416" s="108"/>
      <c r="O416" s="138"/>
      <c r="R416" s="110"/>
      <c r="T416" s="109"/>
      <c r="U416" s="112"/>
      <c r="V416" s="113"/>
      <c r="W416" s="109"/>
      <c r="X416" s="113"/>
      <c r="Y416" s="113"/>
      <c r="Z416" s="109"/>
      <c r="AA416" s="109"/>
      <c r="AB416" s="109"/>
      <c r="AC416" s="109"/>
      <c r="AD416" s="109"/>
      <c r="AE416" s="109"/>
      <c r="AF416" s="109"/>
      <c r="AG416" s="109"/>
    </row>
    <row r="417" spans="2:33" x14ac:dyDescent="0.35">
      <c r="B417" s="134"/>
      <c r="C417" s="132"/>
      <c r="D417" s="132"/>
      <c r="E417" s="45"/>
      <c r="F417" s="109"/>
      <c r="G417" s="109"/>
      <c r="H417" s="109"/>
      <c r="I417" s="109"/>
      <c r="J417" s="135"/>
      <c r="K417" s="108"/>
      <c r="L417" s="107"/>
      <c r="M417" s="108"/>
      <c r="O417" s="138"/>
      <c r="R417" s="110"/>
      <c r="T417" s="109"/>
      <c r="U417" s="112"/>
      <c r="V417" s="113"/>
      <c r="W417" s="109"/>
      <c r="X417" s="113"/>
      <c r="Y417" s="113"/>
      <c r="Z417" s="109"/>
      <c r="AA417" s="109"/>
      <c r="AB417" s="109"/>
      <c r="AC417" s="109"/>
      <c r="AD417" s="109"/>
      <c r="AE417" s="109"/>
      <c r="AF417" s="109"/>
      <c r="AG417" s="109"/>
    </row>
    <row r="418" spans="2:33" x14ac:dyDescent="0.35">
      <c r="B418" s="134"/>
      <c r="C418" s="132"/>
      <c r="D418" s="132"/>
      <c r="E418" s="45"/>
      <c r="F418" s="109"/>
      <c r="G418" s="109"/>
      <c r="H418" s="109"/>
      <c r="I418" s="109"/>
      <c r="J418" s="135"/>
      <c r="K418" s="108"/>
      <c r="L418" s="107"/>
      <c r="M418" s="108"/>
      <c r="O418" s="138"/>
      <c r="R418" s="110"/>
      <c r="T418" s="109"/>
      <c r="U418" s="112"/>
      <c r="V418" s="113"/>
      <c r="W418" s="109"/>
      <c r="X418" s="113"/>
      <c r="Y418" s="113"/>
      <c r="Z418" s="109"/>
      <c r="AA418" s="109"/>
      <c r="AB418" s="109"/>
      <c r="AC418" s="109"/>
      <c r="AD418" s="109"/>
      <c r="AE418" s="109"/>
      <c r="AF418" s="109"/>
      <c r="AG418" s="109"/>
    </row>
    <row r="419" spans="2:33" x14ac:dyDescent="0.35">
      <c r="B419" s="134"/>
      <c r="C419" s="132"/>
      <c r="D419" s="132"/>
      <c r="E419" s="45"/>
      <c r="F419" s="109"/>
      <c r="G419" s="109"/>
      <c r="H419" s="109"/>
      <c r="I419" s="109"/>
      <c r="J419" s="135"/>
      <c r="K419" s="108"/>
      <c r="L419" s="107"/>
      <c r="M419" s="108"/>
      <c r="O419" s="138"/>
      <c r="R419" s="110"/>
      <c r="T419" s="109"/>
      <c r="U419" s="112"/>
      <c r="V419" s="113"/>
      <c r="W419" s="109"/>
      <c r="X419" s="113"/>
      <c r="Y419" s="113"/>
      <c r="Z419" s="109"/>
      <c r="AA419" s="109"/>
      <c r="AB419" s="109"/>
      <c r="AC419" s="109"/>
      <c r="AD419" s="109"/>
      <c r="AE419" s="109"/>
      <c r="AF419" s="109"/>
      <c r="AG419" s="109"/>
    </row>
    <row r="420" spans="2:33" x14ac:dyDescent="0.35">
      <c r="B420" s="134"/>
      <c r="C420" s="132"/>
      <c r="D420" s="132"/>
      <c r="E420" s="45"/>
      <c r="F420" s="109"/>
      <c r="G420" s="109"/>
      <c r="H420" s="109"/>
      <c r="I420" s="109"/>
      <c r="J420" s="135"/>
      <c r="K420" s="108"/>
      <c r="L420" s="107"/>
      <c r="M420" s="108"/>
      <c r="O420" s="138"/>
      <c r="R420" s="110"/>
      <c r="T420" s="109"/>
      <c r="U420" s="112"/>
      <c r="V420" s="113"/>
      <c r="W420" s="109"/>
      <c r="X420" s="113"/>
      <c r="Y420" s="113"/>
      <c r="Z420" s="109"/>
      <c r="AA420" s="109"/>
      <c r="AB420" s="109"/>
      <c r="AC420" s="109"/>
      <c r="AD420" s="109"/>
      <c r="AE420" s="109"/>
      <c r="AF420" s="109"/>
      <c r="AG420" s="109"/>
    </row>
    <row r="421" spans="2:33" x14ac:dyDescent="0.35">
      <c r="B421" s="134"/>
      <c r="C421" s="132"/>
      <c r="D421" s="132"/>
      <c r="E421" s="45"/>
      <c r="F421" s="109"/>
      <c r="G421" s="109"/>
      <c r="H421" s="109"/>
      <c r="I421" s="109"/>
      <c r="J421" s="135"/>
      <c r="K421" s="108"/>
      <c r="L421" s="107"/>
      <c r="M421" s="108"/>
      <c r="O421" s="138"/>
      <c r="R421" s="110"/>
      <c r="T421" s="109"/>
      <c r="U421" s="112"/>
      <c r="V421" s="113"/>
      <c r="W421" s="109"/>
      <c r="X421" s="113"/>
      <c r="Y421" s="113"/>
      <c r="Z421" s="109"/>
      <c r="AA421" s="109"/>
      <c r="AB421" s="109"/>
      <c r="AC421" s="109"/>
      <c r="AD421" s="109"/>
      <c r="AE421" s="109"/>
      <c r="AF421" s="109"/>
      <c r="AG421" s="109"/>
    </row>
    <row r="422" spans="2:33" x14ac:dyDescent="0.35">
      <c r="B422" s="134"/>
      <c r="C422" s="132"/>
      <c r="D422" s="132"/>
      <c r="E422" s="45"/>
      <c r="F422" s="109"/>
      <c r="G422" s="109"/>
      <c r="H422" s="109"/>
      <c r="I422" s="109"/>
      <c r="J422" s="135"/>
      <c r="K422" s="108"/>
      <c r="L422" s="107"/>
      <c r="M422" s="108"/>
      <c r="O422" s="138"/>
      <c r="R422" s="110"/>
      <c r="T422" s="109"/>
      <c r="U422" s="112"/>
      <c r="V422" s="113"/>
      <c r="W422" s="109"/>
      <c r="X422" s="113"/>
      <c r="Y422" s="113"/>
      <c r="Z422" s="109"/>
      <c r="AA422" s="109"/>
      <c r="AB422" s="109"/>
      <c r="AC422" s="109"/>
      <c r="AD422" s="109"/>
      <c r="AE422" s="109"/>
      <c r="AF422" s="109"/>
      <c r="AG422" s="109"/>
    </row>
    <row r="423" spans="2:33" x14ac:dyDescent="0.35">
      <c r="B423" s="134"/>
      <c r="C423" s="132"/>
      <c r="D423" s="132"/>
      <c r="E423" s="45"/>
      <c r="F423" s="109"/>
      <c r="G423" s="109"/>
      <c r="H423" s="109"/>
      <c r="I423" s="109"/>
      <c r="J423" s="135"/>
      <c r="K423" s="108"/>
      <c r="L423" s="107"/>
      <c r="M423" s="108"/>
      <c r="O423" s="138"/>
      <c r="R423" s="110"/>
      <c r="T423" s="109"/>
      <c r="U423" s="112"/>
      <c r="V423" s="113"/>
      <c r="W423" s="109"/>
      <c r="X423" s="113"/>
      <c r="Y423" s="113"/>
      <c r="Z423" s="109"/>
      <c r="AA423" s="109"/>
      <c r="AB423" s="109"/>
      <c r="AC423" s="109"/>
      <c r="AD423" s="109"/>
      <c r="AE423" s="109"/>
      <c r="AF423" s="109"/>
      <c r="AG423" s="109"/>
    </row>
    <row r="424" spans="2:33" x14ac:dyDescent="0.35">
      <c r="B424" s="134"/>
      <c r="C424" s="132"/>
      <c r="D424" s="132"/>
      <c r="E424" s="45"/>
      <c r="F424" s="109"/>
      <c r="G424" s="109"/>
      <c r="H424" s="109"/>
      <c r="I424" s="109"/>
      <c r="J424" s="135"/>
      <c r="K424" s="108"/>
      <c r="L424" s="107"/>
      <c r="M424" s="108"/>
      <c r="O424" s="138"/>
      <c r="R424" s="110"/>
      <c r="T424" s="109"/>
      <c r="U424" s="112"/>
      <c r="V424" s="113"/>
      <c r="W424" s="109"/>
      <c r="X424" s="113"/>
      <c r="Y424" s="113"/>
      <c r="Z424" s="109"/>
      <c r="AA424" s="109"/>
      <c r="AB424" s="109"/>
      <c r="AC424" s="109"/>
      <c r="AD424" s="109"/>
      <c r="AE424" s="109"/>
      <c r="AF424" s="109"/>
      <c r="AG424" s="109"/>
    </row>
    <row r="425" spans="2:33" x14ac:dyDescent="0.35">
      <c r="B425" s="134"/>
      <c r="C425" s="132"/>
      <c r="D425" s="132"/>
      <c r="E425" s="45"/>
      <c r="F425" s="109"/>
      <c r="G425" s="109"/>
      <c r="H425" s="109"/>
      <c r="I425" s="109"/>
      <c r="J425" s="135"/>
      <c r="K425" s="108"/>
      <c r="L425" s="107"/>
      <c r="M425" s="108"/>
      <c r="O425" s="138"/>
      <c r="R425" s="110"/>
      <c r="T425" s="109"/>
      <c r="U425" s="112"/>
      <c r="V425" s="113"/>
      <c r="W425" s="109"/>
      <c r="X425" s="113"/>
      <c r="Y425" s="113"/>
      <c r="Z425" s="109"/>
      <c r="AA425" s="109"/>
      <c r="AB425" s="109"/>
      <c r="AC425" s="109"/>
      <c r="AD425" s="109"/>
      <c r="AE425" s="109"/>
      <c r="AF425" s="109"/>
      <c r="AG425" s="109"/>
    </row>
    <row r="426" spans="2:33" x14ac:dyDescent="0.35">
      <c r="B426" s="134"/>
      <c r="C426" s="132"/>
      <c r="D426" s="132"/>
      <c r="E426" s="45"/>
      <c r="F426" s="109"/>
      <c r="G426" s="109"/>
      <c r="H426" s="109"/>
      <c r="I426" s="109"/>
      <c r="J426" s="135"/>
      <c r="K426" s="110"/>
      <c r="L426" s="107"/>
      <c r="M426" s="108"/>
      <c r="N426" s="132"/>
      <c r="O426" s="139"/>
      <c r="R426" s="110"/>
      <c r="S426" s="92"/>
      <c r="T426" s="109"/>
      <c r="U426" s="112"/>
      <c r="V426" s="113"/>
      <c r="W426" s="109"/>
      <c r="X426" s="113"/>
      <c r="Y426" s="113"/>
      <c r="Z426" s="109"/>
      <c r="AA426" s="109"/>
      <c r="AB426" s="109"/>
      <c r="AC426" s="109"/>
      <c r="AD426" s="109"/>
      <c r="AE426" s="109"/>
      <c r="AF426" s="109"/>
      <c r="AG426" s="109"/>
    </row>
    <row r="427" spans="2:33" x14ac:dyDescent="0.35">
      <c r="B427" s="134"/>
      <c r="C427" s="132"/>
      <c r="E427" s="45"/>
      <c r="F427" s="109"/>
      <c r="G427" s="109"/>
      <c r="H427" s="109"/>
      <c r="I427" s="109"/>
      <c r="J427" s="135"/>
      <c r="K427" s="110"/>
      <c r="L427" s="107"/>
      <c r="M427" s="108"/>
      <c r="O427" s="138"/>
      <c r="R427" s="110"/>
      <c r="T427" s="109"/>
      <c r="U427" s="112"/>
      <c r="V427" s="113"/>
      <c r="W427" s="109"/>
      <c r="X427" s="113"/>
      <c r="Y427" s="113"/>
      <c r="Z427" s="109"/>
      <c r="AA427" s="109"/>
      <c r="AB427" s="109"/>
      <c r="AC427" s="109"/>
      <c r="AD427" s="109"/>
      <c r="AE427" s="109"/>
      <c r="AF427" s="109"/>
      <c r="AG427" s="109"/>
    </row>
    <row r="428" spans="2:33" x14ac:dyDescent="0.35">
      <c r="B428" s="134"/>
      <c r="C428" s="132"/>
      <c r="E428" s="45"/>
      <c r="F428" s="109"/>
      <c r="G428" s="109"/>
      <c r="H428" s="109"/>
      <c r="I428" s="109"/>
      <c r="J428" s="135"/>
      <c r="K428" s="110"/>
      <c r="L428" s="107"/>
      <c r="M428" s="108"/>
      <c r="O428" s="138"/>
      <c r="R428" s="110"/>
      <c r="T428" s="109"/>
      <c r="U428" s="112"/>
      <c r="V428" s="113"/>
      <c r="W428" s="109"/>
      <c r="X428" s="113"/>
      <c r="Y428" s="113"/>
      <c r="Z428" s="109"/>
      <c r="AA428" s="109"/>
      <c r="AB428" s="109"/>
      <c r="AC428" s="109"/>
      <c r="AD428" s="109"/>
      <c r="AE428" s="109"/>
      <c r="AF428" s="109"/>
      <c r="AG428" s="109"/>
    </row>
    <row r="429" spans="2:33" x14ac:dyDescent="0.35">
      <c r="B429" s="134"/>
      <c r="C429" s="132"/>
      <c r="E429" s="45"/>
      <c r="F429" s="109"/>
      <c r="G429" s="109"/>
      <c r="H429" s="109"/>
      <c r="I429" s="109"/>
      <c r="J429" s="135"/>
      <c r="K429" s="110"/>
      <c r="L429" s="107"/>
      <c r="M429" s="108"/>
      <c r="O429" s="138"/>
      <c r="R429" s="110"/>
      <c r="T429" s="109"/>
      <c r="U429" s="112"/>
      <c r="V429" s="113"/>
      <c r="W429" s="109"/>
      <c r="X429" s="113"/>
      <c r="Y429" s="113"/>
      <c r="Z429" s="109"/>
      <c r="AA429" s="109"/>
      <c r="AB429" s="109"/>
      <c r="AC429" s="109"/>
      <c r="AD429" s="109"/>
      <c r="AE429" s="109"/>
      <c r="AF429" s="109"/>
      <c r="AG429" s="109"/>
    </row>
    <row r="430" spans="2:33" x14ac:dyDescent="0.35">
      <c r="B430" s="134"/>
      <c r="C430" s="132"/>
      <c r="E430" s="45"/>
      <c r="F430" s="109"/>
      <c r="G430" s="109"/>
      <c r="H430" s="109"/>
      <c r="I430" s="109"/>
      <c r="J430" s="135"/>
      <c r="K430" s="110"/>
      <c r="L430" s="107"/>
      <c r="M430" s="108"/>
      <c r="O430" s="138"/>
      <c r="R430" s="110"/>
      <c r="T430" s="109"/>
      <c r="U430" s="112"/>
      <c r="V430" s="113"/>
      <c r="W430" s="109"/>
      <c r="X430" s="113"/>
      <c r="Y430" s="113"/>
      <c r="Z430" s="109"/>
      <c r="AA430" s="109"/>
      <c r="AB430" s="109"/>
      <c r="AC430" s="109"/>
      <c r="AD430" s="109"/>
      <c r="AE430" s="109"/>
      <c r="AF430" s="109"/>
      <c r="AG430" s="109"/>
    </row>
    <row r="431" spans="2:33" x14ac:dyDescent="0.35">
      <c r="B431" s="134"/>
      <c r="C431" s="132"/>
      <c r="E431" s="45"/>
      <c r="F431" s="109"/>
      <c r="G431" s="109"/>
      <c r="H431" s="109"/>
      <c r="I431" s="109"/>
      <c r="J431" s="135"/>
      <c r="K431" s="110"/>
      <c r="L431" s="107"/>
      <c r="M431" s="108"/>
      <c r="O431" s="138"/>
      <c r="R431" s="110"/>
      <c r="T431" s="109"/>
      <c r="U431" s="112"/>
      <c r="V431" s="113"/>
      <c r="W431" s="109"/>
      <c r="X431" s="113"/>
      <c r="Y431" s="113"/>
      <c r="Z431" s="109"/>
      <c r="AA431" s="109"/>
      <c r="AB431" s="109"/>
      <c r="AC431" s="109"/>
      <c r="AD431" s="109"/>
      <c r="AE431" s="109"/>
      <c r="AF431" s="109"/>
      <c r="AG431" s="109"/>
    </row>
    <row r="432" spans="2:33" x14ac:dyDescent="0.35">
      <c r="B432" s="134"/>
      <c r="C432" s="132"/>
      <c r="E432" s="45"/>
      <c r="F432" s="109"/>
      <c r="G432" s="109"/>
      <c r="H432" s="109"/>
      <c r="I432" s="109"/>
      <c r="J432" s="135"/>
      <c r="K432" s="110"/>
      <c r="L432" s="107"/>
      <c r="M432" s="108"/>
      <c r="O432" s="138"/>
      <c r="R432" s="110"/>
      <c r="T432" s="109"/>
      <c r="U432" s="112"/>
      <c r="V432" s="113"/>
      <c r="W432" s="109"/>
      <c r="X432" s="113"/>
      <c r="Y432" s="113"/>
      <c r="Z432" s="109"/>
      <c r="AA432" s="109"/>
      <c r="AB432" s="109"/>
      <c r="AC432" s="109"/>
      <c r="AD432" s="109"/>
      <c r="AE432" s="109"/>
      <c r="AF432" s="109"/>
      <c r="AG432" s="109"/>
    </row>
    <row r="433" spans="2:33" x14ac:dyDescent="0.35">
      <c r="B433" s="134"/>
      <c r="C433" s="132"/>
      <c r="E433" s="45"/>
      <c r="F433" s="109"/>
      <c r="G433" s="109"/>
      <c r="H433" s="109"/>
      <c r="I433" s="109"/>
      <c r="J433" s="135"/>
      <c r="K433" s="110"/>
      <c r="L433" s="107"/>
      <c r="M433" s="108"/>
      <c r="O433" s="138"/>
      <c r="R433" s="110"/>
      <c r="T433" s="109"/>
      <c r="U433" s="112"/>
      <c r="V433" s="113"/>
      <c r="W433" s="109"/>
      <c r="X433" s="113"/>
      <c r="Y433" s="113"/>
      <c r="Z433" s="109"/>
      <c r="AA433" s="109"/>
      <c r="AB433" s="109"/>
      <c r="AC433" s="109"/>
      <c r="AD433" s="109"/>
      <c r="AE433" s="109"/>
      <c r="AF433" s="109"/>
      <c r="AG433" s="109"/>
    </row>
    <row r="434" spans="2:33" x14ac:dyDescent="0.35">
      <c r="B434" s="134"/>
      <c r="C434" s="129"/>
      <c r="D434" s="129"/>
      <c r="E434" s="135"/>
      <c r="F434" s="109"/>
      <c r="G434" s="109"/>
      <c r="H434" s="109"/>
      <c r="I434" s="109"/>
      <c r="J434" s="135"/>
      <c r="K434" s="140"/>
      <c r="L434" s="141"/>
      <c r="M434" s="108"/>
      <c r="O434" s="138"/>
      <c r="R434" s="110"/>
      <c r="T434" s="109"/>
      <c r="U434" s="112"/>
      <c r="V434" s="113"/>
      <c r="W434" s="109"/>
      <c r="X434" s="113"/>
      <c r="Y434" s="113"/>
      <c r="Z434" s="109"/>
      <c r="AA434" s="109"/>
      <c r="AB434" s="109"/>
      <c r="AC434" s="109"/>
      <c r="AD434" s="109"/>
      <c r="AE434" s="109"/>
      <c r="AF434" s="109"/>
      <c r="AG434" s="109"/>
    </row>
    <row r="435" spans="2:33" x14ac:dyDescent="0.35">
      <c r="B435" s="134"/>
      <c r="C435" s="129"/>
      <c r="D435" s="129"/>
      <c r="E435" s="135"/>
      <c r="F435" s="109"/>
      <c r="G435" s="109"/>
      <c r="H435" s="109"/>
      <c r="I435" s="109"/>
      <c r="J435" s="135"/>
      <c r="K435" s="140"/>
      <c r="L435" s="141"/>
      <c r="M435" s="108"/>
      <c r="O435" s="138"/>
      <c r="R435" s="110"/>
      <c r="T435" s="109"/>
      <c r="U435" s="112"/>
      <c r="V435" s="113"/>
      <c r="W435" s="109"/>
      <c r="X435" s="113"/>
      <c r="Y435" s="113"/>
      <c r="Z435" s="109"/>
      <c r="AA435" s="109"/>
      <c r="AB435" s="109"/>
      <c r="AC435" s="109"/>
      <c r="AD435" s="109"/>
      <c r="AE435" s="109"/>
      <c r="AF435" s="109"/>
      <c r="AG435" s="109"/>
    </row>
    <row r="436" spans="2:33" x14ac:dyDescent="0.35">
      <c r="B436" s="134"/>
      <c r="C436" s="129"/>
      <c r="D436" s="129"/>
      <c r="E436" s="135"/>
      <c r="F436" s="109"/>
      <c r="G436" s="109"/>
      <c r="H436" s="109"/>
      <c r="I436" s="109"/>
      <c r="J436" s="135"/>
      <c r="K436" s="140"/>
      <c r="L436" s="141"/>
      <c r="M436" s="108"/>
      <c r="O436" s="138"/>
      <c r="R436" s="110"/>
      <c r="T436" s="109"/>
      <c r="U436" s="112"/>
      <c r="V436" s="113"/>
      <c r="W436" s="109"/>
      <c r="X436" s="113"/>
      <c r="Y436" s="113"/>
      <c r="Z436" s="109"/>
      <c r="AA436" s="109"/>
      <c r="AB436" s="109"/>
      <c r="AC436" s="109"/>
      <c r="AD436" s="109"/>
      <c r="AE436" s="109"/>
      <c r="AF436" s="109"/>
      <c r="AG436" s="109"/>
    </row>
    <row r="437" spans="2:33" x14ac:dyDescent="0.35">
      <c r="B437" s="134"/>
      <c r="C437" s="129"/>
      <c r="D437" s="129"/>
      <c r="E437" s="135"/>
      <c r="F437" s="109"/>
      <c r="G437" s="109"/>
      <c r="H437" s="109"/>
      <c r="I437" s="109"/>
      <c r="J437" s="135"/>
      <c r="K437" s="140"/>
      <c r="L437" s="141"/>
      <c r="M437" s="108"/>
      <c r="O437" s="138"/>
      <c r="R437" s="110"/>
      <c r="T437" s="109"/>
      <c r="U437" s="112"/>
      <c r="V437" s="113"/>
      <c r="W437" s="109"/>
      <c r="X437" s="113"/>
      <c r="Y437" s="113"/>
      <c r="Z437" s="109"/>
      <c r="AA437" s="109"/>
      <c r="AB437" s="109"/>
      <c r="AC437" s="109"/>
      <c r="AD437" s="109"/>
      <c r="AE437" s="109"/>
      <c r="AF437" s="109"/>
      <c r="AG437" s="109"/>
    </row>
    <row r="438" spans="2:33" x14ac:dyDescent="0.35">
      <c r="B438" s="134"/>
      <c r="C438" s="129"/>
      <c r="D438" s="129"/>
      <c r="E438" s="135"/>
      <c r="F438" s="109"/>
      <c r="G438" s="109"/>
      <c r="H438" s="109"/>
      <c r="I438" s="109"/>
      <c r="J438" s="135"/>
      <c r="K438" s="140"/>
      <c r="L438" s="141"/>
      <c r="M438" s="108"/>
      <c r="O438" s="138"/>
      <c r="R438" s="110"/>
      <c r="T438" s="109"/>
      <c r="U438" s="112"/>
      <c r="V438" s="113"/>
      <c r="W438" s="109"/>
      <c r="X438" s="113"/>
      <c r="Y438" s="113"/>
      <c r="Z438" s="109"/>
      <c r="AA438" s="109"/>
      <c r="AB438" s="109"/>
      <c r="AC438" s="109"/>
      <c r="AD438" s="109"/>
      <c r="AE438" s="109"/>
      <c r="AF438" s="109"/>
      <c r="AG438" s="109"/>
    </row>
    <row r="439" spans="2:33" x14ac:dyDescent="0.35">
      <c r="B439" s="134"/>
      <c r="C439" s="129"/>
      <c r="D439" s="129"/>
      <c r="E439" s="135"/>
      <c r="F439" s="109"/>
      <c r="G439" s="109"/>
      <c r="H439" s="109"/>
      <c r="I439" s="109"/>
      <c r="J439" s="135"/>
      <c r="K439" s="140"/>
      <c r="L439" s="141"/>
      <c r="M439" s="108"/>
      <c r="O439" s="138"/>
      <c r="R439" s="110"/>
      <c r="T439" s="109"/>
      <c r="U439" s="112"/>
      <c r="V439" s="113"/>
      <c r="W439" s="109"/>
      <c r="X439" s="113"/>
      <c r="Y439" s="113"/>
      <c r="Z439" s="109"/>
      <c r="AA439" s="109"/>
      <c r="AB439" s="109"/>
      <c r="AC439" s="109"/>
      <c r="AD439" s="109"/>
      <c r="AE439" s="109"/>
      <c r="AF439" s="109"/>
      <c r="AG439" s="109"/>
    </row>
    <row r="440" spans="2:33" x14ac:dyDescent="0.35">
      <c r="B440" s="134"/>
      <c r="C440" s="129"/>
      <c r="D440" s="129"/>
      <c r="E440" s="135"/>
      <c r="F440" s="109"/>
      <c r="G440" s="109"/>
      <c r="H440" s="109"/>
      <c r="I440" s="109"/>
      <c r="J440" s="135"/>
      <c r="K440" s="140"/>
      <c r="L440" s="141"/>
      <c r="M440" s="108"/>
      <c r="O440" s="138"/>
      <c r="R440" s="110"/>
      <c r="T440" s="109"/>
      <c r="U440" s="112"/>
      <c r="V440" s="113"/>
      <c r="W440" s="109"/>
      <c r="X440" s="113"/>
      <c r="Y440" s="113"/>
      <c r="Z440" s="109"/>
      <c r="AA440" s="109"/>
      <c r="AB440" s="109"/>
      <c r="AC440" s="109"/>
      <c r="AD440" s="109"/>
      <c r="AE440" s="109"/>
      <c r="AF440" s="109"/>
      <c r="AG440" s="109"/>
    </row>
    <row r="441" spans="2:33" x14ac:dyDescent="0.35">
      <c r="B441" s="134"/>
      <c r="C441" s="129"/>
      <c r="D441" s="129"/>
      <c r="E441" s="135"/>
      <c r="F441" s="109"/>
      <c r="G441" s="109"/>
      <c r="H441" s="109"/>
      <c r="I441" s="109"/>
      <c r="J441" s="135"/>
      <c r="K441" s="140"/>
      <c r="L441" s="141"/>
      <c r="M441" s="108"/>
      <c r="O441" s="138"/>
      <c r="R441" s="110"/>
      <c r="T441" s="109"/>
      <c r="U441" s="112"/>
      <c r="V441" s="113"/>
      <c r="W441" s="109"/>
      <c r="X441" s="113"/>
      <c r="Y441" s="113"/>
      <c r="Z441" s="109"/>
      <c r="AA441" s="109"/>
      <c r="AB441" s="109"/>
      <c r="AC441" s="109"/>
      <c r="AD441" s="109"/>
      <c r="AE441" s="109"/>
      <c r="AF441" s="109"/>
      <c r="AG441" s="109"/>
    </row>
    <row r="442" spans="2:33" x14ac:dyDescent="0.35">
      <c r="B442" s="134"/>
      <c r="C442" s="129"/>
      <c r="D442" s="129"/>
      <c r="E442" s="135"/>
      <c r="F442" s="109"/>
      <c r="G442" s="109"/>
      <c r="H442" s="109"/>
      <c r="I442" s="109"/>
      <c r="J442" s="135"/>
      <c r="K442" s="140"/>
      <c r="L442" s="141"/>
      <c r="M442" s="108"/>
      <c r="O442" s="138"/>
      <c r="R442" s="110"/>
      <c r="T442" s="109"/>
      <c r="U442" s="112"/>
      <c r="V442" s="113"/>
      <c r="W442" s="109"/>
      <c r="X442" s="113"/>
      <c r="Y442" s="113"/>
      <c r="Z442" s="109"/>
      <c r="AA442" s="109"/>
      <c r="AB442" s="109"/>
      <c r="AC442" s="109"/>
      <c r="AD442" s="109"/>
      <c r="AE442" s="109"/>
      <c r="AF442" s="109"/>
      <c r="AG442" s="109"/>
    </row>
    <row r="443" spans="2:33" x14ac:dyDescent="0.35">
      <c r="B443" s="134"/>
      <c r="C443" s="129"/>
      <c r="E443" s="135"/>
      <c r="F443" s="109"/>
      <c r="G443" s="109"/>
      <c r="H443" s="109"/>
      <c r="I443" s="109"/>
      <c r="J443" s="135"/>
      <c r="K443" s="122"/>
      <c r="L443" s="141"/>
      <c r="M443" s="108"/>
      <c r="O443" s="138"/>
      <c r="R443" s="110"/>
      <c r="T443" s="109"/>
      <c r="U443" s="112"/>
      <c r="V443" s="113"/>
      <c r="W443" s="109"/>
      <c r="X443" s="113"/>
      <c r="Y443" s="113"/>
      <c r="Z443" s="109"/>
      <c r="AA443" s="109"/>
      <c r="AB443" s="109"/>
      <c r="AC443" s="109"/>
      <c r="AD443" s="109"/>
      <c r="AE443" s="109"/>
      <c r="AF443" s="109"/>
      <c r="AG443" s="109"/>
    </row>
    <row r="444" spans="2:33" x14ac:dyDescent="0.35">
      <c r="B444" s="134"/>
      <c r="C444" s="129"/>
      <c r="E444" s="135"/>
      <c r="F444" s="109"/>
      <c r="G444" s="109"/>
      <c r="H444" s="109"/>
      <c r="I444" s="109"/>
      <c r="J444" s="135"/>
      <c r="K444" s="122"/>
      <c r="L444" s="141"/>
      <c r="M444" s="108"/>
      <c r="O444" s="138"/>
      <c r="R444" s="110"/>
      <c r="T444" s="109"/>
      <c r="U444" s="112"/>
      <c r="V444" s="113"/>
      <c r="W444" s="109"/>
      <c r="X444" s="113"/>
      <c r="Y444" s="113"/>
      <c r="Z444" s="109"/>
      <c r="AA444" s="109"/>
      <c r="AB444" s="109"/>
      <c r="AC444" s="109"/>
      <c r="AD444" s="109"/>
      <c r="AE444" s="109"/>
      <c r="AF444" s="109"/>
      <c r="AG444" s="109"/>
    </row>
    <row r="445" spans="2:33" x14ac:dyDescent="0.35">
      <c r="B445" s="134"/>
      <c r="C445" s="129"/>
      <c r="E445" s="135"/>
      <c r="F445" s="109"/>
      <c r="G445" s="109"/>
      <c r="H445" s="109"/>
      <c r="I445" s="109"/>
      <c r="J445" s="135"/>
      <c r="K445" s="122"/>
      <c r="L445" s="141"/>
      <c r="M445" s="108"/>
      <c r="O445" s="138"/>
      <c r="R445" s="110"/>
      <c r="T445" s="109"/>
      <c r="U445" s="112"/>
      <c r="V445" s="113"/>
      <c r="W445" s="109"/>
      <c r="X445" s="113"/>
      <c r="Y445" s="113"/>
      <c r="Z445" s="109"/>
      <c r="AA445" s="109"/>
      <c r="AB445" s="109"/>
      <c r="AC445" s="109"/>
      <c r="AD445" s="109"/>
      <c r="AE445" s="109"/>
      <c r="AF445" s="109"/>
      <c r="AG445" s="109"/>
    </row>
    <row r="446" spans="2:33" x14ac:dyDescent="0.35">
      <c r="B446" s="134"/>
      <c r="C446" s="129"/>
      <c r="E446" s="135"/>
      <c r="F446" s="109"/>
      <c r="G446" s="109"/>
      <c r="H446" s="109"/>
      <c r="I446" s="109"/>
      <c r="J446" s="135"/>
      <c r="K446" s="122"/>
      <c r="L446" s="141"/>
      <c r="M446" s="108"/>
      <c r="O446" s="138"/>
      <c r="R446" s="110"/>
      <c r="T446" s="109"/>
      <c r="U446" s="112"/>
      <c r="V446" s="113"/>
      <c r="W446" s="109"/>
      <c r="X446" s="113"/>
      <c r="Y446" s="113"/>
      <c r="Z446" s="109"/>
      <c r="AA446" s="109"/>
      <c r="AB446" s="109"/>
      <c r="AC446" s="109"/>
      <c r="AD446" s="109"/>
      <c r="AE446" s="109"/>
      <c r="AF446" s="109"/>
      <c r="AG446" s="109"/>
    </row>
    <row r="447" spans="2:33" x14ac:dyDescent="0.35">
      <c r="B447" s="134"/>
      <c r="C447" s="129"/>
      <c r="E447" s="135"/>
      <c r="F447" s="109"/>
      <c r="G447" s="109"/>
      <c r="H447" s="109"/>
      <c r="I447" s="109"/>
      <c r="J447" s="135"/>
      <c r="K447" s="122"/>
      <c r="L447" s="141"/>
      <c r="M447" s="108"/>
      <c r="O447" s="138"/>
      <c r="R447" s="110"/>
      <c r="T447" s="109"/>
      <c r="U447" s="112"/>
      <c r="V447" s="113"/>
      <c r="W447" s="109"/>
      <c r="X447" s="113"/>
      <c r="Y447" s="113"/>
      <c r="Z447" s="109"/>
      <c r="AA447" s="109"/>
      <c r="AB447" s="109"/>
      <c r="AC447" s="109"/>
      <c r="AD447" s="109"/>
      <c r="AE447" s="109"/>
      <c r="AF447" s="109"/>
      <c r="AG447" s="109"/>
    </row>
    <row r="448" spans="2:33" x14ac:dyDescent="0.35">
      <c r="B448" s="134"/>
      <c r="C448" s="129"/>
      <c r="E448" s="135"/>
      <c r="F448" s="109"/>
      <c r="G448" s="109"/>
      <c r="H448" s="109"/>
      <c r="I448" s="109"/>
      <c r="J448" s="135"/>
      <c r="K448" s="122"/>
      <c r="L448" s="141"/>
      <c r="M448" s="108"/>
      <c r="O448" s="138"/>
      <c r="R448" s="110"/>
      <c r="T448" s="109"/>
      <c r="U448" s="112"/>
      <c r="V448" s="113"/>
      <c r="W448" s="109"/>
      <c r="X448" s="113"/>
      <c r="Y448" s="113"/>
      <c r="Z448" s="109"/>
      <c r="AA448" s="109"/>
      <c r="AB448" s="109"/>
      <c r="AC448" s="109"/>
      <c r="AD448" s="109"/>
      <c r="AE448" s="109"/>
      <c r="AF448" s="109"/>
      <c r="AG448" s="109"/>
    </row>
    <row r="449" spans="2:33" x14ac:dyDescent="0.35">
      <c r="B449" s="134"/>
      <c r="C449" s="129"/>
      <c r="D449" s="91"/>
      <c r="E449" s="135"/>
      <c r="F449" s="109"/>
      <c r="G449" s="109"/>
      <c r="H449" s="109"/>
      <c r="I449" s="142"/>
      <c r="J449" s="142"/>
      <c r="K449" s="143"/>
      <c r="L449" s="141"/>
      <c r="M449" s="108"/>
      <c r="N449" s="144"/>
      <c r="O449" s="145"/>
      <c r="P449" s="146"/>
      <c r="Q449" s="147"/>
      <c r="R449" s="110"/>
      <c r="T449" s="109"/>
      <c r="U449" s="112"/>
      <c r="V449" s="113"/>
      <c r="W449" s="109"/>
      <c r="X449" s="113"/>
      <c r="Y449" s="113"/>
      <c r="Z449" s="109"/>
      <c r="AA449" s="109"/>
      <c r="AB449" s="109"/>
      <c r="AC449" s="109"/>
      <c r="AD449" s="109"/>
      <c r="AE449" s="109"/>
      <c r="AF449" s="109"/>
      <c r="AG449" s="109"/>
    </row>
  </sheetData>
  <mergeCells count="4">
    <mergeCell ref="A1:Q1"/>
    <mergeCell ref="S1:U1"/>
    <mergeCell ref="V1:AF1"/>
    <mergeCell ref="AH1:AL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Metadata</vt:lpstr>
      <vt:lpstr>Info</vt:lpstr>
      <vt:lpstr>Data_Soil</vt:lpstr>
      <vt:lpstr>Data_Sward</vt:lpstr>
      <vt:lpstr>Data_Worms</vt:lpstr>
      <vt:lpstr>Data_Worms_plag</vt:lpstr>
      <vt:lpstr>Data_Herbage</vt:lpstr>
      <vt:lpstr>Data_SL</vt:lpstr>
      <vt:lpstr>SL_2018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</dc:creator>
  <cp:lastModifiedBy>NH</cp:lastModifiedBy>
  <dcterms:created xsi:type="dcterms:W3CDTF">2024-10-04T07:57:25Z</dcterms:created>
  <dcterms:modified xsi:type="dcterms:W3CDTF">2024-11-18T11:08:54Z</dcterms:modified>
</cp:coreProperties>
</file>