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0" documentId="8_{9CA67A43-3155-4F9F-BEE4-CAAB02EB069C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GS Test Timing" sheetId="1" r:id="rId1"/>
    <sheet name="Test Timing with fllush" sheetId="2" state="hidden" r:id="rId2"/>
    <sheet name="Standalone Test Timing" sheetId="3" r:id="rId3"/>
    <sheet name="Time Diff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 a="1"/>
  <c r="B18" i="1"/>
  <c r="C18" i="1" a="1"/>
  <c r="C18" i="1"/>
  <c r="D18" i="1" a="1"/>
  <c r="D18" i="1"/>
  <c r="E18" i="1" a="1"/>
  <c r="E18" i="1"/>
  <c r="C17" i="1" a="1"/>
  <c r="C17" i="1"/>
  <c r="D17" i="1" a="1"/>
  <c r="D17" i="1"/>
  <c r="E17" i="1" a="1"/>
  <c r="E17" i="1"/>
  <c r="F17" i="1" a="1"/>
  <c r="F17" i="1"/>
  <c r="B17" i="1" a="1"/>
  <c r="B17" i="1"/>
  <c r="B16" i="1"/>
  <c r="B15" i="1"/>
  <c r="B16" i="3"/>
  <c r="B6" i="4" s="1"/>
  <c r="B15" i="3"/>
  <c r="B5" i="4" s="1"/>
  <c r="C13" i="3"/>
  <c r="C3" i="4" s="1"/>
  <c r="D13" i="3"/>
  <c r="D3" i="4" s="1"/>
  <c r="E13" i="3"/>
  <c r="E3" i="4" s="1"/>
  <c r="F13" i="3"/>
  <c r="F3" i="4" s="1"/>
  <c r="B13" i="3"/>
  <c r="B3" i="4" s="1"/>
  <c r="C14" i="3"/>
  <c r="C4" i="4" s="1"/>
  <c r="D14" i="3"/>
  <c r="D4" i="4" s="1"/>
  <c r="E14" i="3"/>
  <c r="E4" i="4" s="1"/>
  <c r="F14" i="3"/>
  <c r="F4" i="4" s="1"/>
  <c r="B14" i="3"/>
  <c r="B4" i="4" s="1"/>
  <c r="F16" i="3"/>
  <c r="F6" i="4" s="1"/>
  <c r="E16" i="3"/>
  <c r="E6" i="4" s="1"/>
  <c r="D16" i="3"/>
  <c r="D6" i="4" s="1"/>
  <c r="C16" i="3"/>
  <c r="C6" i="4" s="1"/>
  <c r="F15" i="3"/>
  <c r="F5" i="4" s="1"/>
  <c r="E15" i="3"/>
  <c r="E5" i="4" s="1"/>
  <c r="D15" i="3"/>
  <c r="D5" i="4" s="1"/>
  <c r="C15" i="3"/>
  <c r="C5" i="4" s="1"/>
  <c r="C16" i="1"/>
  <c r="D16" i="1"/>
  <c r="E16" i="1"/>
  <c r="F16" i="1"/>
  <c r="F18" i="1"/>
  <c r="C13" i="1"/>
  <c r="D13" i="1"/>
  <c r="E13" i="1"/>
  <c r="F13" i="1"/>
  <c r="B13" i="1"/>
  <c r="F15" i="1" l="1"/>
  <c r="F14" i="1"/>
  <c r="D15" i="1"/>
  <c r="D14" i="1"/>
  <c r="C15" i="1"/>
  <c r="C14" i="1"/>
  <c r="B14" i="1"/>
  <c r="E14" i="1"/>
  <c r="E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<sst xmlns="http://schemas.openxmlformats.org/spreadsheetml/2006/main" count="94" uniqueCount="47">
  <si>
    <t>Graceful Shutdown Test Results in Nanoseconds</t>
  </si>
  <si>
    <t>Trial</t>
  </si>
  <si>
    <t>Tiny</t>
  </si>
  <si>
    <t>Write to File</t>
  </si>
  <si>
    <t>Read and Write</t>
  </si>
  <si>
    <t>Ping Server</t>
  </si>
  <si>
    <t>Shared Memory</t>
  </si>
  <si>
    <t>Avg_ns</t>
  </si>
  <si>
    <t>Avg_ms</t>
  </si>
  <si>
    <t>Avg_s</t>
  </si>
  <si>
    <t>Trim_s</t>
  </si>
  <si>
    <t>Stdev_s</t>
  </si>
  <si>
    <t>Var_s</t>
  </si>
  <si>
    <t>Gracefull Shutdown Test Setup</t>
  </si>
  <si>
    <t>System</t>
  </si>
  <si>
    <t>VM, 6 CPU cores, 51050 MB RAM, Cgroup for OOM limited to 500MB, wifi network connection</t>
  </si>
  <si>
    <t>OS</t>
  </si>
  <si>
    <t>Custom Graceful Shutdown kernel, 5.4.1</t>
  </si>
  <si>
    <t>Graceful Shutdown Testing Procedure</t>
  </si>
  <si>
    <t>Build clean version of the kernel and install</t>
  </si>
  <si>
    <t>Reboot into kernel</t>
  </si>
  <si>
    <t>Run setup_initial_running_env.sh script</t>
  </si>
  <si>
    <t>cd to test_programs dir</t>
  </si>
  <si>
    <t>Open second console window with dmesg to keep an eye on what is happening, do not do anything while test runs</t>
  </si>
  <si>
    <t>Run the test through the run_program_with_gs.sh script as root with oom condition allocating 1000 MB blocks</t>
  </si>
  <si>
    <t>Allow test to run for a few minutes, if it does not exit kill it and record output if it exists and mark with asterisk</t>
  </si>
  <si>
    <t>Repeat running tests until all tests complete, remove files that get appended between runs (ping_output.txt)</t>
  </si>
  <si>
    <t>Timing results can be found using 'dmesg | grep "oom timer"</t>
  </si>
  <si>
    <t>*</t>
  </si>
  <si>
    <t>Script had to be killed</t>
  </si>
  <si>
    <t>Test Results in Nanoseconds</t>
  </si>
  <si>
    <t>Null</t>
  </si>
  <si>
    <t>Test Setup</t>
  </si>
  <si>
    <t>VM, 6 CPU cores, 51050 MB RAM, Cgroup for OOM limited to 500MB</t>
  </si>
  <si>
    <t>Test Procedure</t>
  </si>
  <si>
    <t>Open second console window with dmesg to keep an eye on what is happening</t>
  </si>
  <si>
    <t>Repeat running tests until all tests complete</t>
  </si>
  <si>
    <t>* Script hung and did not exit, numbers output on killing of script</t>
  </si>
  <si>
    <t>Standalone Test Results in Nanoseconds for Total Execution</t>
  </si>
  <si>
    <t>Shared Memory+</t>
  </si>
  <si>
    <t>Standalone Test Setup</t>
  </si>
  <si>
    <t>Standalone Testing Procedure</t>
  </si>
  <si>
    <t>Run the test directly as 'time ./my_executable'</t>
  </si>
  <si>
    <t>Timing results collected are for 'sys'</t>
  </si>
  <si>
    <t>+</t>
  </si>
  <si>
    <t>Run with oom_condition_creator_shm but alloacating 0MB instead of 1000MB, while loop removed, timer is don on the execution of the read_mem file only</t>
  </si>
  <si>
    <t>Diff Timing Results Per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</si>
</sst>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69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0" borderId="0" xfId="0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2" xfId="0" applyFont="1" applyFill="1" applyBorder="1"/>
    <xf numFmtId="0" fontId="2" fillId="0" borderId="2" xfId="0" applyFont="1" applyBorder="1"/>
    <xf numFmtId="0" fontId="1" fillId="2" borderId="2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0" xfId="0" applyAlignment="1"/>
    <xf numFmtId="0" fontId="1" fillId="2" borderId="9" xfId="0" applyFont="1" applyFill="1" applyBorder="1" applyAlignment="1">
      <alignment horizontal="center"/>
    </xf>
    <xf numFmtId="0" fontId="2" fillId="2" borderId="5" xfId="0" applyFont="1" applyFill="1" applyBorder="1"/>
    <xf numFmtId="0" fontId="0" fillId="2" borderId="9" xfId="0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 wrapText="1"/>
    </xf>
    <xf numFmtId="167" fontId="1" fillId="3" borderId="11" xfId="0" applyNumberFormat="1" applyFont="1" applyFill="1" applyBorder="1" applyAlignment="1">
      <alignment horizontal="right"/>
    </xf>
    <xf numFmtId="169" fontId="1" fillId="3" borderId="11" xfId="0" applyNumberFormat="1" applyFont="1" applyFill="1" applyBorder="1" applyAlignment="1">
      <alignment horizontal="right"/>
    </xf>
    <xf numFmtId="169" fontId="0" fillId="0" borderId="1" xfId="0" applyNumberFormat="1" applyFont="1" applyBorder="1" applyAlignment="1">
      <alignment horizontal="right"/>
    </xf>
    <xf numFmtId="169" fontId="2" fillId="0" borderId="1" xfId="0" applyNumberFormat="1" applyFont="1" applyBorder="1" applyAlignment="1">
      <alignment horizontal="right"/>
    </xf>
    <xf numFmtId="169" fontId="3" fillId="0" borderId="1" xfId="0" applyNumberFormat="1" applyFont="1" applyBorder="1"/>
    <xf numFmtId="169" fontId="0" fillId="0" borderId="1" xfId="0" applyNumberFormat="1" applyBorder="1"/>
    <xf numFmtId="169" fontId="0" fillId="2" borderId="1" xfId="0" applyNumberFormat="1" applyFont="1" applyFill="1" applyBorder="1" applyAlignment="1">
      <alignment horizontal="right"/>
    </xf>
    <xf numFmtId="169" fontId="2" fillId="2" borderId="1" xfId="0" applyNumberFormat="1" applyFont="1" applyFill="1" applyBorder="1"/>
    <xf numFmtId="169" fontId="3" fillId="2" borderId="1" xfId="0" applyNumberFormat="1" applyFont="1" applyFill="1" applyBorder="1"/>
    <xf numFmtId="169" fontId="0" fillId="2" borderId="1" xfId="0" applyNumberFormat="1" applyFill="1" applyBorder="1"/>
    <xf numFmtId="16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B38" sqref="B38:F38"/>
    </sheetView>
  </sheetViews>
  <sheetFormatPr defaultRowHeight="15"/>
  <cols>
    <col min="1" max="1" width="7.140625" customWidth="1"/>
    <col min="2" max="6" width="20.28515625" customWidth="1"/>
    <col min="8" max="8" width="15.140625" customWidth="1"/>
  </cols>
  <sheetData>
    <row r="1" spans="1:6">
      <c r="A1" s="6"/>
      <c r="B1" s="34" t="s">
        <v>0</v>
      </c>
      <c r="C1" s="35"/>
      <c r="D1" s="35"/>
      <c r="E1" s="35"/>
      <c r="F1" s="36"/>
    </row>
    <row r="2" spans="1:6">
      <c r="A2" s="29" t="s">
        <v>1</v>
      </c>
      <c r="B2" s="29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21">
        <v>1408324</v>
      </c>
      <c r="C3" s="8">
        <v>4016388</v>
      </c>
      <c r="D3" s="1">
        <v>2006275</v>
      </c>
      <c r="E3" s="1">
        <v>866787674</v>
      </c>
      <c r="F3" s="1">
        <v>4069419</v>
      </c>
    </row>
    <row r="4" spans="1:6">
      <c r="A4" s="4">
        <v>2</v>
      </c>
      <c r="B4" s="22">
        <v>1747499</v>
      </c>
      <c r="C4" s="9">
        <v>4765530</v>
      </c>
      <c r="D4" s="5">
        <v>2105679</v>
      </c>
      <c r="E4" s="5">
        <v>642289299</v>
      </c>
      <c r="F4" s="5">
        <v>2977915</v>
      </c>
    </row>
    <row r="5" spans="1:6">
      <c r="A5" s="3">
        <v>3</v>
      </c>
      <c r="B5" s="21">
        <v>6837046</v>
      </c>
      <c r="C5" s="10">
        <v>3980363</v>
      </c>
      <c r="D5" s="1">
        <v>3168035</v>
      </c>
      <c r="E5" s="1">
        <v>858361114</v>
      </c>
      <c r="F5" s="1">
        <v>2572381</v>
      </c>
    </row>
    <row r="6" spans="1:6">
      <c r="A6" s="4">
        <v>4</v>
      </c>
      <c r="B6" s="22">
        <v>2205989</v>
      </c>
      <c r="C6" s="9">
        <v>2455174</v>
      </c>
      <c r="D6" s="5">
        <v>2307081</v>
      </c>
      <c r="E6" s="5">
        <v>1005174631</v>
      </c>
      <c r="F6" s="5">
        <v>2942756</v>
      </c>
    </row>
    <row r="7" spans="1:6">
      <c r="A7" s="3">
        <v>5</v>
      </c>
      <c r="B7" s="21">
        <v>4557271</v>
      </c>
      <c r="C7" s="8">
        <v>3927626</v>
      </c>
      <c r="D7" s="1">
        <v>2380649</v>
      </c>
      <c r="E7" s="1">
        <v>2394241726</v>
      </c>
      <c r="F7" s="1">
        <v>2697244</v>
      </c>
    </row>
    <row r="8" spans="1:6">
      <c r="A8" s="4">
        <v>6</v>
      </c>
      <c r="B8" s="22">
        <v>3347838</v>
      </c>
      <c r="C8" s="9">
        <v>2390099</v>
      </c>
      <c r="D8" s="5">
        <v>4213332</v>
      </c>
      <c r="E8" s="5">
        <v>1403827882</v>
      </c>
      <c r="F8" s="5">
        <v>3023899</v>
      </c>
    </row>
    <row r="9" spans="1:6">
      <c r="A9" s="3">
        <v>7</v>
      </c>
      <c r="B9" s="21">
        <v>1261730</v>
      </c>
      <c r="C9" s="10">
        <v>3242885</v>
      </c>
      <c r="D9" s="1">
        <v>3284066</v>
      </c>
      <c r="E9" s="1">
        <v>835595335</v>
      </c>
      <c r="F9" s="1">
        <v>2290561</v>
      </c>
    </row>
    <row r="10" spans="1:6">
      <c r="A10" s="4">
        <v>8</v>
      </c>
      <c r="B10" s="22">
        <v>1440056</v>
      </c>
      <c r="C10" s="9">
        <v>3400761</v>
      </c>
      <c r="D10" s="5">
        <v>1364695</v>
      </c>
      <c r="E10" s="5">
        <v>1226064915</v>
      </c>
      <c r="F10" s="5">
        <v>2534655</v>
      </c>
    </row>
    <row r="11" spans="1:6">
      <c r="A11" s="3">
        <v>9</v>
      </c>
      <c r="B11" s="21">
        <v>4341436</v>
      </c>
      <c r="C11" s="10">
        <v>2621040</v>
      </c>
      <c r="D11" s="1">
        <v>4333457</v>
      </c>
      <c r="E11" s="1">
        <v>822094978</v>
      </c>
      <c r="F11" s="1">
        <v>2040027</v>
      </c>
    </row>
    <row r="12" spans="1:6">
      <c r="A12" s="14">
        <v>10</v>
      </c>
      <c r="B12" s="23">
        <v>2012973</v>
      </c>
      <c r="C12" s="15">
        <v>2106674</v>
      </c>
      <c r="D12" s="16">
        <v>2623373</v>
      </c>
      <c r="E12" s="16">
        <v>862543591</v>
      </c>
      <c r="F12" s="16">
        <v>3559626</v>
      </c>
    </row>
    <row r="13" spans="1:6">
      <c r="A13" s="17" t="s">
        <v>7</v>
      </c>
      <c r="B13" s="19">
        <f>AVERAGE(B3:B12)</f>
        <v>2916016.2</v>
      </c>
      <c r="C13" s="19">
        <f t="shared" ref="C13:F13" si="0">AVERAGE(C3:C12)</f>
        <v>3290654</v>
      </c>
      <c r="D13" s="19">
        <f t="shared" si="0"/>
        <v>2778664.2</v>
      </c>
      <c r="E13" s="19">
        <f t="shared" si="0"/>
        <v>1091698114.5</v>
      </c>
      <c r="F13" s="19">
        <f t="shared" si="0"/>
        <v>2870848.3</v>
      </c>
    </row>
    <row r="14" spans="1:6">
      <c r="A14" s="18" t="s">
        <v>8</v>
      </c>
      <c r="B14" s="20">
        <f>B13/1000000</f>
        <v>2.9160162000000001</v>
      </c>
      <c r="C14" s="20">
        <f t="shared" ref="C14:F14" si="1">C13/1000000</f>
        <v>3.290654</v>
      </c>
      <c r="D14" s="20">
        <f t="shared" si="1"/>
        <v>2.7786642000000001</v>
      </c>
      <c r="E14" s="20">
        <f t="shared" si="1"/>
        <v>1091.6981145</v>
      </c>
      <c r="F14" s="20">
        <f t="shared" si="1"/>
        <v>2.8708483</v>
      </c>
    </row>
    <row r="15" spans="1:6">
      <c r="A15" s="18" t="s">
        <v>9</v>
      </c>
      <c r="B15" s="20">
        <f>B13/1000000000</f>
        <v>2.9160162000000001E-3</v>
      </c>
      <c r="C15" s="20">
        <f t="shared" ref="C15:F15" si="2">C13/1000000000</f>
        <v>3.2906540000000001E-3</v>
      </c>
      <c r="D15" s="20">
        <f t="shared" si="2"/>
        <v>2.7786642000000002E-3</v>
      </c>
      <c r="E15" s="20">
        <f t="shared" si="2"/>
        <v>1.0916981145</v>
      </c>
      <c r="F15" s="20">
        <f t="shared" si="2"/>
        <v>2.8708482999999997E-3</v>
      </c>
    </row>
    <row r="16" spans="1:6">
      <c r="A16" s="18" t="s">
        <v>10</v>
      </c>
      <c r="B16" s="20">
        <f>TRIMMEAN(B3:B12, 0.2)/1000000000</f>
        <v>2.6326732500000002E-3</v>
      </c>
      <c r="C16" s="20">
        <f t="shared" ref="C16:F16" si="3">TRIMMEAN(C3:C12, 0.2)/1000000000</f>
        <v>3.2542920000000002E-3</v>
      </c>
      <c r="D16" s="20">
        <f t="shared" si="3"/>
        <v>2.7610612499999999E-3</v>
      </c>
      <c r="E16" s="20">
        <f t="shared" si="3"/>
        <v>0.98505626499999999</v>
      </c>
      <c r="F16" s="20">
        <f t="shared" si="3"/>
        <v>2.8248796249999999E-3</v>
      </c>
    </row>
    <row r="17" spans="1:8">
      <c r="A17" s="18" t="s">
        <v>11</v>
      </c>
      <c r="B17" s="20" cm="1">
        <f t="array" ref="B17">STDEV(B3:B12/1000000000)</f>
        <v>1.8305979256982192E-3</v>
      </c>
      <c r="C17" s="20" cm="1">
        <f t="array" ref="C17">STDEV(C3:C12/1000000000)</f>
        <v>8.7920443863428153E-4</v>
      </c>
      <c r="D17" s="20" cm="1">
        <f t="array" ref="D17">STDEV(D3:D12/1000000000)</f>
        <v>9.6242853539133541E-4</v>
      </c>
      <c r="E17" s="20" cm="1">
        <f t="array" ref="E17">STDEV(E3:E12/1000000000)</f>
        <v>0.50743045806065101</v>
      </c>
      <c r="F17" s="20" cm="1">
        <f t="array" ref="F17">STDEV(F3:F12/1000000000)</f>
        <v>5.9724268801087527E-4</v>
      </c>
    </row>
    <row r="18" spans="1:8">
      <c r="A18" s="18" t="s">
        <v>12</v>
      </c>
      <c r="B18" s="20" cm="1">
        <f t="array" ref="B18">VAR(B3:B12/1000000000)</f>
        <v>3.3510887655706234E-6</v>
      </c>
      <c r="C18" s="20" cm="1">
        <f t="array" ref="C18">VAR(C3:C12/1000000000)</f>
        <v>7.7300044491422211E-7</v>
      </c>
      <c r="D18" s="20" cm="1">
        <f t="array" ref="D18">VAR(D3:D12/1000000000)</f>
        <v>9.2626868573551094E-7</v>
      </c>
      <c r="E18" s="20" cm="1">
        <f t="array" ref="E18">VAR(E3:E12/1000000000)</f>
        <v>0.25748566976764209</v>
      </c>
      <c r="F18" s="20">
        <f t="shared" ref="C18:F18" si="4">VAR(F3:F12)</f>
        <v>356698828382.45483</v>
      </c>
    </row>
    <row r="21" spans="1:8">
      <c r="A21" s="37" t="s">
        <v>13</v>
      </c>
      <c r="B21" s="37"/>
      <c r="C21" s="37"/>
      <c r="D21" s="37"/>
      <c r="E21" s="37"/>
      <c r="F21" s="37"/>
      <c r="G21" s="12"/>
      <c r="H21" s="12"/>
    </row>
    <row r="22" spans="1:8">
      <c r="A22" s="31" t="s">
        <v>14</v>
      </c>
      <c r="B22" s="38" t="s">
        <v>15</v>
      </c>
      <c r="C22" s="38"/>
      <c r="D22" s="38"/>
      <c r="E22" s="38"/>
      <c r="F22" s="38"/>
      <c r="G22" s="13"/>
      <c r="H22" s="13"/>
    </row>
    <row r="23" spans="1:8">
      <c r="A23" s="31" t="s">
        <v>16</v>
      </c>
      <c r="B23" s="33" t="s">
        <v>17</v>
      </c>
      <c r="C23" s="33"/>
      <c r="D23" s="33"/>
      <c r="E23" s="33"/>
      <c r="F23" s="33"/>
      <c r="G23" s="13"/>
      <c r="H23" s="13"/>
    </row>
    <row r="26" spans="1:8">
      <c r="A26" s="37" t="s">
        <v>18</v>
      </c>
      <c r="B26" s="37"/>
      <c r="C26" s="37"/>
      <c r="D26" s="37"/>
      <c r="E26" s="37"/>
      <c r="F26" s="37"/>
      <c r="G26" s="12"/>
      <c r="H26" s="12"/>
    </row>
    <row r="27" spans="1:8">
      <c r="A27" s="32">
        <v>1</v>
      </c>
      <c r="B27" s="38" t="s">
        <v>19</v>
      </c>
      <c r="C27" s="38"/>
      <c r="D27" s="38"/>
      <c r="E27" s="38"/>
      <c r="F27" s="38"/>
      <c r="G27" s="28"/>
    </row>
    <row r="28" spans="1:8">
      <c r="A28" s="32">
        <v>2</v>
      </c>
      <c r="B28" s="33" t="s">
        <v>20</v>
      </c>
      <c r="C28" s="33"/>
      <c r="D28" s="33"/>
      <c r="E28" s="33"/>
      <c r="F28" s="33"/>
      <c r="G28" s="28"/>
    </row>
    <row r="29" spans="1:8">
      <c r="A29" s="32">
        <v>3</v>
      </c>
      <c r="B29" s="33" t="s">
        <v>21</v>
      </c>
      <c r="C29" s="33"/>
      <c r="D29" s="33"/>
      <c r="E29" s="33"/>
      <c r="F29" s="33"/>
      <c r="G29" s="28"/>
    </row>
    <row r="30" spans="1:8">
      <c r="A30" s="32">
        <v>4</v>
      </c>
      <c r="B30" s="33" t="s">
        <v>22</v>
      </c>
      <c r="C30" s="33"/>
      <c r="D30" s="33"/>
      <c r="E30" s="33"/>
      <c r="F30" s="33"/>
      <c r="G30" s="28"/>
    </row>
    <row r="31" spans="1:8">
      <c r="A31" s="32">
        <v>5</v>
      </c>
      <c r="B31" s="33" t="s">
        <v>23</v>
      </c>
      <c r="C31" s="33"/>
      <c r="D31" s="33"/>
      <c r="E31" s="33"/>
      <c r="F31" s="33"/>
      <c r="G31" s="28"/>
    </row>
    <row r="32" spans="1:8">
      <c r="A32" s="32">
        <v>6</v>
      </c>
      <c r="B32" s="33" t="s">
        <v>24</v>
      </c>
      <c r="C32" s="33"/>
      <c r="D32" s="33"/>
      <c r="E32" s="33"/>
      <c r="F32" s="33"/>
      <c r="G32" s="28"/>
    </row>
    <row r="33" spans="1:7">
      <c r="A33" s="32">
        <v>7</v>
      </c>
      <c r="B33" s="33" t="s">
        <v>25</v>
      </c>
      <c r="C33" s="33"/>
      <c r="D33" s="33"/>
      <c r="E33" s="33"/>
      <c r="F33" s="33"/>
      <c r="G33" s="28"/>
    </row>
    <row r="34" spans="1:7">
      <c r="A34" s="32">
        <v>8</v>
      </c>
      <c r="B34" s="33" t="s">
        <v>26</v>
      </c>
      <c r="C34" s="33"/>
      <c r="D34" s="33"/>
      <c r="E34" s="33"/>
      <c r="F34" s="33"/>
    </row>
    <row r="35" spans="1:7">
      <c r="A35" s="32">
        <v>9</v>
      </c>
      <c r="B35" s="33" t="s">
        <v>27</v>
      </c>
      <c r="C35" s="33"/>
      <c r="D35" s="33"/>
      <c r="E35" s="33"/>
      <c r="F35" s="33"/>
    </row>
    <row r="38" spans="1:7">
      <c r="A38" s="7" t="s">
        <v>28</v>
      </c>
      <c r="B38" s="33" t="s">
        <v>29</v>
      </c>
      <c r="C38" s="33"/>
      <c r="D38" s="33"/>
      <c r="E38" s="33"/>
      <c r="F38" s="33"/>
    </row>
  </sheetData>
  <mergeCells count="15">
    <mergeCell ref="B28:F28"/>
    <mergeCell ref="B29:F29"/>
    <mergeCell ref="B30:F30"/>
    <mergeCell ref="B1:F1"/>
    <mergeCell ref="B38:F38"/>
    <mergeCell ref="A26:F26"/>
    <mergeCell ref="A21:F21"/>
    <mergeCell ref="B22:F22"/>
    <mergeCell ref="B23:F23"/>
    <mergeCell ref="B27:F27"/>
    <mergeCell ref="B35:F35"/>
    <mergeCell ref="B31:F31"/>
    <mergeCell ref="B32:F32"/>
    <mergeCell ref="B33:F33"/>
    <mergeCell ref="B34:F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F1D-C552-4EEF-943B-387073176D7B}">
  <dimension ref="A1:H32"/>
  <sheetViews>
    <sheetView workbookViewId="0">
      <selection activeCell="C3" sqref="C3:C12"/>
    </sheetView>
  </sheetViews>
  <sheetFormatPr defaultRowHeight="15"/>
  <cols>
    <col min="1" max="1" width="7.140625" customWidth="1"/>
    <col min="2" max="6" width="20.28515625" customWidth="1"/>
    <col min="8" max="8" width="15.140625" customWidth="1"/>
  </cols>
  <sheetData>
    <row r="1" spans="1:8">
      <c r="A1" s="6"/>
      <c r="B1" s="34" t="s">
        <v>30</v>
      </c>
      <c r="C1" s="35"/>
      <c r="D1" s="35"/>
      <c r="E1" s="35"/>
      <c r="F1" s="36"/>
    </row>
    <row r="2" spans="1:8">
      <c r="A2" s="29" t="s">
        <v>1</v>
      </c>
      <c r="B2" s="29" t="s">
        <v>31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>
      <c r="A3" s="3">
        <v>1</v>
      </c>
      <c r="B3" s="30"/>
      <c r="C3" s="8">
        <v>4016388</v>
      </c>
      <c r="D3" s="1"/>
      <c r="E3" s="1"/>
      <c r="F3" s="1"/>
    </row>
    <row r="4" spans="1:8">
      <c r="A4" s="4">
        <v>2</v>
      </c>
      <c r="B4" s="11"/>
      <c r="C4" s="9">
        <v>4765530</v>
      </c>
      <c r="D4" s="5"/>
      <c r="E4" s="5"/>
      <c r="F4" s="5"/>
    </row>
    <row r="5" spans="1:8">
      <c r="A5" s="3">
        <v>3</v>
      </c>
      <c r="B5" s="30"/>
      <c r="C5" s="10">
        <v>3980363</v>
      </c>
      <c r="D5" s="1"/>
      <c r="E5" s="1"/>
      <c r="F5" s="1"/>
    </row>
    <row r="6" spans="1:8">
      <c r="A6" s="4">
        <v>4</v>
      </c>
      <c r="B6" s="11"/>
      <c r="C6" s="9">
        <v>2455174</v>
      </c>
      <c r="D6" s="5"/>
      <c r="E6" s="5"/>
      <c r="F6" s="5"/>
    </row>
    <row r="7" spans="1:8">
      <c r="A7" s="3">
        <v>5</v>
      </c>
      <c r="B7" s="30"/>
      <c r="C7" s="8">
        <v>3927626</v>
      </c>
      <c r="D7" s="1"/>
      <c r="E7" s="1"/>
      <c r="F7" s="1"/>
    </row>
    <row r="8" spans="1:8">
      <c r="A8" s="4">
        <v>6</v>
      </c>
      <c r="B8" s="11"/>
      <c r="C8" s="9">
        <v>2390099</v>
      </c>
      <c r="D8" s="5"/>
      <c r="E8" s="5"/>
      <c r="F8" s="5"/>
    </row>
    <row r="9" spans="1:8">
      <c r="A9" s="3">
        <v>7</v>
      </c>
      <c r="B9" s="30"/>
      <c r="C9" s="10">
        <v>3242885</v>
      </c>
      <c r="D9" s="1"/>
      <c r="E9" s="1"/>
      <c r="F9" s="1"/>
    </row>
    <row r="10" spans="1:8">
      <c r="A10" s="4">
        <v>8</v>
      </c>
      <c r="B10" s="11"/>
      <c r="C10" s="9">
        <v>3400761</v>
      </c>
      <c r="D10" s="5"/>
      <c r="E10" s="5"/>
      <c r="F10" s="5"/>
    </row>
    <row r="11" spans="1:8">
      <c r="A11" s="3">
        <v>9</v>
      </c>
      <c r="B11" s="30"/>
      <c r="C11" s="10">
        <v>2621040</v>
      </c>
      <c r="D11" s="1"/>
      <c r="E11" s="1"/>
      <c r="F11" s="1"/>
    </row>
    <row r="12" spans="1:8">
      <c r="A12" s="4">
        <v>10</v>
      </c>
      <c r="B12" s="11"/>
      <c r="C12" s="9">
        <v>2106674</v>
      </c>
      <c r="D12" s="5"/>
      <c r="E12" s="5"/>
      <c r="F12" s="5"/>
    </row>
    <row r="15" spans="1:8">
      <c r="A15" s="37" t="s">
        <v>32</v>
      </c>
      <c r="B15" s="37"/>
      <c r="C15" s="37"/>
      <c r="D15" s="37"/>
      <c r="E15" s="37"/>
      <c r="F15" s="37"/>
      <c r="G15" s="12"/>
      <c r="H15" s="12"/>
    </row>
    <row r="16" spans="1:8">
      <c r="A16" s="7" t="s">
        <v>14</v>
      </c>
      <c r="B16" s="38" t="s">
        <v>33</v>
      </c>
      <c r="C16" s="38"/>
      <c r="D16" s="38"/>
      <c r="E16" s="38"/>
      <c r="F16" s="38"/>
      <c r="G16" s="13"/>
      <c r="H16" s="13"/>
    </row>
    <row r="17" spans="1:8">
      <c r="A17" s="7" t="s">
        <v>16</v>
      </c>
      <c r="B17" s="33" t="s">
        <v>17</v>
      </c>
      <c r="C17" s="33"/>
      <c r="D17" s="33"/>
      <c r="E17" s="33"/>
      <c r="F17" s="33"/>
      <c r="G17" s="13"/>
      <c r="H17" s="13"/>
    </row>
    <row r="20" spans="1:8">
      <c r="A20" s="37" t="s">
        <v>34</v>
      </c>
      <c r="B20" s="37"/>
      <c r="C20" s="37"/>
      <c r="D20" s="37"/>
      <c r="E20" s="37"/>
      <c r="F20" s="37"/>
      <c r="G20" s="12"/>
      <c r="H20" s="12"/>
    </row>
    <row r="21" spans="1:8">
      <c r="A21">
        <v>1</v>
      </c>
      <c r="B21" s="38" t="s">
        <v>19</v>
      </c>
      <c r="C21" s="38"/>
      <c r="D21" s="38"/>
      <c r="E21" s="38"/>
      <c r="F21" s="38"/>
      <c r="G21" s="28"/>
    </row>
    <row r="22" spans="1:8">
      <c r="A22">
        <v>2</v>
      </c>
      <c r="B22" s="33" t="s">
        <v>20</v>
      </c>
      <c r="C22" s="33"/>
      <c r="D22" s="33"/>
      <c r="E22" s="33"/>
      <c r="F22" s="33"/>
      <c r="G22" s="28"/>
    </row>
    <row r="23" spans="1:8">
      <c r="A23">
        <v>3</v>
      </c>
      <c r="B23" s="33" t="s">
        <v>21</v>
      </c>
      <c r="C23" s="33"/>
      <c r="D23" s="33"/>
      <c r="E23" s="33"/>
      <c r="F23" s="33"/>
      <c r="G23" s="28"/>
    </row>
    <row r="24" spans="1:8">
      <c r="A24">
        <v>4</v>
      </c>
      <c r="B24" s="33" t="s">
        <v>22</v>
      </c>
      <c r="C24" s="33"/>
      <c r="D24" s="33"/>
      <c r="E24" s="33"/>
      <c r="F24" s="33"/>
      <c r="G24" s="28"/>
    </row>
    <row r="25" spans="1:8">
      <c r="A25">
        <v>5</v>
      </c>
      <c r="B25" s="33" t="s">
        <v>35</v>
      </c>
      <c r="C25" s="33"/>
      <c r="D25" s="33"/>
      <c r="E25" s="33"/>
      <c r="F25" s="33"/>
      <c r="G25" s="28"/>
    </row>
    <row r="26" spans="1:8">
      <c r="A26">
        <v>6</v>
      </c>
      <c r="B26" s="33" t="s">
        <v>24</v>
      </c>
      <c r="C26" s="33"/>
      <c r="D26" s="33"/>
      <c r="E26" s="33"/>
      <c r="F26" s="33"/>
      <c r="G26" s="28"/>
    </row>
    <row r="27" spans="1:8">
      <c r="A27">
        <v>7</v>
      </c>
      <c r="B27" s="33" t="s">
        <v>25</v>
      </c>
      <c r="C27" s="33"/>
      <c r="D27" s="33"/>
      <c r="E27" s="33"/>
      <c r="F27" s="33"/>
      <c r="G27" s="28"/>
    </row>
    <row r="28" spans="1:8">
      <c r="A28">
        <v>8</v>
      </c>
      <c r="B28" s="33" t="s">
        <v>36</v>
      </c>
      <c r="C28" s="33"/>
      <c r="D28" s="33"/>
      <c r="E28" s="33"/>
      <c r="F28" s="33"/>
    </row>
    <row r="29" spans="1:8">
      <c r="A29">
        <v>9</v>
      </c>
      <c r="B29" s="33" t="s">
        <v>27</v>
      </c>
      <c r="C29" s="33"/>
      <c r="D29" s="33"/>
      <c r="E29" s="33"/>
      <c r="F29" s="33"/>
    </row>
    <row r="32" spans="1:8">
      <c r="A32" t="s">
        <v>37</v>
      </c>
    </row>
  </sheetData>
  <mergeCells count="14">
    <mergeCell ref="B29:F29"/>
    <mergeCell ref="B24:F24"/>
    <mergeCell ref="B25:F25"/>
    <mergeCell ref="B26:F26"/>
    <mergeCell ref="B27:F27"/>
    <mergeCell ref="B28:F28"/>
    <mergeCell ref="B23:F23"/>
    <mergeCell ref="B21:F21"/>
    <mergeCell ref="B1:F1"/>
    <mergeCell ref="B22:F22"/>
    <mergeCell ref="A15:F15"/>
    <mergeCell ref="B16:F16"/>
    <mergeCell ref="B17:F17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DA5E-5042-4B76-9D5D-3B214D366280}">
  <dimension ref="A1:H38"/>
  <sheetViews>
    <sheetView tabSelected="1" workbookViewId="0">
      <selection activeCell="B15" sqref="B15:F16"/>
    </sheetView>
  </sheetViews>
  <sheetFormatPr defaultRowHeight="15"/>
  <cols>
    <col min="1" max="1" width="7.140625" customWidth="1"/>
    <col min="2" max="6" width="20.28515625" customWidth="1"/>
    <col min="8" max="8" width="15.140625" customWidth="1"/>
  </cols>
  <sheetData>
    <row r="1" spans="1:6">
      <c r="A1" s="6"/>
      <c r="B1" s="34" t="s">
        <v>38</v>
      </c>
      <c r="C1" s="35"/>
      <c r="D1" s="35"/>
      <c r="E1" s="35"/>
      <c r="F1" s="36"/>
    </row>
    <row r="2" spans="1:6">
      <c r="A2" s="29" t="s">
        <v>1</v>
      </c>
      <c r="B2" s="26" t="s">
        <v>2</v>
      </c>
      <c r="C2" s="27" t="s">
        <v>3</v>
      </c>
      <c r="D2" s="27" t="s">
        <v>4</v>
      </c>
      <c r="E2" s="27" t="s">
        <v>5</v>
      </c>
      <c r="F2" s="27" t="s">
        <v>39</v>
      </c>
    </row>
    <row r="3" spans="1:6">
      <c r="A3" s="29">
        <v>1</v>
      </c>
      <c r="B3" s="42">
        <v>1E-3</v>
      </c>
      <c r="C3" s="43">
        <v>1E-3</v>
      </c>
      <c r="D3" s="44">
        <v>1E-3</v>
      </c>
      <c r="E3" s="45">
        <v>6.0000000000000001E-3</v>
      </c>
      <c r="F3" s="45">
        <v>1E-3</v>
      </c>
    </row>
    <row r="4" spans="1:6">
      <c r="A4" s="24">
        <v>2</v>
      </c>
      <c r="B4" s="46">
        <v>0</v>
      </c>
      <c r="C4" s="47">
        <v>2E-3</v>
      </c>
      <c r="D4" s="48">
        <v>1E-3</v>
      </c>
      <c r="E4" s="49">
        <v>6.0000000000000001E-3</v>
      </c>
      <c r="F4" s="49">
        <v>3.0000000000000001E-3</v>
      </c>
    </row>
    <row r="5" spans="1:6">
      <c r="A5" s="29">
        <v>3</v>
      </c>
      <c r="B5" s="42">
        <v>0</v>
      </c>
      <c r="C5" s="50">
        <v>1E-3</v>
      </c>
      <c r="D5" s="44">
        <v>1E-3</v>
      </c>
      <c r="E5" s="45">
        <v>6.0000000000000001E-3</v>
      </c>
      <c r="F5" s="45">
        <v>4.0000000000000001E-3</v>
      </c>
    </row>
    <row r="6" spans="1:6">
      <c r="A6" s="24">
        <v>4</v>
      </c>
      <c r="B6" s="46">
        <v>0</v>
      </c>
      <c r="C6" s="47">
        <v>2E-3</v>
      </c>
      <c r="D6" s="49">
        <v>1E-3</v>
      </c>
      <c r="E6" s="49">
        <v>3.0000000000000001E-3</v>
      </c>
      <c r="F6" s="49">
        <v>4.0000000000000001E-3</v>
      </c>
    </row>
    <row r="7" spans="1:6">
      <c r="A7" s="29">
        <v>5</v>
      </c>
      <c r="B7" s="42">
        <v>1E-3</v>
      </c>
      <c r="C7" s="43">
        <v>1E-3</v>
      </c>
      <c r="D7" s="44">
        <v>1E-3</v>
      </c>
      <c r="E7" s="45">
        <v>4.0000000000000001E-3</v>
      </c>
      <c r="F7" s="45">
        <v>3.0000000000000001E-3</v>
      </c>
    </row>
    <row r="8" spans="1:6">
      <c r="A8" s="24">
        <v>6</v>
      </c>
      <c r="B8" s="46">
        <v>1E-3</v>
      </c>
      <c r="C8" s="47">
        <v>2E-3</v>
      </c>
      <c r="D8" s="48">
        <v>2E-3</v>
      </c>
      <c r="E8" s="49">
        <v>6.0000000000000001E-3</v>
      </c>
      <c r="F8" s="49">
        <v>1E-3</v>
      </c>
    </row>
    <row r="9" spans="1:6">
      <c r="A9" s="29">
        <v>7</v>
      </c>
      <c r="B9" s="42">
        <v>0</v>
      </c>
      <c r="C9" s="50">
        <v>1E-3</v>
      </c>
      <c r="D9" s="44">
        <v>1E-3</v>
      </c>
      <c r="E9" s="45">
        <v>8.9999999999999993E-3</v>
      </c>
      <c r="F9" s="45">
        <v>4.0000000000000001E-3</v>
      </c>
    </row>
    <row r="10" spans="1:6">
      <c r="A10" s="24">
        <v>8</v>
      </c>
      <c r="B10" s="46">
        <v>1E-3</v>
      </c>
      <c r="C10" s="47">
        <v>1E-3</v>
      </c>
      <c r="D10" s="48">
        <v>1E-3</v>
      </c>
      <c r="E10" s="49">
        <v>5.0000000000000001E-3</v>
      </c>
      <c r="F10" s="49">
        <v>2E-3</v>
      </c>
    </row>
    <row r="11" spans="1:6">
      <c r="A11" s="29">
        <v>9</v>
      </c>
      <c r="B11" s="42">
        <v>2E-3</v>
      </c>
      <c r="C11" s="50">
        <v>1E-3</v>
      </c>
      <c r="D11" s="44">
        <v>1E-3</v>
      </c>
      <c r="E11" s="45">
        <v>6.0000000000000001E-3</v>
      </c>
      <c r="F11" s="45">
        <v>3.0000000000000001E-3</v>
      </c>
    </row>
    <row r="12" spans="1:6">
      <c r="A12" s="25">
        <v>10</v>
      </c>
      <c r="B12" s="46">
        <v>0</v>
      </c>
      <c r="C12" s="47">
        <v>1E-3</v>
      </c>
      <c r="D12" s="49">
        <v>1E-3</v>
      </c>
      <c r="E12" s="49">
        <v>7.0000000000000001E-3</v>
      </c>
      <c r="F12" s="49">
        <v>3.0000000000000001E-3</v>
      </c>
    </row>
    <row r="13" spans="1:6">
      <c r="A13" s="18" t="s">
        <v>9</v>
      </c>
      <c r="B13" s="20">
        <f>AVERAGE(B3:B12)</f>
        <v>6.0000000000000006E-4</v>
      </c>
      <c r="C13" s="20">
        <f t="shared" ref="C13:F13" si="0">AVERAGE(C3:C12)</f>
        <v>1.3000000000000004E-3</v>
      </c>
      <c r="D13" s="20">
        <f t="shared" si="0"/>
        <v>1.1000000000000003E-3</v>
      </c>
      <c r="E13" s="20">
        <f t="shared" si="0"/>
        <v>5.7999999999999996E-3</v>
      </c>
      <c r="F13" s="20">
        <f t="shared" si="0"/>
        <v>2.7999999999999995E-3</v>
      </c>
    </row>
    <row r="14" spans="1:6">
      <c r="A14" s="18" t="s">
        <v>10</v>
      </c>
      <c r="B14" s="20">
        <f>TRIMMEAN(B3:B12, 0.2)</f>
        <v>5.0000000000000001E-4</v>
      </c>
      <c r="C14" s="20">
        <f t="shared" ref="C14:F14" si="1">TRIMMEAN(C3:C12, 0.2)</f>
        <v>1.2500000000000005E-3</v>
      </c>
      <c r="D14" s="20">
        <f t="shared" si="1"/>
        <v>1E-3</v>
      </c>
      <c r="E14" s="20">
        <f t="shared" si="1"/>
        <v>5.7499999999999999E-3</v>
      </c>
      <c r="F14" s="20">
        <f t="shared" si="1"/>
        <v>2.8749999999999995E-3</v>
      </c>
    </row>
    <row r="15" spans="1:6">
      <c r="A15" s="18" t="s">
        <v>11</v>
      </c>
      <c r="B15" s="40">
        <f>STDEV(B3:B12)</f>
        <v>6.9920589878010107E-4</v>
      </c>
      <c r="C15" s="40">
        <f>STDEV(C3:C12)</f>
        <v>4.8304589153964802E-4</v>
      </c>
      <c r="D15" s="40">
        <f>STDEV(D3:D12)</f>
        <v>3.1622776601683789E-4</v>
      </c>
      <c r="E15" s="40">
        <f>STDEV(E3:E12)</f>
        <v>1.6193277068654824E-3</v>
      </c>
      <c r="F15" s="40">
        <f>STDEV(F3:F12)</f>
        <v>1.1352924243950935E-3</v>
      </c>
    </row>
    <row r="16" spans="1:6">
      <c r="A16" s="18" t="s">
        <v>12</v>
      </c>
      <c r="B16" s="40">
        <f>VAR(B3:B12)</f>
        <v>4.8888888888888889E-7</v>
      </c>
      <c r="C16" s="40">
        <f t="shared" ref="C16:F16" si="2">VAR(C3:C12)</f>
        <v>2.3333333333333341E-7</v>
      </c>
      <c r="D16" s="40">
        <f t="shared" si="2"/>
        <v>9.9999999999999982E-8</v>
      </c>
      <c r="E16" s="40">
        <f t="shared" si="2"/>
        <v>2.6222222222222216E-6</v>
      </c>
      <c r="F16" s="40">
        <f t="shared" si="2"/>
        <v>1.2888888888888889E-6</v>
      </c>
    </row>
    <row r="19" spans="1:8">
      <c r="A19" s="37" t="s">
        <v>40</v>
      </c>
      <c r="B19" s="37"/>
      <c r="C19" s="37"/>
      <c r="D19" s="37"/>
      <c r="E19" s="37"/>
      <c r="F19" s="37"/>
      <c r="G19" s="12"/>
      <c r="H19" s="12"/>
    </row>
    <row r="20" spans="1:8">
      <c r="A20" s="31" t="s">
        <v>14</v>
      </c>
      <c r="B20" s="38" t="s">
        <v>15</v>
      </c>
      <c r="C20" s="38"/>
      <c r="D20" s="38"/>
      <c r="E20" s="38"/>
      <c r="F20" s="38"/>
      <c r="G20" s="13"/>
      <c r="H20" s="13"/>
    </row>
    <row r="21" spans="1:8">
      <c r="A21" s="31" t="s">
        <v>16</v>
      </c>
      <c r="B21" s="33" t="s">
        <v>17</v>
      </c>
      <c r="C21" s="33"/>
      <c r="D21" s="33"/>
      <c r="E21" s="33"/>
      <c r="F21" s="33"/>
      <c r="G21" s="13"/>
      <c r="H21" s="13"/>
    </row>
    <row r="24" spans="1:8">
      <c r="A24" s="37" t="s">
        <v>41</v>
      </c>
      <c r="B24" s="37"/>
      <c r="C24" s="37"/>
      <c r="D24" s="37"/>
      <c r="E24" s="37"/>
      <c r="F24" s="37"/>
      <c r="G24" s="12"/>
      <c r="H24" s="12"/>
    </row>
    <row r="25" spans="1:8">
      <c r="A25" s="32">
        <v>1</v>
      </c>
      <c r="B25" s="38" t="s">
        <v>19</v>
      </c>
      <c r="C25" s="38"/>
      <c r="D25" s="38"/>
      <c r="E25" s="38"/>
      <c r="F25" s="38"/>
      <c r="G25" s="28"/>
    </row>
    <row r="26" spans="1:8">
      <c r="A26" s="32">
        <v>2</v>
      </c>
      <c r="B26" s="33" t="s">
        <v>20</v>
      </c>
      <c r="C26" s="33"/>
      <c r="D26" s="33"/>
      <c r="E26" s="33"/>
      <c r="F26" s="33"/>
      <c r="G26" s="28"/>
    </row>
    <row r="27" spans="1:8">
      <c r="A27" s="32">
        <v>3</v>
      </c>
      <c r="B27" s="33" t="s">
        <v>21</v>
      </c>
      <c r="C27" s="33"/>
      <c r="D27" s="33"/>
      <c r="E27" s="33"/>
      <c r="F27" s="33"/>
      <c r="G27" s="28"/>
    </row>
    <row r="28" spans="1:8">
      <c r="A28" s="32">
        <v>4</v>
      </c>
      <c r="B28" s="33" t="s">
        <v>22</v>
      </c>
      <c r="C28" s="33"/>
      <c r="D28" s="33"/>
      <c r="E28" s="33"/>
      <c r="F28" s="33"/>
      <c r="G28" s="28"/>
    </row>
    <row r="29" spans="1:8">
      <c r="A29" s="32">
        <v>5</v>
      </c>
      <c r="B29" s="33" t="s">
        <v>23</v>
      </c>
      <c r="C29" s="33"/>
      <c r="D29" s="33"/>
      <c r="E29" s="33"/>
      <c r="F29" s="33"/>
      <c r="G29" s="28"/>
    </row>
    <row r="30" spans="1:8">
      <c r="A30" s="32">
        <v>6</v>
      </c>
      <c r="B30" s="33" t="s">
        <v>42</v>
      </c>
      <c r="C30" s="33"/>
      <c r="D30" s="33"/>
      <c r="E30" s="33"/>
      <c r="F30" s="33"/>
      <c r="G30" s="28"/>
    </row>
    <row r="31" spans="1:8">
      <c r="A31" s="32">
        <v>7</v>
      </c>
      <c r="B31" s="33" t="s">
        <v>25</v>
      </c>
      <c r="C31" s="33"/>
      <c r="D31" s="33"/>
      <c r="E31" s="33"/>
      <c r="F31" s="33"/>
      <c r="G31" s="28"/>
    </row>
    <row r="32" spans="1:8">
      <c r="A32" s="32">
        <v>8</v>
      </c>
      <c r="B32" s="33" t="s">
        <v>26</v>
      </c>
      <c r="C32" s="33"/>
      <c r="D32" s="33"/>
      <c r="E32" s="33"/>
      <c r="F32" s="33"/>
    </row>
    <row r="33" spans="1:6">
      <c r="A33" s="32">
        <v>9</v>
      </c>
      <c r="B33" s="33" t="s">
        <v>43</v>
      </c>
      <c r="C33" s="33"/>
      <c r="D33" s="33"/>
      <c r="E33" s="33"/>
      <c r="F33" s="33"/>
    </row>
    <row r="36" spans="1:6">
      <c r="A36" s="31" t="s">
        <v>28</v>
      </c>
      <c r="B36" s="33" t="s">
        <v>29</v>
      </c>
      <c r="C36" s="33"/>
      <c r="D36" s="33"/>
      <c r="E36" s="33"/>
      <c r="F36" s="33"/>
    </row>
    <row r="37" spans="1:6">
      <c r="A37" s="31" t="s">
        <v>44</v>
      </c>
      <c r="B37" s="39" t="s">
        <v>45</v>
      </c>
      <c r="C37" s="39"/>
      <c r="D37" s="39"/>
      <c r="E37" s="39"/>
      <c r="F37" s="39"/>
    </row>
    <row r="38" spans="1:6">
      <c r="B38" s="39"/>
      <c r="C38" s="39"/>
      <c r="D38" s="39"/>
      <c r="E38" s="39"/>
      <c r="F38" s="39"/>
    </row>
  </sheetData>
  <mergeCells count="16">
    <mergeCell ref="B25:F25"/>
    <mergeCell ref="B37:F38"/>
    <mergeCell ref="B36:F36"/>
    <mergeCell ref="B1:F1"/>
    <mergeCell ref="A19:F19"/>
    <mergeCell ref="B20:F20"/>
    <mergeCell ref="B21:F21"/>
    <mergeCell ref="A24:F24"/>
    <mergeCell ref="B32:F32"/>
    <mergeCell ref="B33:F33"/>
    <mergeCell ref="B26:F26"/>
    <mergeCell ref="B27:F27"/>
    <mergeCell ref="B28:F28"/>
    <mergeCell ref="B29:F29"/>
    <mergeCell ref="B30:F30"/>
    <mergeCell ref="B31:F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AEDA-EB1A-4C16-8F3B-A7A1B1B646CA}">
  <dimension ref="A1:F6"/>
  <sheetViews>
    <sheetView workbookViewId="0">
      <selection activeCell="C8" sqref="C8"/>
    </sheetView>
  </sheetViews>
  <sheetFormatPr defaultRowHeight="15"/>
  <cols>
    <col min="1" max="1" width="7.140625" customWidth="1"/>
    <col min="2" max="6" width="20.28515625" customWidth="1"/>
    <col min="8" max="8" width="15.140625" customWidth="1"/>
  </cols>
  <sheetData>
    <row r="1" spans="1:6">
      <c r="A1" s="6"/>
      <c r="B1" s="34" t="s">
        <v>46</v>
      </c>
      <c r="C1" s="35"/>
      <c r="D1" s="35"/>
      <c r="E1" s="35"/>
      <c r="F1" s="36"/>
    </row>
    <row r="2" spans="1:6">
      <c r="A2" s="29" t="s">
        <v>1</v>
      </c>
      <c r="B2" s="26" t="s">
        <v>2</v>
      </c>
      <c r="C2" s="27" t="s">
        <v>3</v>
      </c>
      <c r="D2" s="27" t="s">
        <v>4</v>
      </c>
      <c r="E2" s="27" t="s">
        <v>5</v>
      </c>
      <c r="F2" s="27" t="s">
        <v>6</v>
      </c>
    </row>
    <row r="3" spans="1:6">
      <c r="A3" s="18" t="s">
        <v>9</v>
      </c>
      <c r="B3" s="41">
        <f>'GS Test Timing'!B3/1000000000-'Standalone Test Timing'!B13</f>
        <v>8.0832400000000002E-4</v>
      </c>
      <c r="C3" s="41">
        <f>'GS Test Timing'!C3/1000000000-'Standalone Test Timing'!C13</f>
        <v>2.7163879999999997E-3</v>
      </c>
      <c r="D3" s="41">
        <f>'GS Test Timing'!D3/1000000000-'Standalone Test Timing'!D13</f>
        <v>9.0627499999999979E-4</v>
      </c>
      <c r="E3" s="41">
        <f>'GS Test Timing'!E3/1000000000-'Standalone Test Timing'!E13</f>
        <v>0.86098767399999998</v>
      </c>
      <c r="F3" s="41">
        <f>'GS Test Timing'!F3/1000000000-'Standalone Test Timing'!F13</f>
        <v>1.2694190000000008E-3</v>
      </c>
    </row>
    <row r="4" spans="1:6">
      <c r="A4" s="18" t="s">
        <v>10</v>
      </c>
      <c r="B4" s="41">
        <f>'GS Test Timing'!B4/1000000000-'Standalone Test Timing'!B14</f>
        <v>1.247499E-3</v>
      </c>
      <c r="C4" s="41">
        <f>'GS Test Timing'!C4/1000000000-'Standalone Test Timing'!C14</f>
        <v>3.5155299999999993E-3</v>
      </c>
      <c r="D4" s="41">
        <f>'GS Test Timing'!D4/1000000000-'Standalone Test Timing'!D14</f>
        <v>1.105679E-3</v>
      </c>
      <c r="E4" s="41">
        <f>'GS Test Timing'!E4/1000000000-'Standalone Test Timing'!E14</f>
        <v>0.63653929899999995</v>
      </c>
      <c r="F4" s="41">
        <f>'GS Test Timing'!F4/1000000000-'Standalone Test Timing'!F14</f>
        <v>1.029150000000003E-4</v>
      </c>
    </row>
    <row r="5" spans="1:6">
      <c r="A5" s="18" t="s">
        <v>11</v>
      </c>
      <c r="B5" s="41">
        <f>'GS Test Timing'!B5/1000000000-'Standalone Test Timing'!B15</f>
        <v>6.1378401012198991E-3</v>
      </c>
      <c r="C5" s="41">
        <f>'GS Test Timing'!C5/1000000000-'Standalone Test Timing'!C15</f>
        <v>3.4973171084603516E-3</v>
      </c>
      <c r="D5" s="41">
        <f>'GS Test Timing'!D5/1000000000-'Standalone Test Timing'!D15</f>
        <v>2.8518072339831623E-3</v>
      </c>
      <c r="E5" s="41">
        <f>'GS Test Timing'!E5/1000000000-'Standalone Test Timing'!E15</f>
        <v>0.85674178629313458</v>
      </c>
      <c r="F5" s="41">
        <f>'GS Test Timing'!F5/1000000000-'Standalone Test Timing'!F15</f>
        <v>1.4370885756049064E-3</v>
      </c>
    </row>
    <row r="6" spans="1:6">
      <c r="A6" s="18" t="s">
        <v>12</v>
      </c>
      <c r="B6" s="41">
        <f>'GS Test Timing'!B6/1000000000-'Standalone Test Timing'!B16</f>
        <v>2.2055001111111112E-3</v>
      </c>
      <c r="C6" s="41">
        <f>'GS Test Timing'!C6/1000000000-'Standalone Test Timing'!C16</f>
        <v>2.4549406666666668E-3</v>
      </c>
      <c r="D6" s="41">
        <f>'GS Test Timing'!D6/1000000000-'Standalone Test Timing'!D16</f>
        <v>2.306981E-3</v>
      </c>
      <c r="E6" s="41">
        <f>'GS Test Timing'!E6/1000000000-'Standalone Test Timing'!E16</f>
        <v>1.0051720087777778</v>
      </c>
      <c r="F6" s="41">
        <f>'GS Test Timing'!F6/1000000000-'Standalone Test Timing'!F16</f>
        <v>2.9414671111111109E-3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2020-12-07T19:49:33Z</dcterms:created>
  <dcterms:modified xsi:type="dcterms:W3CDTF">2020-12-08T00:31:59Z</dcterms:modified>
  <cp:category/>
  <cp:contentStatus/>
</cp:coreProperties>
</file>