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CE 315\Project 3\"/>
    </mc:Choice>
  </mc:AlternateContent>
  <xr:revisionPtr revIDLastSave="0" documentId="13_ncr:1_{BEE7EB9A-7C6B-4BE5-911A-01296490EFF2}" xr6:coauthVersionLast="47" xr6:coauthVersionMax="47" xr10:uidLastSave="{00000000-0000-0000-0000-000000000000}"/>
  <bookViews>
    <workbookView xWindow="-108" yWindow="-108" windowWidth="23256" windowHeight="12576" xr2:uid="{87579566-9D18-426E-85F1-74D44E7AA258}"/>
  </bookViews>
  <sheets>
    <sheet name="Sheet1" sheetId="1" r:id="rId1"/>
  </sheets>
  <definedNames>
    <definedName name="_xlnm._FilterDatabase" localSheetId="0" hidden="1">Sheet1!$B$2:$B$8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 s="1"/>
  <c r="I12" i="1" s="1"/>
  <c r="D116" i="1"/>
  <c r="D110" i="1"/>
  <c r="D102" i="1"/>
  <c r="D87" i="1"/>
  <c r="D53" i="1"/>
  <c r="D30" i="1"/>
  <c r="D22" i="1"/>
  <c r="D13" i="1"/>
  <c r="D9" i="1"/>
  <c r="H24" i="1"/>
  <c r="H25" i="1" s="1"/>
  <c r="H26" i="1" s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C9" i="1"/>
  <c r="C13" i="1"/>
  <c r="C22" i="1"/>
  <c r="G11" i="1" s="1"/>
  <c r="G12" i="1" s="1"/>
  <c r="C30" i="1"/>
  <c r="C53" i="1"/>
  <c r="C87" i="1"/>
  <c r="C102" i="1"/>
  <c r="C110" i="1"/>
  <c r="C116" i="1"/>
  <c r="C117" i="1" s="1"/>
  <c r="C118" i="1" s="1"/>
  <c r="I11" i="1" l="1"/>
  <c r="D117" i="1"/>
  <c r="D118" i="1" s="1"/>
  <c r="H27" i="1"/>
  <c r="H28" i="1" s="1"/>
  <c r="H29" i="1" s="1"/>
  <c r="H30" i="1" s="1"/>
  <c r="H32" i="1" l="1"/>
  <c r="H33" i="1" s="1"/>
  <c r="H34" i="1" s="1"/>
  <c r="H35" i="1" s="1"/>
  <c r="H31" i="1"/>
  <c r="H36" i="1" l="1"/>
  <c r="H37" i="1" s="1"/>
  <c r="H38" i="1" s="1"/>
  <c r="H39" i="1" s="1"/>
  <c r="H40" i="1" s="1"/>
  <c r="H41" i="1" l="1"/>
  <c r="H42" i="1" s="1"/>
  <c r="H43" i="1" s="1"/>
  <c r="H44" i="1" s="1"/>
  <c r="H45" i="1" s="1"/>
  <c r="H46" i="1" l="1"/>
  <c r="H47" i="1" s="1"/>
  <c r="H48" i="1" s="1"/>
  <c r="H49" i="1" s="1"/>
  <c r="H50" i="1" s="1"/>
  <c r="H51" i="1" l="1"/>
  <c r="H52" i="1" s="1"/>
  <c r="H53" i="1" s="1"/>
  <c r="H54" i="1" s="1"/>
  <c r="H55" i="1" s="1"/>
</calcChain>
</file>

<file path=xl/sharedStrings.xml><?xml version="1.0" encoding="utf-8"?>
<sst xmlns="http://schemas.openxmlformats.org/spreadsheetml/2006/main" count="140" uniqueCount="128">
  <si>
    <t xml:space="preserve">App name </t>
  </si>
  <si>
    <t xml:space="preserve">App slogan </t>
  </si>
  <si>
    <t xml:space="preserve">App color scheme </t>
  </si>
  <si>
    <t xml:space="preserve">App fonts </t>
  </si>
  <si>
    <t xml:space="preserve">App Logo </t>
  </si>
  <si>
    <t xml:space="preserve">General App style </t>
  </si>
  <si>
    <t xml:space="preserve">High level app data display strategy </t>
  </si>
  <si>
    <t xml:space="preserve">Assign project manager </t>
  </si>
  <si>
    <t xml:space="preserve">Assign front end developers </t>
  </si>
  <si>
    <t xml:space="preserve">Assign back end developers </t>
  </si>
  <si>
    <t xml:space="preserve">Data usage from weather api </t>
  </si>
  <si>
    <t xml:space="preserve">Data usage from hotel api </t>
  </si>
  <si>
    <t xml:space="preserve">Data usage from flight api </t>
  </si>
  <si>
    <t xml:space="preserve">Strategy for using weather api </t>
  </si>
  <si>
    <t>Strategy for using time</t>
  </si>
  <si>
    <t xml:space="preserve">Strategy for using hotel api </t>
  </si>
  <si>
    <t xml:space="preserve">Strategy for using flight api </t>
  </si>
  <si>
    <t xml:space="preserve">Data usage from time zone api </t>
  </si>
  <si>
    <t xml:space="preserve">High level home page design </t>
  </si>
  <si>
    <t xml:space="preserve">Integrate app logo </t>
  </si>
  <si>
    <t xml:space="preserve">Integrate button to go to search page </t>
  </si>
  <si>
    <t xml:space="preserve">Integrate button to go to quiz page </t>
  </si>
  <si>
    <t xml:space="preserve">Add footer with information </t>
  </si>
  <si>
    <t xml:space="preserve">Connect home page to search page </t>
  </si>
  <si>
    <t xml:space="preserve">Connect home page to quiz page </t>
  </si>
  <si>
    <t xml:space="preserve">Search page feature selection (what) </t>
  </si>
  <si>
    <t xml:space="preserve">High level search page design (how) </t>
  </si>
  <si>
    <t xml:space="preserve">Connect search page to home page </t>
  </si>
  <si>
    <t xml:space="preserve">Connect search page to quiz page </t>
  </si>
  <si>
    <t xml:space="preserve">Connect search page to results page </t>
  </si>
  <si>
    <t xml:space="preserve">Design of navigation between searches </t>
  </si>
  <si>
    <t xml:space="preserve">Design of locations search </t>
  </si>
  <si>
    <t xml:space="preserve">Design of flights search </t>
  </si>
  <si>
    <t xml:space="preserve">Design of hotels search </t>
  </si>
  <si>
    <t xml:space="preserve">Implementation of navigation between searches </t>
  </si>
  <si>
    <t xml:space="preserve">Feature selection for locations search </t>
  </si>
  <si>
    <t xml:space="preserve">Feature selection for flights search </t>
  </si>
  <si>
    <t xml:space="preserve">Feature selection for hotels search </t>
  </si>
  <si>
    <t xml:space="preserve">Add app logo to navigation </t>
  </si>
  <si>
    <t xml:space="preserve">Implement navigation between searches </t>
  </si>
  <si>
    <t xml:space="preserve">Implement location search bar </t>
  </si>
  <si>
    <t xml:space="preserve">Implement flights search bar </t>
  </si>
  <si>
    <t xml:space="preserve">Implement hotels search bar </t>
  </si>
  <si>
    <t xml:space="preserve">Design of popular vacations section </t>
  </si>
  <si>
    <t xml:space="preserve">Decide which default vacations to display </t>
  </si>
  <si>
    <t xml:space="preserve">Implementation of popular vacations section </t>
  </si>
  <si>
    <t xml:space="preserve">Connect popular vacations with their results page </t>
  </si>
  <si>
    <t xml:space="preserve">High level results page design </t>
  </si>
  <si>
    <t xml:space="preserve">Connect results page to quiz page </t>
  </si>
  <si>
    <t xml:space="preserve">Feature selections for locations results page </t>
  </si>
  <si>
    <t xml:space="preserve">Feature selections for flights results page </t>
  </si>
  <si>
    <t xml:space="preserve">Feature selections for hotels results page </t>
  </si>
  <si>
    <t xml:space="preserve">Criteria for sorting locations results page </t>
  </si>
  <si>
    <t xml:space="preserve">Criteria for sorting flights results page </t>
  </si>
  <si>
    <t xml:space="preserve">Criteria for sorting hotels results page </t>
  </si>
  <si>
    <t xml:space="preserve">Criteria for filtering locations results page </t>
  </si>
  <si>
    <t xml:space="preserve">Criteria for filtering flights results page </t>
  </si>
  <si>
    <t xml:space="preserve">Criteria for filtering hotels results page </t>
  </si>
  <si>
    <t xml:space="preserve">Decide order for locations search results </t>
  </si>
  <si>
    <t xml:space="preserve">Decide order for flights search results </t>
  </si>
  <si>
    <t xml:space="preserve">Decide order for hotels search results </t>
  </si>
  <si>
    <t xml:space="preserve">Implement re search bar for locations results page </t>
  </si>
  <si>
    <t xml:space="preserve">Implement re search bar for flights results page </t>
  </si>
  <si>
    <t xml:space="preserve">Implement re search bar for hotels results page </t>
  </si>
  <si>
    <t xml:space="preserve">Implement filtering for locations results page </t>
  </si>
  <si>
    <t xml:space="preserve">Implement filtering for flights results page </t>
  </si>
  <si>
    <t xml:space="preserve">Implement filtering for hotels results page </t>
  </si>
  <si>
    <t xml:space="preserve">Implement sorting for locations results page </t>
  </si>
  <si>
    <t xml:space="preserve">Implement sorting for flights results page </t>
  </si>
  <si>
    <t xml:space="preserve">Implement sorting for hotels results page </t>
  </si>
  <si>
    <t xml:space="preserve">Implement results of locations results page </t>
  </si>
  <si>
    <t xml:space="preserve">Implement results of flights results page </t>
  </si>
  <si>
    <t xml:space="preserve">Implement results of hotels results page </t>
  </si>
  <si>
    <t xml:space="preserve">Connect results of locations results page with search through api </t>
  </si>
  <si>
    <t xml:space="preserve">Connect results of flights results page with search through api </t>
  </si>
  <si>
    <t xml:space="preserve">Connect results of hotels results page with search through api </t>
  </si>
  <si>
    <t xml:space="preserve">Navigation back to search pages </t>
  </si>
  <si>
    <t xml:space="preserve">Design of other recommendations algorithm </t>
  </si>
  <si>
    <t xml:space="preserve">Implementation of other recommendations algorithm </t>
  </si>
  <si>
    <t xml:space="preserve">Connection of other recommendations algorithm with search results </t>
  </si>
  <si>
    <t xml:space="preserve">High level quiz page design </t>
  </si>
  <si>
    <t xml:space="preserve">Connect quiz page to home page </t>
  </si>
  <si>
    <t xml:space="preserve">Connect quiz page to search page </t>
  </si>
  <si>
    <t xml:space="preserve">Quiz flow design </t>
  </si>
  <si>
    <t xml:space="preserve">Quiz questions selection </t>
  </si>
  <si>
    <t xml:space="preserve">Quiz answers selection </t>
  </si>
  <si>
    <t xml:space="preserve">Getting quiz answers from user input </t>
  </si>
  <si>
    <t xml:space="preserve">Quiz recommendation algorithm design </t>
  </si>
  <si>
    <t xml:space="preserve">Quiz recommendation algorithm implementation </t>
  </si>
  <si>
    <t xml:space="preserve">Quiz recommendation algorithm integration with quiz results </t>
  </si>
  <si>
    <t xml:space="preserve">Connect quiz page with recommendations page </t>
  </si>
  <si>
    <t xml:space="preserve">Implementation of quiz questions </t>
  </si>
  <si>
    <t xml:space="preserve">Implementation of quiz answers  </t>
  </si>
  <si>
    <t xml:space="preserve">Implementation of submit button/event </t>
  </si>
  <si>
    <t xml:space="preserve">High level recommendations page design </t>
  </si>
  <si>
    <t xml:space="preserve">Connect to search page </t>
  </si>
  <si>
    <t xml:space="preserve">Connect to quiz page </t>
  </si>
  <si>
    <t xml:space="preserve">Decide what information to list for each vacation </t>
  </si>
  <si>
    <t xml:space="preserve">Decide ordering of vacations based on quiz results </t>
  </si>
  <si>
    <t xml:space="preserve">Implement images for each location </t>
  </si>
  <si>
    <t xml:space="preserve">Connect to results page for each location </t>
  </si>
  <si>
    <t xml:space="preserve">Decide what information to use for each vacation </t>
  </si>
  <si>
    <t xml:space="preserve">Decide which locations to include in our vacations </t>
  </si>
  <si>
    <t xml:space="preserve">Implement these vacations into code (JSON or however we will store them) </t>
  </si>
  <si>
    <t xml:space="preserve">Add popular vacations to search page </t>
  </si>
  <si>
    <t xml:space="preserve">Make it so which vacations are displayed is random on each page load </t>
  </si>
  <si>
    <t>Task</t>
  </si>
  <si>
    <t>Est. Minutes</t>
  </si>
  <si>
    <t>Portion of Project</t>
  </si>
  <si>
    <t>App Branding</t>
  </si>
  <si>
    <t>Team Strategy</t>
  </si>
  <si>
    <t>API usage</t>
  </si>
  <si>
    <t>Home Page Tasks</t>
  </si>
  <si>
    <t>Search Page</t>
  </si>
  <si>
    <t>Search Result Page</t>
  </si>
  <si>
    <t>Quiz</t>
  </si>
  <si>
    <t>Quiz - Recommendations</t>
  </si>
  <si>
    <t>Popular Vacations</t>
  </si>
  <si>
    <t>Sprint 1</t>
  </si>
  <si>
    <t>Date</t>
  </si>
  <si>
    <t>Planned</t>
  </si>
  <si>
    <t>Actual</t>
  </si>
  <si>
    <t>Total:</t>
  </si>
  <si>
    <t>Total (Minutes):</t>
  </si>
  <si>
    <t>Total (Hours):</t>
  </si>
  <si>
    <t>Initial Total Burndown</t>
  </si>
  <si>
    <t>Sprint 1 covers App Branding, Team Strategy, API usage, Home Page, and Search Page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</si>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</sst>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ndara"/>
      <family val="2"/>
    </font>
    <font>
      <u/>
      <sz val="11"/>
      <color rgb="FF000000"/>
      <name val="Candar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  <xf numFmtId="16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1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</cellXfs>
  <cellStyles count="1">
    <cellStyle name="Normal" xfId="0" builtinId="0"/>
  </cellStyles>
  <dxfs count="5">
    <dxf>
      <numFmt numFmtId="21" formatCode="d\-mmm"/>
    </dxf>
    <dxf>
      <numFmt numFmtId="21" formatCode="d\-mmm"/>
    </dxf>
    <dxf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ndara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Planned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Sheet1!$G$2:$G$8</c:f>
              <c:numCache>
                <c:formatCode>d\-mmm</c:formatCode>
                <c:ptCount val="7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0-43E9-9175-62A1B4CE95FA}"/>
            </c:ext>
          </c:extLst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Sheet1!$G$2:$G$8</c:f>
              <c:numCache>
                <c:formatCode>d\-mmm</c:formatCode>
                <c:ptCount val="7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15</c:v>
                </c:pt>
                <c:pt idx="1">
                  <c:v>12</c:v>
                </c:pt>
                <c:pt idx="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80-43E9-9175-62A1B4CE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6160"/>
        <c:axId val="538687472"/>
      </c:scatterChart>
      <c:valAx>
        <c:axId val="538686160"/>
        <c:scaling>
          <c:orientation val="minMax"/>
          <c:max val="44507"/>
          <c:min val="445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7472"/>
        <c:crosses val="autoZero"/>
        <c:crossBetween val="midCat"/>
      </c:valAx>
      <c:valAx>
        <c:axId val="53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Sprint Burdown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Planned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Sheet1!$G$17:$G$55</c:f>
              <c:numCache>
                <c:formatCode>d\-mmm</c:formatCode>
                <c:ptCount val="39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  <c:pt idx="30">
                  <c:v>44531</c:v>
                </c:pt>
                <c:pt idx="31">
                  <c:v>44532</c:v>
                </c:pt>
                <c:pt idx="32">
                  <c:v>44533</c:v>
                </c:pt>
                <c:pt idx="33">
                  <c:v>44534</c:v>
                </c:pt>
                <c:pt idx="34">
                  <c:v>44535</c:v>
                </c:pt>
                <c:pt idx="35">
                  <c:v>44536</c:v>
                </c:pt>
                <c:pt idx="36">
                  <c:v>44537</c:v>
                </c:pt>
                <c:pt idx="37">
                  <c:v>44538</c:v>
                </c:pt>
                <c:pt idx="38">
                  <c:v>44539</c:v>
                </c:pt>
              </c:numCache>
            </c:numRef>
          </c:xVal>
          <c:yVal>
            <c:numRef>
              <c:f>Sheet1!$H$17:$H$55</c:f>
              <c:numCache>
                <c:formatCode>General</c:formatCode>
                <c:ptCount val="39"/>
                <c:pt idx="0">
                  <c:v>47</c:v>
                </c:pt>
                <c:pt idx="1">
                  <c:v>46</c:v>
                </c:pt>
                <c:pt idx="2">
                  <c:v>45</c:v>
                </c:pt>
                <c:pt idx="3">
                  <c:v>44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36</c:v>
                </c:pt>
                <c:pt idx="10">
                  <c:v>35</c:v>
                </c:pt>
                <c:pt idx="11">
                  <c:v>34</c:v>
                </c:pt>
                <c:pt idx="12">
                  <c:v>33</c:v>
                </c:pt>
                <c:pt idx="13">
                  <c:v>32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A-4BB8-830B-1043F66B4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52968"/>
        <c:axId val="666651656"/>
      </c:scatterChart>
      <c:valAx>
        <c:axId val="666652968"/>
        <c:scaling>
          <c:orientation val="minMax"/>
          <c:max val="44539"/>
          <c:min val="445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51656"/>
        <c:crosses val="autoZero"/>
        <c:crossBetween val="midCat"/>
      </c:valAx>
      <c:valAx>
        <c:axId val="66665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148590</xdr:rowOff>
    </xdr:from>
    <xdr:to>
      <xdr:col>18</xdr:col>
      <xdr:colOff>480060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2B3602-90DA-4D98-A57C-FE513F3F7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327660</xdr:colOff>
      <xdr:row>16</xdr:row>
      <xdr:rowOff>179070</xdr:rowOff>
    </xdr:from>
    <xdr:to>
      <xdr:col>17</xdr:col>
      <xdr:colOff>22860</xdr:colOff>
      <xdr:row>31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2ED31D-72C9-4D94-9126-0FE8E4185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0A270-AFC7-4E99-8CAF-D6DD453C7A8A}" name="Table2" displayName="Table2" ref="A1:D118" totalsRowShown="0" headerRowDxfId="4">
  <autoFilter ref="A1:D118" xr:uid="{1490A270-AFC7-4E99-8CAF-D6DD453C7A8A}"/>
  <tableColumns count="4">
    <tableColumn id="1" xr3:uid="{635E3FF6-D7A9-4D63-9418-0B41FF38D698}" name="Portion of Project"/>
    <tableColumn id="2" xr3:uid="{A07355C6-61C1-4F92-9F1D-1523CBB59FBE}" name="Task" dataDxfId="3"/>
    <tableColumn id="3" xr3:uid="{2BD24056-D878-43E7-86CA-CDFB51E06DFC}" name="Est. Minutes"/>
    <tableColumn id="4" xr3:uid="{ABA32943-46EE-4933-AFA1-04FC5BF43106}" name="Remaining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5AE88E-AE1A-4895-9E94-0408EE2720FB}" name="Table4" displayName="Table4" ref="F1:I8" totalsRowShown="0">
  <autoFilter ref="F1:I8" xr:uid="{755AE88E-AE1A-4895-9E94-0408EE2720FB}"/>
  <tableColumns count="4">
    <tableColumn id="1" xr3:uid="{A7E47590-832F-467D-8C1F-74B8C9F41D52}" name="Sprint 1" dataDxfId="2"/>
    <tableColumn id="2" xr3:uid="{6783B41D-1442-46CA-B9A6-ABAE1CEF9E07}" name="Date" dataDxfId="1"/>
    <tableColumn id="3" xr3:uid="{656A8FA5-3238-4CFF-8737-F7391ADAC1EF}" name="Planned"/>
    <tableColumn id="4" xr3:uid="{C79C818A-2B92-41BF-9245-7F4EB208EEF0}" name="Actual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F85070-9FA5-42E2-9867-1873FA785B7E}" name="Table5" displayName="Table5" ref="F16:H55" totalsRowShown="0">
  <autoFilter ref="F16:H55" xr:uid="{F9F85070-9FA5-42E2-9867-1873FA785B7E}"/>
  <tableColumns count="3">
    <tableColumn id="1" xr3:uid="{CFD865A7-2253-4534-82DD-4B6EF48D2961}" name="Initial Total Burndown"/>
    <tableColumn id="2" xr3:uid="{EA7B73B8-D910-43CC-A40A-B7B08DF8FC8F}" name="Date" dataDxfId="0">
      <calculatedColumnFormula>G16+1</calculatedColumnFormula>
    </tableColumn>
    <tableColumn id="3" xr3:uid="{FF1CAAF8-7833-4E59-B15A-D024DCA256E6}" name="Planned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6AA0-BB47-4A9B-9ADA-FD10D9907383}">
  <dimension ref="A1:I118"/>
  <sheetViews>
    <sheetView tabSelected="1" topLeftCell="A7" workbookViewId="0">
      <selection activeCell="I12" sqref="I12"/>
    </sheetView>
  </sheetViews>
  <sheetFormatPr defaultRowHeight="14.4" x14ac:dyDescent="0.3"/>
  <cols>
    <col min="1" max="1" width="22.5546875" bestFit="1" customWidth="1"/>
    <col min="2" max="2" width="66.5546875" bestFit="1" customWidth="1"/>
    <col min="3" max="3" width="13.21875" customWidth="1"/>
    <col min="4" max="4" width="14" customWidth="1"/>
    <col min="5" max="5" width="20.88671875" customWidth="1"/>
    <col min="7" max="7" width="11.21875" customWidth="1"/>
    <col min="8" max="8" width="10.5546875" bestFit="1" customWidth="1"/>
  </cols>
  <sheetData>
    <row r="1" spans="1:9" x14ac:dyDescent="0.3">
      <c r="A1" s="2" t="s">
        <v>108</v>
      </c>
      <c r="B1" s="2" t="s">
        <v>106</v>
      </c>
      <c r="C1" s="2" t="s">
        <v>107</v>
      </c>
      <c r="D1" s="2" t="s">
        <v>127</v>
      </c>
      <c r="F1" s="2" t="s">
        <v>118</v>
      </c>
      <c r="G1" t="s">
        <v>119</v>
      </c>
      <c r="H1" t="s">
        <v>120</v>
      </c>
      <c r="I1" t="s">
        <v>121</v>
      </c>
    </row>
    <row r="2" spans="1:9" x14ac:dyDescent="0.3">
      <c r="A2" s="3" t="s">
        <v>109</v>
      </c>
      <c r="B2" s="1" t="s">
        <v>0</v>
      </c>
      <c r="C2">
        <v>10</v>
      </c>
      <c r="F2" s="4"/>
      <c r="G2" s="4">
        <v>44501</v>
      </c>
      <c r="H2">
        <v>15</v>
      </c>
      <c r="I2">
        <v>15</v>
      </c>
    </row>
    <row r="3" spans="1:9" x14ac:dyDescent="0.3">
      <c r="B3" s="1" t="s">
        <v>1</v>
      </c>
      <c r="C3">
        <v>5</v>
      </c>
      <c r="F3" s="4"/>
      <c r="G3" s="4">
        <v>44502</v>
      </c>
      <c r="H3">
        <v>11</v>
      </c>
      <c r="I3">
        <v>12</v>
      </c>
    </row>
    <row r="4" spans="1:9" x14ac:dyDescent="0.3">
      <c r="B4" s="1" t="s">
        <v>2</v>
      </c>
      <c r="C4">
        <v>30</v>
      </c>
      <c r="F4" s="4"/>
      <c r="G4" s="4">
        <v>44503</v>
      </c>
      <c r="H4">
        <v>9</v>
      </c>
      <c r="I4">
        <v>11</v>
      </c>
    </row>
    <row r="5" spans="1:9" x14ac:dyDescent="0.3">
      <c r="B5" s="1" t="s">
        <v>3</v>
      </c>
      <c r="C5">
        <v>15</v>
      </c>
      <c r="F5" s="4"/>
      <c r="G5" s="4">
        <v>44504</v>
      </c>
      <c r="H5">
        <v>6</v>
      </c>
    </row>
    <row r="6" spans="1:9" x14ac:dyDescent="0.3">
      <c r="B6" s="1" t="s">
        <v>4</v>
      </c>
      <c r="C6">
        <v>10</v>
      </c>
      <c r="F6" s="4"/>
      <c r="G6" s="4">
        <v>44505</v>
      </c>
      <c r="H6">
        <v>5</v>
      </c>
    </row>
    <row r="7" spans="1:9" x14ac:dyDescent="0.3">
      <c r="B7" s="1" t="s">
        <v>5</v>
      </c>
      <c r="C7">
        <v>2</v>
      </c>
      <c r="F7" s="4"/>
      <c r="G7" s="4">
        <v>44506</v>
      </c>
      <c r="H7">
        <v>3</v>
      </c>
    </row>
    <row r="8" spans="1:9" x14ac:dyDescent="0.3">
      <c r="B8" s="1" t="s">
        <v>6</v>
      </c>
      <c r="C8">
        <v>20</v>
      </c>
      <c r="F8" s="4"/>
      <c r="G8" s="4">
        <v>44507</v>
      </c>
      <c r="H8">
        <v>0</v>
      </c>
    </row>
    <row r="9" spans="1:9" ht="15" thickBot="1" x14ac:dyDescent="0.35">
      <c r="A9" s="8" t="s">
        <v>122</v>
      </c>
      <c r="B9" s="6"/>
      <c r="C9" s="13">
        <f>SUM(C2:C8)</f>
        <v>92</v>
      </c>
      <c r="D9" s="13">
        <f>SUM(D2:D8)</f>
        <v>0</v>
      </c>
      <c r="F9" s="4"/>
      <c r="G9" s="4"/>
    </row>
    <row r="10" spans="1:9" x14ac:dyDescent="0.3">
      <c r="A10" s="3" t="s">
        <v>110</v>
      </c>
      <c r="B10" s="1" t="s">
        <v>7</v>
      </c>
      <c r="C10">
        <v>5</v>
      </c>
      <c r="F10" t="s">
        <v>126</v>
      </c>
    </row>
    <row r="11" spans="1:9" x14ac:dyDescent="0.3">
      <c r="B11" s="1" t="s">
        <v>8</v>
      </c>
      <c r="C11">
        <v>5</v>
      </c>
      <c r="F11" s="2" t="s">
        <v>122</v>
      </c>
      <c r="G11">
        <f>C22+C30+C53+C13+C9</f>
        <v>887</v>
      </c>
      <c r="H11">
        <f>D9+D13+D22+D30+D53</f>
        <v>670</v>
      </c>
      <c r="I11">
        <f>G11-H11</f>
        <v>217</v>
      </c>
    </row>
    <row r="12" spans="1:9" x14ac:dyDescent="0.3">
      <c r="B12" s="1" t="s">
        <v>9</v>
      </c>
      <c r="C12">
        <v>5</v>
      </c>
      <c r="F12" s="2" t="s">
        <v>124</v>
      </c>
      <c r="G12" s="5">
        <f>G11/60</f>
        <v>14.783333333333333</v>
      </c>
      <c r="H12" s="5">
        <f>H11/60</f>
        <v>11.166666666666666</v>
      </c>
      <c r="I12" s="5">
        <f>G12-H12</f>
        <v>3.6166666666666671</v>
      </c>
    </row>
    <row r="13" spans="1:9" ht="15" thickBot="1" x14ac:dyDescent="0.35">
      <c r="A13" s="8" t="s">
        <v>122</v>
      </c>
      <c r="B13" s="6"/>
      <c r="C13" s="13">
        <f>SUM(C10:C12)</f>
        <v>15</v>
      </c>
      <c r="D13" s="13">
        <f>SUM(D10:D12)</f>
        <v>0</v>
      </c>
    </row>
    <row r="14" spans="1:9" x14ac:dyDescent="0.3">
      <c r="A14" s="3" t="s">
        <v>111</v>
      </c>
      <c r="B14" s="1" t="s">
        <v>10</v>
      </c>
      <c r="C14">
        <v>15</v>
      </c>
    </row>
    <row r="15" spans="1:9" x14ac:dyDescent="0.3">
      <c r="B15" s="1" t="s">
        <v>17</v>
      </c>
      <c r="C15">
        <v>5</v>
      </c>
      <c r="D15">
        <v>5</v>
      </c>
    </row>
    <row r="16" spans="1:9" x14ac:dyDescent="0.3">
      <c r="B16" s="1" t="s">
        <v>11</v>
      </c>
      <c r="C16">
        <v>45</v>
      </c>
      <c r="D16">
        <v>45</v>
      </c>
      <c r="F16" t="s">
        <v>125</v>
      </c>
      <c r="G16" t="s">
        <v>119</v>
      </c>
      <c r="H16" t="s">
        <v>120</v>
      </c>
    </row>
    <row r="17" spans="1:8" x14ac:dyDescent="0.3">
      <c r="B17" s="1" t="s">
        <v>12</v>
      </c>
      <c r="C17">
        <v>30</v>
      </c>
      <c r="D17">
        <v>30</v>
      </c>
      <c r="G17" s="4">
        <v>44501</v>
      </c>
      <c r="H17">
        <v>47</v>
      </c>
    </row>
    <row r="18" spans="1:8" x14ac:dyDescent="0.3">
      <c r="B18" s="1" t="s">
        <v>13</v>
      </c>
      <c r="C18">
        <v>10</v>
      </c>
      <c r="G18" s="4">
        <f>G17+1</f>
        <v>44502</v>
      </c>
      <c r="H18">
        <v>46</v>
      </c>
    </row>
    <row r="19" spans="1:8" x14ac:dyDescent="0.3">
      <c r="B19" s="1" t="s">
        <v>14</v>
      </c>
      <c r="C19">
        <v>5</v>
      </c>
      <c r="D19">
        <v>5</v>
      </c>
      <c r="G19" s="4">
        <f t="shared" ref="G19:G55" si="0">G18+1</f>
        <v>44503</v>
      </c>
      <c r="H19">
        <v>45</v>
      </c>
    </row>
    <row r="20" spans="1:8" x14ac:dyDescent="0.3">
      <c r="B20" s="1" t="s">
        <v>15</v>
      </c>
      <c r="C20">
        <v>20</v>
      </c>
      <c r="D20">
        <v>20</v>
      </c>
      <c r="G20" s="4">
        <f t="shared" si="0"/>
        <v>44504</v>
      </c>
      <c r="H20">
        <v>44</v>
      </c>
    </row>
    <row r="21" spans="1:8" x14ac:dyDescent="0.3">
      <c r="B21" s="1" t="s">
        <v>16</v>
      </c>
      <c r="C21">
        <v>20</v>
      </c>
      <c r="D21">
        <v>20</v>
      </c>
      <c r="G21" s="4">
        <f t="shared" si="0"/>
        <v>44505</v>
      </c>
      <c r="H21">
        <v>42</v>
      </c>
    </row>
    <row r="22" spans="1:8" ht="15" thickBot="1" x14ac:dyDescent="0.35">
      <c r="A22" s="8" t="s">
        <v>122</v>
      </c>
      <c r="B22" s="6"/>
      <c r="C22" s="13">
        <f>SUM(C14:C21)</f>
        <v>150</v>
      </c>
      <c r="D22" s="13">
        <f>SUM(D14:D21)</f>
        <v>125</v>
      </c>
      <c r="G22" s="4">
        <f t="shared" si="0"/>
        <v>44506</v>
      </c>
      <c r="H22">
        <v>41</v>
      </c>
    </row>
    <row r="23" spans="1:8" x14ac:dyDescent="0.3">
      <c r="A23" s="3" t="s">
        <v>112</v>
      </c>
      <c r="B23" s="1" t="s">
        <v>18</v>
      </c>
      <c r="C23">
        <v>5</v>
      </c>
      <c r="G23" s="4">
        <f t="shared" si="0"/>
        <v>44507</v>
      </c>
      <c r="H23">
        <v>40</v>
      </c>
    </row>
    <row r="24" spans="1:8" x14ac:dyDescent="0.3">
      <c r="B24" s="1" t="s">
        <v>19</v>
      </c>
      <c r="C24">
        <v>5</v>
      </c>
      <c r="G24" s="4">
        <f t="shared" si="0"/>
        <v>44508</v>
      </c>
      <c r="H24">
        <f>H23-1</f>
        <v>39</v>
      </c>
    </row>
    <row r="25" spans="1:8" x14ac:dyDescent="0.3">
      <c r="B25" s="1" t="s">
        <v>20</v>
      </c>
      <c r="C25">
        <v>15</v>
      </c>
      <c r="G25" s="4">
        <f t="shared" si="0"/>
        <v>44509</v>
      </c>
      <c r="H25">
        <f t="shared" ref="H25:H54" si="1">H24-1</f>
        <v>38</v>
      </c>
    </row>
    <row r="26" spans="1:8" x14ac:dyDescent="0.3">
      <c r="B26" s="1" t="s">
        <v>21</v>
      </c>
      <c r="C26">
        <v>15</v>
      </c>
      <c r="G26" s="4">
        <f t="shared" si="0"/>
        <v>44510</v>
      </c>
      <c r="H26">
        <f>H25-2</f>
        <v>36</v>
      </c>
    </row>
    <row r="27" spans="1:8" x14ac:dyDescent="0.3">
      <c r="B27" s="1" t="s">
        <v>22</v>
      </c>
      <c r="C27">
        <v>30</v>
      </c>
      <c r="G27" s="4">
        <f t="shared" si="0"/>
        <v>44511</v>
      </c>
      <c r="H27">
        <f t="shared" si="1"/>
        <v>35</v>
      </c>
    </row>
    <row r="28" spans="1:8" x14ac:dyDescent="0.3">
      <c r="B28" s="1" t="s">
        <v>23</v>
      </c>
      <c r="C28">
        <v>15</v>
      </c>
      <c r="G28" s="4">
        <f t="shared" si="0"/>
        <v>44512</v>
      </c>
      <c r="H28">
        <f t="shared" si="1"/>
        <v>34</v>
      </c>
    </row>
    <row r="29" spans="1:8" x14ac:dyDescent="0.3">
      <c r="B29" s="1" t="s">
        <v>24</v>
      </c>
      <c r="C29">
        <v>15</v>
      </c>
      <c r="D29">
        <v>15</v>
      </c>
      <c r="G29" s="4">
        <f t="shared" si="0"/>
        <v>44513</v>
      </c>
      <c r="H29">
        <f t="shared" si="1"/>
        <v>33</v>
      </c>
    </row>
    <row r="30" spans="1:8" ht="15" thickBot="1" x14ac:dyDescent="0.35">
      <c r="A30" s="8" t="s">
        <v>122</v>
      </c>
      <c r="B30" s="6"/>
      <c r="C30" s="13">
        <f>SUM(C23:C29)</f>
        <v>100</v>
      </c>
      <c r="D30" s="13">
        <f>SUM(D23:D29)</f>
        <v>15</v>
      </c>
      <c r="G30" s="4">
        <f t="shared" si="0"/>
        <v>44514</v>
      </c>
      <c r="H30">
        <f t="shared" si="1"/>
        <v>32</v>
      </c>
    </row>
    <row r="31" spans="1:8" x14ac:dyDescent="0.3">
      <c r="A31" s="3" t="s">
        <v>113</v>
      </c>
      <c r="B31" s="1" t="s">
        <v>25</v>
      </c>
      <c r="C31">
        <v>30</v>
      </c>
      <c r="D31">
        <v>30</v>
      </c>
      <c r="G31" s="4">
        <f t="shared" si="0"/>
        <v>44515</v>
      </c>
      <c r="H31">
        <f>H30-2</f>
        <v>30</v>
      </c>
    </row>
    <row r="32" spans="1:8" x14ac:dyDescent="0.3">
      <c r="B32" s="1" t="s">
        <v>26</v>
      </c>
      <c r="C32">
        <v>15</v>
      </c>
      <c r="D32">
        <v>15</v>
      </c>
      <c r="G32" s="4">
        <f t="shared" si="0"/>
        <v>44516</v>
      </c>
      <c r="H32">
        <f t="shared" si="1"/>
        <v>29</v>
      </c>
    </row>
    <row r="33" spans="2:8" x14ac:dyDescent="0.3">
      <c r="B33" s="1" t="s">
        <v>27</v>
      </c>
      <c r="C33">
        <v>10</v>
      </c>
      <c r="D33">
        <v>10</v>
      </c>
      <c r="G33" s="4">
        <f t="shared" si="0"/>
        <v>44517</v>
      </c>
      <c r="H33">
        <f t="shared" si="1"/>
        <v>28</v>
      </c>
    </row>
    <row r="34" spans="2:8" x14ac:dyDescent="0.3">
      <c r="B34" s="1" t="s">
        <v>28</v>
      </c>
      <c r="C34">
        <v>5</v>
      </c>
      <c r="D34">
        <v>5</v>
      </c>
      <c r="G34" s="4">
        <f t="shared" si="0"/>
        <v>44518</v>
      </c>
      <c r="H34">
        <f t="shared" si="1"/>
        <v>27</v>
      </c>
    </row>
    <row r="35" spans="2:8" x14ac:dyDescent="0.3">
      <c r="B35" s="1" t="s">
        <v>29</v>
      </c>
      <c r="C35">
        <v>30</v>
      </c>
      <c r="D35">
        <v>30</v>
      </c>
      <c r="G35" s="4">
        <f t="shared" si="0"/>
        <v>44519</v>
      </c>
      <c r="H35">
        <f t="shared" si="1"/>
        <v>26</v>
      </c>
    </row>
    <row r="36" spans="2:8" x14ac:dyDescent="0.3">
      <c r="B36" s="1" t="s">
        <v>30</v>
      </c>
      <c r="C36">
        <v>15</v>
      </c>
      <c r="D36">
        <v>15</v>
      </c>
      <c r="G36" s="4">
        <f t="shared" si="0"/>
        <v>44520</v>
      </c>
      <c r="H36">
        <f>H35-2</f>
        <v>24</v>
      </c>
    </row>
    <row r="37" spans="2:8" x14ac:dyDescent="0.3">
      <c r="B37" s="1" t="s">
        <v>31</v>
      </c>
      <c r="C37">
        <v>15</v>
      </c>
      <c r="D37">
        <v>15</v>
      </c>
      <c r="G37" s="4">
        <f t="shared" si="0"/>
        <v>44521</v>
      </c>
      <c r="H37">
        <f t="shared" si="1"/>
        <v>23</v>
      </c>
    </row>
    <row r="38" spans="2:8" x14ac:dyDescent="0.3">
      <c r="B38" s="1" t="s">
        <v>32</v>
      </c>
      <c r="C38">
        <v>15</v>
      </c>
      <c r="D38">
        <v>15</v>
      </c>
      <c r="G38" s="4">
        <f t="shared" si="0"/>
        <v>44522</v>
      </c>
      <c r="H38">
        <f t="shared" si="1"/>
        <v>22</v>
      </c>
    </row>
    <row r="39" spans="2:8" x14ac:dyDescent="0.3">
      <c r="B39" s="1" t="s">
        <v>33</v>
      </c>
      <c r="C39">
        <v>15</v>
      </c>
      <c r="D39">
        <v>15</v>
      </c>
      <c r="G39" s="4">
        <f t="shared" si="0"/>
        <v>44523</v>
      </c>
      <c r="H39">
        <f t="shared" si="1"/>
        <v>21</v>
      </c>
    </row>
    <row r="40" spans="2:8" x14ac:dyDescent="0.3">
      <c r="B40" s="1" t="s">
        <v>34</v>
      </c>
      <c r="C40">
        <v>30</v>
      </c>
      <c r="D40">
        <v>30</v>
      </c>
      <c r="G40" s="4">
        <f t="shared" si="0"/>
        <v>44524</v>
      </c>
      <c r="H40">
        <f t="shared" si="1"/>
        <v>20</v>
      </c>
    </row>
    <row r="41" spans="2:8" x14ac:dyDescent="0.3">
      <c r="B41" s="1" t="s">
        <v>35</v>
      </c>
      <c r="C41">
        <v>15</v>
      </c>
      <c r="D41">
        <v>15</v>
      </c>
      <c r="G41" s="4">
        <f t="shared" si="0"/>
        <v>44525</v>
      </c>
      <c r="H41">
        <f>H40-2</f>
        <v>18</v>
      </c>
    </row>
    <row r="42" spans="2:8" x14ac:dyDescent="0.3">
      <c r="B42" s="1" t="s">
        <v>36</v>
      </c>
      <c r="C42">
        <v>15</v>
      </c>
      <c r="D42">
        <v>15</v>
      </c>
      <c r="G42" s="4">
        <f t="shared" si="0"/>
        <v>44526</v>
      </c>
      <c r="H42">
        <f t="shared" si="1"/>
        <v>17</v>
      </c>
    </row>
    <row r="43" spans="2:8" x14ac:dyDescent="0.3">
      <c r="B43" s="1" t="s">
        <v>37</v>
      </c>
      <c r="C43">
        <v>15</v>
      </c>
      <c r="D43">
        <v>15</v>
      </c>
      <c r="G43" s="4">
        <f t="shared" si="0"/>
        <v>44527</v>
      </c>
      <c r="H43">
        <f t="shared" si="1"/>
        <v>16</v>
      </c>
    </row>
    <row r="44" spans="2:8" x14ac:dyDescent="0.3">
      <c r="B44" s="1" t="s">
        <v>38</v>
      </c>
      <c r="C44">
        <v>5</v>
      </c>
      <c r="D44">
        <v>5</v>
      </c>
      <c r="G44" s="4">
        <f t="shared" si="0"/>
        <v>44528</v>
      </c>
      <c r="H44">
        <f t="shared" si="1"/>
        <v>15</v>
      </c>
    </row>
    <row r="45" spans="2:8" x14ac:dyDescent="0.3">
      <c r="B45" s="1" t="s">
        <v>39</v>
      </c>
      <c r="C45">
        <v>60</v>
      </c>
      <c r="D45">
        <v>60</v>
      </c>
      <c r="G45" s="4">
        <f t="shared" si="0"/>
        <v>44529</v>
      </c>
      <c r="H45">
        <f t="shared" si="1"/>
        <v>14</v>
      </c>
    </row>
    <row r="46" spans="2:8" x14ac:dyDescent="0.3">
      <c r="B46" s="1" t="s">
        <v>40</v>
      </c>
      <c r="C46">
        <v>30</v>
      </c>
      <c r="D46">
        <v>30</v>
      </c>
      <c r="G46" s="4">
        <f t="shared" si="0"/>
        <v>44530</v>
      </c>
      <c r="H46">
        <f>H45-2</f>
        <v>12</v>
      </c>
    </row>
    <row r="47" spans="2:8" x14ac:dyDescent="0.3">
      <c r="B47" s="1" t="s">
        <v>41</v>
      </c>
      <c r="C47">
        <v>30</v>
      </c>
      <c r="D47">
        <v>30</v>
      </c>
      <c r="G47" s="4">
        <f t="shared" si="0"/>
        <v>44531</v>
      </c>
      <c r="H47">
        <f t="shared" si="1"/>
        <v>11</v>
      </c>
    </row>
    <row r="48" spans="2:8" x14ac:dyDescent="0.3">
      <c r="B48" s="1" t="s">
        <v>42</v>
      </c>
      <c r="C48">
        <v>30</v>
      </c>
      <c r="D48">
        <v>30</v>
      </c>
      <c r="G48" s="4">
        <f t="shared" si="0"/>
        <v>44532</v>
      </c>
      <c r="H48">
        <f t="shared" si="1"/>
        <v>10</v>
      </c>
    </row>
    <row r="49" spans="1:8" x14ac:dyDescent="0.3">
      <c r="B49" s="1" t="s">
        <v>43</v>
      </c>
      <c r="C49">
        <v>15</v>
      </c>
      <c r="D49">
        <v>15</v>
      </c>
      <c r="G49" s="4">
        <f t="shared" si="0"/>
        <v>44533</v>
      </c>
      <c r="H49">
        <f t="shared" si="1"/>
        <v>9</v>
      </c>
    </row>
    <row r="50" spans="1:8" x14ac:dyDescent="0.3">
      <c r="B50" s="1" t="s">
        <v>44</v>
      </c>
      <c r="C50">
        <v>30</v>
      </c>
      <c r="D50">
        <v>30</v>
      </c>
      <c r="G50" s="4">
        <f t="shared" si="0"/>
        <v>44534</v>
      </c>
      <c r="H50">
        <f t="shared" si="1"/>
        <v>8</v>
      </c>
    </row>
    <row r="51" spans="1:8" x14ac:dyDescent="0.3">
      <c r="B51" s="1" t="s">
        <v>45</v>
      </c>
      <c r="C51">
        <v>60</v>
      </c>
      <c r="D51">
        <v>60</v>
      </c>
      <c r="G51" s="4">
        <f t="shared" si="0"/>
        <v>44535</v>
      </c>
      <c r="H51">
        <f>H50-2</f>
        <v>6</v>
      </c>
    </row>
    <row r="52" spans="1:8" x14ac:dyDescent="0.3">
      <c r="B52" s="1" t="s">
        <v>46</v>
      </c>
      <c r="C52">
        <v>45</v>
      </c>
      <c r="D52">
        <v>45</v>
      </c>
      <c r="G52" s="4">
        <f t="shared" si="0"/>
        <v>44536</v>
      </c>
      <c r="H52">
        <f t="shared" si="1"/>
        <v>5</v>
      </c>
    </row>
    <row r="53" spans="1:8" ht="15" thickBot="1" x14ac:dyDescent="0.35">
      <c r="A53" s="8" t="s">
        <v>122</v>
      </c>
      <c r="B53" s="6"/>
      <c r="C53" s="13">
        <f>SUM(C31:C52)</f>
        <v>530</v>
      </c>
      <c r="D53" s="13">
        <f>SUM(D31:D52)</f>
        <v>530</v>
      </c>
      <c r="G53" s="4">
        <f t="shared" si="0"/>
        <v>44537</v>
      </c>
      <c r="H53">
        <f t="shared" si="1"/>
        <v>4</v>
      </c>
    </row>
    <row r="54" spans="1:8" x14ac:dyDescent="0.3">
      <c r="A54" s="3" t="s">
        <v>114</v>
      </c>
      <c r="B54" s="1" t="s">
        <v>47</v>
      </c>
      <c r="C54">
        <v>15</v>
      </c>
      <c r="D54">
        <v>15</v>
      </c>
      <c r="G54" s="4">
        <f t="shared" si="0"/>
        <v>44538</v>
      </c>
      <c r="H54">
        <f t="shared" si="1"/>
        <v>3</v>
      </c>
    </row>
    <row r="55" spans="1:8" x14ac:dyDescent="0.3">
      <c r="B55" s="1" t="s">
        <v>48</v>
      </c>
      <c r="C55">
        <v>10</v>
      </c>
      <c r="D55">
        <v>10</v>
      </c>
      <c r="G55" s="4">
        <f t="shared" si="0"/>
        <v>44539</v>
      </c>
      <c r="H55">
        <f>H54-3</f>
        <v>0</v>
      </c>
    </row>
    <row r="56" spans="1:8" x14ac:dyDescent="0.3">
      <c r="B56" s="1" t="s">
        <v>49</v>
      </c>
      <c r="C56">
        <v>30</v>
      </c>
      <c r="D56">
        <v>30</v>
      </c>
    </row>
    <row r="57" spans="1:8" x14ac:dyDescent="0.3">
      <c r="B57" s="1" t="s">
        <v>50</v>
      </c>
      <c r="C57">
        <v>30</v>
      </c>
      <c r="D57">
        <v>30</v>
      </c>
    </row>
    <row r="58" spans="1:8" x14ac:dyDescent="0.3">
      <c r="B58" s="1" t="s">
        <v>51</v>
      </c>
      <c r="C58">
        <v>3</v>
      </c>
      <c r="D58">
        <v>3</v>
      </c>
    </row>
    <row r="59" spans="1:8" x14ac:dyDescent="0.3">
      <c r="B59" s="1" t="s">
        <v>52</v>
      </c>
      <c r="C59">
        <v>15</v>
      </c>
      <c r="D59">
        <v>15</v>
      </c>
    </row>
    <row r="60" spans="1:8" x14ac:dyDescent="0.3">
      <c r="B60" s="1" t="s">
        <v>53</v>
      </c>
      <c r="C60">
        <v>15</v>
      </c>
      <c r="D60">
        <v>15</v>
      </c>
    </row>
    <row r="61" spans="1:8" x14ac:dyDescent="0.3">
      <c r="B61" s="1" t="s">
        <v>54</v>
      </c>
      <c r="C61">
        <v>15</v>
      </c>
      <c r="D61">
        <v>15</v>
      </c>
    </row>
    <row r="62" spans="1:8" x14ac:dyDescent="0.3">
      <c r="B62" s="1" t="s">
        <v>55</v>
      </c>
      <c r="C62">
        <v>15</v>
      </c>
      <c r="D62">
        <v>15</v>
      </c>
    </row>
    <row r="63" spans="1:8" x14ac:dyDescent="0.3">
      <c r="B63" s="1" t="s">
        <v>56</v>
      </c>
      <c r="C63">
        <v>15</v>
      </c>
      <c r="D63">
        <v>15</v>
      </c>
    </row>
    <row r="64" spans="1:8" x14ac:dyDescent="0.3">
      <c r="B64" s="1" t="s">
        <v>57</v>
      </c>
      <c r="C64">
        <v>15</v>
      </c>
      <c r="D64">
        <v>15</v>
      </c>
    </row>
    <row r="65" spans="2:4" x14ac:dyDescent="0.3">
      <c r="B65" s="1" t="s">
        <v>58</v>
      </c>
      <c r="C65">
        <v>15</v>
      </c>
      <c r="D65">
        <v>15</v>
      </c>
    </row>
    <row r="66" spans="2:4" x14ac:dyDescent="0.3">
      <c r="B66" s="1" t="s">
        <v>59</v>
      </c>
      <c r="C66">
        <v>15</v>
      </c>
      <c r="D66">
        <v>15</v>
      </c>
    </row>
    <row r="67" spans="2:4" x14ac:dyDescent="0.3">
      <c r="B67" s="1" t="s">
        <v>60</v>
      </c>
      <c r="C67">
        <v>15</v>
      </c>
      <c r="D67">
        <v>15</v>
      </c>
    </row>
    <row r="68" spans="2:4" x14ac:dyDescent="0.3">
      <c r="B68" s="1" t="s">
        <v>61</v>
      </c>
      <c r="C68">
        <v>30</v>
      </c>
      <c r="D68">
        <v>30</v>
      </c>
    </row>
    <row r="69" spans="2:4" x14ac:dyDescent="0.3">
      <c r="B69" s="1" t="s">
        <v>62</v>
      </c>
      <c r="C69">
        <v>30</v>
      </c>
      <c r="D69">
        <v>30</v>
      </c>
    </row>
    <row r="70" spans="2:4" x14ac:dyDescent="0.3">
      <c r="B70" s="1" t="s">
        <v>63</v>
      </c>
      <c r="C70">
        <v>30</v>
      </c>
      <c r="D70">
        <v>30</v>
      </c>
    </row>
    <row r="71" spans="2:4" x14ac:dyDescent="0.3">
      <c r="B71" s="1" t="s">
        <v>64</v>
      </c>
      <c r="C71">
        <v>60</v>
      </c>
      <c r="D71">
        <v>60</v>
      </c>
    </row>
    <row r="72" spans="2:4" x14ac:dyDescent="0.3">
      <c r="B72" s="1" t="s">
        <v>65</v>
      </c>
      <c r="C72">
        <v>30</v>
      </c>
      <c r="D72">
        <v>30</v>
      </c>
    </row>
    <row r="73" spans="2:4" x14ac:dyDescent="0.3">
      <c r="B73" s="1" t="s">
        <v>66</v>
      </c>
      <c r="C73">
        <v>30</v>
      </c>
      <c r="D73">
        <v>30</v>
      </c>
    </row>
    <row r="74" spans="2:4" x14ac:dyDescent="0.3">
      <c r="B74" s="1" t="s">
        <v>67</v>
      </c>
      <c r="C74">
        <v>60</v>
      </c>
      <c r="D74">
        <v>60</v>
      </c>
    </row>
    <row r="75" spans="2:4" x14ac:dyDescent="0.3">
      <c r="B75" s="1" t="s">
        <v>68</v>
      </c>
      <c r="C75">
        <v>30</v>
      </c>
      <c r="D75">
        <v>30</v>
      </c>
    </row>
    <row r="76" spans="2:4" x14ac:dyDescent="0.3">
      <c r="B76" s="1" t="s">
        <v>69</v>
      </c>
      <c r="C76">
        <v>30</v>
      </c>
      <c r="D76">
        <v>30</v>
      </c>
    </row>
    <row r="77" spans="2:4" x14ac:dyDescent="0.3">
      <c r="B77" s="1" t="s">
        <v>70</v>
      </c>
      <c r="C77">
        <v>60</v>
      </c>
      <c r="D77">
        <v>60</v>
      </c>
    </row>
    <row r="78" spans="2:4" x14ac:dyDescent="0.3">
      <c r="B78" s="1" t="s">
        <v>71</v>
      </c>
      <c r="C78">
        <v>60</v>
      </c>
      <c r="D78">
        <v>60</v>
      </c>
    </row>
    <row r="79" spans="2:4" x14ac:dyDescent="0.3">
      <c r="B79" s="1" t="s">
        <v>72</v>
      </c>
      <c r="C79">
        <v>60</v>
      </c>
      <c r="D79">
        <v>60</v>
      </c>
    </row>
    <row r="80" spans="2:4" x14ac:dyDescent="0.3">
      <c r="B80" s="1" t="s">
        <v>73</v>
      </c>
      <c r="C80">
        <v>60</v>
      </c>
      <c r="D80">
        <v>60</v>
      </c>
    </row>
    <row r="81" spans="1:4" x14ac:dyDescent="0.3">
      <c r="B81" s="1" t="s">
        <v>74</v>
      </c>
      <c r="C81">
        <v>60</v>
      </c>
      <c r="D81">
        <v>60</v>
      </c>
    </row>
    <row r="82" spans="1:4" x14ac:dyDescent="0.3">
      <c r="B82" s="1" t="s">
        <v>75</v>
      </c>
      <c r="C82">
        <v>60</v>
      </c>
      <c r="D82">
        <v>60</v>
      </c>
    </row>
    <row r="83" spans="1:4" x14ac:dyDescent="0.3">
      <c r="B83" s="1" t="s">
        <v>76</v>
      </c>
      <c r="C83">
        <v>30</v>
      </c>
      <c r="D83">
        <v>30</v>
      </c>
    </row>
    <row r="84" spans="1:4" x14ac:dyDescent="0.3">
      <c r="B84" s="1" t="s">
        <v>77</v>
      </c>
      <c r="C84">
        <v>45</v>
      </c>
      <c r="D84">
        <v>45</v>
      </c>
    </row>
    <row r="85" spans="1:4" x14ac:dyDescent="0.3">
      <c r="B85" s="1" t="s">
        <v>78</v>
      </c>
      <c r="C85">
        <v>60</v>
      </c>
      <c r="D85">
        <v>60</v>
      </c>
    </row>
    <row r="86" spans="1:4" x14ac:dyDescent="0.3">
      <c r="B86" s="1" t="s">
        <v>79</v>
      </c>
      <c r="C86">
        <v>60</v>
      </c>
      <c r="D86">
        <v>60</v>
      </c>
    </row>
    <row r="87" spans="1:4" ht="15" thickBot="1" x14ac:dyDescent="0.35">
      <c r="A87" s="8" t="s">
        <v>122</v>
      </c>
      <c r="B87" s="6"/>
      <c r="C87" s="13">
        <f>SUM(C54:C86)</f>
        <v>1108</v>
      </c>
      <c r="D87" s="13">
        <f>SUM(D54:D86)</f>
        <v>1108</v>
      </c>
    </row>
    <row r="88" spans="1:4" x14ac:dyDescent="0.3">
      <c r="A88" s="3" t="s">
        <v>115</v>
      </c>
      <c r="B88" s="1" t="s">
        <v>80</v>
      </c>
      <c r="C88">
        <v>10</v>
      </c>
      <c r="D88">
        <v>10</v>
      </c>
    </row>
    <row r="89" spans="1:4" x14ac:dyDescent="0.3">
      <c r="B89" s="1" t="s">
        <v>81</v>
      </c>
      <c r="C89">
        <v>10</v>
      </c>
      <c r="D89">
        <v>10</v>
      </c>
    </row>
    <row r="90" spans="1:4" x14ac:dyDescent="0.3">
      <c r="B90" s="1" t="s">
        <v>82</v>
      </c>
      <c r="C90">
        <v>10</v>
      </c>
      <c r="D90">
        <v>10</v>
      </c>
    </row>
    <row r="91" spans="1:4" x14ac:dyDescent="0.3">
      <c r="B91" s="1" t="s">
        <v>83</v>
      </c>
      <c r="C91">
        <v>5</v>
      </c>
      <c r="D91">
        <v>5</v>
      </c>
    </row>
    <row r="92" spans="1:4" x14ac:dyDescent="0.3">
      <c r="B92" s="1" t="s">
        <v>84</v>
      </c>
      <c r="C92">
        <v>30</v>
      </c>
      <c r="D92">
        <v>30</v>
      </c>
    </row>
    <row r="93" spans="1:4" x14ac:dyDescent="0.3">
      <c r="B93" s="1" t="s">
        <v>85</v>
      </c>
      <c r="C93">
        <v>30</v>
      </c>
      <c r="D93">
        <v>30</v>
      </c>
    </row>
    <row r="94" spans="1:4" x14ac:dyDescent="0.3">
      <c r="B94" s="1" t="s">
        <v>86</v>
      </c>
      <c r="C94">
        <v>30</v>
      </c>
      <c r="D94">
        <v>30</v>
      </c>
    </row>
    <row r="95" spans="1:4" x14ac:dyDescent="0.3">
      <c r="B95" s="1" t="s">
        <v>87</v>
      </c>
      <c r="C95">
        <v>45</v>
      </c>
      <c r="D95">
        <v>45</v>
      </c>
    </row>
    <row r="96" spans="1:4" x14ac:dyDescent="0.3">
      <c r="B96" s="1" t="s">
        <v>88</v>
      </c>
      <c r="C96">
        <v>60</v>
      </c>
      <c r="D96">
        <v>60</v>
      </c>
    </row>
    <row r="97" spans="1:4" x14ac:dyDescent="0.3">
      <c r="B97" s="1" t="s">
        <v>89</v>
      </c>
      <c r="C97">
        <v>90</v>
      </c>
      <c r="D97">
        <v>90</v>
      </c>
    </row>
    <row r="98" spans="1:4" x14ac:dyDescent="0.3">
      <c r="B98" s="1" t="s">
        <v>90</v>
      </c>
      <c r="C98">
        <v>10</v>
      </c>
      <c r="D98">
        <v>10</v>
      </c>
    </row>
    <row r="99" spans="1:4" x14ac:dyDescent="0.3">
      <c r="B99" s="1" t="s">
        <v>91</v>
      </c>
      <c r="C99">
        <v>20</v>
      </c>
      <c r="D99">
        <v>20</v>
      </c>
    </row>
    <row r="100" spans="1:4" x14ac:dyDescent="0.3">
      <c r="B100" s="1" t="s">
        <v>92</v>
      </c>
      <c r="C100">
        <v>25</v>
      </c>
      <c r="D100">
        <v>25</v>
      </c>
    </row>
    <row r="101" spans="1:4" x14ac:dyDescent="0.3">
      <c r="B101" s="1" t="s">
        <v>93</v>
      </c>
      <c r="C101">
        <v>10</v>
      </c>
      <c r="D101">
        <v>10</v>
      </c>
    </row>
    <row r="102" spans="1:4" ht="15" thickBot="1" x14ac:dyDescent="0.35">
      <c r="A102" s="8" t="s">
        <v>122</v>
      </c>
      <c r="B102" s="6"/>
      <c r="C102" s="13">
        <f>SUM(C88:C101)</f>
        <v>385</v>
      </c>
      <c r="D102" s="13">
        <f>SUM(D88:D101)</f>
        <v>385</v>
      </c>
    </row>
    <row r="103" spans="1:4" x14ac:dyDescent="0.3">
      <c r="A103" s="3" t="s">
        <v>116</v>
      </c>
      <c r="B103" s="1" t="s">
        <v>94</v>
      </c>
      <c r="C103">
        <v>10</v>
      </c>
      <c r="D103">
        <v>10</v>
      </c>
    </row>
    <row r="104" spans="1:4" x14ac:dyDescent="0.3">
      <c r="B104" s="1" t="s">
        <v>95</v>
      </c>
      <c r="C104">
        <v>10</v>
      </c>
      <c r="D104">
        <v>10</v>
      </c>
    </row>
    <row r="105" spans="1:4" x14ac:dyDescent="0.3">
      <c r="B105" s="1" t="s">
        <v>96</v>
      </c>
      <c r="C105">
        <v>10</v>
      </c>
      <c r="D105">
        <v>10</v>
      </c>
    </row>
    <row r="106" spans="1:4" x14ac:dyDescent="0.3">
      <c r="B106" s="1" t="s">
        <v>97</v>
      </c>
      <c r="C106">
        <v>45</v>
      </c>
      <c r="D106">
        <v>45</v>
      </c>
    </row>
    <row r="107" spans="1:4" x14ac:dyDescent="0.3">
      <c r="B107" s="1" t="s">
        <v>98</v>
      </c>
      <c r="C107">
        <v>45</v>
      </c>
      <c r="D107">
        <v>45</v>
      </c>
    </row>
    <row r="108" spans="1:4" x14ac:dyDescent="0.3">
      <c r="B108" s="1" t="s">
        <v>99</v>
      </c>
      <c r="C108">
        <v>60</v>
      </c>
      <c r="D108">
        <v>60</v>
      </c>
    </row>
    <row r="109" spans="1:4" x14ac:dyDescent="0.3">
      <c r="B109" s="1" t="s">
        <v>100</v>
      </c>
      <c r="C109">
        <v>90</v>
      </c>
      <c r="D109">
        <v>90</v>
      </c>
    </row>
    <row r="110" spans="1:4" ht="15" thickBot="1" x14ac:dyDescent="0.35">
      <c r="A110" s="8" t="s">
        <v>122</v>
      </c>
      <c r="B110" s="6"/>
      <c r="C110" s="13">
        <f>SUM(C103:C109)</f>
        <v>270</v>
      </c>
      <c r="D110" s="13">
        <f>SUM(D103:D109)</f>
        <v>270</v>
      </c>
    </row>
    <row r="111" spans="1:4" x14ac:dyDescent="0.3">
      <c r="A111" s="3" t="s">
        <v>117</v>
      </c>
      <c r="B111" s="1" t="s">
        <v>101</v>
      </c>
      <c r="C111">
        <v>15</v>
      </c>
      <c r="D111">
        <v>15</v>
      </c>
    </row>
    <row r="112" spans="1:4" x14ac:dyDescent="0.3">
      <c r="B112" s="1" t="s">
        <v>102</v>
      </c>
      <c r="C112">
        <v>30</v>
      </c>
      <c r="D112">
        <v>30</v>
      </c>
    </row>
    <row r="113" spans="1:4" x14ac:dyDescent="0.3">
      <c r="B113" s="1" t="s">
        <v>103</v>
      </c>
      <c r="C113">
        <v>60</v>
      </c>
      <c r="D113">
        <v>60</v>
      </c>
    </row>
    <row r="114" spans="1:4" x14ac:dyDescent="0.3">
      <c r="B114" s="1" t="s">
        <v>104</v>
      </c>
      <c r="C114">
        <v>30</v>
      </c>
      <c r="D114">
        <v>30</v>
      </c>
    </row>
    <row r="115" spans="1:4" x14ac:dyDescent="0.3">
      <c r="B115" s="1" t="s">
        <v>105</v>
      </c>
      <c r="C115">
        <v>30</v>
      </c>
      <c r="D115">
        <v>30</v>
      </c>
    </row>
    <row r="116" spans="1:4" ht="15" thickBot="1" x14ac:dyDescent="0.35">
      <c r="A116" s="8" t="s">
        <v>122</v>
      </c>
      <c r="B116" s="6"/>
      <c r="C116" s="13">
        <f>SUM(C111:C115)</f>
        <v>165</v>
      </c>
      <c r="D116" s="13">
        <f>SUM(D111:D115)</f>
        <v>165</v>
      </c>
    </row>
    <row r="117" spans="1:4" x14ac:dyDescent="0.3">
      <c r="A117" s="11" t="s">
        <v>123</v>
      </c>
      <c r="B117" s="7"/>
      <c r="C117" s="9">
        <f>SUM(C116,C110,C102,C87,C53,C30,C22,C13,C9)</f>
        <v>2815</v>
      </c>
      <c r="D117" s="9">
        <f>SUM(D116,D110,D102,D87,D53,D30,D22,D13,D9)</f>
        <v>2598</v>
      </c>
    </row>
    <row r="118" spans="1:4" ht="15" thickBot="1" x14ac:dyDescent="0.35">
      <c r="A118" s="12" t="s">
        <v>124</v>
      </c>
      <c r="B118" s="6"/>
      <c r="C118" s="10">
        <f>C117/60</f>
        <v>46.916666666666664</v>
      </c>
      <c r="D118" s="10">
        <f>D117/60</f>
        <v>43.3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Cobb</dc:creator>
  <cp:lastModifiedBy>Justin Cobb</cp:lastModifiedBy>
  <dcterms:created xsi:type="dcterms:W3CDTF">2021-10-29T21:36:18Z</dcterms:created>
  <dcterms:modified xsi:type="dcterms:W3CDTF">2021-11-03T13:50:26Z</dcterms:modified>
</cp:coreProperties>
</file>