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SprintTasks">#REF!</definedName>
    <definedName name="TrendOffset">#REF!</definedName>
    <definedName name="SprintsInTrend">#REF!</definedName>
    <definedName name="TaskStatus">#REF!</definedName>
    <definedName name="TaskRows">#REF!</definedName>
    <definedName name="Status">'Backlog del Producto'!$O$7:$O$105</definedName>
    <definedName name="TrendSprintCount">#REF!</definedName>
    <definedName name="TrendDays">#REF!</definedName>
    <definedName name="ProductBacklog">'Backlog del Producto'!$B$5:$P$105</definedName>
    <definedName name="Sprint">'Backlog del Producto'!$N$7:$N$105</definedName>
    <definedName name="ImplementationDays">#REF!</definedName>
    <definedName name="SprintCount">#REF!</definedName>
    <definedName name="TotalEffort">#REF!</definedName>
    <definedName name="DoneDays">#REF!</definedName>
    <definedName name="TaskStoryID">#REF!</definedName>
  </definedNames>
  <calcPr/>
  <extLst>
    <ext uri="GoogleSheetsCustomDataVersion2">
      <go:sheetsCustomData xmlns:go="http://customooxmlschemas.google.com/" r:id="rId6" roundtripDataChecksum="tii8kIGd6ijhbon+5AUS76kzO/xfdeWBY176RQCu2E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ID#AAABKlGB1iM
Use los siguientes estados    (2024-04-10 18:54:00)
Por Hacer
En Progreso
Terminado
Eliminado
Esta hoja usa los estados anteriores en el formato y cálculos de fórmulas.</t>
      </text>
    </comment>
    <comment authorId="0" ref="N6">
      <text>
        <t xml:space="preserve">======
ID#AAABKlGB1iI
Petri Heiramo    (2024-04-10 18:54:00)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ID#AAABKlGB1iE
Hector Bravo    (2024-04-10 18:54:00)
Indicar el ID de la Epica o el ID de la Historia que debe ser completada antes</t>
      </text>
    </comment>
    <comment authorId="0" ref="K6">
      <text>
        <t xml:space="preserve">======
ID#AAABKlGB1iA
Petri Heiramo    (2024-04-10 18:54:00)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ID#AAABKlGB1h8
Petri Heiramo    (2024-04-10 18:54:00)
El ID único asignado a la Historia de Usuario.  Este numero no debe cambiar una vez asignado.</t>
      </text>
    </comment>
    <comment authorId="0" ref="L6">
      <text>
        <t xml:space="preserve">======
ID#AAABKlGB1h4
Petri Heiramo    (2024-04-10 18:54:00)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ID#AAABKlGB1h0
Hector Bravo Consultor GE    (2024-04-10 18:54:00)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g6gTXD9CL2YNEAMpJgfY2Fo0npFg=="/>
    </ext>
  </extLst>
</comments>
</file>

<file path=xl/sharedStrings.xml><?xml version="1.0" encoding="utf-8"?>
<sst xmlns="http://schemas.openxmlformats.org/spreadsheetml/2006/main" count="119" uniqueCount="95">
  <si>
    <t>Backlog del Producto</t>
  </si>
  <si>
    <t>Por Hacer</t>
  </si>
  <si>
    <t>Nombre del Proyecto:</t>
  </si>
  <si>
    <t>Aplicación web para la gestión de odontogramas en una clínica dental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</si>
  <si>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</si>
  <si>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</si>
  <si>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</si>
  <si>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</si>
  <si>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</si>
  <si>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</si>
  <si>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</si>
  <si>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</si>
  <si>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</si>
  <si>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</si>
  <si>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</si>
  <si>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</si>
  <si>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</si>
  <si>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</si>
  <si>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</si>
  <si>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</si>
  <si>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</si>
  <si>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</si>
  <si>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</si>
  <si>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</si>
  <si>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</si>
  <si>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</si>
  <si>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</si>
  <si>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Odontologo</t>
  </si>
  <si>
    <t>Interfaces de los odontogramas</t>
  </si>
  <si>
    <t>Revisar el estado dental de forma rápida y precisa.</t>
  </si>
  <si>
    <t>HU0001</t>
  </si>
  <si>
    <t xml:space="preserve"> Administrador de la clínica dental</t>
  </si>
  <si>
    <t xml:space="preserve">Generar informes detallados a partir de los odontogramas de los pacientes </t>
  </si>
  <si>
    <t>- Seleccionar fecha o paciente para informe.
- Detallar estado dental del paciente.
- Exportar en PDF o imprimir.
- Reflejar última información de odontogramas.
- Generar rápido y relevante.</t>
  </si>
  <si>
    <t>HU0002, HU0003</t>
  </si>
  <si>
    <t>HU0007</t>
  </si>
  <si>
    <t xml:space="preserve"> </t>
  </si>
  <si>
    <t>Gestionar los datos de los pacientes de manera eficiente</t>
  </si>
  <si>
    <t>- Agregar, editar y eliminar información de pacientes.
- Registrar información de contacto: teléfono y correo electrónico.
- Buscar y guardar datos del seguro dental en perfil del paciente (si aplica).</t>
  </si>
  <si>
    <t>HU003, HU004</t>
  </si>
  <si>
    <t>EPIC02</t>
  </si>
  <si>
    <t>odontologo</t>
  </si>
  <si>
    <t>Gestionar mis pacientes</t>
  </si>
  <si>
    <t>Llevar un mejor registro de los odontogramas</t>
  </si>
  <si>
    <t>HU0002</t>
  </si>
  <si>
    <t>Asistente Dental</t>
  </si>
  <si>
    <t>Ver el odontograma actualizado de un paciente antes de que llegue a su cita.</t>
  </si>
  <si>
    <t>Preparar el equipo y materiales necesarios para su tratamiento.</t>
  </si>
  <si>
    <t>- Mostrar opciones de materiales necesarios.
- Mostrar odontograma actualizado del paciente.</t>
  </si>
  <si>
    <t>EPIC03</t>
  </si>
  <si>
    <t>Médico</t>
  </si>
  <si>
    <t>Estado del paciente</t>
  </si>
  <si>
    <t>Obtener una informacion detallada sobre la salud de pacientes</t>
  </si>
  <si>
    <t>HU0003</t>
  </si>
  <si>
    <t>Centrarme específicamente en el estado de los tejidos de soporte de los dientes</t>
  </si>
  <si>
    <t>Obtener información detallada sobre la salud periodontal</t>
  </si>
  <si>
    <t>- Registrar anomalías o condiciones.
- Modificar información y guardar fecha de última modificación.
- Registrar tratamiento en odontogramas de pacientes.
- Añadir notas en odontogramas.</t>
  </si>
  <si>
    <t>HU002</t>
  </si>
  <si>
    <t>HU0004</t>
  </si>
  <si>
    <t xml:space="preserve">Especificar el tipo de tratamiento que se realizará al paciente </t>
  </si>
  <si>
    <t>Realizar un mejor diagnóstico</t>
  </si>
  <si>
    <t>- Seleccionar tipo de tratamiento y duración aproximada.
- Registrar cuidados post-tratamiento.
- Guardar todas las citas.
- Crear ficha de tratamiento de ortodoncia con diagnóstico, plan y notas.</t>
  </si>
  <si>
    <t>EPIC04</t>
  </si>
  <si>
    <t>personal clinico</t>
  </si>
  <si>
    <t>Herramientas que nos permitan registrar rapidamente a los pacientes de emergencia  o acceder rapidamente a su registro historial de odontograma</t>
  </si>
  <si>
    <t>tener un acceso eficiente y eficaz a los datos de los pacientes</t>
  </si>
  <si>
    <t>HU0005</t>
  </si>
  <si>
    <t>Personal clínico</t>
  </si>
  <si>
    <t>Un sistema de registro rápido de pacientes de emergencia</t>
  </si>
  <si>
    <t>Recopilar información esencial de manera eficiente.</t>
  </si>
  <si>
    <t>- Registrar información básica de pacientes de emergencia: nombre, edad y motivo.
- Crear etiquetas como identificador único temporal para cada paciente de emergencia.
- Restringir acceso a la información de pacientes en emergencia solo a colaboradores necesarios.</t>
  </si>
  <si>
    <t>HU0009</t>
  </si>
  <si>
    <t>Que el sistema se integre con sistemas de imágenes radiográficas</t>
  </si>
  <si>
    <t>Acceder a radiografías dentales y otras imágenes relacionadas con la salud dental de los pacientes directamente desde los odontogramas.</t>
  </si>
  <si>
    <t>- Acceder a imágenes radiográficas históricas y actuales desde odontogramas.
- Ampliar y examinar imágenes radiográficas para evaluación detallada.</t>
  </si>
  <si>
    <t>HU001, HU004</t>
  </si>
  <si>
    <t>EPIC05</t>
  </si>
  <si>
    <t>Odontólogo</t>
  </si>
  <si>
    <t>Registrar el tratamiento recomendado segun resultados registrados en el odontograma y generar remomendaciones</t>
  </si>
  <si>
    <t>Mejorar la salud y prevenir problemas futuros</t>
  </si>
  <si>
    <t>HU0006</t>
  </si>
  <si>
    <t>Que el sistema me permita registrar el tratamiento recomendado según los resultados registrados en el odontograma.</t>
  </si>
  <si>
    <t>Tener un mejor registro de lospacientes</t>
  </si>
  <si>
    <t>- Asociar tratamiento específico por diente en odontograma.
- Registrar fecha de tratamiento.
- Añadir notas o detalles adicionales con el tratamiento.</t>
  </si>
  <si>
    <t>HU0008</t>
  </si>
  <si>
    <t>Una herramienta que me permita generar recomendaciones de higiene dental personalizadas para mis pacientes</t>
  </si>
  <si>
    <t>Mejorar su salud bucal y prevenir problemas futuros de mis pacientes.</t>
  </si>
  <si>
    <t>- Generar recomendaciones de higiene dental personalizadas basadas en odontograma.
- Brindar recomendaciones claras sobre cepillado, hilo dental y otros cuidados.
- Configurar recordatorios para seguimiento de recomendaciones.
- Revisar y actualizar recomendaciones según cambio en salud dental.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</si>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</sst>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sz val="11.0"/>
      <color rgb="FF000000"/>
      <name val="Arial"/>
    </font>
    <font>
      <sz val="10.0"/>
      <color rgb="FFEBEBEB"/>
      <name val="Arial"/>
    </font>
    <font>
      <sz val="10.0"/>
      <color rgb="FF000000"/>
      <name val="Arial"/>
    </font>
    <font>
      <sz val="11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5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2" fillId="7" fontId="6" numFmtId="0" xfId="0" applyAlignment="1" applyBorder="1" applyFill="1" applyFont="1">
      <alignment horizontal="center" shrinkToFit="0" vertical="center" wrapText="1"/>
    </xf>
    <xf borderId="2" fillId="8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top"/>
    </xf>
    <xf borderId="9" fillId="0" fontId="8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9" fillId="0" fontId="3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" fillId="0" fontId="10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center" shrinkToFit="0" vertical="top" wrapText="1"/>
    </xf>
    <xf borderId="7" fillId="0" fontId="11" numFmtId="0" xfId="0" applyAlignment="1" applyBorder="1" applyFont="1">
      <alignment horizontal="center" shrinkToFit="0" vertical="top" wrapText="1"/>
    </xf>
    <xf borderId="1" fillId="9" fontId="10" numFmtId="0" xfId="0" applyAlignment="1" applyBorder="1" applyFill="1" applyFont="1">
      <alignment shrinkToFit="0" vertical="center" wrapText="1"/>
    </xf>
    <xf borderId="0" fillId="0" fontId="12" numFmtId="0" xfId="0" applyAlignment="1" applyFont="1">
      <alignment horizontal="center" vertical="center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13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6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6" max="16" width="25.1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/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6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7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8</v>
      </c>
      <c r="C5" s="19"/>
      <c r="D5" s="19"/>
      <c r="E5" s="8"/>
      <c r="F5" s="20" t="s">
        <v>9</v>
      </c>
      <c r="G5" s="19"/>
      <c r="H5" s="19"/>
      <c r="I5" s="8"/>
      <c r="J5" s="21" t="s">
        <v>10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11</v>
      </c>
      <c r="C6" s="22" t="s">
        <v>12</v>
      </c>
      <c r="D6" s="22" t="s">
        <v>13</v>
      </c>
      <c r="E6" s="22" t="s">
        <v>14</v>
      </c>
      <c r="F6" s="23" t="s">
        <v>15</v>
      </c>
      <c r="G6" s="23" t="s">
        <v>16</v>
      </c>
      <c r="H6" s="23" t="s">
        <v>17</v>
      </c>
      <c r="I6" s="23" t="s">
        <v>18</v>
      </c>
      <c r="J6" s="24" t="s">
        <v>19</v>
      </c>
      <c r="K6" s="24" t="s">
        <v>20</v>
      </c>
      <c r="L6" s="24" t="s">
        <v>21</v>
      </c>
      <c r="M6" s="24" t="s">
        <v>22</v>
      </c>
      <c r="N6" s="24" t="s">
        <v>23</v>
      </c>
      <c r="O6" s="24" t="s">
        <v>24</v>
      </c>
      <c r="P6" s="24" t="s">
        <v>25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5" t="s">
        <v>26</v>
      </c>
      <c r="C7" s="26" t="s">
        <v>27</v>
      </c>
      <c r="D7" s="27" t="s">
        <v>28</v>
      </c>
      <c r="E7" s="25" t="s">
        <v>29</v>
      </c>
      <c r="F7" s="28"/>
      <c r="G7" s="28"/>
      <c r="H7" s="28"/>
      <c r="I7" s="28"/>
      <c r="J7" s="29"/>
      <c r="K7" s="30"/>
      <c r="L7" s="30"/>
      <c r="M7" s="30"/>
      <c r="N7" s="30"/>
      <c r="O7" s="30"/>
      <c r="P7" s="30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1"/>
      <c r="C8" s="32"/>
      <c r="D8" s="32"/>
      <c r="E8" s="31"/>
      <c r="F8" s="28"/>
      <c r="G8" s="28"/>
      <c r="H8" s="28"/>
      <c r="I8" s="28"/>
      <c r="J8" s="29"/>
      <c r="K8" s="30"/>
      <c r="L8" s="30"/>
      <c r="M8" s="28"/>
      <c r="N8" s="30"/>
      <c r="O8" s="33"/>
      <c r="P8" s="30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1"/>
      <c r="C9" s="32"/>
      <c r="D9" s="32"/>
      <c r="E9" s="31"/>
      <c r="F9" s="28" t="s">
        <v>30</v>
      </c>
      <c r="G9" s="28" t="s">
        <v>31</v>
      </c>
      <c r="H9" s="28" t="s">
        <v>32</v>
      </c>
      <c r="I9" s="28" t="s">
        <v>29</v>
      </c>
      <c r="J9" s="29" t="s">
        <v>33</v>
      </c>
      <c r="K9" s="30">
        <v>10.0</v>
      </c>
      <c r="L9" s="30">
        <v>25.0</v>
      </c>
      <c r="M9" s="28" t="s">
        <v>34</v>
      </c>
      <c r="N9" s="30">
        <v>1.0</v>
      </c>
      <c r="O9" s="33" t="s">
        <v>1</v>
      </c>
      <c r="P9" s="30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4"/>
      <c r="C10" s="35"/>
      <c r="D10" s="35"/>
      <c r="E10" s="34"/>
      <c r="F10" s="29" t="s">
        <v>35</v>
      </c>
      <c r="G10" s="28" t="s">
        <v>31</v>
      </c>
      <c r="H10" s="36" t="s">
        <v>36</v>
      </c>
      <c r="I10" s="36" t="s">
        <v>37</v>
      </c>
      <c r="J10" s="29" t="s">
        <v>38</v>
      </c>
      <c r="K10" s="30">
        <v>10.0</v>
      </c>
      <c r="L10" s="30">
        <v>20.0</v>
      </c>
      <c r="M10" s="30" t="s">
        <v>39</v>
      </c>
      <c r="N10" s="30">
        <v>2.0</v>
      </c>
      <c r="O10" s="30" t="s">
        <v>1</v>
      </c>
      <c r="P10" s="30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5" t="s">
        <v>40</v>
      </c>
      <c r="C11" s="37" t="s">
        <v>41</v>
      </c>
      <c r="D11" s="38" t="s">
        <v>42</v>
      </c>
      <c r="E11" s="37" t="s">
        <v>43</v>
      </c>
      <c r="F11" s="29"/>
      <c r="G11" s="29"/>
      <c r="H11" s="29"/>
      <c r="I11" s="29"/>
      <c r="J11" s="29"/>
      <c r="K11" s="30"/>
      <c r="L11" s="30"/>
      <c r="M11" s="30"/>
      <c r="N11" s="30"/>
      <c r="O11" s="30"/>
      <c r="P11" s="30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4"/>
      <c r="C12" s="34"/>
      <c r="D12" s="34"/>
      <c r="E12" s="34"/>
      <c r="F12" s="29" t="s">
        <v>44</v>
      </c>
      <c r="G12" s="29" t="s">
        <v>45</v>
      </c>
      <c r="H12" s="39" t="s">
        <v>46</v>
      </c>
      <c r="I12" s="29" t="s">
        <v>47</v>
      </c>
      <c r="J12" s="29" t="s">
        <v>48</v>
      </c>
      <c r="K12" s="30">
        <v>8.0</v>
      </c>
      <c r="L12" s="30">
        <v>15.0</v>
      </c>
      <c r="N12" s="30">
        <v>1.0</v>
      </c>
      <c r="O12" s="30" t="s">
        <v>1</v>
      </c>
      <c r="P12" s="30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5" t="s">
        <v>49</v>
      </c>
      <c r="C13" s="25" t="s">
        <v>50</v>
      </c>
      <c r="D13" s="38" t="s">
        <v>51</v>
      </c>
      <c r="E13" s="37" t="s">
        <v>52</v>
      </c>
      <c r="F13" s="29"/>
      <c r="G13" s="29"/>
      <c r="H13" s="29"/>
      <c r="I13" s="29"/>
      <c r="J13" s="29"/>
      <c r="K13" s="30"/>
      <c r="L13" s="30"/>
      <c r="M13" s="30"/>
      <c r="N13" s="30"/>
      <c r="O13" s="30"/>
      <c r="P13" s="30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1"/>
      <c r="C14" s="31"/>
      <c r="D14" s="31"/>
      <c r="E14" s="31"/>
      <c r="F14" s="29" t="s">
        <v>53</v>
      </c>
      <c r="G14" s="29" t="s">
        <v>50</v>
      </c>
      <c r="H14" s="29" t="s">
        <v>54</v>
      </c>
      <c r="I14" s="29" t="s">
        <v>55</v>
      </c>
      <c r="J14" s="29" t="s">
        <v>56</v>
      </c>
      <c r="K14" s="30">
        <v>9.0</v>
      </c>
      <c r="L14" s="30">
        <v>30.0</v>
      </c>
      <c r="M14" s="28" t="s">
        <v>57</v>
      </c>
      <c r="N14" s="30">
        <v>1.0</v>
      </c>
      <c r="O14" s="30" t="s">
        <v>1</v>
      </c>
      <c r="P14" s="30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4"/>
      <c r="C15" s="34"/>
      <c r="D15" s="34"/>
      <c r="E15" s="34"/>
      <c r="F15" s="29" t="s">
        <v>58</v>
      </c>
      <c r="G15" s="29" t="s">
        <v>50</v>
      </c>
      <c r="H15" s="36" t="s">
        <v>59</v>
      </c>
      <c r="I15" s="29" t="s">
        <v>60</v>
      </c>
      <c r="J15" s="29" t="s">
        <v>61</v>
      </c>
      <c r="K15" s="30">
        <v>9.0</v>
      </c>
      <c r="L15" s="30">
        <v>25.0</v>
      </c>
      <c r="M15" s="30"/>
      <c r="N15" s="30">
        <v>2.0</v>
      </c>
      <c r="O15" s="30" t="s">
        <v>1</v>
      </c>
      <c r="P15" s="30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5" t="s">
        <v>62</v>
      </c>
      <c r="C16" s="37" t="s">
        <v>63</v>
      </c>
      <c r="D16" s="38" t="s">
        <v>64</v>
      </c>
      <c r="E16" s="37" t="s">
        <v>65</v>
      </c>
      <c r="F16" s="29"/>
      <c r="G16" s="29"/>
      <c r="H16" s="29"/>
      <c r="I16" s="29"/>
      <c r="J16" s="29"/>
      <c r="K16" s="30"/>
      <c r="L16" s="30"/>
      <c r="M16" s="30"/>
      <c r="N16" s="30"/>
      <c r="O16" s="30"/>
      <c r="P16" s="30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1"/>
      <c r="C17" s="31"/>
      <c r="D17" s="31"/>
      <c r="E17" s="31"/>
      <c r="F17" s="29" t="s">
        <v>66</v>
      </c>
      <c r="G17" s="29" t="s">
        <v>67</v>
      </c>
      <c r="H17" s="29" t="s">
        <v>68</v>
      </c>
      <c r="I17" s="29" t="s">
        <v>69</v>
      </c>
      <c r="J17" s="29" t="s">
        <v>70</v>
      </c>
      <c r="K17" s="30">
        <v>7.0</v>
      </c>
      <c r="L17" s="30">
        <v>20.0</v>
      </c>
      <c r="M17" s="29" t="s">
        <v>44</v>
      </c>
      <c r="N17" s="30">
        <v>3.0</v>
      </c>
      <c r="O17" s="30" t="s">
        <v>1</v>
      </c>
      <c r="P17" s="30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4"/>
      <c r="C18" s="34"/>
      <c r="D18" s="34"/>
      <c r="E18" s="34"/>
      <c r="F18" s="29" t="s">
        <v>71</v>
      </c>
      <c r="G18" s="29" t="s">
        <v>67</v>
      </c>
      <c r="H18" s="36" t="s">
        <v>72</v>
      </c>
      <c r="I18" s="36" t="s">
        <v>73</v>
      </c>
      <c r="J18" s="29" t="s">
        <v>74</v>
      </c>
      <c r="K18" s="30">
        <v>8.0</v>
      </c>
      <c r="L18" s="30">
        <v>25.0</v>
      </c>
      <c r="M18" s="30" t="s">
        <v>75</v>
      </c>
      <c r="N18" s="30">
        <v>3.0</v>
      </c>
      <c r="O18" s="30" t="s">
        <v>1</v>
      </c>
      <c r="P18" s="30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5" t="s">
        <v>76</v>
      </c>
      <c r="C19" s="25" t="s">
        <v>77</v>
      </c>
      <c r="D19" s="38" t="s">
        <v>78</v>
      </c>
      <c r="E19" s="37" t="s">
        <v>79</v>
      </c>
      <c r="F19" s="29"/>
      <c r="G19" s="29"/>
      <c r="H19" s="29"/>
      <c r="I19" s="29"/>
      <c r="J19" s="29"/>
      <c r="K19" s="30"/>
      <c r="L19" s="40"/>
      <c r="M19" s="30"/>
      <c r="N19" s="30"/>
      <c r="O19" s="30"/>
      <c r="P19" s="30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1"/>
      <c r="C20" s="31"/>
      <c r="D20" s="31"/>
      <c r="E20" s="31"/>
      <c r="F20" s="29" t="s">
        <v>80</v>
      </c>
      <c r="G20" s="29" t="s">
        <v>77</v>
      </c>
      <c r="H20" s="29" t="s">
        <v>81</v>
      </c>
      <c r="I20" s="29" t="s">
        <v>82</v>
      </c>
      <c r="J20" s="29" t="s">
        <v>83</v>
      </c>
      <c r="K20" s="30">
        <v>9.0</v>
      </c>
      <c r="L20" s="30">
        <v>20.0</v>
      </c>
      <c r="M20" s="30"/>
      <c r="N20" s="30">
        <v>3.0</v>
      </c>
      <c r="O20" s="30" t="s">
        <v>1</v>
      </c>
      <c r="P20" s="30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4"/>
      <c r="C21" s="34"/>
      <c r="D21" s="34"/>
      <c r="E21" s="34"/>
      <c r="F21" s="29" t="s">
        <v>84</v>
      </c>
      <c r="G21" s="29" t="s">
        <v>77</v>
      </c>
      <c r="H21" s="36" t="s">
        <v>85</v>
      </c>
      <c r="I21" s="36" t="s">
        <v>86</v>
      </c>
      <c r="J21" s="29" t="s">
        <v>87</v>
      </c>
      <c r="K21" s="30">
        <v>10.0</v>
      </c>
      <c r="L21" s="30">
        <v>30.0</v>
      </c>
      <c r="M21" s="30"/>
      <c r="N21" s="30">
        <v>1.0</v>
      </c>
      <c r="O21" s="30" t="s">
        <v>1</v>
      </c>
      <c r="P21" s="30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"/>
      <c r="C22" s="3"/>
      <c r="D22" s="3"/>
      <c r="E22" s="3"/>
      <c r="F22" s="3"/>
      <c r="G22" s="4"/>
      <c r="H22" s="4"/>
      <c r="I22" s="4"/>
      <c r="J22" s="4"/>
      <c r="K22" s="3"/>
      <c r="L22" s="3"/>
      <c r="M22" s="3"/>
      <c r="N22" s="3"/>
      <c r="O22" s="3"/>
      <c r="P22" s="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"/>
      <c r="C23" s="3"/>
      <c r="D23" s="3"/>
      <c r="E23" s="3"/>
      <c r="F23" s="3"/>
      <c r="G23" s="4"/>
      <c r="H23" s="4"/>
      <c r="I23" s="4"/>
      <c r="J23" s="4"/>
      <c r="K23" s="3"/>
      <c r="L23" s="3"/>
      <c r="M23" s="3"/>
      <c r="N23" s="3"/>
      <c r="O23" s="3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3"/>
      <c r="M24" s="3"/>
      <c r="N24" s="3"/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/>
      <c r="C27" s="3"/>
      <c r="D27" s="3"/>
      <c r="E27" s="3"/>
      <c r="F27" s="3"/>
      <c r="G27" s="4"/>
      <c r="H27" s="4"/>
      <c r="I27" s="4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"/>
      <c r="C28" s="3"/>
      <c r="D28" s="3"/>
      <c r="E28" s="3"/>
      <c r="F28" s="3"/>
      <c r="G28" s="4"/>
      <c r="H28" s="4"/>
      <c r="I28" s="4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</sheetData>
  <mergeCells count="27">
    <mergeCell ref="B2:C2"/>
    <mergeCell ref="D2:E2"/>
    <mergeCell ref="B3:C3"/>
    <mergeCell ref="D3:E3"/>
    <mergeCell ref="B5:E5"/>
    <mergeCell ref="F5:I5"/>
    <mergeCell ref="J5:P5"/>
    <mergeCell ref="C11:C12"/>
    <mergeCell ref="D11:D12"/>
    <mergeCell ref="E11:E12"/>
    <mergeCell ref="B7:B10"/>
    <mergeCell ref="C7:C10"/>
    <mergeCell ref="D7:D10"/>
    <mergeCell ref="E7:E10"/>
    <mergeCell ref="D16:D18"/>
    <mergeCell ref="E16:E18"/>
    <mergeCell ref="B19:B21"/>
    <mergeCell ref="C19:C21"/>
    <mergeCell ref="D19:D21"/>
    <mergeCell ref="E19:E21"/>
    <mergeCell ref="B11:B12"/>
    <mergeCell ref="B13:B15"/>
    <mergeCell ref="C13:C15"/>
    <mergeCell ref="D13:D15"/>
    <mergeCell ref="E13:E15"/>
    <mergeCell ref="B16:B18"/>
    <mergeCell ref="C16:C18"/>
  </mergeCells>
  <conditionalFormatting sqref="B7:G946 H8:H946 I7:I946 J8:J946 K7:P946">
    <cfRule type="expression" dxfId="0" priority="1" stopIfTrue="1">
      <formula>$O7="Terminado"</formula>
    </cfRule>
  </conditionalFormatting>
  <conditionalFormatting sqref="B7:G946 H8:H946 I7:I946 J8:J946 K7:P946">
    <cfRule type="expression" dxfId="1" priority="2" stopIfTrue="1">
      <formula>$O7="En Progreso"</formula>
    </cfRule>
  </conditionalFormatting>
  <conditionalFormatting sqref="B7:G946 H8:H946 I7:I946 J8:J946 K7:P946">
    <cfRule type="expression" dxfId="2" priority="3" stopIfTrue="1">
      <formula>$O7="Eliminado"</formula>
    </cfRule>
  </conditionalFormatting>
  <conditionalFormatting sqref="R3">
    <cfRule type="expression" dxfId="0" priority="4" stopIfTrue="1">
      <formula>$O12="Done"</formula>
    </cfRule>
  </conditionalFormatting>
  <conditionalFormatting sqref="R3">
    <cfRule type="expression" dxfId="1" priority="5" stopIfTrue="1">
      <formula>$O12="In Progress"</formula>
    </cfRule>
  </conditionalFormatting>
  <conditionalFormatting sqref="R3">
    <cfRule type="expression" dxfId="2" priority="6" stopIfTrue="1">
      <formula>$O12="Removed"</formula>
    </cfRule>
  </conditionalFormatting>
  <conditionalFormatting sqref="R1">
    <cfRule type="expression" dxfId="0" priority="7" stopIfTrue="1">
      <formula>$O10="Done"</formula>
    </cfRule>
  </conditionalFormatting>
  <conditionalFormatting sqref="R1">
    <cfRule type="expression" dxfId="1" priority="8" stopIfTrue="1">
      <formula>$O10="In Progress"</formula>
    </cfRule>
  </conditionalFormatting>
  <conditionalFormatting sqref="R1">
    <cfRule type="expression" dxfId="2" priority="9" stopIfTrue="1">
      <formula>$O10="Removed"</formula>
    </cfRule>
  </conditionalFormatting>
  <dataValidations>
    <dataValidation type="list" allowBlank="1" sqref="O6:O21 O24:O105">
      <formula1>"Por Hacer,En Progreso,Terminado,Eliminado"</formula1>
    </dataValidation>
    <dataValidation type="list" allowBlank="1" showErrorMessage="1" sqref="K7:K2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1"/>
      <c r="H1" s="16"/>
    </row>
    <row r="2" ht="12.75" customHeight="1">
      <c r="B2" s="42" t="s">
        <v>23</v>
      </c>
      <c r="C2" s="42" t="s">
        <v>88</v>
      </c>
      <c r="D2" s="42" t="s">
        <v>89</v>
      </c>
      <c r="E2" s="42" t="s">
        <v>90</v>
      </c>
      <c r="F2" s="42" t="s">
        <v>21</v>
      </c>
      <c r="G2" s="43" t="s">
        <v>24</v>
      </c>
      <c r="H2" s="42" t="s">
        <v>91</v>
      </c>
      <c r="I2" s="43" t="s">
        <v>92</v>
      </c>
      <c r="J2" s="44"/>
    </row>
    <row r="3" ht="12.75" customHeight="1">
      <c r="B3" s="45">
        <v>1.0</v>
      </c>
      <c r="C3" s="46">
        <v>43332.0</v>
      </c>
      <c r="D3" s="47">
        <v>30.0</v>
      </c>
      <c r="E3" s="48">
        <v>43362.0</v>
      </c>
      <c r="F3" s="45">
        <f>IF(B3="","",SUMIF('Backlog del Producto'!N$7:N$45,Sprints!B3,'Backlog del Producto'!L$7:L$45))</f>
        <v>100</v>
      </c>
      <c r="G3" s="49" t="s">
        <v>93</v>
      </c>
      <c r="H3" s="47"/>
      <c r="I3" s="50"/>
    </row>
    <row r="4" ht="12.75" customHeight="1">
      <c r="B4" s="45">
        <v>2.0</v>
      </c>
      <c r="C4" s="51">
        <f t="shared" ref="C4:C7" si="1">IF(AND(C3&lt;&gt;"",D3&lt;&gt;"",D4&lt;&gt;""),C3+D3,"")</f>
        <v>43362</v>
      </c>
      <c r="D4" s="47">
        <v>15.0</v>
      </c>
      <c r="E4" s="48">
        <f t="shared" ref="E4:E7" si="2">IF(AND(C4&lt;&gt;"",D4&lt;&gt;""),C4+D4-1,"")</f>
        <v>43376</v>
      </c>
      <c r="F4" s="45">
        <f>IF(B4="","",SUMIF('Backlog del Producto'!N$7:N$45,Sprints!B4,'Backlog del Producto'!L$7:L$45))</f>
        <v>45</v>
      </c>
      <c r="G4" s="49" t="s">
        <v>93</v>
      </c>
      <c r="H4" s="47"/>
      <c r="I4" s="50"/>
    </row>
    <row r="5" ht="12.75" customHeight="1">
      <c r="B5" s="45">
        <v>3.0</v>
      </c>
      <c r="C5" s="51">
        <f t="shared" si="1"/>
        <v>43377</v>
      </c>
      <c r="D5" s="47">
        <v>30.0</v>
      </c>
      <c r="E5" s="48">
        <f t="shared" si="2"/>
        <v>43406</v>
      </c>
      <c r="F5" s="45">
        <f>IF(B5="","",SUMIF('Backlog del Producto'!N$7:N$45,Sprints!B5,'Backlog del Producto'!L$7:L$45))</f>
        <v>65</v>
      </c>
      <c r="G5" s="49" t="s">
        <v>93</v>
      </c>
      <c r="H5" s="47"/>
      <c r="I5" s="50"/>
    </row>
    <row r="6" ht="12.75" customHeight="1">
      <c r="B6" s="45">
        <v>4.0</v>
      </c>
      <c r="C6" s="51">
        <f t="shared" si="1"/>
        <v>43407</v>
      </c>
      <c r="D6" s="47">
        <v>30.0</v>
      </c>
      <c r="E6" s="48">
        <f t="shared" si="2"/>
        <v>43436</v>
      </c>
      <c r="F6" s="45">
        <f>IF(B6="","",SUMIF('Backlog del Producto'!N$7:N$45,Sprints!B6,'Backlog del Producto'!L$7:L$45))</f>
        <v>0</v>
      </c>
      <c r="G6" s="49" t="s">
        <v>93</v>
      </c>
      <c r="H6" s="47"/>
      <c r="I6" s="50"/>
    </row>
    <row r="7" ht="12.75" customHeight="1">
      <c r="B7" s="45">
        <v>5.0</v>
      </c>
      <c r="C7" s="51">
        <f t="shared" si="1"/>
        <v>43437</v>
      </c>
      <c r="D7" s="47">
        <v>30.0</v>
      </c>
      <c r="E7" s="48">
        <f t="shared" si="2"/>
        <v>43466</v>
      </c>
      <c r="F7" s="45">
        <f>IF(B7="","",SUMIF('Backlog del Producto'!N$7:N$45,Sprints!B7,'Backlog del Producto'!L$7:L$45))</f>
        <v>0</v>
      </c>
      <c r="G7" s="49" t="s">
        <v>93</v>
      </c>
      <c r="H7" s="47"/>
      <c r="I7" s="50"/>
    </row>
    <row r="8" ht="12.75" customHeight="1">
      <c r="B8" s="45"/>
      <c r="C8" s="51"/>
      <c r="D8" s="47"/>
      <c r="E8" s="48"/>
      <c r="F8" s="45"/>
      <c r="G8" s="49"/>
      <c r="H8" s="47"/>
      <c r="I8" s="50"/>
    </row>
    <row r="9" ht="12.75" customHeight="1">
      <c r="B9" s="45" t="str">
        <f t="shared" ref="B9:B17" si="3">IF(AND(C9&lt;&gt;"",D9&lt;&gt;""),B8+1,"")</f>
        <v/>
      </c>
      <c r="C9" s="51" t="str">
        <f t="shared" ref="C9:C17" si="4">IF(AND(C8&lt;&gt;"",D8&lt;&gt;"",D9&lt;&gt;""),C8+D8,"")</f>
        <v/>
      </c>
      <c r="D9" s="47"/>
      <c r="E9" s="48" t="str">
        <f t="shared" ref="E9:E17" si="5">IF(AND(C9&lt;&gt;"",D9&lt;&gt;""),C9+D9-1,"")</f>
        <v/>
      </c>
      <c r="F9" s="45" t="str">
        <f>IF(B9="","",SUMIF('Backlog del Producto'!N$9:N$45,Sprints!B9,'Backlog del Producto'!L$9:L$45))</f>
        <v/>
      </c>
      <c r="G9" s="49" t="str">
        <f t="shared" ref="G9:G17" si="6">IF(AND(OR(G8="Planned",G8="Ongoing"),D9&lt;&gt;""),"Planned","Unplanned")</f>
        <v>Unplanned</v>
      </c>
      <c r="H9" s="47"/>
      <c r="I9" s="50"/>
    </row>
    <row r="10" ht="12.75" customHeight="1">
      <c r="B10" s="45" t="str">
        <f t="shared" si="3"/>
        <v/>
      </c>
      <c r="C10" s="51" t="str">
        <f t="shared" si="4"/>
        <v/>
      </c>
      <c r="D10" s="47"/>
      <c r="E10" s="48" t="str">
        <f t="shared" si="5"/>
        <v/>
      </c>
      <c r="F10" s="45" t="str">
        <f>IF(B10="","",SUMIF('Backlog del Producto'!N$9:N$45,Sprints!B10,'Backlog del Producto'!L$9:L$45))</f>
        <v/>
      </c>
      <c r="G10" s="49" t="str">
        <f t="shared" si="6"/>
        <v>Unplanned</v>
      </c>
      <c r="H10" s="47"/>
      <c r="I10" s="50"/>
    </row>
    <row r="11" ht="12.75" customHeight="1">
      <c r="B11" s="45" t="str">
        <f t="shared" si="3"/>
        <v/>
      </c>
      <c r="C11" s="51" t="str">
        <f t="shared" si="4"/>
        <v/>
      </c>
      <c r="D11" s="47"/>
      <c r="E11" s="48" t="str">
        <f t="shared" si="5"/>
        <v/>
      </c>
      <c r="F11" s="45" t="str">
        <f>IF(B11="","",SUMIF('Backlog del Producto'!N$9:N$45,Sprints!B11,'Backlog del Producto'!L$9:L$45))</f>
        <v/>
      </c>
      <c r="G11" s="49" t="str">
        <f t="shared" si="6"/>
        <v>Unplanned</v>
      </c>
      <c r="H11" s="47"/>
      <c r="I11" s="50"/>
    </row>
    <row r="12" ht="12.75" customHeight="1">
      <c r="B12" s="45" t="str">
        <f t="shared" si="3"/>
        <v/>
      </c>
      <c r="C12" s="51" t="str">
        <f t="shared" si="4"/>
        <v/>
      </c>
      <c r="D12" s="47"/>
      <c r="E12" s="48" t="str">
        <f t="shared" si="5"/>
        <v/>
      </c>
      <c r="F12" s="45" t="str">
        <f>IF(B12="","",SUMIF('Backlog del Producto'!N$9:N$45,Sprints!B12,'Backlog del Producto'!L$9:L$45))</f>
        <v/>
      </c>
      <c r="G12" s="49" t="str">
        <f t="shared" si="6"/>
        <v>Unplanned</v>
      </c>
      <c r="H12" s="47"/>
      <c r="I12" s="50"/>
    </row>
    <row r="13" ht="12.75" customHeight="1">
      <c r="B13" s="45" t="str">
        <f t="shared" si="3"/>
        <v/>
      </c>
      <c r="C13" s="51" t="str">
        <f t="shared" si="4"/>
        <v/>
      </c>
      <c r="D13" s="47"/>
      <c r="E13" s="48" t="str">
        <f t="shared" si="5"/>
        <v/>
      </c>
      <c r="F13" s="45" t="str">
        <f>IF(B13="","",SUMIF('Backlog del Producto'!N$9:N$45,Sprints!B13,'Backlog del Producto'!L$9:L$45))</f>
        <v/>
      </c>
      <c r="G13" s="49" t="str">
        <f t="shared" si="6"/>
        <v>Unplanned</v>
      </c>
      <c r="H13" s="47"/>
      <c r="I13" s="50"/>
    </row>
    <row r="14" ht="12.75" customHeight="1">
      <c r="B14" s="45" t="str">
        <f t="shared" si="3"/>
        <v/>
      </c>
      <c r="C14" s="51" t="str">
        <f t="shared" si="4"/>
        <v/>
      </c>
      <c r="D14" s="47"/>
      <c r="E14" s="48" t="str">
        <f t="shared" si="5"/>
        <v/>
      </c>
      <c r="F14" s="45" t="str">
        <f>IF(B14="","",SUMIF('Backlog del Producto'!N$9:N$45,Sprints!B14,'Backlog del Producto'!L$9:L$45))</f>
        <v/>
      </c>
      <c r="G14" s="49" t="str">
        <f t="shared" si="6"/>
        <v>Unplanned</v>
      </c>
      <c r="H14" s="47"/>
      <c r="I14" s="50"/>
    </row>
    <row r="15" ht="12.75" customHeight="1">
      <c r="B15" s="45" t="str">
        <f t="shared" si="3"/>
        <v/>
      </c>
      <c r="C15" s="51" t="str">
        <f t="shared" si="4"/>
        <v/>
      </c>
      <c r="D15" s="47"/>
      <c r="E15" s="48" t="str">
        <f t="shared" si="5"/>
        <v/>
      </c>
      <c r="F15" s="45" t="str">
        <f>IF(B15="","",SUMIF('Backlog del Producto'!N$9:N$45,Sprints!B15,'Backlog del Producto'!L$9:L$45))</f>
        <v/>
      </c>
      <c r="G15" s="49" t="str">
        <f t="shared" si="6"/>
        <v>Unplanned</v>
      </c>
      <c r="H15" s="47"/>
      <c r="I15" s="50"/>
    </row>
    <row r="16" ht="12.75" customHeight="1">
      <c r="B16" s="45" t="str">
        <f t="shared" si="3"/>
        <v/>
      </c>
      <c r="C16" s="51" t="str">
        <f t="shared" si="4"/>
        <v/>
      </c>
      <c r="D16" s="47"/>
      <c r="E16" s="48" t="str">
        <f t="shared" si="5"/>
        <v/>
      </c>
      <c r="F16" s="45" t="str">
        <f>IF(B16="","",SUMIF('Backlog del Producto'!N$9:N$45,Sprints!B16,'Backlog del Producto'!L$9:L$45))</f>
        <v/>
      </c>
      <c r="G16" s="49" t="str">
        <f t="shared" si="6"/>
        <v>Unplanned</v>
      </c>
      <c r="H16" s="47"/>
      <c r="I16" s="50"/>
    </row>
    <row r="17" ht="12.75" customHeight="1">
      <c r="B17" s="45" t="str">
        <f t="shared" si="3"/>
        <v/>
      </c>
      <c r="C17" s="51" t="str">
        <f t="shared" si="4"/>
        <v/>
      </c>
      <c r="D17" s="47"/>
      <c r="E17" s="48" t="str">
        <f t="shared" si="5"/>
        <v/>
      </c>
      <c r="F17" s="45" t="str">
        <f>IF(B17="","",SUMIF('Backlog del Producto'!N$9:N$45,Sprints!B17,'Backlog del Producto'!L$9:L$45))</f>
        <v/>
      </c>
      <c r="G17" s="49" t="str">
        <f t="shared" si="6"/>
        <v>Unplanned</v>
      </c>
      <c r="H17" s="47"/>
      <c r="I17" s="50"/>
    </row>
    <row r="18" ht="12.75" customHeight="1">
      <c r="B18" s="49"/>
      <c r="C18" s="49"/>
      <c r="D18" s="52"/>
      <c r="E18" s="53" t="s">
        <v>94</v>
      </c>
      <c r="F18" s="45">
        <f>SUMIF('Backlog del Producto'!N$9:N$45,"",'Backlog del Producto'!L$9:L$45)-SUMIF('Backlog del Producto'!O$9:O$45,"Eliminado",'Backlog del Producto'!L$9:L$45)</f>
        <v>0</v>
      </c>
      <c r="G18" s="49"/>
      <c r="H18" s="47"/>
      <c r="I18" s="54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