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3.png" ContentType="image/png"/>
  <Override PartName="/xl/media/image42.png" ContentType="image/png"/>
  <Override PartName="/xl/media/image41.png" ContentType="image/png"/>
  <Override PartName="/xl/media/image40.png" ContentType="image/png"/>
  <Override PartName="/xl/charts/chart12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Prix de revient initial S3" sheetId="1" state="visible" r:id="rId2"/>
    <sheet name="Prix de revient à jour S3" sheetId="2" state="visible" r:id="rId3"/>
    <sheet name="Evolution du coût de revient" sheetId="3" state="visible" r:id="rId4"/>
    <sheet name="Taux horaire d'un technicien" sheetId="4" state="visible" r:id="rId5"/>
  </sheets>
  <externalReferences>
    <externalReference r:id="rId6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<sst xmlns="http://schemas.openxmlformats.org/spreadsheetml/2006/main" count="104" uniqueCount="49">
  <si>
    <t xml:space="preserve">Département info</t>
  </si>
  <si>
    <t xml:space="preserve">Projets tutorés 2016-17</t>
  </si>
  <si>
    <t xml:space="preserve">Coût estimé du projet</t>
  </si>
  <si>
    <t xml:space="preserve">Semaine</t>
  </si>
  <si>
    <t xml:space="preserve">Dylan FAYANT</t>
  </si>
  <si>
    <t xml:space="preserve">Julien HENRION</t>
  </si>
  <si>
    <t xml:space="preserve">Simon FOEX</t>
  </si>
  <si>
    <t xml:space="preserve">Valentin LEFEUVRE</t>
  </si>
  <si>
    <t xml:space="preserve">Machine</t>
  </si>
  <si>
    <t xml:space="preserve">Expert</t>
  </si>
  <si>
    <t xml:space="preserve">Coût total semaine (€)</t>
  </si>
  <si>
    <t xml:space="preserve">Coût total cumulé (€)</t>
  </si>
  <si>
    <t xml:space="preserve">Informatique</t>
  </si>
  <si>
    <t xml:space="preserve">Gestion Projet</t>
  </si>
  <si>
    <t xml:space="preserve">Total Heure</t>
  </si>
  <si>
    <t xml:space="preserve">Coût heure expert</t>
  </si>
  <si>
    <t xml:space="preserve">Coût heure machine</t>
  </si>
  <si>
    <t xml:space="preserve">Coût heure travail</t>
  </si>
  <si>
    <t xml:space="preserve">Auteur:</t>
  </si>
  <si>
    <t xml:space="preserve">IUT Valence</t>
  </si>
  <si>
    <t xml:space="preserve">mis à jour le: </t>
  </si>
  <si>
    <t xml:space="preserve">Version 1.6</t>
  </si>
  <si>
    <t xml:space="preserve">Coût actuel du projet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</si>
  <si>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</si>
  <si>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</si>
  <si>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</si>
  <si>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</si>
  <si>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</si>
  <si>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</si>
  <si>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</si>
  <si>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</si>
  <si>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</si>
  <si>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</si>
  <si>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</si>
  <si>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</si>
  <si>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</si>
  <si>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</si>
  <si>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</si>
  <si>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Cout de revient (€)</t>
  </si>
  <si>
    <t xml:space="preserve">Semaine de projet</t>
  </si>
  <si>
    <t xml:space="preserve">Calcul du Taux horaire d'un technicien</t>
  </si>
  <si>
    <t xml:space="preserve">Brut mensuel</t>
  </si>
  <si>
    <t xml:space="preserve">euros</t>
  </si>
  <si>
    <t xml:space="preserve">Brut avec charges patronales</t>
  </si>
  <si>
    <t xml:space="preserve">Mensuel avec coef pour FG</t>
  </si>
  <si>
    <t xml:space="preserve">Nombre d'heures facturables</t>
  </si>
  <si>
    <t xml:space="preserve">heures par mois</t>
  </si>
  <si>
    <t xml:space="preserve">Taux Horaire</t>
  </si>
  <si>
    <t xml:space="preserve">euros de l'heure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</si>
</sst>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\-MMM"/>
    <numFmt numFmtId="166" formatCode="\ * #,##0.00&quot; € &quot;;\-* #,##0.00&quot; € &quot;;\ * \-#&quot; € &quot;;@\ "/>
    <numFmt numFmtId="167" formatCode="DD/MM/YYYY"/>
    <numFmt numFmtId="168" formatCode="0.00"/>
    <numFmt numFmtId="169" formatCode="DD/MM/YY"/>
    <numFmt numFmtId="170" formatCode="_-* #,##0.00,_€_-;\-* #,##0.00,_€_-;_-* \-??\ _€_-;_-@_-"/>
    <numFmt numFmtId="171" formatCode="#,##0_ ;\-#,##0,"/>
    <numFmt numFmtId="172" formatCode="#,##0"/>
    <numFmt numFmtId="173" formatCode="0%"/>
    <numFmt numFmtId="174" formatCode="0.00%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b val="true"/>
      <sz val="18"/>
      <color rgb="FF000000"/>
      <name val="Calibri"/>
      <family val="2"/>
    </font>
    <font>
      <sz val="14"/>
      <color rgb="FF000000"/>
      <name val="Calibri"/>
      <family val="2"/>
    </font>
    <font>
      <sz val="11"/>
      <color rgb="FFFF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FF0000"/>
      <name val="Calibri"/>
      <family val="2"/>
    </font>
    <font>
      <b val="true"/>
      <sz val="14"/>
      <color rgb="FF000000"/>
      <name val="Calibri"/>
      <family val="2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A6A6A6"/>
        <bgColor rgb="FFB3B3B3"/>
      </patternFill>
    </fill>
    <fill>
      <patternFill patternType="solid">
        <fgColor rgb="FFC3D69B"/>
        <bgColor rgb="FFDDD9C3"/>
      </patternFill>
    </fill>
    <fill>
      <patternFill patternType="solid">
        <fgColor rgb="FFCCC1DA"/>
        <bgColor rgb="FFB3B3B3"/>
      </patternFill>
    </fill>
    <fill>
      <patternFill patternType="solid">
        <fgColor rgb="FFFCD5B5"/>
        <bgColor rgb="FFDDD9C3"/>
      </patternFill>
    </fill>
    <fill>
      <patternFill patternType="solid">
        <fgColor rgb="FFDDD9C3"/>
        <bgColor rgb="FFFCD5B5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6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7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6" borderId="1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0" fillId="7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7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2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1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D69B"/>
      <rgbColor rgb="FFFFFF99"/>
      <rgbColor rgb="FF8EB4E3"/>
      <rgbColor rgb="FFFF99CC"/>
      <rgbColor rgb="FFB3B3B3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2.xml"/><Relationship Id="rId7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'Evolution du coût de revient'!$B$7</c:f>
              <c:strCache>
                <c:ptCount val="1"/>
                <c:pt idx="0">
                  <c:v>Cout de revient (€)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'Evolution du coût de revient'!$C$7:$Q$7</c:f>
              <c:numCache>
                <c:formatCode>General</c:formatCode>
                <c:ptCount val="15"/>
                <c:pt idx="0">
                  <c:v>15279.68</c:v>
                </c:pt>
                <c:pt idx="1">
                  <c:v>15280.68</c:v>
                </c:pt>
                <c:pt idx="2">
                  <c:v>15281.68</c:v>
                </c:pt>
                <c:pt idx="3">
                  <c:v>15329</c:v>
                </c:pt>
                <c:pt idx="4">
                  <c:v/>
                </c:pt>
                <c:pt idx="5">
                  <c:v/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axId val="20156212"/>
        <c:axId val="99289403"/>
      </c:scatterChart>
      <c:valAx>
        <c:axId val="20156212"/>
        <c:scaling>
          <c:orientation val="minMax"/>
          <c:max val="15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289403"/>
        <c:crossesAt val="0"/>
        <c:crossBetween val="midCat"/>
        <c:majorUnit val="1"/>
        <c:minorUnit val="1"/>
      </c:valAx>
      <c:valAx>
        <c:axId val="992894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_ ;\-#,##0,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1562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2.png"/><Relationship Id="rId2" Type="http://schemas.openxmlformats.org/officeDocument/2006/relationships/chart" Target="../charts/chart1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1163160</xdr:colOff>
      <xdr:row>0</xdr:row>
      <xdr:rowOff>0</xdr:rowOff>
    </xdr:from>
    <xdr:to>
      <xdr:col>12</xdr:col>
      <xdr:colOff>833400</xdr:colOff>
      <xdr:row>3</xdr:row>
      <xdr:rowOff>123480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7603280" y="0"/>
          <a:ext cx="1089360" cy="649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33120</xdr:colOff>
      <xdr:row>0</xdr:row>
      <xdr:rowOff>360</xdr:rowOff>
    </xdr:from>
    <xdr:to>
      <xdr:col>12</xdr:col>
      <xdr:colOff>1122480</xdr:colOff>
      <xdr:row>3</xdr:row>
      <xdr:rowOff>123840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19006920" y="360"/>
          <a:ext cx="1089360" cy="649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18</xdr:col>
      <xdr:colOff>175680</xdr:colOff>
      <xdr:row>0</xdr:row>
      <xdr:rowOff>19440</xdr:rowOff>
    </xdr:from>
    <xdr:to>
      <xdr:col>19</xdr:col>
      <xdr:colOff>322200</xdr:colOff>
      <xdr:row>3</xdr:row>
      <xdr:rowOff>142920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13062960" y="19440"/>
          <a:ext cx="1089360" cy="649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49320</xdr:colOff>
      <xdr:row>9</xdr:row>
      <xdr:rowOff>56520</xdr:rowOff>
    </xdr:from>
    <xdr:to>
      <xdr:col>19</xdr:col>
      <xdr:colOff>373680</xdr:colOff>
      <xdr:row>26</xdr:row>
      <xdr:rowOff>66600</xdr:rowOff>
    </xdr:to>
    <xdr:graphicFrame>
      <xdr:nvGraphicFramePr>
        <xdr:cNvPr id="3" name=""/>
        <xdr:cNvGraphicFramePr/>
      </xdr:nvGraphicFramePr>
      <xdr:xfrm>
        <a:off x="992160" y="1664280"/>
        <a:ext cx="13211640" cy="323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464040</xdr:colOff>
      <xdr:row>0</xdr:row>
      <xdr:rowOff>19800</xdr:rowOff>
    </xdr:from>
    <xdr:to>
      <xdr:col>14</xdr:col>
      <xdr:colOff>740880</xdr:colOff>
      <xdr:row>3</xdr:row>
      <xdr:rowOff>143280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13311360" y="19800"/>
          <a:ext cx="1089360" cy="64908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T&#233;l&#233;chargements/Suivi%20des%20co&#251;ts%20(2).xlsx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RowHeight="13.8"/>
  <cols>
    <col collapsed="false" hidden="false" max="1" min="1" style="1" width="13.7125506072874"/>
    <col collapsed="false" hidden="false" max="9" min="2" style="1" width="18.7449392712551"/>
    <col collapsed="false" hidden="false" max="11" min="10" style="1" width="10.6032388663968"/>
    <col collapsed="false" hidden="false" max="12" min="12" style="1" width="15.9595141700405"/>
    <col collapsed="false" hidden="false" max="13" min="13" style="1" width="15.7449392712551"/>
    <col collapsed="false" hidden="false" max="1023" min="14" style="1" width="10.6032388663968"/>
    <col collapsed="false" hidden="false" max="1025" min="1024" style="2" width="10.6032388663968"/>
  </cols>
  <sheetData>
    <row r="1" customFormat="false" ht="13.8" hidden="false" customHeight="false" outlineLevel="0" collapsed="false">
      <c r="B1" s="3" t="s">
        <v>0</v>
      </c>
      <c r="C1" s="3"/>
      <c r="D1" s="2"/>
      <c r="G1" s="3" t="s">
        <v>1</v>
      </c>
    </row>
    <row r="2" customFormat="false" ht="13.8" hidden="false" customHeight="false" outlineLevel="0" collapsed="false">
      <c r="B2" s="3"/>
      <c r="C2" s="3"/>
      <c r="D2" s="3"/>
    </row>
    <row r="3" customFormat="false" ht="13.8" hidden="false" customHeight="false" outlineLevel="0" collapsed="false">
      <c r="B3" s="3"/>
      <c r="C3" s="3"/>
      <c r="D3" s="3"/>
    </row>
    <row r="5" customFormat="false" ht="15" hidden="false" customHeight="tru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customFormat="false" ht="1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customFormat="false" ht="23.95" hidden="false" customHeight="true" outlineLevel="0" collapsed="false">
      <c r="A7" s="5" t="s">
        <v>3</v>
      </c>
      <c r="B7" s="5" t="s">
        <v>4</v>
      </c>
      <c r="C7" s="5"/>
      <c r="D7" s="5" t="s">
        <v>5</v>
      </c>
      <c r="E7" s="5"/>
      <c r="F7" s="5" t="s">
        <v>6</v>
      </c>
      <c r="G7" s="5"/>
      <c r="H7" s="5" t="s">
        <v>7</v>
      </c>
      <c r="I7" s="5"/>
      <c r="J7" s="6" t="s">
        <v>8</v>
      </c>
      <c r="K7" s="6" t="s">
        <v>9</v>
      </c>
      <c r="L7" s="7" t="s">
        <v>10</v>
      </c>
      <c r="M7" s="8" t="s">
        <v>11</v>
      </c>
    </row>
    <row r="8" customFormat="false" ht="17.35" hidden="false" customHeight="false" outlineLevel="0" collapsed="false">
      <c r="A8" s="5"/>
      <c r="B8" s="9" t="s">
        <v>12</v>
      </c>
      <c r="C8" s="10" t="s">
        <v>13</v>
      </c>
      <c r="D8" s="9" t="s">
        <v>12</v>
      </c>
      <c r="E8" s="10" t="s">
        <v>13</v>
      </c>
      <c r="F8" s="9" t="s">
        <v>12</v>
      </c>
      <c r="G8" s="10" t="s">
        <v>13</v>
      </c>
      <c r="H8" s="9" t="s">
        <v>12</v>
      </c>
      <c r="I8" s="10" t="s">
        <v>13</v>
      </c>
      <c r="J8" s="6"/>
      <c r="K8" s="6"/>
      <c r="L8" s="7"/>
      <c r="M8" s="8"/>
    </row>
    <row r="9" customFormat="false" ht="17.95" hidden="false" customHeight="true" outlineLevel="0" collapsed="false">
      <c r="A9" s="11" t="n">
        <v>42639</v>
      </c>
      <c r="B9" s="12" t="n">
        <v>0</v>
      </c>
      <c r="C9" s="13" t="n">
        <v>2</v>
      </c>
      <c r="D9" s="12" t="n">
        <v>0</v>
      </c>
      <c r="E9" s="13" t="n">
        <v>2</v>
      </c>
      <c r="F9" s="12" t="n">
        <v>0</v>
      </c>
      <c r="G9" s="13" t="n">
        <v>2</v>
      </c>
      <c r="H9" s="12" t="n">
        <v>0</v>
      </c>
      <c r="I9" s="13" t="n">
        <v>2</v>
      </c>
      <c r="J9" s="14" t="n">
        <v>4</v>
      </c>
      <c r="K9" s="15" t="n">
        <v>0</v>
      </c>
      <c r="L9" s="16" t="n">
        <f aca="false">(B9+D9+F9+H9)*$J$27+(C9+E9+G9+I9)*$J$27+J9*$G$27+K9*$D$27</f>
        <v>439.99</v>
      </c>
      <c r="M9" s="17" t="n">
        <f aca="false">L9</f>
        <v>439.99</v>
      </c>
    </row>
    <row r="10" customFormat="false" ht="17.95" hidden="false" customHeight="true" outlineLevel="0" collapsed="false">
      <c r="A10" s="11" t="n">
        <v>42646</v>
      </c>
      <c r="B10" s="12" t="n">
        <v>0</v>
      </c>
      <c r="C10" s="13" t="n">
        <v>2</v>
      </c>
      <c r="D10" s="12" t="n">
        <v>0</v>
      </c>
      <c r="E10" s="13" t="n">
        <v>2</v>
      </c>
      <c r="F10" s="12" t="n">
        <v>0</v>
      </c>
      <c r="G10" s="13" t="n">
        <v>2</v>
      </c>
      <c r="H10" s="12" t="n">
        <v>0</v>
      </c>
      <c r="I10" s="13" t="n">
        <v>2</v>
      </c>
      <c r="J10" s="14" t="n">
        <v>4</v>
      </c>
      <c r="K10" s="15" t="n">
        <v>0</v>
      </c>
      <c r="L10" s="16" t="n">
        <f aca="false">(B10+D10+F10+H10)*$J$27+(C10+E10+G10+I10)*$J$27+J10*$G$27+K10*$D$27</f>
        <v>439.99</v>
      </c>
      <c r="M10" s="17" t="n">
        <f aca="false">M9+L10</f>
        <v>879.98</v>
      </c>
    </row>
    <row r="11" customFormat="false" ht="17.95" hidden="false" customHeight="true" outlineLevel="0" collapsed="false">
      <c r="A11" s="11" t="n">
        <v>42653</v>
      </c>
      <c r="B11" s="12" t="n">
        <v>0</v>
      </c>
      <c r="C11" s="13" t="n">
        <v>2</v>
      </c>
      <c r="D11" s="12" t="n">
        <v>0</v>
      </c>
      <c r="E11" s="13" t="n">
        <v>2</v>
      </c>
      <c r="F11" s="12" t="n">
        <v>0</v>
      </c>
      <c r="G11" s="13" t="n">
        <v>2</v>
      </c>
      <c r="H11" s="12" t="n">
        <v>0</v>
      </c>
      <c r="I11" s="13" t="n">
        <v>2</v>
      </c>
      <c r="J11" s="14" t="n">
        <v>4</v>
      </c>
      <c r="K11" s="15" t="n">
        <v>0</v>
      </c>
      <c r="L11" s="16" t="n">
        <f aca="false">(B11+D11+F11+H11)*$J$27+(C11+E11+G11+I11)*$J$27+J11*$G$27+K11*$D$27</f>
        <v>439.99</v>
      </c>
      <c r="M11" s="17" t="n">
        <f aca="false">M10+L11</f>
        <v>1319.97</v>
      </c>
    </row>
    <row r="12" customFormat="false" ht="17.95" hidden="false" customHeight="true" outlineLevel="0" collapsed="false">
      <c r="A12" s="11" t="n">
        <v>42660</v>
      </c>
      <c r="B12" s="12" t="n">
        <v>0</v>
      </c>
      <c r="C12" s="13" t="n">
        <v>4</v>
      </c>
      <c r="D12" s="12" t="n">
        <v>0</v>
      </c>
      <c r="E12" s="13" t="n">
        <v>4</v>
      </c>
      <c r="F12" s="12" t="n">
        <v>0</v>
      </c>
      <c r="G12" s="13" t="n">
        <v>4</v>
      </c>
      <c r="H12" s="12" t="n">
        <v>0</v>
      </c>
      <c r="I12" s="13" t="n">
        <v>4</v>
      </c>
      <c r="J12" s="14" t="n">
        <v>14</v>
      </c>
      <c r="K12" s="15" t="n">
        <v>0</v>
      </c>
      <c r="L12" s="16" t="n">
        <f aca="false">(B12+D12+F12+H12)*$J$27+(C12+E12+G12+I12)*$J$27+J12*$G$27+K12*$D$27</f>
        <v>939.98</v>
      </c>
      <c r="M12" s="17" t="n">
        <f aca="false">M11+L12</f>
        <v>2259.95</v>
      </c>
    </row>
    <row r="13" customFormat="false" ht="17.95" hidden="false" customHeight="true" outlineLevel="0" collapsed="false">
      <c r="A13" s="11" t="n">
        <v>42667</v>
      </c>
      <c r="B13" s="12" t="n">
        <v>0</v>
      </c>
      <c r="C13" s="13" t="n">
        <v>4</v>
      </c>
      <c r="D13" s="12" t="n">
        <v>0</v>
      </c>
      <c r="E13" s="13" t="n">
        <v>4</v>
      </c>
      <c r="F13" s="12" t="n">
        <v>0</v>
      </c>
      <c r="G13" s="13" t="n">
        <v>4</v>
      </c>
      <c r="H13" s="12" t="n">
        <v>0</v>
      </c>
      <c r="I13" s="13" t="n">
        <v>4</v>
      </c>
      <c r="J13" s="14" t="n">
        <v>16</v>
      </c>
      <c r="K13" s="15" t="n">
        <v>1</v>
      </c>
      <c r="L13" s="16" t="n">
        <f aca="false">(B13+D13+F13+H13)*$J$27+(C13+E13+G13+I13)*$J$27+J13*$G$27+K13*$D$27</f>
        <v>1059.98</v>
      </c>
      <c r="M13" s="17" t="n">
        <f aca="false">M12+L13</f>
        <v>3319.93</v>
      </c>
    </row>
    <row r="14" customFormat="false" ht="17.95" hidden="false" customHeight="true" outlineLevel="0" collapsed="false">
      <c r="A14" s="11" t="n">
        <v>42674</v>
      </c>
      <c r="B14" s="12" t="n">
        <v>0</v>
      </c>
      <c r="C14" s="13" t="n">
        <v>4</v>
      </c>
      <c r="D14" s="12" t="n">
        <v>0</v>
      </c>
      <c r="E14" s="13" t="n">
        <v>4</v>
      </c>
      <c r="F14" s="12" t="n">
        <v>0</v>
      </c>
      <c r="G14" s="13" t="n">
        <v>4</v>
      </c>
      <c r="H14" s="12" t="n">
        <v>0</v>
      </c>
      <c r="I14" s="13" t="n">
        <v>4</v>
      </c>
      <c r="J14" s="14" t="n">
        <v>16</v>
      </c>
      <c r="K14" s="15" t="n">
        <v>0</v>
      </c>
      <c r="L14" s="16" t="n">
        <f aca="false">(B14+D14+F14+H14)*$J$27+(C14+E14+G14+I14)*$J$27+J14*$G$27+K14*$D$27</f>
        <v>959.98</v>
      </c>
      <c r="M14" s="17" t="n">
        <f aca="false">M13+L14</f>
        <v>4279.91</v>
      </c>
    </row>
    <row r="15" customFormat="false" ht="17.95" hidden="false" customHeight="true" outlineLevel="0" collapsed="false">
      <c r="A15" s="11" t="n">
        <v>42681</v>
      </c>
      <c r="B15" s="12" t="n">
        <v>0</v>
      </c>
      <c r="C15" s="13" t="n">
        <v>4</v>
      </c>
      <c r="D15" s="12" t="n">
        <v>0</v>
      </c>
      <c r="E15" s="13" t="n">
        <v>4</v>
      </c>
      <c r="F15" s="12" t="n">
        <v>0</v>
      </c>
      <c r="G15" s="13" t="n">
        <v>4</v>
      </c>
      <c r="H15" s="12" t="n">
        <v>0</v>
      </c>
      <c r="I15" s="13" t="n">
        <v>4</v>
      </c>
      <c r="J15" s="14" t="n">
        <v>14</v>
      </c>
      <c r="K15" s="15" t="n">
        <v>0</v>
      </c>
      <c r="L15" s="16" t="n">
        <f aca="false">(B15+D15+F15+H15)*$J$27+(C15+E15+G15+I15)*$J$27+J15*$G$27+K15*$D$27</f>
        <v>939.98</v>
      </c>
      <c r="M15" s="17" t="n">
        <f aca="false">M14+L15</f>
        <v>5219.89</v>
      </c>
    </row>
    <row r="16" customFormat="false" ht="17.95" hidden="false" customHeight="true" outlineLevel="0" collapsed="false">
      <c r="A16" s="11" t="n">
        <v>42688</v>
      </c>
      <c r="B16" s="12" t="n">
        <v>0</v>
      </c>
      <c r="C16" s="13" t="n">
        <v>4</v>
      </c>
      <c r="D16" s="12" t="n">
        <v>0</v>
      </c>
      <c r="E16" s="13" t="n">
        <v>4</v>
      </c>
      <c r="F16" s="12" t="n">
        <v>0</v>
      </c>
      <c r="G16" s="13" t="n">
        <v>4</v>
      </c>
      <c r="H16" s="12" t="n">
        <v>0</v>
      </c>
      <c r="I16" s="13" t="n">
        <v>4</v>
      </c>
      <c r="J16" s="14" t="n">
        <v>14</v>
      </c>
      <c r="K16" s="15" t="n">
        <v>0</v>
      </c>
      <c r="L16" s="16" t="n">
        <f aca="false">(B16+D16+F16+H16)*$J$27+(C16+E16+G16+I16)*$J$27+J16*$G$27+K16*$D$27</f>
        <v>939.98</v>
      </c>
      <c r="M16" s="17" t="n">
        <f aca="false">M15+L16</f>
        <v>6159.87</v>
      </c>
    </row>
    <row r="17" customFormat="false" ht="17.95" hidden="false" customHeight="true" outlineLevel="0" collapsed="false">
      <c r="A17" s="11" t="n">
        <v>42695</v>
      </c>
      <c r="B17" s="12" t="n">
        <v>0</v>
      </c>
      <c r="C17" s="13" t="n">
        <v>4</v>
      </c>
      <c r="D17" s="12" t="n">
        <v>0</v>
      </c>
      <c r="E17" s="13" t="n">
        <v>4</v>
      </c>
      <c r="F17" s="12" t="n">
        <v>0</v>
      </c>
      <c r="G17" s="13" t="n">
        <v>4</v>
      </c>
      <c r="H17" s="12" t="n">
        <v>0</v>
      </c>
      <c r="I17" s="13" t="n">
        <v>4</v>
      </c>
      <c r="J17" s="14" t="n">
        <v>16</v>
      </c>
      <c r="K17" s="15" t="n">
        <v>1</v>
      </c>
      <c r="L17" s="16" t="n">
        <f aca="false">(B17+D17+F17+H17)*$J$27+(C17+E17+G17+I17)*$J$27+J17*$G$27+K17*$D$27</f>
        <v>1059.98</v>
      </c>
      <c r="M17" s="17" t="n">
        <f aca="false">M16+L17</f>
        <v>7219.85</v>
      </c>
    </row>
    <row r="18" customFormat="false" ht="17.95" hidden="false" customHeight="true" outlineLevel="0" collapsed="false">
      <c r="A18" s="11" t="n">
        <v>42702</v>
      </c>
      <c r="B18" s="12" t="n">
        <v>0</v>
      </c>
      <c r="C18" s="13" t="n">
        <v>4</v>
      </c>
      <c r="D18" s="12" t="n">
        <v>0</v>
      </c>
      <c r="E18" s="13" t="n">
        <v>4</v>
      </c>
      <c r="F18" s="12" t="n">
        <v>0</v>
      </c>
      <c r="G18" s="13" t="n">
        <v>4</v>
      </c>
      <c r="H18" s="12" t="n">
        <v>0</v>
      </c>
      <c r="I18" s="13" t="n">
        <v>4</v>
      </c>
      <c r="J18" s="14" t="n">
        <v>16</v>
      </c>
      <c r="K18" s="15" t="n">
        <v>0</v>
      </c>
      <c r="L18" s="16" t="n">
        <f aca="false">(B18+D18+F18+H18)*$J$27+(C18+E18+G18+I18)*$J$27+J18*$G$27+K18*$D$27</f>
        <v>959.98</v>
      </c>
      <c r="M18" s="17" t="n">
        <f aca="false">M17+L18</f>
        <v>8179.83</v>
      </c>
    </row>
    <row r="19" customFormat="false" ht="17.95" hidden="false" customHeight="true" outlineLevel="0" collapsed="false">
      <c r="A19" s="11" t="n">
        <v>42709</v>
      </c>
      <c r="B19" s="12" t="n">
        <v>0</v>
      </c>
      <c r="C19" s="13" t="n">
        <v>4</v>
      </c>
      <c r="D19" s="12" t="n">
        <v>0</v>
      </c>
      <c r="E19" s="13" t="n">
        <v>4</v>
      </c>
      <c r="F19" s="12" t="n">
        <v>0</v>
      </c>
      <c r="G19" s="13" t="n">
        <v>4</v>
      </c>
      <c r="H19" s="12" t="n">
        <v>0</v>
      </c>
      <c r="I19" s="13" t="n">
        <v>4</v>
      </c>
      <c r="J19" s="14" t="n">
        <v>14</v>
      </c>
      <c r="K19" s="15" t="n">
        <v>0</v>
      </c>
      <c r="L19" s="16" t="n">
        <f aca="false">(B19+D19+F19+H19)*$J$27+(C19+E19+G19+I19)*$J$27+J19*$G$27+K19*$D$27</f>
        <v>939.98</v>
      </c>
      <c r="M19" s="17" t="n">
        <f aca="false">M18+L19</f>
        <v>9119.81</v>
      </c>
    </row>
    <row r="20" customFormat="false" ht="17.95" hidden="false" customHeight="true" outlineLevel="0" collapsed="false">
      <c r="A20" s="11" t="n">
        <v>42716</v>
      </c>
      <c r="B20" s="12" t="n">
        <v>0</v>
      </c>
      <c r="C20" s="13" t="n">
        <v>4</v>
      </c>
      <c r="D20" s="12" t="n">
        <v>0</v>
      </c>
      <c r="E20" s="13" t="n">
        <v>4</v>
      </c>
      <c r="F20" s="12" t="n">
        <v>0</v>
      </c>
      <c r="G20" s="13" t="n">
        <v>4</v>
      </c>
      <c r="H20" s="12" t="n">
        <v>0</v>
      </c>
      <c r="I20" s="13" t="n">
        <v>4</v>
      </c>
      <c r="J20" s="14" t="n">
        <v>16</v>
      </c>
      <c r="K20" s="15" t="n">
        <v>1</v>
      </c>
      <c r="L20" s="16" t="n">
        <f aca="false">(B20+D20+F20+H20)*$J$27+(C20+E20+G20+I20)*$J$27+J20*$G$27+K20*$D$27</f>
        <v>1059.98</v>
      </c>
      <c r="M20" s="17" t="n">
        <f aca="false">M19+L20</f>
        <v>10179.79</v>
      </c>
    </row>
    <row r="21" customFormat="false" ht="17.95" hidden="false" customHeight="true" outlineLevel="0" collapsed="false">
      <c r="A21" s="11" t="n">
        <v>42723</v>
      </c>
      <c r="B21" s="12" t="n">
        <v>0</v>
      </c>
      <c r="C21" s="13" t="n">
        <v>4</v>
      </c>
      <c r="D21" s="12" t="n">
        <v>0</v>
      </c>
      <c r="E21" s="13" t="n">
        <v>4</v>
      </c>
      <c r="F21" s="12" t="n">
        <v>0</v>
      </c>
      <c r="G21" s="13" t="n">
        <v>4</v>
      </c>
      <c r="H21" s="12" t="n">
        <v>0</v>
      </c>
      <c r="I21" s="13" t="n">
        <v>4</v>
      </c>
      <c r="J21" s="14" t="n">
        <v>16</v>
      </c>
      <c r="K21" s="15" t="n">
        <v>0</v>
      </c>
      <c r="L21" s="16" t="n">
        <f aca="false">(B21+D21+F21+H21)*$J$27+(C21+E21+G21+I21)*$J$27+J21*$G$27+K21*$D$27</f>
        <v>959.98</v>
      </c>
      <c r="M21" s="17" t="n">
        <f aca="false">M20+L21</f>
        <v>11139.77</v>
      </c>
    </row>
    <row r="22" customFormat="false" ht="17.95" hidden="false" customHeight="true" outlineLevel="0" collapsed="false">
      <c r="A22" s="11" t="n">
        <v>42730</v>
      </c>
      <c r="B22" s="12" t="n">
        <v>0</v>
      </c>
      <c r="C22" s="13" t="n">
        <v>6</v>
      </c>
      <c r="D22" s="12" t="n">
        <v>0</v>
      </c>
      <c r="E22" s="13" t="n">
        <v>6</v>
      </c>
      <c r="F22" s="12" t="n">
        <v>0</v>
      </c>
      <c r="G22" s="13" t="n">
        <v>6</v>
      </c>
      <c r="H22" s="12" t="n">
        <v>0</v>
      </c>
      <c r="I22" s="13" t="n">
        <v>6</v>
      </c>
      <c r="J22" s="14" t="n">
        <v>14</v>
      </c>
      <c r="K22" s="15" t="n">
        <v>0</v>
      </c>
      <c r="L22" s="16" t="n">
        <f aca="false">(B22+D22+F22+H22)*$J$27+(C22+E22+G22+I22)*$J$27+J22*$G$27+K22*$D$27</f>
        <v>1339.97</v>
      </c>
      <c r="M22" s="17" t="n">
        <f aca="false">M21+L22</f>
        <v>12479.74</v>
      </c>
    </row>
    <row r="23" customFormat="false" ht="17.95" hidden="false" customHeight="true" outlineLevel="0" collapsed="false">
      <c r="A23" s="11" t="n">
        <v>42737</v>
      </c>
      <c r="B23" s="12" t="n">
        <v>0</v>
      </c>
      <c r="C23" s="13" t="n">
        <v>6</v>
      </c>
      <c r="D23" s="12" t="n">
        <v>0</v>
      </c>
      <c r="E23" s="13" t="n">
        <v>6</v>
      </c>
      <c r="F23" s="12" t="n">
        <v>0</v>
      </c>
      <c r="G23" s="13" t="n">
        <v>6</v>
      </c>
      <c r="H23" s="12" t="n">
        <v>0</v>
      </c>
      <c r="I23" s="13" t="n">
        <v>6</v>
      </c>
      <c r="J23" s="14" t="n">
        <v>16</v>
      </c>
      <c r="K23" s="15" t="n">
        <v>1</v>
      </c>
      <c r="L23" s="16" t="n">
        <f aca="false">(B23+D23+F23+H23)*$J$27+(C23+E23+G23+I23)*$J$27+J23*$G$27+K23*$D$27</f>
        <v>1459.97</v>
      </c>
      <c r="M23" s="17" t="n">
        <f aca="false">M22+L23</f>
        <v>13939.71</v>
      </c>
    </row>
    <row r="24" customFormat="false" ht="17.95" hidden="false" customHeight="true" outlineLevel="0" collapsed="false">
      <c r="A24" s="11" t="n">
        <v>42744</v>
      </c>
      <c r="B24" s="12" t="n">
        <v>0</v>
      </c>
      <c r="C24" s="13" t="n">
        <v>6</v>
      </c>
      <c r="D24" s="12" t="n">
        <v>0</v>
      </c>
      <c r="E24" s="13" t="n">
        <v>6</v>
      </c>
      <c r="F24" s="12" t="n">
        <v>0</v>
      </c>
      <c r="G24" s="13" t="n">
        <v>6</v>
      </c>
      <c r="H24" s="12" t="n">
        <v>0</v>
      </c>
      <c r="I24" s="13" t="n">
        <v>6</v>
      </c>
      <c r="J24" s="14" t="n">
        <v>14</v>
      </c>
      <c r="K24" s="15" t="n">
        <v>0</v>
      </c>
      <c r="L24" s="16" t="n">
        <f aca="false">(B24+D24+F24+H24)*$J$27+(C24+E24+G24+I24)*$J$27+J24*$G$27+K24*$D$27</f>
        <v>1339.97</v>
      </c>
      <c r="M24" s="17" t="n">
        <f aca="false">M23+L24</f>
        <v>15279.68</v>
      </c>
    </row>
    <row r="25" customFormat="false" ht="16.5" hidden="false" customHeight="true" outlineLevel="0" collapsed="false">
      <c r="A25" s="18" t="s">
        <v>14</v>
      </c>
      <c r="B25" s="19" t="n">
        <f aca="false">SUM(B9:B24)</f>
        <v>0</v>
      </c>
      <c r="C25" s="19" t="n">
        <f aca="false">SUM(C9:C24)</f>
        <v>64</v>
      </c>
      <c r="D25" s="19" t="n">
        <f aca="false">SUM(D9:D24)</f>
        <v>0</v>
      </c>
      <c r="E25" s="19" t="n">
        <f aca="false">SUM(E9:E24)</f>
        <v>64</v>
      </c>
      <c r="F25" s="19" t="n">
        <f aca="false">SUM(F9:F24)</f>
        <v>0</v>
      </c>
      <c r="G25" s="19" t="n">
        <f aca="false">SUM(G9:G24)</f>
        <v>64</v>
      </c>
      <c r="H25" s="19" t="n">
        <f aca="false">SUM(H9:H24)</f>
        <v>0</v>
      </c>
      <c r="I25" s="19" t="n">
        <f aca="false">SUM(I9:I24)</f>
        <v>64</v>
      </c>
      <c r="J25" s="19" t="n">
        <f aca="false">SUM(J9:J24)</f>
        <v>208</v>
      </c>
      <c r="K25" s="19" t="n">
        <f aca="false">SUM(K9:K24)</f>
        <v>4</v>
      </c>
      <c r="L25" s="20"/>
      <c r="M25" s="21" t="n">
        <f aca="false">M24</f>
        <v>15279.68</v>
      </c>
    </row>
    <row r="27" customFormat="false" ht="17.35" hidden="false" customHeight="false" outlineLevel="0" collapsed="false">
      <c r="B27" s="22" t="s">
        <v>15</v>
      </c>
      <c r="C27" s="22"/>
      <c r="D27" s="23" t="n">
        <v>100</v>
      </c>
      <c r="E27" s="22" t="s">
        <v>16</v>
      </c>
      <c r="F27" s="22"/>
      <c r="G27" s="23" t="n">
        <v>10</v>
      </c>
      <c r="H27" s="22" t="s">
        <v>17</v>
      </c>
      <c r="I27" s="22"/>
      <c r="J27" s="24" t="n">
        <f aca="false">'Taux horaire d''un technicien'!D15</f>
        <v>49.99875</v>
      </c>
    </row>
    <row r="28" customFormat="false" ht="13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="27" customFormat="true" ht="13.8" hidden="false" customHeight="false" outlineLevel="0" collapsed="false">
      <c r="A29" s="2"/>
      <c r="B29" s="2"/>
      <c r="C29" s="2"/>
      <c r="D29" s="2"/>
      <c r="E29" s="25"/>
      <c r="F29" s="25"/>
      <c r="G29" s="25"/>
      <c r="H29" s="26"/>
      <c r="I29" s="25"/>
      <c r="J29" s="25"/>
      <c r="K29" s="26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AMJ29" s="2"/>
    </row>
    <row r="30" s="27" customFormat="true" ht="13.8" hidden="false" customHeight="false" outlineLevel="0" collapsed="false">
      <c r="A30" s="2"/>
      <c r="B30" s="2"/>
      <c r="C30" s="2"/>
      <c r="D30" s="2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AMJ30" s="2"/>
    </row>
    <row r="31" s="27" customFormat="true" ht="13.8" hidden="false" customHeight="false" outlineLevel="0" collapsed="false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AMJ31" s="2"/>
    </row>
    <row r="32" s="27" customFormat="true" ht="13.8" hidden="false" customHeight="false" outlineLevel="0" collapsed="false">
      <c r="A32" s="0"/>
      <c r="B32" s="0"/>
      <c r="C32" s="0"/>
      <c r="D32" s="0"/>
      <c r="E32" s="26" t="s">
        <v>18</v>
      </c>
      <c r="F32" s="25" t="s">
        <v>7</v>
      </c>
      <c r="G32" s="25" t="s">
        <v>19</v>
      </c>
      <c r="H32" s="26" t="s">
        <v>1</v>
      </c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AMJ32" s="2"/>
    </row>
    <row r="33" s="27" customFormat="true" ht="13.8" hidden="false" customHeight="false" outlineLevel="0" collapsed="false">
      <c r="A33" s="28"/>
      <c r="B33" s="0"/>
      <c r="C33" s="0"/>
      <c r="D33" s="0"/>
      <c r="E33" s="25" t="s">
        <v>20</v>
      </c>
      <c r="F33" s="29" t="n">
        <v>42662</v>
      </c>
      <c r="G33" s="25" t="s">
        <v>21</v>
      </c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AMJ33" s="2"/>
    </row>
  </sheetData>
  <mergeCells count="13">
    <mergeCell ref="A5:M6"/>
    <mergeCell ref="A7:A8"/>
    <mergeCell ref="B7:C7"/>
    <mergeCell ref="D7:E7"/>
    <mergeCell ref="F7:G7"/>
    <mergeCell ref="H7:I7"/>
    <mergeCell ref="J7:J8"/>
    <mergeCell ref="K7:K8"/>
    <mergeCell ref="L7:L8"/>
    <mergeCell ref="M7:M8"/>
    <mergeCell ref="B27:C27"/>
    <mergeCell ref="E27:F27"/>
    <mergeCell ref="H27:I2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7" activeCellId="0" sqref="M7"/>
    </sheetView>
  </sheetViews>
  <sheetFormatPr defaultRowHeight="13.8"/>
  <cols>
    <col collapsed="false" hidden="false" max="1" min="1" style="0" width="13.7125506072874"/>
    <col collapsed="false" hidden="false" max="9" min="2" style="0" width="18.7449392712551"/>
    <col collapsed="false" hidden="false" max="11" min="10" style="0" width="10.6032388663968"/>
    <col collapsed="false" hidden="false" max="12" min="12" style="0" width="28.4939271255061"/>
    <col collapsed="false" hidden="false" max="13" min="13" style="0" width="15.7449392712551"/>
    <col collapsed="false" hidden="false" max="1025" min="14" style="0" width="10.6032388663968"/>
  </cols>
  <sheetData>
    <row r="1" s="1" customFormat="true" ht="13.8" hidden="false" customHeight="false" outlineLevel="0" collapsed="false">
      <c r="B1" s="3" t="s">
        <v>0</v>
      </c>
      <c r="C1" s="3"/>
      <c r="D1" s="2"/>
      <c r="G1" s="3" t="s">
        <v>1</v>
      </c>
      <c r="AMJ1" s="2"/>
    </row>
    <row r="2" s="1" customFormat="true" ht="13.8" hidden="false" customHeight="false" outlineLevel="0" collapsed="false">
      <c r="B2" s="3"/>
      <c r="C2" s="3"/>
      <c r="D2" s="3"/>
      <c r="AMJ2" s="2"/>
    </row>
    <row r="3" s="1" customFormat="true" ht="13.8" hidden="false" customHeight="false" outlineLevel="0" collapsed="false">
      <c r="B3" s="3"/>
      <c r="C3" s="3"/>
      <c r="D3" s="3"/>
      <c r="AMJ3" s="2"/>
    </row>
    <row r="4" s="1" customFormat="true" ht="13.8" hidden="false" customHeight="false" outlineLevel="0" collapsed="false">
      <c r="AMJ4" s="2"/>
    </row>
    <row r="5" customFormat="false" ht="13.8" hidden="false" customHeight="false" outlineLevel="0" collapsed="false">
      <c r="A5" s="4" t="s">
        <v>22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customFormat="false" ht="13.8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customFormat="false" ht="17.35" hidden="false" customHeight="true" outlineLevel="0" collapsed="false">
      <c r="A7" s="5" t="s">
        <v>3</v>
      </c>
      <c r="B7" s="30" t="s">
        <v>4</v>
      </c>
      <c r="C7" s="30"/>
      <c r="D7" s="30" t="s">
        <v>5</v>
      </c>
      <c r="E7" s="30"/>
      <c r="F7" s="30" t="s">
        <v>6</v>
      </c>
      <c r="G7" s="30"/>
      <c r="H7" s="30" t="s">
        <v>7</v>
      </c>
      <c r="I7" s="30"/>
      <c r="J7" s="6" t="s">
        <v>8</v>
      </c>
      <c r="K7" s="6" t="s">
        <v>9</v>
      </c>
      <c r="L7" s="7" t="s">
        <v>10</v>
      </c>
      <c r="M7" s="8" t="s">
        <v>11</v>
      </c>
    </row>
    <row r="8" customFormat="false" ht="17.35" hidden="false" customHeight="false" outlineLevel="0" collapsed="false">
      <c r="A8" s="5"/>
      <c r="B8" s="31" t="s">
        <v>12</v>
      </c>
      <c r="C8" s="32" t="s">
        <v>13</v>
      </c>
      <c r="D8" s="31" t="s">
        <v>12</v>
      </c>
      <c r="E8" s="32" t="s">
        <v>13</v>
      </c>
      <c r="F8" s="31" t="s">
        <v>12</v>
      </c>
      <c r="G8" s="32" t="s">
        <v>13</v>
      </c>
      <c r="H8" s="31" t="s">
        <v>12</v>
      </c>
      <c r="I8" s="32" t="s">
        <v>13</v>
      </c>
      <c r="J8" s="6"/>
      <c r="K8" s="6"/>
      <c r="L8" s="7"/>
      <c r="M8" s="8"/>
    </row>
    <row r="9" customFormat="false" ht="17.35" hidden="false" customHeight="false" outlineLevel="0" collapsed="false">
      <c r="A9" s="33" t="n">
        <v>42639</v>
      </c>
      <c r="B9" s="34" t="n">
        <v>0</v>
      </c>
      <c r="C9" s="35" t="n">
        <v>2</v>
      </c>
      <c r="D9" s="34" t="n">
        <v>0</v>
      </c>
      <c r="E9" s="35" t="n">
        <v>2</v>
      </c>
      <c r="F9" s="34" t="n">
        <v>0</v>
      </c>
      <c r="G9" s="35" t="n">
        <v>2</v>
      </c>
      <c r="H9" s="34" t="n">
        <v>0</v>
      </c>
      <c r="I9" s="35" t="n">
        <v>2</v>
      </c>
      <c r="J9" s="36" t="n">
        <v>4</v>
      </c>
      <c r="K9" s="37" t="n">
        <v>0</v>
      </c>
      <c r="L9" s="38" t="n">
        <f aca="false">(B9+D9+F9+H9)*$J$27+(C9+E9+G9+I9)*$J$27+J9*$G$27+K9*$D$27</f>
        <v>439.99</v>
      </c>
      <c r="M9" s="39" t="n">
        <f aca="false">L9</f>
        <v>439.99</v>
      </c>
    </row>
    <row r="10" customFormat="false" ht="17.35" hidden="false" customHeight="false" outlineLevel="0" collapsed="false">
      <c r="A10" s="33" t="n">
        <v>42646</v>
      </c>
      <c r="B10" s="34" t="n">
        <v>0</v>
      </c>
      <c r="C10" s="35" t="n">
        <v>2</v>
      </c>
      <c r="D10" s="34" t="n">
        <v>0</v>
      </c>
      <c r="E10" s="35" t="n">
        <v>2</v>
      </c>
      <c r="F10" s="34" t="n">
        <v>0</v>
      </c>
      <c r="G10" s="35" t="n">
        <v>2</v>
      </c>
      <c r="H10" s="34" t="n">
        <v>0</v>
      </c>
      <c r="I10" s="35" t="n">
        <v>2</v>
      </c>
      <c r="J10" s="36" t="n">
        <v>4</v>
      </c>
      <c r="K10" s="37" t="n">
        <v>0</v>
      </c>
      <c r="L10" s="38" t="n">
        <f aca="false">(B10+D10+F10+H10)*$J$27+(C10+E10+G10+I10)*$J$27+J10*$G$27+K10*$D$27</f>
        <v>439.99</v>
      </c>
      <c r="M10" s="39" t="n">
        <f aca="false">M9+L10</f>
        <v>879.98</v>
      </c>
    </row>
    <row r="11" customFormat="false" ht="17.35" hidden="false" customHeight="false" outlineLevel="0" collapsed="false">
      <c r="A11" s="33" t="n">
        <v>42653</v>
      </c>
      <c r="B11" s="34" t="n">
        <v>0</v>
      </c>
      <c r="C11" s="35" t="n">
        <v>2</v>
      </c>
      <c r="D11" s="34" t="n">
        <v>0</v>
      </c>
      <c r="E11" s="35" t="n">
        <v>2</v>
      </c>
      <c r="F11" s="34" t="n">
        <v>0</v>
      </c>
      <c r="G11" s="35" t="n">
        <v>2</v>
      </c>
      <c r="H11" s="34" t="n">
        <v>0</v>
      </c>
      <c r="I11" s="35" t="n">
        <v>2</v>
      </c>
      <c r="J11" s="36" t="n">
        <v>4</v>
      </c>
      <c r="K11" s="37" t="n">
        <v>0</v>
      </c>
      <c r="L11" s="38" t="n">
        <f aca="false">(B11+D11+F11+H11)*$J$27+(C11+E11+G11+I11)*$J$27+J11*$G$27+K11*$D$27</f>
        <v>439.99</v>
      </c>
      <c r="M11" s="39" t="n">
        <f aca="false">M10+L11</f>
        <v>1319.97</v>
      </c>
    </row>
    <row r="12" customFormat="false" ht="17.35" hidden="false" customHeight="false" outlineLevel="0" collapsed="false">
      <c r="A12" s="33" t="n">
        <v>42660</v>
      </c>
      <c r="B12" s="34" t="n">
        <v>0</v>
      </c>
      <c r="C12" s="35" t="n">
        <v>5</v>
      </c>
      <c r="D12" s="34" t="n">
        <v>0</v>
      </c>
      <c r="E12" s="35" t="n">
        <v>4</v>
      </c>
      <c r="F12" s="34" t="n">
        <v>0</v>
      </c>
      <c r="G12" s="35" t="n">
        <v>4</v>
      </c>
      <c r="H12" s="34" t="n">
        <v>0</v>
      </c>
      <c r="I12" s="35" t="n">
        <v>4</v>
      </c>
      <c r="J12" s="36" t="n">
        <v>14</v>
      </c>
      <c r="K12" s="37" t="n">
        <v>0</v>
      </c>
      <c r="L12" s="38" t="n">
        <f aca="false">(B12+D12+F12+H12)*$J$27+(C12+E12+G12+I12)*$J$27+J12*$G$27+K12*$D$27</f>
        <v>989.97875</v>
      </c>
      <c r="M12" s="39" t="n">
        <f aca="false">M11+L12</f>
        <v>2309.94875</v>
      </c>
    </row>
    <row r="13" customFormat="false" ht="17.35" hidden="false" customHeight="false" outlineLevel="0" collapsed="false">
      <c r="A13" s="40" t="n">
        <v>42667</v>
      </c>
      <c r="B13" s="41" t="n">
        <f aca="false">'Prix de revient initial S3'!B13</f>
        <v>0</v>
      </c>
      <c r="C13" s="42" t="n">
        <f aca="false">'Prix de revient initial S3'!C13</f>
        <v>4</v>
      </c>
      <c r="D13" s="41" t="n">
        <f aca="false">'Prix de revient initial S3'!D13</f>
        <v>0</v>
      </c>
      <c r="E13" s="42" t="n">
        <f aca="false">'Prix de revient initial S3'!E13</f>
        <v>4</v>
      </c>
      <c r="F13" s="41" t="n">
        <f aca="false">'Prix de revient initial S3'!F13</f>
        <v>0</v>
      </c>
      <c r="G13" s="42" t="n">
        <f aca="false">'Prix de revient initial S3'!G13</f>
        <v>4</v>
      </c>
      <c r="H13" s="41" t="n">
        <f aca="false">'Prix de revient initial S3'!H13</f>
        <v>0</v>
      </c>
      <c r="I13" s="42" t="n">
        <f aca="false">'Prix de revient initial S3'!I13</f>
        <v>4</v>
      </c>
      <c r="J13" s="43" t="n">
        <v>16</v>
      </c>
      <c r="K13" s="44" t="n">
        <v>1</v>
      </c>
      <c r="L13" s="38" t="n">
        <f aca="false">(B13+D13+F13+H13)*$J$27+(C13+E13+G13+I13)*$J$27+J13*$G$27+K13*$D$27</f>
        <v>1059.98</v>
      </c>
      <c r="M13" s="45" t="n">
        <f aca="false">M12+L13</f>
        <v>3369.92875</v>
      </c>
    </row>
    <row r="14" customFormat="false" ht="17.35" hidden="false" customHeight="false" outlineLevel="0" collapsed="false">
      <c r="A14" s="40" t="n">
        <v>42674</v>
      </c>
      <c r="B14" s="41" t="n">
        <f aca="false">'Prix de revient initial S3'!B14</f>
        <v>0</v>
      </c>
      <c r="C14" s="42" t="n">
        <f aca="false">'Prix de revient initial S3'!C14</f>
        <v>4</v>
      </c>
      <c r="D14" s="41" t="n">
        <f aca="false">'Prix de revient initial S3'!D14</f>
        <v>0</v>
      </c>
      <c r="E14" s="42" t="n">
        <f aca="false">'Prix de revient initial S3'!E14</f>
        <v>4</v>
      </c>
      <c r="F14" s="41" t="n">
        <f aca="false">'Prix de revient initial S3'!F14</f>
        <v>0</v>
      </c>
      <c r="G14" s="42" t="n">
        <f aca="false">'Prix de revient initial S3'!G14</f>
        <v>4</v>
      </c>
      <c r="H14" s="41" t="n">
        <f aca="false">'Prix de revient initial S3'!H14</f>
        <v>0</v>
      </c>
      <c r="I14" s="42" t="n">
        <f aca="false">'Prix de revient initial S3'!I14</f>
        <v>4</v>
      </c>
      <c r="J14" s="43" t="n">
        <v>16</v>
      </c>
      <c r="K14" s="44" t="n">
        <v>0</v>
      </c>
      <c r="L14" s="38" t="n">
        <f aca="false">(B14+D14+F14+H14)*$J$27+(C14+E14+G14+I14)*$J$27+J14*$G$27+K14*$D$27</f>
        <v>959.98</v>
      </c>
      <c r="M14" s="45" t="n">
        <f aca="false">M13+L14</f>
        <v>4329.90875</v>
      </c>
    </row>
    <row r="15" customFormat="false" ht="17.35" hidden="false" customHeight="false" outlineLevel="0" collapsed="false">
      <c r="A15" s="40" t="n">
        <v>42681</v>
      </c>
      <c r="B15" s="41" t="n">
        <f aca="false">'Prix de revient initial S3'!B15</f>
        <v>0</v>
      </c>
      <c r="C15" s="42" t="n">
        <f aca="false">'Prix de revient initial S3'!C15</f>
        <v>4</v>
      </c>
      <c r="D15" s="41" t="n">
        <f aca="false">'Prix de revient initial S3'!D15</f>
        <v>0</v>
      </c>
      <c r="E15" s="42" t="n">
        <f aca="false">'Prix de revient initial S3'!E15</f>
        <v>4</v>
      </c>
      <c r="F15" s="41" t="n">
        <f aca="false">'Prix de revient initial S3'!F15</f>
        <v>0</v>
      </c>
      <c r="G15" s="42" t="n">
        <f aca="false">'Prix de revient initial S3'!G15</f>
        <v>4</v>
      </c>
      <c r="H15" s="41" t="n">
        <f aca="false">'Prix de revient initial S3'!H15</f>
        <v>0</v>
      </c>
      <c r="I15" s="42" t="n">
        <f aca="false">'Prix de revient initial S3'!I15</f>
        <v>4</v>
      </c>
      <c r="J15" s="43" t="n">
        <v>14</v>
      </c>
      <c r="K15" s="44" t="n">
        <v>0</v>
      </c>
      <c r="L15" s="38" t="n">
        <f aca="false">(B15+D15+F15+H15)*$J$27+(C15+E15+G15+I15)*$J$27+J15*$G$27+K15*$D$27</f>
        <v>939.98</v>
      </c>
      <c r="M15" s="45" t="n">
        <f aca="false">M14+L15</f>
        <v>5269.88875</v>
      </c>
    </row>
    <row r="16" customFormat="false" ht="17.35" hidden="false" customHeight="false" outlineLevel="0" collapsed="false">
      <c r="A16" s="40" t="n">
        <v>42688</v>
      </c>
      <c r="B16" s="41" t="n">
        <f aca="false">'Prix de revient initial S3'!B16</f>
        <v>0</v>
      </c>
      <c r="C16" s="42" t="n">
        <f aca="false">'Prix de revient initial S3'!C16</f>
        <v>4</v>
      </c>
      <c r="D16" s="41" t="n">
        <f aca="false">'Prix de revient initial S3'!D16</f>
        <v>0</v>
      </c>
      <c r="E16" s="42" t="n">
        <f aca="false">'Prix de revient initial S3'!E16</f>
        <v>4</v>
      </c>
      <c r="F16" s="41" t="n">
        <f aca="false">'Prix de revient initial S3'!F16</f>
        <v>0</v>
      </c>
      <c r="G16" s="42" t="n">
        <f aca="false">'Prix de revient initial S3'!G16</f>
        <v>4</v>
      </c>
      <c r="H16" s="41" t="n">
        <f aca="false">'Prix de revient initial S3'!H16</f>
        <v>0</v>
      </c>
      <c r="I16" s="42" t="n">
        <f aca="false">'Prix de revient initial S3'!I16</f>
        <v>4</v>
      </c>
      <c r="J16" s="43" t="n">
        <v>14</v>
      </c>
      <c r="K16" s="44" t="n">
        <v>0</v>
      </c>
      <c r="L16" s="38" t="n">
        <f aca="false">(B16+D16+F16+H16)*$J$27+(C16+E16+G16+I16)*$J$27+J16*$G$27+K16*$D$27</f>
        <v>939.98</v>
      </c>
      <c r="M16" s="45" t="n">
        <f aca="false">M15+L16</f>
        <v>6209.86875</v>
      </c>
    </row>
    <row r="17" customFormat="false" ht="17.35" hidden="false" customHeight="false" outlineLevel="0" collapsed="false">
      <c r="A17" s="40" t="n">
        <v>42695</v>
      </c>
      <c r="B17" s="41" t="n">
        <f aca="false">'Prix de revient initial S3'!B17</f>
        <v>0</v>
      </c>
      <c r="C17" s="42" t="n">
        <f aca="false">'Prix de revient initial S3'!C17</f>
        <v>4</v>
      </c>
      <c r="D17" s="41" t="n">
        <f aca="false">'Prix de revient initial S3'!D17</f>
        <v>0</v>
      </c>
      <c r="E17" s="42" t="n">
        <f aca="false">'Prix de revient initial S3'!E17</f>
        <v>4</v>
      </c>
      <c r="F17" s="41" t="n">
        <f aca="false">'Prix de revient initial S3'!F17</f>
        <v>0</v>
      </c>
      <c r="G17" s="42" t="n">
        <f aca="false">'Prix de revient initial S3'!G17</f>
        <v>4</v>
      </c>
      <c r="H17" s="41" t="n">
        <f aca="false">'Prix de revient initial S3'!H17</f>
        <v>0</v>
      </c>
      <c r="I17" s="42" t="n">
        <f aca="false">'Prix de revient initial S3'!I17</f>
        <v>4</v>
      </c>
      <c r="J17" s="43" t="n">
        <v>16</v>
      </c>
      <c r="K17" s="44" t="n">
        <v>1</v>
      </c>
      <c r="L17" s="38" t="n">
        <f aca="false">(B17+D17+F17+H17)*$J$27+(C17+E17+G17+I17)*$J$27+J17*$G$27+K17*$D$27</f>
        <v>1059.98</v>
      </c>
      <c r="M17" s="45" t="n">
        <f aca="false">M16+L17</f>
        <v>7269.84875</v>
      </c>
    </row>
    <row r="18" customFormat="false" ht="17.35" hidden="false" customHeight="false" outlineLevel="0" collapsed="false">
      <c r="A18" s="40" t="n">
        <v>42702</v>
      </c>
      <c r="B18" s="41" t="n">
        <f aca="false">'Prix de revient initial S3'!B18</f>
        <v>0</v>
      </c>
      <c r="C18" s="42" t="n">
        <f aca="false">'Prix de revient initial S3'!C18</f>
        <v>4</v>
      </c>
      <c r="D18" s="41" t="n">
        <f aca="false">'Prix de revient initial S3'!D18</f>
        <v>0</v>
      </c>
      <c r="E18" s="42" t="n">
        <f aca="false">'Prix de revient initial S3'!E18</f>
        <v>4</v>
      </c>
      <c r="F18" s="41" t="n">
        <f aca="false">'Prix de revient initial S3'!F18</f>
        <v>0</v>
      </c>
      <c r="G18" s="42" t="n">
        <f aca="false">'Prix de revient initial S3'!G18</f>
        <v>4</v>
      </c>
      <c r="H18" s="41" t="n">
        <f aca="false">'Prix de revient initial S3'!H18</f>
        <v>0</v>
      </c>
      <c r="I18" s="42" t="n">
        <f aca="false">'Prix de revient initial S3'!I18</f>
        <v>4</v>
      </c>
      <c r="J18" s="43" t="n">
        <v>16</v>
      </c>
      <c r="K18" s="44" t="n">
        <v>0</v>
      </c>
      <c r="L18" s="38" t="n">
        <f aca="false">(B18+D18+F18+H18)*$J$27+(C18+E18+G18+I18)*$J$27+J18*$G$27+K18*$D$27</f>
        <v>959.98</v>
      </c>
      <c r="M18" s="45" t="n">
        <f aca="false">M17+L18</f>
        <v>8229.82875</v>
      </c>
    </row>
    <row r="19" customFormat="false" ht="17.35" hidden="false" customHeight="false" outlineLevel="0" collapsed="false">
      <c r="A19" s="40" t="n">
        <v>42709</v>
      </c>
      <c r="B19" s="41" t="n">
        <f aca="false">'Prix de revient initial S3'!B19</f>
        <v>0</v>
      </c>
      <c r="C19" s="42" t="n">
        <f aca="false">'Prix de revient initial S3'!C19</f>
        <v>4</v>
      </c>
      <c r="D19" s="41" t="n">
        <f aca="false">'Prix de revient initial S3'!D19</f>
        <v>0</v>
      </c>
      <c r="E19" s="42" t="n">
        <f aca="false">'Prix de revient initial S3'!E19</f>
        <v>4</v>
      </c>
      <c r="F19" s="41" t="n">
        <f aca="false">'Prix de revient initial S3'!F19</f>
        <v>0</v>
      </c>
      <c r="G19" s="42" t="n">
        <f aca="false">'Prix de revient initial S3'!G19</f>
        <v>4</v>
      </c>
      <c r="H19" s="41" t="n">
        <f aca="false">'Prix de revient initial S3'!H19</f>
        <v>0</v>
      </c>
      <c r="I19" s="42" t="n">
        <f aca="false">'Prix de revient initial S3'!I19</f>
        <v>4</v>
      </c>
      <c r="J19" s="43" t="n">
        <v>14</v>
      </c>
      <c r="K19" s="44" t="n">
        <v>0</v>
      </c>
      <c r="L19" s="38" t="n">
        <f aca="false">(B19+D19+F19+H19)*$J$27+(C19+E19+G19+I19)*$J$27+J19*$G$27+K19*$D$27</f>
        <v>939.98</v>
      </c>
      <c r="M19" s="45" t="n">
        <f aca="false">M18+L19</f>
        <v>9169.80875</v>
      </c>
    </row>
    <row r="20" customFormat="false" ht="17.35" hidden="false" customHeight="false" outlineLevel="0" collapsed="false">
      <c r="A20" s="40" t="n">
        <v>42716</v>
      </c>
      <c r="B20" s="41" t="n">
        <f aca="false">'Prix de revient initial S3'!B20</f>
        <v>0</v>
      </c>
      <c r="C20" s="42" t="n">
        <f aca="false">'Prix de revient initial S3'!C20</f>
        <v>4</v>
      </c>
      <c r="D20" s="41" t="n">
        <f aca="false">'Prix de revient initial S3'!D20</f>
        <v>0</v>
      </c>
      <c r="E20" s="42" t="n">
        <f aca="false">'Prix de revient initial S3'!E20</f>
        <v>4</v>
      </c>
      <c r="F20" s="41" t="n">
        <f aca="false">'Prix de revient initial S3'!F20</f>
        <v>0</v>
      </c>
      <c r="G20" s="42" t="n">
        <f aca="false">'Prix de revient initial S3'!G20</f>
        <v>4</v>
      </c>
      <c r="H20" s="41" t="n">
        <f aca="false">'Prix de revient initial S3'!H20</f>
        <v>0</v>
      </c>
      <c r="I20" s="42" t="n">
        <f aca="false">'Prix de revient initial S3'!I20</f>
        <v>4</v>
      </c>
      <c r="J20" s="43" t="n">
        <v>16</v>
      </c>
      <c r="K20" s="44" t="n">
        <v>1</v>
      </c>
      <c r="L20" s="38" t="n">
        <f aca="false">(B20+D20+F20+H20)*$J$27+(C20+E20+G20+I20)*$J$27+J20*$G$27+K20*$D$27</f>
        <v>1059.98</v>
      </c>
      <c r="M20" s="45" t="n">
        <f aca="false">M19+L20</f>
        <v>10229.78875</v>
      </c>
    </row>
    <row r="21" customFormat="false" ht="17.35" hidden="false" customHeight="false" outlineLevel="0" collapsed="false">
      <c r="A21" s="40" t="n">
        <v>42723</v>
      </c>
      <c r="B21" s="41" t="n">
        <f aca="false">'Prix de revient initial S3'!B21</f>
        <v>0</v>
      </c>
      <c r="C21" s="42" t="n">
        <f aca="false">'Prix de revient initial S3'!C21</f>
        <v>4</v>
      </c>
      <c r="D21" s="41" t="n">
        <f aca="false">'Prix de revient initial S3'!D21</f>
        <v>0</v>
      </c>
      <c r="E21" s="42" t="n">
        <f aca="false">'Prix de revient initial S3'!E21</f>
        <v>4</v>
      </c>
      <c r="F21" s="41" t="n">
        <f aca="false">'Prix de revient initial S3'!F21</f>
        <v>0</v>
      </c>
      <c r="G21" s="42" t="n">
        <f aca="false">'Prix de revient initial S3'!G21</f>
        <v>4</v>
      </c>
      <c r="H21" s="41" t="n">
        <f aca="false">'Prix de revient initial S3'!H21</f>
        <v>0</v>
      </c>
      <c r="I21" s="42" t="n">
        <f aca="false">'Prix de revient initial S3'!I21</f>
        <v>4</v>
      </c>
      <c r="J21" s="43" t="n">
        <v>16</v>
      </c>
      <c r="K21" s="44" t="n">
        <v>0</v>
      </c>
      <c r="L21" s="38" t="n">
        <f aca="false">(B21+D21+F21+H21)*$J$27+(C21+E21+G21+I21)*$J$27+J21*$G$27+K21*$D$27</f>
        <v>959.98</v>
      </c>
      <c r="M21" s="45" t="n">
        <f aca="false">M20+L21</f>
        <v>11189.76875</v>
      </c>
    </row>
    <row r="22" customFormat="false" ht="17.35" hidden="false" customHeight="false" outlineLevel="0" collapsed="false">
      <c r="A22" s="40" t="n">
        <v>42730</v>
      </c>
      <c r="B22" s="41" t="n">
        <f aca="false">'Prix de revient initial S3'!B22</f>
        <v>0</v>
      </c>
      <c r="C22" s="42" t="n">
        <f aca="false">'Prix de revient initial S3'!C22</f>
        <v>6</v>
      </c>
      <c r="D22" s="41" t="n">
        <f aca="false">'Prix de revient initial S3'!D22</f>
        <v>0</v>
      </c>
      <c r="E22" s="42" t="n">
        <f aca="false">'Prix de revient initial S3'!E22</f>
        <v>6</v>
      </c>
      <c r="F22" s="41" t="n">
        <f aca="false">'Prix de revient initial S3'!F22</f>
        <v>0</v>
      </c>
      <c r="G22" s="42" t="n">
        <f aca="false">'Prix de revient initial S3'!G22</f>
        <v>6</v>
      </c>
      <c r="H22" s="41" t="n">
        <f aca="false">'Prix de revient initial S3'!H22</f>
        <v>0</v>
      </c>
      <c r="I22" s="42" t="n">
        <f aca="false">'Prix de revient initial S3'!I22</f>
        <v>6</v>
      </c>
      <c r="J22" s="43" t="n">
        <v>14</v>
      </c>
      <c r="K22" s="44" t="n">
        <v>0</v>
      </c>
      <c r="L22" s="38" t="n">
        <f aca="false">(B22+D22+F22+H22)*$J$27+(C22+E22+G22+I22)*$J$27+J22*$G$27+K22*$D$27</f>
        <v>1339.97</v>
      </c>
      <c r="M22" s="45" t="n">
        <f aca="false">M21+L22</f>
        <v>12529.73875</v>
      </c>
    </row>
    <row r="23" customFormat="false" ht="17.35" hidden="false" customHeight="false" outlineLevel="0" collapsed="false">
      <c r="A23" s="40" t="n">
        <v>42737</v>
      </c>
      <c r="B23" s="41" t="n">
        <f aca="false">'Prix de revient initial S3'!B23</f>
        <v>0</v>
      </c>
      <c r="C23" s="42" t="n">
        <f aca="false">'Prix de revient initial S3'!C23</f>
        <v>6</v>
      </c>
      <c r="D23" s="41" t="n">
        <f aca="false">'Prix de revient initial S3'!D23</f>
        <v>0</v>
      </c>
      <c r="E23" s="42" t="n">
        <f aca="false">'Prix de revient initial S3'!E23</f>
        <v>6</v>
      </c>
      <c r="F23" s="41" t="n">
        <f aca="false">'Prix de revient initial S3'!F23</f>
        <v>0</v>
      </c>
      <c r="G23" s="42" t="n">
        <f aca="false">'Prix de revient initial S3'!G23</f>
        <v>6</v>
      </c>
      <c r="H23" s="41" t="n">
        <f aca="false">'Prix de revient initial S3'!H23</f>
        <v>0</v>
      </c>
      <c r="I23" s="42" t="n">
        <f aca="false">'Prix de revient initial S3'!I23</f>
        <v>6</v>
      </c>
      <c r="J23" s="43" t="n">
        <v>16</v>
      </c>
      <c r="K23" s="44" t="n">
        <v>1</v>
      </c>
      <c r="L23" s="38" t="n">
        <f aca="false">(B23+D23+F23+H23)*$J$27+(C23+E23+G23+I23)*$J$27+J23*$G$27+K23*$D$27</f>
        <v>1459.97</v>
      </c>
      <c r="M23" s="45" t="n">
        <f aca="false">M22+L23</f>
        <v>13989.70875</v>
      </c>
    </row>
    <row r="24" customFormat="false" ht="17.35" hidden="false" customHeight="false" outlineLevel="0" collapsed="false">
      <c r="A24" s="40" t="n">
        <v>42744</v>
      </c>
      <c r="B24" s="41" t="n">
        <f aca="false">'Prix de revient initial S3'!B24</f>
        <v>0</v>
      </c>
      <c r="C24" s="42" t="n">
        <f aca="false">'Prix de revient initial S3'!C24</f>
        <v>6</v>
      </c>
      <c r="D24" s="41" t="n">
        <f aca="false">'Prix de revient initial S3'!D24</f>
        <v>0</v>
      </c>
      <c r="E24" s="42" t="n">
        <f aca="false">'Prix de revient initial S3'!E24</f>
        <v>6</v>
      </c>
      <c r="F24" s="41" t="n">
        <f aca="false">'Prix de revient initial S3'!F24</f>
        <v>0</v>
      </c>
      <c r="G24" s="42" t="n">
        <f aca="false">'Prix de revient initial S3'!G24</f>
        <v>6</v>
      </c>
      <c r="H24" s="41" t="n">
        <f aca="false">'Prix de revient initial S3'!H24</f>
        <v>0</v>
      </c>
      <c r="I24" s="42" t="n">
        <f aca="false">'Prix de revient initial S3'!I24</f>
        <v>6</v>
      </c>
      <c r="J24" s="43" t="n">
        <v>14</v>
      </c>
      <c r="K24" s="44" t="n">
        <v>0</v>
      </c>
      <c r="L24" s="38" t="n">
        <f aca="false">(B24+D24+F24+H24)*$J$27+(C24+E24+G24+I24)*$J$27+J24*$G$27+K24*$D$27</f>
        <v>1339.97</v>
      </c>
      <c r="M24" s="45" t="n">
        <f aca="false">M23+L24</f>
        <v>15329.67875</v>
      </c>
    </row>
    <row r="25" customFormat="false" ht="17.95" hidden="false" customHeight="false" outlineLevel="0" collapsed="false">
      <c r="A25" s="46" t="s">
        <v>14</v>
      </c>
      <c r="B25" s="19" t="n">
        <f aca="false">SUM(B9:B24)</f>
        <v>0</v>
      </c>
      <c r="C25" s="19" t="n">
        <f aca="false">SUM(C9:C24)</f>
        <v>65</v>
      </c>
      <c r="D25" s="19" t="n">
        <f aca="false">SUM(D9:D24)</f>
        <v>0</v>
      </c>
      <c r="E25" s="19" t="n">
        <f aca="false">SUM(E9:E24)</f>
        <v>64</v>
      </c>
      <c r="F25" s="19" t="n">
        <f aca="false">SUM(F9:F24)</f>
        <v>0</v>
      </c>
      <c r="G25" s="19" t="n">
        <f aca="false">SUM(G9:G24)</f>
        <v>64</v>
      </c>
      <c r="H25" s="19" t="n">
        <f aca="false">SUM(H9:H24)</f>
        <v>0</v>
      </c>
      <c r="I25" s="19" t="n">
        <f aca="false">SUM(I9:I24)</f>
        <v>64</v>
      </c>
      <c r="J25" s="19" t="n">
        <f aca="false">SUM(J9:J24)</f>
        <v>208</v>
      </c>
      <c r="K25" s="19" t="n">
        <f aca="false">SUM(K9:K24)</f>
        <v>4</v>
      </c>
      <c r="L25" s="20"/>
      <c r="M25" s="47" t="n">
        <f aca="false">M24</f>
        <v>15329.67875</v>
      </c>
    </row>
    <row r="26" s="1" customFormat="true" ht="13.8" hidden="false" customHeight="false" outlineLevel="0" collapsed="false">
      <c r="AMJ26" s="2"/>
    </row>
    <row r="27" s="1" customFormat="true" ht="17.35" hidden="false" customHeight="false" outlineLevel="0" collapsed="false">
      <c r="B27" s="22" t="s">
        <v>15</v>
      </c>
      <c r="C27" s="22"/>
      <c r="D27" s="23" t="n">
        <v>100</v>
      </c>
      <c r="E27" s="22" t="s">
        <v>16</v>
      </c>
      <c r="F27" s="22"/>
      <c r="G27" s="23" t="n">
        <v>10</v>
      </c>
      <c r="H27" s="22" t="s">
        <v>17</v>
      </c>
      <c r="I27" s="22"/>
      <c r="J27" s="24" t="n">
        <f aca="false">'Taux horaire d''un technicien'!D15</f>
        <v>49.99875</v>
      </c>
      <c r="AMJ27" s="2"/>
    </row>
    <row r="28" s="1" customFormat="true" ht="13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AMJ28" s="2"/>
    </row>
    <row r="29" s="27" customFormat="true" ht="13.8" hidden="false" customHeight="false" outlineLevel="0" collapsed="false">
      <c r="A29" s="2"/>
      <c r="B29" s="2"/>
      <c r="C29" s="2"/>
      <c r="D29" s="2"/>
      <c r="E29" s="25"/>
      <c r="F29" s="25"/>
      <c r="G29" s="25"/>
      <c r="H29" s="26"/>
      <c r="I29" s="25"/>
      <c r="J29" s="25"/>
      <c r="K29" s="26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AMJ29" s="2"/>
    </row>
    <row r="30" s="27" customFormat="true" ht="13.8" hidden="false" customHeight="false" outlineLevel="0" collapsed="false">
      <c r="A30" s="2"/>
      <c r="B30" s="2"/>
      <c r="C30" s="2"/>
      <c r="D30" s="2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AMJ30" s="2"/>
    </row>
    <row r="31" s="27" customFormat="true" ht="13.8" hidden="false" customHeight="false" outlineLevel="0" collapsed="false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AMJ31" s="2"/>
    </row>
    <row r="32" s="27" customFormat="true" ht="13.8" hidden="false" customHeight="false" outlineLevel="0" collapsed="false">
      <c r="A32" s="0"/>
      <c r="B32" s="0"/>
      <c r="C32" s="0"/>
      <c r="D32" s="0"/>
      <c r="E32" s="26" t="s">
        <v>18</v>
      </c>
      <c r="F32" s="25" t="s">
        <v>7</v>
      </c>
      <c r="G32" s="25" t="s">
        <v>19</v>
      </c>
      <c r="H32" s="26" t="s">
        <v>1</v>
      </c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AMJ32" s="2"/>
    </row>
    <row r="33" s="27" customFormat="true" ht="13.8" hidden="false" customHeight="false" outlineLevel="0" collapsed="false">
      <c r="A33" s="0"/>
      <c r="B33" s="0"/>
      <c r="C33" s="0"/>
      <c r="D33" s="0"/>
      <c r="E33" s="25" t="s">
        <v>20</v>
      </c>
      <c r="F33" s="29" t="n">
        <v>42662</v>
      </c>
      <c r="G33" s="25" t="s">
        <v>21</v>
      </c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AMJ33" s="2"/>
    </row>
  </sheetData>
  <mergeCells count="13">
    <mergeCell ref="A5:M6"/>
    <mergeCell ref="A7:A8"/>
    <mergeCell ref="B7:C7"/>
    <mergeCell ref="D7:E7"/>
    <mergeCell ref="F7:G7"/>
    <mergeCell ref="H7:I7"/>
    <mergeCell ref="J7:J8"/>
    <mergeCell ref="K7:K8"/>
    <mergeCell ref="L7:L8"/>
    <mergeCell ref="M7:M8"/>
    <mergeCell ref="B27:C27"/>
    <mergeCell ref="E27:F27"/>
    <mergeCell ref="H27:I27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7" activeCellId="0" sqref="H37"/>
    </sheetView>
  </sheetViews>
  <sheetFormatPr defaultRowHeight="15"/>
  <cols>
    <col collapsed="false" hidden="false" max="1" min="1" style="0" width="10.6032388663968"/>
    <col collapsed="false" hidden="false" max="2" min="2" style="0" width="17.6477732793522"/>
    <col collapsed="false" hidden="false" max="4" min="3" style="0" width="6.69230769230769"/>
    <col collapsed="false" hidden="false" max="5" min="5" style="0" width="10.412955465587"/>
    <col collapsed="false" hidden="false" max="6" min="6" style="0" width="13.9271255060729"/>
    <col collapsed="false" hidden="false" max="8" min="7" style="0" width="16.6113360323887"/>
    <col collapsed="false" hidden="false" max="11" min="9" style="0" width="3.2834008097166"/>
    <col collapsed="false" hidden="false" max="17" min="12" style="0" width="4.21457489878543"/>
    <col collapsed="false" hidden="false" max="1025" min="18" style="0" width="10.6032388663968"/>
  </cols>
  <sheetData>
    <row r="1" customFormat="false" ht="13.8" hidden="false" customHeight="false" outlineLevel="0" collapsed="false">
      <c r="A1" s="1"/>
      <c r="B1" s="3" t="s">
        <v>0</v>
      </c>
      <c r="C1" s="3"/>
      <c r="D1" s="2"/>
      <c r="E1" s="1"/>
      <c r="F1" s="1"/>
      <c r="G1" s="3" t="s">
        <v>1</v>
      </c>
      <c r="H1" s="1"/>
      <c r="I1" s="1"/>
      <c r="J1" s="1"/>
      <c r="K1" s="1"/>
      <c r="L1" s="1"/>
      <c r="M1" s="1"/>
    </row>
    <row r="2" customFormat="false" ht="13.8" hidden="false" customHeight="false" outlineLevel="0" collapsed="false">
      <c r="A2" s="1"/>
      <c r="B2" s="3"/>
      <c r="C2" s="3"/>
      <c r="D2" s="3"/>
      <c r="E2" s="1"/>
      <c r="F2" s="1"/>
      <c r="G2" s="1"/>
      <c r="H2" s="1"/>
      <c r="I2" s="1"/>
      <c r="J2" s="1"/>
      <c r="K2" s="1"/>
      <c r="L2" s="1"/>
      <c r="M2" s="1"/>
    </row>
    <row r="3" customFormat="false" ht="13.8" hidden="false" customHeight="false" outlineLevel="0" collapsed="false">
      <c r="A3" s="1"/>
    </row>
    <row r="4" customFormat="false" ht="13.8" hidden="false" customHeight="false" outlineLevel="0" collapsed="false">
      <c r="A4" s="1"/>
    </row>
    <row r="6" customFormat="false" ht="13.8" hidden="false" customHeight="false" outlineLevel="0" collapsed="false">
      <c r="B6" s="48"/>
      <c r="C6" s="49" t="s">
        <v>23</v>
      </c>
      <c r="D6" s="49" t="s">
        <v>24</v>
      </c>
      <c r="E6" s="49" t="s">
        <v>25</v>
      </c>
      <c r="F6" s="49" t="s">
        <v>26</v>
      </c>
      <c r="G6" s="49" t="s">
        <v>27</v>
      </c>
      <c r="H6" s="49" t="s">
        <v>28</v>
      </c>
      <c r="I6" s="49" t="s">
        <v>29</v>
      </c>
      <c r="J6" s="49" t="s">
        <v>30</v>
      </c>
      <c r="K6" s="49" t="s">
        <v>31</v>
      </c>
      <c r="L6" s="49" t="s">
        <v>32</v>
      </c>
      <c r="M6" s="49" t="s">
        <v>33</v>
      </c>
      <c r="N6" s="49" t="s">
        <v>34</v>
      </c>
      <c r="O6" s="49" t="s">
        <v>35</v>
      </c>
      <c r="P6" s="49" t="s">
        <v>36</v>
      </c>
      <c r="Q6" s="49" t="s">
        <v>37</v>
      </c>
    </row>
    <row r="7" customFormat="false" ht="13.8" hidden="false" customHeight="false" outlineLevel="0" collapsed="false">
      <c r="B7" s="50" t="s">
        <v>38</v>
      </c>
      <c r="C7" s="51" t="n">
        <v>15279.68</v>
      </c>
      <c r="D7" s="51" t="n">
        <v>15280.68</v>
      </c>
      <c r="E7" s="51" t="n">
        <v>15281.68</v>
      </c>
      <c r="F7" s="51" t="n">
        <v>15329</v>
      </c>
      <c r="G7" s="51"/>
      <c r="H7" s="51"/>
      <c r="I7" s="51" t="n">
        <f aca="false">+[1]'prix de revient à jour'!N24</f>
        <v>0</v>
      </c>
      <c r="J7" s="51" t="n">
        <v>0</v>
      </c>
      <c r="K7" s="51" t="n">
        <v>0</v>
      </c>
      <c r="L7" s="51" t="n">
        <v>0</v>
      </c>
      <c r="M7" s="51" t="n">
        <v>0</v>
      </c>
      <c r="N7" s="51" t="n">
        <v>0</v>
      </c>
      <c r="O7" s="51" t="n">
        <v>0</v>
      </c>
      <c r="P7" s="51" t="n">
        <v>0</v>
      </c>
      <c r="Q7" s="51" t="n">
        <v>0</v>
      </c>
    </row>
    <row r="9" customFormat="false" ht="13.8" hidden="false" customHeight="false" outlineLevel="0" collapsed="false">
      <c r="B9" s="52" t="s">
        <v>38</v>
      </c>
    </row>
    <row r="25" customFormat="false" ht="13.8" hidden="false" customHeight="false" outlineLevel="0" collapsed="false"/>
    <row r="28" customFormat="false" ht="13.8" hidden="false" customHeight="false" outlineLevel="0" collapsed="false">
      <c r="R28" s="52" t="s">
        <v>39</v>
      </c>
    </row>
    <row r="34" customFormat="false" ht="13.8" hidden="false" customHeight="false" outlineLevel="0" collapsed="false">
      <c r="E34" s="26" t="s">
        <v>18</v>
      </c>
      <c r="F34" s="25" t="s">
        <v>7</v>
      </c>
      <c r="G34" s="25" t="s">
        <v>19</v>
      </c>
      <c r="H34" s="26" t="s">
        <v>1</v>
      </c>
    </row>
    <row r="35" customFormat="false" ht="13.8" hidden="false" customHeight="false" outlineLevel="0" collapsed="false">
      <c r="E35" s="25" t="s">
        <v>20</v>
      </c>
      <c r="F35" s="29" t="n">
        <v>42662</v>
      </c>
      <c r="G35" s="25" t="s">
        <v>21</v>
      </c>
      <c r="H35" s="25"/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9" activeCellId="0" sqref="L9"/>
    </sheetView>
  </sheetViews>
  <sheetFormatPr defaultRowHeight="13.8"/>
  <cols>
    <col collapsed="false" hidden="false" max="2" min="1" style="48" width="9.1417004048583"/>
    <col collapsed="false" hidden="false" max="3" min="3" style="48" width="10.412955465587"/>
    <col collapsed="false" hidden="false" max="4" min="4" style="48" width="17.0445344129555"/>
    <col collapsed="false" hidden="false" max="5" min="5" style="48" width="15.1821862348178"/>
    <col collapsed="false" hidden="false" max="6" min="6" style="48" width="16.2186234817814"/>
    <col collapsed="false" hidden="false" max="7" min="7" style="48" width="12.497975708502"/>
    <col collapsed="false" hidden="false" max="1025" min="8" style="48" width="9.1417004048583"/>
  </cols>
  <sheetData>
    <row r="1" s="53" customFormat="true" ht="13.8" hidden="false" customHeight="false" outlineLevel="0" collapsed="false">
      <c r="B1" s="54" t="s">
        <v>0</v>
      </c>
      <c r="C1" s="54"/>
      <c r="G1" s="54" t="s">
        <v>1</v>
      </c>
    </row>
    <row r="2" s="53" customFormat="true" ht="13.8" hidden="false" customHeight="false" outlineLevel="0" collapsed="false">
      <c r="B2" s="54"/>
      <c r="C2" s="54"/>
      <c r="D2" s="54"/>
    </row>
    <row r="3" s="53" customFormat="true" ht="13.8" hidden="false" customHeight="false" outlineLevel="0" collapsed="false">
      <c r="B3" s="54"/>
      <c r="C3" s="54"/>
      <c r="D3" s="54"/>
    </row>
    <row r="4" s="53" customFormat="true" ht="13.8" hidden="false" customHeight="false" outlineLevel="0" collapsed="false"/>
    <row r="5" customFormat="false" ht="22.05" hidden="false" customHeight="false" outlineLevel="0" collapsed="false">
      <c r="A5" s="55" t="s">
        <v>40</v>
      </c>
      <c r="B5" s="56"/>
      <c r="C5" s="56"/>
      <c r="D5" s="56"/>
      <c r="E5" s="56"/>
      <c r="F5" s="56"/>
      <c r="G5" s="56"/>
    </row>
    <row r="6" customFormat="false" ht="17.35" hidden="false" customHeight="false" outlineLevel="0" collapsed="false">
      <c r="A6" s="56"/>
      <c r="B6" s="56"/>
      <c r="C6" s="56"/>
      <c r="D6" s="56"/>
      <c r="E6" s="56"/>
      <c r="F6" s="56"/>
      <c r="G6" s="56"/>
    </row>
    <row r="7" customFormat="false" ht="13.8" hidden="false" customHeight="false" outlineLevel="0" collapsed="false">
      <c r="A7" s="48" t="s">
        <v>41</v>
      </c>
      <c r="D7" s="57" t="n">
        <v>3000</v>
      </c>
      <c r="E7" s="48" t="s">
        <v>42</v>
      </c>
    </row>
    <row r="8" customFormat="false" ht="13.8" hidden="false" customHeight="false" outlineLevel="0" collapsed="false">
      <c r="D8" s="58"/>
    </row>
    <row r="9" customFormat="false" ht="13.8" hidden="false" customHeight="false" outlineLevel="0" collapsed="false">
      <c r="A9" s="48" t="s">
        <v>43</v>
      </c>
      <c r="D9" s="59" t="n">
        <f aca="false">D7+F9*D7</f>
        <v>4500</v>
      </c>
      <c r="E9" s="48" t="s">
        <v>42</v>
      </c>
      <c r="F9" s="60" t="n">
        <v>0.5</v>
      </c>
    </row>
    <row r="10" customFormat="false" ht="13.8" hidden="false" customHeight="false" outlineLevel="0" collapsed="false">
      <c r="D10" s="58"/>
    </row>
    <row r="11" customFormat="false" ht="13.8" hidden="false" customHeight="false" outlineLevel="0" collapsed="false">
      <c r="A11" s="48" t="s">
        <v>44</v>
      </c>
      <c r="D11" s="59" t="n">
        <f aca="false">D9+D9*F11</f>
        <v>5999.85</v>
      </c>
      <c r="F11" s="61" t="n">
        <v>0.3333</v>
      </c>
    </row>
    <row r="12" customFormat="false" ht="13.8" hidden="false" customHeight="false" outlineLevel="0" collapsed="false">
      <c r="D12" s="58"/>
    </row>
    <row r="13" customFormat="false" ht="13.8" hidden="false" customHeight="false" outlineLevel="0" collapsed="false">
      <c r="A13" s="48" t="s">
        <v>45</v>
      </c>
      <c r="D13" s="58" t="n">
        <v>120</v>
      </c>
      <c r="E13" s="48" t="s">
        <v>46</v>
      </c>
    </row>
    <row r="14" customFormat="false" ht="13.8" hidden="false" customHeight="false" outlineLevel="0" collapsed="false">
      <c r="D14" s="58"/>
    </row>
    <row r="15" customFormat="false" ht="13.8" hidden="false" customHeight="false" outlineLevel="0" collapsed="false">
      <c r="A15" s="48" t="s">
        <v>47</v>
      </c>
      <c r="D15" s="62" t="n">
        <f aca="false">D11/D13</f>
        <v>49.99875</v>
      </c>
      <c r="E15" s="48" t="s">
        <v>48</v>
      </c>
    </row>
    <row r="16" customFormat="false" ht="13.8" hidden="false" customHeight="false" outlineLevel="0" collapsed="false">
      <c r="D16" s="58"/>
    </row>
    <row r="19" customFormat="false" ht="13.8" hidden="false" customHeight="false" outlineLevel="0" collapsed="false">
      <c r="C19" s="0"/>
      <c r="D19" s="0"/>
      <c r="E19" s="63" t="s">
        <v>18</v>
      </c>
      <c r="F19" s="64" t="s">
        <v>7</v>
      </c>
      <c r="G19" s="64" t="s">
        <v>19</v>
      </c>
      <c r="H19" s="63" t="s">
        <v>1</v>
      </c>
    </row>
    <row r="20" customFormat="false" ht="13.8" hidden="false" customHeight="false" outlineLevel="0" collapsed="false">
      <c r="C20" s="0"/>
      <c r="D20" s="0"/>
      <c r="E20" s="64" t="s">
        <v>20</v>
      </c>
      <c r="F20" s="65" t="n">
        <v>42662</v>
      </c>
      <c r="G20" s="64" t="s">
        <v>21</v>
      </c>
      <c r="H20" s="64"/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2006-09-12T15:06:44Z</dcterms:created>
  <dc:creator/>
  <dc:description/>
  <dc:language>fr-FR</dc:language>
  <cp:lastModifiedBy/>
  <dcterms:modified xsi:type="dcterms:W3CDTF">2016-10-20T18:13:01Z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