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70" windowWidth="19815" windowHeight="7875" firstSheet="4" activeTab="5"/>
  </bookViews>
  <sheets>
    <sheet name="Prix_de_revient_initial_S3" sheetId="1" r:id="rId1"/>
    <sheet name="Prix_de_revient_à_jour_S3" sheetId="2" r:id="rId2"/>
    <sheet name="Evolution_du_coût_de_revient_S3" sheetId="3" r:id="rId3"/>
    <sheet name="Prix_de_revient_initial_S4" sheetId="4" r:id="rId4"/>
    <sheet name="Prix_de_revient_à_jour_S4" sheetId="5" r:id="rId5"/>
    <sheet name="Evolution_du_coût_de_revient_S4" sheetId="6" r:id="rId6"/>
    <sheet name="Taux_horaire_d'un_technicien" sheetId="7" r:id="rId7"/>
  </sheets>
  <calcPr calcId="125725" iterateDelta="1E-4"/>
</workbook>
</file>

<file path=xl/calcChain.xml><?xml version="1.0" encoding="utf-8"?>
<calcChain xmlns="http://schemas.openxmlformats.org/spreadsheetml/2006/main">
  <c r="C23" i="5"/>
  <c r="D23"/>
  <c r="E23"/>
  <c r="F23"/>
  <c r="G23"/>
  <c r="H23"/>
  <c r="I23"/>
  <c r="B23"/>
  <c r="M12"/>
  <c r="M13"/>
  <c r="M14" s="1"/>
  <c r="M15" s="1"/>
  <c r="M16" s="1"/>
  <c r="M17" s="1"/>
  <c r="M11"/>
  <c r="M10"/>
  <c r="L11"/>
  <c r="L12"/>
  <c r="L13"/>
  <c r="L14"/>
  <c r="L15"/>
  <c r="L16"/>
  <c r="L17"/>
  <c r="L19"/>
  <c r="L10"/>
  <c r="J11"/>
  <c r="J12"/>
  <c r="J13"/>
  <c r="J14"/>
  <c r="J15"/>
  <c r="J16"/>
  <c r="J17"/>
  <c r="J18"/>
  <c r="J19"/>
  <c r="J20"/>
  <c r="L20" s="1"/>
  <c r="J21"/>
  <c r="L21" s="1"/>
  <c r="J22"/>
  <c r="L22" s="1"/>
  <c r="J10"/>
  <c r="N23" i="4"/>
  <c r="K11"/>
  <c r="M11" s="1"/>
  <c r="K12"/>
  <c r="K13"/>
  <c r="M13" s="1"/>
  <c r="K14"/>
  <c r="K15"/>
  <c r="M15" s="1"/>
  <c r="K16"/>
  <c r="K17"/>
  <c r="M17" s="1"/>
  <c r="K18"/>
  <c r="K19"/>
  <c r="M19" s="1"/>
  <c r="K20"/>
  <c r="K21"/>
  <c r="M21" s="1"/>
  <c r="K22"/>
  <c r="K10"/>
  <c r="M10" s="1"/>
  <c r="N10" s="1"/>
  <c r="D23"/>
  <c r="E23"/>
  <c r="F23"/>
  <c r="G23"/>
  <c r="H23"/>
  <c r="I23"/>
  <c r="J23"/>
  <c r="K23"/>
  <c r="L23"/>
  <c r="C23"/>
  <c r="M12"/>
  <c r="M14"/>
  <c r="M16"/>
  <c r="M18"/>
  <c r="M20"/>
  <c r="M22"/>
  <c r="M22" i="2"/>
  <c r="M12"/>
  <c r="M13" s="1"/>
  <c r="M14" s="1"/>
  <c r="M15" s="1"/>
  <c r="M16" s="1"/>
  <c r="M17" s="1"/>
  <c r="M18" s="1"/>
  <c r="M19" s="1"/>
  <c r="M20" s="1"/>
  <c r="M21" s="1"/>
  <c r="M11"/>
  <c r="M10"/>
  <c r="L11"/>
  <c r="L12"/>
  <c r="L13"/>
  <c r="L14"/>
  <c r="L15"/>
  <c r="L16"/>
  <c r="L17"/>
  <c r="L18"/>
  <c r="L19"/>
  <c r="L20"/>
  <c r="L21"/>
  <c r="L10"/>
  <c r="J11"/>
  <c r="J12"/>
  <c r="J13"/>
  <c r="J14"/>
  <c r="J15"/>
  <c r="J16"/>
  <c r="J17"/>
  <c r="J18"/>
  <c r="J19"/>
  <c r="J20"/>
  <c r="J21"/>
  <c r="J10"/>
  <c r="J22" s="1"/>
  <c r="K22"/>
  <c r="C22"/>
  <c r="D22"/>
  <c r="E22"/>
  <c r="F22"/>
  <c r="G22"/>
  <c r="H22"/>
  <c r="I22"/>
  <c r="B22"/>
  <c r="C22" i="1"/>
  <c r="D22"/>
  <c r="E22"/>
  <c r="F22"/>
  <c r="G22"/>
  <c r="H22"/>
  <c r="I22"/>
  <c r="J22"/>
  <c r="L22"/>
  <c r="N22"/>
  <c r="N12"/>
  <c r="N13"/>
  <c r="N14" s="1"/>
  <c r="N15" s="1"/>
  <c r="N16" s="1"/>
  <c r="N17" s="1"/>
  <c r="N18" s="1"/>
  <c r="N19" s="1"/>
  <c r="N20" s="1"/>
  <c r="N21" s="1"/>
  <c r="N11"/>
  <c r="N10"/>
  <c r="M11"/>
  <c r="M12"/>
  <c r="M13"/>
  <c r="M14"/>
  <c r="M15"/>
  <c r="M16"/>
  <c r="M17"/>
  <c r="M18"/>
  <c r="M19"/>
  <c r="M20"/>
  <c r="M21"/>
  <c r="M10"/>
  <c r="K14"/>
  <c r="K15"/>
  <c r="K16"/>
  <c r="K17"/>
  <c r="K18"/>
  <c r="K19"/>
  <c r="K20"/>
  <c r="K21"/>
  <c r="K11"/>
  <c r="K12"/>
  <c r="K13"/>
  <c r="K10"/>
  <c r="J23" i="5" l="1"/>
  <c r="L18"/>
  <c r="M18"/>
  <c r="M19" s="1"/>
  <c r="M20" s="1"/>
  <c r="M21" s="1"/>
  <c r="M22" s="1"/>
  <c r="M23" s="1"/>
  <c r="N11" i="4"/>
  <c r="N12" s="1"/>
  <c r="N13" s="1"/>
  <c r="N14" s="1"/>
  <c r="N15" s="1"/>
  <c r="N16" s="1"/>
  <c r="N17" s="1"/>
  <c r="N18" s="1"/>
  <c r="N19" s="1"/>
  <c r="N20" s="1"/>
  <c r="N21" s="1"/>
  <c r="N22" s="1"/>
  <c r="K22" i="1"/>
</calcChain>
</file>

<file path=xl/sharedStrings.xml><?xml version="1.0" encoding="utf-8"?>
<sst xmlns="http://schemas.openxmlformats.org/spreadsheetml/2006/main" count="185" uniqueCount="51">
  <si>
    <t>P7 – Client SNMP Android</t>
  </si>
  <si>
    <t>Coût estimé du projet</t>
  </si>
  <si>
    <t>Semaine</t>
  </si>
  <si>
    <t>Dylan FAYANT</t>
  </si>
  <si>
    <t>Julien HENRION</t>
  </si>
  <si>
    <t>Simon FOEX</t>
  </si>
  <si>
    <t>Valentin LEFEUVRE</t>
  </si>
  <si>
    <t>Machine</t>
  </si>
  <si>
    <t>Expert</t>
  </si>
  <si>
    <t>Coût total semaine (€)</t>
  </si>
  <si>
    <t>Coût total cumulé (€)</t>
  </si>
  <si>
    <t>Informatique (programmation)</t>
  </si>
  <si>
    <t>Gestion Projet</t>
  </si>
  <si>
    <t>Total Heure</t>
  </si>
  <si>
    <t>Coût heure expert</t>
  </si>
  <si>
    <t>Coût heure machine</t>
  </si>
  <si>
    <t>Coût heure travail</t>
  </si>
  <si>
    <t>Coût total estimé :</t>
  </si>
  <si>
    <t>Auteur:</t>
  </si>
  <si>
    <t>IUT Valence</t>
  </si>
  <si>
    <t>Projets tutorés 2016-17</t>
  </si>
  <si>
    <t xml:space="preserve">mis à jour le: </t>
  </si>
  <si>
    <t>Version 3.2</t>
  </si>
  <si>
    <t>Département informatique</t>
  </si>
  <si>
    <t>Coût actuel du projet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</si>
  <si>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</si>
  <si>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</si>
  <si>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</si>
  <si>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</si>
  <si>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</si>
  <si>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</si>
  <si>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</si>
  <si>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</si>
  <si>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</si>
  <si>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</si>
  <si>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</si>
  <si>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</si>
  <si>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Cout de revient (€)</t>
  </si>
  <si>
    <t>Semaine de projet</t>
  </si>
  <si>
    <t>mis à jour le:</t>
  </si>
  <si>
    <t>Version 4.1</t>
  </si>
  <si>
    <t>Calcul du Taux horaire d'un technicien</t>
  </si>
  <si>
    <t>Brut mensuel</t>
  </si>
  <si>
    <t>euros</t>
  </si>
  <si>
    <t>Brut avec charges patronales</t>
  </si>
  <si>
    <t>Mensuel avec coef pour FG</t>
  </si>
  <si>
    <t>Nombre d'heures facturables</t>
  </si>
  <si>
    <t>heures par mois</t>
  </si>
  <si>
    <t>Taux Horaire</t>
  </si>
  <si>
    <t>euros de l'heure</t>
  </si>
  <si>
    <t>Version 5.2</t>
  </si>
</sst>
</file>

<file path=xl/styles.xml><?xml version="1.0" encoding="utf-8"?>
<styleSheet xmlns="http://schemas.openxmlformats.org/spreadsheetml/2006/main">
  <numFmts count="13">
    <numFmt numFmtId="8" formatCode="#,##0.00\ &quot;€&quot;;[Red]\-#,##0.00\ &quot;€&quot;"/>
    <numFmt numFmtId="164" formatCode="#,##0.00&quot; &quot;[$€-40C];[Red]&quot;-&quot;#,##0.00&quot; &quot;[$€-40C]"/>
    <numFmt numFmtId="165" formatCode="#,##0.00&quot; € &quot;;#,##0.00&quot; € &quot;;&quot;-&quot;#&quot; € &quot;;@&quot; &quot;"/>
    <numFmt numFmtId="166" formatCode="d/m/yy"/>
    <numFmt numFmtId="167" formatCode="#,##0,[$€];[Red]&quot;-&quot;#,##0,[$€]"/>
    <numFmt numFmtId="168" formatCode="#,##0.00&quot; &quot;[$€-40C]&quot; &quot;;#,##0.00&quot; &quot;[$€-40C]&quot; &quot;;&quot;-&quot;#&quot; &quot;[$€-40C]&quot; &quot;;@&quot; &quot;"/>
    <numFmt numFmtId="169" formatCode="dd/mm/yy"/>
    <numFmt numFmtId="170" formatCode="#,##0&quot; &quot;;&quot;-&quot;#,##0,"/>
    <numFmt numFmtId="171" formatCode="&quot; &quot;#,##0.00&quot; &quot;[$€]&quot; &quot;;&quot;-&quot;#,##0.00&quot; &quot;[$€]&quot; &quot;;&quot; -&quot;00&quot; &quot;[$€]&quot; &quot;;&quot; &quot;@&quot; &quot;"/>
    <numFmt numFmtId="172" formatCode="#,##0,&quot;€&quot;;[Red]&quot;-&quot;#,##0,&quot;€&quot;"/>
    <numFmt numFmtId="173" formatCode="&quot; &quot;#,##0.00&quot; &quot;[$€-40C]&quot; &quot;;&quot;-&quot;#,##0.00&quot; &quot;[$€-40C]&quot; &quot;;&quot; -&quot;00&quot; &quot;[$€-40C]&quot; &quot;;&quot; &quot;@&quot; &quot;"/>
    <numFmt numFmtId="174" formatCode="#,##0.00,&quot;   &quot;;#,##0.00,&quot;   &quot;;&quot;-&quot;#&quot;    &quot;;@&quot; &quot;"/>
    <numFmt numFmtId="175" formatCode="&quot; &quot;#,##0.00&quot;   &quot;;&quot;-&quot;#,##0.00&quot;   &quot;;&quot; -&quot;00&quot;   &quot;;&quot; &quot;@&quot; &quot;"/>
  </numFmts>
  <fonts count="1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B4E3"/>
        <bgColor rgb="FF8EB4E3"/>
      </patternFill>
    </fill>
    <fill>
      <patternFill patternType="solid">
        <fgColor rgb="FFA6A6A6"/>
        <bgColor rgb="FFA6A6A6"/>
      </patternFill>
    </fill>
    <fill>
      <patternFill patternType="solid">
        <fgColor rgb="FFC3D69B"/>
        <bgColor rgb="FFC3D69B"/>
      </patternFill>
    </fill>
    <fill>
      <patternFill patternType="solid">
        <fgColor rgb="FFCCC1DA"/>
        <bgColor rgb="FFCCC1DA"/>
      </patternFill>
    </fill>
    <fill>
      <patternFill patternType="solid">
        <fgColor rgb="FFFCD5B5"/>
        <bgColor rgb="FFFCD5B5"/>
      </patternFill>
    </fill>
    <fill>
      <patternFill patternType="solid">
        <fgColor rgb="FFDDD9C3"/>
        <bgColor rgb="FFDDD9C3"/>
      </patternFill>
    </fill>
    <fill>
      <patternFill patternType="solid">
        <fgColor rgb="FFB2B2B2"/>
        <bgColor rgb="FFB2B2B2"/>
      </patternFill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7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Border="0" applyProtection="0"/>
    <xf numFmtId="165" fontId="1" fillId="0" borderId="0" applyFont="0" applyBorder="0" applyProtection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1" fontId="7" fillId="6" borderId="1" xfId="2" applyFont="1" applyFill="1" applyBorder="1" applyAlignment="1">
      <alignment horizontal="right" vertical="center"/>
    </xf>
    <xf numFmtId="171" fontId="0" fillId="7" borderId="1" xfId="2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1" fontId="0" fillId="0" borderId="1" xfId="2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2" fontId="6" fillId="0" borderId="5" xfId="0" applyNumberFormat="1" applyFont="1" applyBorder="1" applyAlignment="1">
      <alignment horizontal="left" vertical="center"/>
    </xf>
    <xf numFmtId="172" fontId="4" fillId="0" borderId="0" xfId="0" applyNumberFormat="1" applyFont="1" applyAlignment="1">
      <alignment horizontal="left" vertical="center"/>
    </xf>
    <xf numFmtId="173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/>
    <xf numFmtId="16" fontId="8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1" fontId="9" fillId="6" borderId="1" xfId="2" applyFont="1" applyFill="1" applyBorder="1" applyAlignment="1">
      <alignment horizontal="right" vertical="center"/>
    </xf>
    <xf numFmtId="171" fontId="8" fillId="7" borderId="1" xfId="2" applyFont="1" applyFill="1" applyBorder="1" applyAlignment="1">
      <alignment horizontal="right" vertical="center"/>
    </xf>
    <xf numFmtId="171" fontId="8" fillId="0" borderId="1" xfId="2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0" fontId="8" fillId="0" borderId="0" xfId="1" applyNumberFormat="1" applyFont="1" applyAlignment="1"/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7" fillId="6" borderId="1" xfId="4" applyFont="1" applyFill="1" applyBorder="1" applyAlignment="1" applyProtection="1">
      <alignment horizontal="right" vertical="center"/>
    </xf>
    <xf numFmtId="165" fontId="0" fillId="7" borderId="1" xfId="4" applyFont="1" applyFill="1" applyBorder="1" applyAlignment="1" applyProtection="1">
      <alignment horizontal="right" vertical="center"/>
    </xf>
    <xf numFmtId="166" fontId="6" fillId="0" borderId="1" xfId="0" applyNumberFormat="1" applyFont="1" applyBorder="1" applyAlignment="1">
      <alignment horizontal="center" vertical="center"/>
    </xf>
    <xf numFmtId="165" fontId="0" fillId="0" borderId="1" xfId="4" applyFont="1" applyFill="1" applyBorder="1" applyAlignment="1" applyProtection="1">
      <alignment horizontal="center" vertical="center"/>
    </xf>
    <xf numFmtId="167" fontId="4" fillId="0" borderId="0" xfId="0" applyNumberFormat="1" applyFont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165" fontId="9" fillId="6" borderId="1" xfId="4" applyFont="1" applyFill="1" applyBorder="1" applyAlignment="1" applyProtection="1">
      <alignment horizontal="right" vertical="center"/>
    </xf>
    <xf numFmtId="165" fontId="8" fillId="7" borderId="1" xfId="4" applyFont="1" applyFill="1" applyBorder="1" applyAlignment="1" applyProtection="1">
      <alignment horizontal="right" vertical="center"/>
    </xf>
    <xf numFmtId="0" fontId="8" fillId="0" borderId="0" xfId="0" applyFont="1"/>
    <xf numFmtId="16" fontId="0" fillId="0" borderId="0" xfId="0" applyNumberFormat="1" applyAlignment="1">
      <alignment horizontal="center" vertical="center"/>
    </xf>
    <xf numFmtId="165" fontId="8" fillId="0" borderId="1" xfId="4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70" fontId="8" fillId="0" borderId="0" xfId="3" applyNumberFormat="1" applyFont="1" applyFill="1" applyAlignment="1" applyProtection="1"/>
    <xf numFmtId="164" fontId="0" fillId="0" borderId="1" xfId="3" applyNumberFormat="1" applyFont="1" applyFill="1" applyBorder="1" applyAlignment="1" applyProtection="1">
      <alignment horizontal="center" vertical="center"/>
    </xf>
    <xf numFmtId="164" fontId="0" fillId="0" borderId="0" xfId="3" applyNumberFormat="1" applyFont="1" applyFill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2" fontId="8" fillId="0" borderId="0" xfId="0" applyNumberFormat="1" applyFont="1"/>
    <xf numFmtId="8" fontId="4" fillId="0" borderId="0" xfId="0" applyNumberFormat="1" applyFont="1" applyAlignment="1">
      <alignment horizontal="left" vertical="center"/>
    </xf>
    <xf numFmtId="0" fontId="0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0">
    <cellStyle name="Excel Built-in Comma" xfId="3"/>
    <cellStyle name="Excel Built-in Currency" xfId="4"/>
    <cellStyle name="Graphics" xfId="5"/>
    <cellStyle name="Heading" xfId="6"/>
    <cellStyle name="Heading1" xfId="7"/>
    <cellStyle name="Milliers" xfId="1" builtinId="3" customBuiltin="1"/>
    <cellStyle name="Monétaire" xfId="2" builtinId="4" customBuiltin="1"/>
    <cellStyle name="Normal" xfId="0" builtinId="0" customBuiltin="1"/>
    <cellStyle name="Result" xfId="8"/>
    <cellStyle name="Result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i="0" u="none" strike="noStrike" kern="1200" cap="non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spPr>
        <a:noFill/>
        <a:ln>
          <a:noFill/>
        </a:ln>
      </c:spPr>
    </c:title>
    <c:plotArea>
      <c:layout>
        <c:manualLayout>
          <c:xMode val="edge"/>
          <c:yMode val="edge"/>
          <c:x val="1.9353501602353804E-2"/>
          <c:y val="0.11236449233298468"/>
          <c:w val="0.85197092684922304"/>
          <c:h val="0.87186336885656446"/>
        </c:manualLayout>
      </c:layout>
      <c:scatterChart>
        <c:scatterStyle val="lineMarker"/>
        <c:ser>
          <c:idx val="0"/>
          <c:order val="0"/>
          <c:tx>
            <c:v>Cout de revient (€)</c:v>
          </c:tx>
          <c:spPr>
            <a:ln w="28803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</c:marker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xVal>
          <c:yVal>
            <c:numLit>
              <c:formatCode>General</c:formatCode>
              <c:ptCount val="12"/>
              <c:pt idx="0">
                <c:v>8879.8212500000009</c:v>
              </c:pt>
              <c:pt idx="1">
                <c:v>8879.8212500000009</c:v>
              </c:pt>
              <c:pt idx="2">
                <c:v>8879.8212500000009</c:v>
              </c:pt>
              <c:pt idx="3">
                <c:v>8804.82</c:v>
              </c:pt>
              <c:pt idx="4">
                <c:v>8629.83</c:v>
              </c:pt>
              <c:pt idx="5">
                <c:v>8630.83</c:v>
              </c:pt>
              <c:pt idx="6">
                <c:v>8630.83</c:v>
              </c:pt>
              <c:pt idx="7">
                <c:v>8689.83</c:v>
              </c:pt>
              <c:pt idx="8">
                <c:v>8659.83</c:v>
              </c:pt>
              <c:pt idx="9">
                <c:v>8629.83</c:v>
              </c:pt>
              <c:pt idx="10">
                <c:v>9729.81</c:v>
              </c:pt>
              <c:pt idx="11">
                <c:v>9869.7999999999938</c:v>
              </c:pt>
            </c:numLit>
          </c:yVal>
        </c:ser>
        <c:axId val="97379840"/>
        <c:axId val="97378304"/>
      </c:scatterChart>
      <c:valAx>
        <c:axId val="97378304"/>
        <c:scaling>
          <c:orientation val="minMax"/>
          <c:min val="0"/>
        </c:scaling>
        <c:axPos val="l"/>
        <c:majorGridlines>
          <c:spPr>
            <a:ln w="9363">
              <a:solidFill>
                <a:srgbClr val="B3B3B3"/>
              </a:solidFill>
              <a:prstDash val="solid"/>
              <a:round/>
            </a:ln>
          </c:spPr>
        </c:majorGridlines>
        <c:numFmt formatCode="#,##0&quot; &quot;;&quot;-&quot;#,##0," sourceLinked="0"/>
        <c:tickLblPos val="nextTo"/>
        <c:spPr>
          <a:noFill/>
          <a:ln w="9363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7379840"/>
        <c:crossesAt val="0"/>
        <c:crossBetween val="midCat"/>
      </c:valAx>
      <c:valAx>
        <c:axId val="97379840"/>
        <c:scaling>
          <c:orientation val="minMax"/>
          <c:max val="15"/>
          <c:min val="1"/>
        </c:scaling>
        <c:axPos val="b"/>
        <c:numFmt formatCode="General" sourceLinked="0"/>
        <c:tickLblPos val="nextTo"/>
        <c:spPr>
          <a:noFill/>
          <a:ln w="9363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7378304"/>
        <c:crossesAt val="0"/>
        <c:crossBetween val="midCat"/>
        <c:majorUnit val="1"/>
        <c:minorUnit val="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cked"/>
        <c:ser>
          <c:idx val="0"/>
          <c:order val="0"/>
          <c:tx>
            <c:v>Coût de revient (€)</c:v>
          </c:tx>
          <c:cat>
            <c:strRef>
              <c:f>Evolution_du_coût_de_revient_S4!$D$6:$O$6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Evolution_du_coût_de_revient_S4!$D$7:$O$7</c:f>
              <c:numCache>
                <c:formatCode>#,##0.00" "[$€-40C];[Red]"-"#,##0.00" "[$€-40C]</c:formatCode>
                <c:ptCount val="12"/>
                <c:pt idx="0">
                  <c:v>25619.49</c:v>
                </c:pt>
                <c:pt idx="1">
                  <c:v>25619.49</c:v>
                </c:pt>
                <c:pt idx="2">
                  <c:v>25379.5</c:v>
                </c:pt>
                <c:pt idx="3">
                  <c:v>25619.49</c:v>
                </c:pt>
                <c:pt idx="4">
                  <c:v>25139.5</c:v>
                </c:pt>
                <c:pt idx="5">
                  <c:v>25619.49</c:v>
                </c:pt>
                <c:pt idx="6">
                  <c:v>25739.49</c:v>
                </c:pt>
                <c:pt idx="7">
                  <c:v>26219.48</c:v>
                </c:pt>
                <c:pt idx="8">
                  <c:v>26459.47</c:v>
                </c:pt>
                <c:pt idx="9">
                  <c:v>26099.48</c:v>
                </c:pt>
                <c:pt idx="10">
                  <c:v>25739.49</c:v>
                </c:pt>
                <c:pt idx="11">
                  <c:v>26459.47</c:v>
                </c:pt>
              </c:numCache>
            </c:numRef>
          </c:val>
        </c:ser>
        <c:marker val="1"/>
        <c:axId val="97959936"/>
        <c:axId val="97961472"/>
      </c:lineChart>
      <c:catAx>
        <c:axId val="97959936"/>
        <c:scaling>
          <c:orientation val="minMax"/>
        </c:scaling>
        <c:axPos val="b"/>
        <c:tickLblPos val="nextTo"/>
        <c:crossAx val="97961472"/>
        <c:crosses val="autoZero"/>
        <c:auto val="1"/>
        <c:lblAlgn val="ctr"/>
        <c:lblOffset val="100"/>
      </c:catAx>
      <c:valAx>
        <c:axId val="97961472"/>
        <c:scaling>
          <c:orientation val="minMax"/>
        </c:scaling>
        <c:axPos val="l"/>
        <c:majorGridlines/>
        <c:numFmt formatCode="#,##0.00&quot; &quot;[$€-40C];[Red]&quot;-&quot;#,##0.00&quot; &quot;[$€-40C]" sourceLinked="1"/>
        <c:tickLblPos val="nextTo"/>
        <c:crossAx val="9795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87140" y="86593"/>
    <xdr:ext cx="1141756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140" y="86593"/>
          <a:ext cx="1141756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7415159" y="25109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7415159" y="25109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90496" y="81646"/>
    <xdr:ext cx="1145221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496" y="81646"/>
          <a:ext cx="114522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6872856" y="68031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6872856" y="68031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329906</xdr:colOff>
      <xdr:row>7</xdr:row>
      <xdr:rowOff>7424</xdr:rowOff>
    </xdr:from>
    <xdr:ext cx="11049371" cy="4094884"/>
    <xdr:graphicFrame macro="">
      <xdr:nvGraphicFramePr>
        <xdr:cNvPr id="4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731068" y="59015"/>
    <xdr:ext cx="1139781" cy="649260"/>
    <xdr:pic>
      <xdr:nvPicPr>
        <xdr:cNvPr id="2" name="Imag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31068" y="59015"/>
          <a:ext cx="113978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0836728" y="13606"/>
    <xdr:ext cx="772201" cy="689759"/>
    <xdr:pic>
      <xdr:nvPicPr>
        <xdr:cNvPr id="3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/>
          <a:lum/>
        </a:blip>
        <a:srcRect/>
        <a:stretch>
          <a:fillRect/>
        </a:stretch>
      </xdr:blipFill>
      <xdr:spPr>
        <a:xfrm>
          <a:off x="10836728" y="13606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862443" y="85725"/>
    <xdr:ext cx="1153881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443" y="85725"/>
          <a:ext cx="115388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5411453" y="47621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5411453" y="47621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4356079" y="356"/>
    <xdr:ext cx="501484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14356079" y="356"/>
          <a:ext cx="501484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88541" y="0"/>
    <xdr:ext cx="1144435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88541" y="0"/>
          <a:ext cx="1144435" cy="648364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203292" y="92080"/>
    <xdr:ext cx="772201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11203292" y="92080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839163" y="0"/>
    <xdr:ext cx="1199875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839163" y="0"/>
          <a:ext cx="1199875" cy="648364"/>
        </a:xfrm>
        <a:prstGeom prst="rect">
          <a:avLst/>
        </a:prstGeom>
        <a:noFill/>
        <a:ln>
          <a:noFill/>
        </a:ln>
      </xdr:spPr>
    </xdr:pic>
    <xdr:clientData/>
  </xdr:absoluteAnchor>
  <xdr:twoCellAnchor>
    <xdr:from>
      <xdr:col>1</xdr:col>
      <xdr:colOff>561975</xdr:colOff>
      <xdr:row>12</xdr:row>
      <xdr:rowOff>187777</xdr:rowOff>
    </xdr:from>
    <xdr:to>
      <xdr:col>16</xdr:col>
      <xdr:colOff>333374</xdr:colOff>
      <xdr:row>32</xdr:row>
      <xdr:rowOff>6802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222046</xdr:colOff>
      <xdr:row>21</xdr:row>
      <xdr:rowOff>126503</xdr:rowOff>
    </xdr:from>
    <xdr:ext cx="10529297" cy="200939"/>
    <xdr:grpSp>
      <xdr:nvGrpSpPr>
        <xdr:cNvPr id="4" name="Graphique 4"/>
        <xdr:cNvGrpSpPr/>
      </xdr:nvGrpSpPr>
      <xdr:grpSpPr>
        <a:xfrm>
          <a:off x="1038475" y="4127003"/>
          <a:ext cx="10529297" cy="200939"/>
          <a:chOff x="754501" y="2681112"/>
          <a:chExt cx="9343294" cy="200939"/>
        </a:xfrm>
      </xdr:grpSpPr>
      <xdr:sp macro="" textlink="">
        <xdr:nvSpPr>
          <xdr:cNvPr id="6" name="Line 1"/>
          <xdr:cNvSpPr/>
        </xdr:nvSpPr>
        <xdr:spPr>
          <a:xfrm>
            <a:off x="1314791" y="2837995"/>
            <a:ext cx="8783004" cy="17638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35999">
            <a:solidFill>
              <a:srgbClr val="3465A4"/>
            </a:solidFill>
            <a:custDash>
              <a:ds d="100000" sp="100000"/>
            </a:custDash>
            <a:round/>
          </a:ln>
        </xdr:spPr>
        <xdr:txBody>
          <a:bodyPr vert="horz" wrap="square" lIns="91440" tIns="45720" rIns="91440" bIns="45720" anchor="t" anchorCtr="0" compatLnSpc="0"/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fr-FR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7" name="CustomShape 1"/>
          <xdr:cNvSpPr/>
        </xdr:nvSpPr>
        <xdr:spPr>
          <a:xfrm>
            <a:off x="754501" y="2681112"/>
            <a:ext cx="953051" cy="200939"/>
          </a:xfrm>
          <a:prstGeom prst="rect">
            <a:avLst/>
          </a:prstGeom>
          <a:noFill/>
          <a:ln>
            <a:noFill/>
            <a:prstDash val="solid"/>
          </a:ln>
        </xdr:spPr>
        <xdr:txBody>
          <a:bodyPr vert="horz" wrap="square" lIns="0" tIns="0" rIns="0" bIns="0" anchor="t" anchorCtr="0" compatLnSpc="0"/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fr-FR" sz="1000" b="0" i="0" u="none" strike="noStrike" kern="0" cap="none" spc="-1" baseline="0">
                <a:solidFill>
                  <a:srgbClr val="0066CC"/>
                </a:solidFill>
                <a:uFill>
                  <a:solidFill>
                    <a:srgbClr val="FFFFFF"/>
                  </a:solidFill>
                </a:uFill>
                <a:latin typeface="Times New Roman"/>
              </a:rPr>
              <a:t>25619,49 €</a:t>
            </a:r>
            <a:endParaRPr lang="fr-FR" sz="1200" b="0" i="0" u="none" strike="noStrike" kern="0" cap="non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endParaRPr>
          </a:p>
        </xdr:txBody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9444243" y="10799"/>
    <xdr:ext cx="729362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9444243" y="10799"/>
          <a:ext cx="729362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284119" y="0"/>
    <xdr:ext cx="990359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284119" y="0"/>
          <a:ext cx="990359" cy="648364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opLeftCell="A4" workbookViewId="0">
      <selection activeCell="C23" sqref="C23"/>
    </sheetView>
  </sheetViews>
  <sheetFormatPr baseColWidth="10" defaultRowHeight="15"/>
  <cols>
    <col min="1" max="1" width="11.42578125" customWidth="1"/>
    <col min="2" max="2" width="16.5703125" customWidth="1"/>
    <col min="3" max="14" width="20.42578125" customWidth="1"/>
    <col min="15" max="15" width="11.42578125" customWidth="1"/>
  </cols>
  <sheetData>
    <row r="1" spans="2:14">
      <c r="C1" s="1"/>
      <c r="D1" s="1"/>
      <c r="E1" s="2"/>
      <c r="H1" s="3" t="s">
        <v>0</v>
      </c>
    </row>
    <row r="2" spans="2:14">
      <c r="C2" s="1"/>
      <c r="D2" s="1"/>
      <c r="E2" s="1"/>
    </row>
    <row r="3" spans="2:14">
      <c r="C3" s="1"/>
      <c r="D3" s="1"/>
      <c r="E3" s="1"/>
    </row>
    <row r="5" spans="2:14">
      <c r="B5" s="65" t="s">
        <v>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2:14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2:14" ht="37.5">
      <c r="B7" s="4" t="s">
        <v>2</v>
      </c>
      <c r="C7" s="66" t="s">
        <v>3</v>
      </c>
      <c r="D7" s="66"/>
      <c r="E7" s="66" t="s">
        <v>4</v>
      </c>
      <c r="F7" s="66"/>
      <c r="G7" s="66" t="s">
        <v>5</v>
      </c>
      <c r="H7" s="66"/>
      <c r="I7" s="66" t="s">
        <v>6</v>
      </c>
      <c r="J7" s="66"/>
      <c r="K7" s="4" t="s">
        <v>7</v>
      </c>
      <c r="L7" s="4" t="s">
        <v>8</v>
      </c>
      <c r="M7" s="5" t="s">
        <v>9</v>
      </c>
      <c r="N7" s="6" t="s">
        <v>10</v>
      </c>
    </row>
    <row r="8" spans="2:14" ht="18.75">
      <c r="B8" s="67"/>
      <c r="C8" s="63" t="s">
        <v>11</v>
      </c>
      <c r="D8" s="64" t="s">
        <v>12</v>
      </c>
      <c r="E8" s="63" t="s">
        <v>11</v>
      </c>
      <c r="F8" s="64" t="s">
        <v>12</v>
      </c>
      <c r="G8" s="63" t="s">
        <v>11</v>
      </c>
      <c r="H8" s="64" t="s">
        <v>12</v>
      </c>
      <c r="I8" s="63" t="s">
        <v>11</v>
      </c>
      <c r="J8" s="64" t="s">
        <v>12</v>
      </c>
      <c r="K8" s="4"/>
      <c r="L8" s="4"/>
      <c r="M8" s="5"/>
      <c r="N8" s="6"/>
    </row>
    <row r="9" spans="2:14" ht="18.75">
      <c r="B9" s="67"/>
      <c r="C9" s="63"/>
      <c r="D9" s="64"/>
      <c r="E9" s="63"/>
      <c r="F9" s="64"/>
      <c r="G9" s="63"/>
      <c r="H9" s="64"/>
      <c r="I9" s="63"/>
      <c r="J9" s="64"/>
      <c r="K9" s="4"/>
      <c r="L9" s="4"/>
      <c r="M9" s="5"/>
      <c r="N9" s="6"/>
    </row>
    <row r="10" spans="2:14">
      <c r="B10" s="7">
        <v>42639</v>
      </c>
      <c r="C10" s="8">
        <v>0</v>
      </c>
      <c r="D10" s="9">
        <v>2</v>
      </c>
      <c r="E10" s="8">
        <v>0</v>
      </c>
      <c r="F10" s="9">
        <v>2</v>
      </c>
      <c r="G10" s="8">
        <v>0</v>
      </c>
      <c r="H10" s="9">
        <v>2</v>
      </c>
      <c r="I10" s="8">
        <v>0</v>
      </c>
      <c r="J10" s="9">
        <v>2</v>
      </c>
      <c r="K10" s="10">
        <f>SUM(D10:J10)</f>
        <v>8</v>
      </c>
      <c r="L10" s="11">
        <v>0</v>
      </c>
      <c r="M10" s="12">
        <f>(C10+E10+G10+I10)*$K$24+(D10+F10+H10+J10)*$K$24+K10*$H$24+L10*$E$24</f>
        <v>479.99</v>
      </c>
      <c r="N10" s="13">
        <f>M10</f>
        <v>479.99</v>
      </c>
    </row>
    <row r="11" spans="2:14">
      <c r="B11" s="7">
        <v>42646</v>
      </c>
      <c r="C11" s="8">
        <v>0</v>
      </c>
      <c r="D11" s="9">
        <v>2</v>
      </c>
      <c r="E11" s="8">
        <v>0</v>
      </c>
      <c r="F11" s="9">
        <v>2</v>
      </c>
      <c r="G11" s="8">
        <v>0</v>
      </c>
      <c r="H11" s="9">
        <v>2</v>
      </c>
      <c r="I11" s="8">
        <v>0</v>
      </c>
      <c r="J11" s="9">
        <v>2</v>
      </c>
      <c r="K11" s="10">
        <f t="shared" ref="K11:K22" si="0">SUM(D11:J11)</f>
        <v>8</v>
      </c>
      <c r="L11" s="11">
        <v>0</v>
      </c>
      <c r="M11" s="12">
        <f t="shared" ref="M11:M21" si="1">(C11+E11+G11+I11)*$K$24+(D11+F11+H11+J11)*$K$24+K11*$H$24+L11*$E$24</f>
        <v>479.99</v>
      </c>
      <c r="N11" s="13">
        <f>M11+N10</f>
        <v>959.98</v>
      </c>
    </row>
    <row r="12" spans="2:14">
      <c r="B12" s="7">
        <v>42653</v>
      </c>
      <c r="C12" s="8">
        <v>0</v>
      </c>
      <c r="D12" s="9">
        <v>1</v>
      </c>
      <c r="E12" s="8">
        <v>0</v>
      </c>
      <c r="F12" s="9">
        <v>2</v>
      </c>
      <c r="G12" s="8">
        <v>0</v>
      </c>
      <c r="H12" s="9">
        <v>2</v>
      </c>
      <c r="I12" s="8">
        <v>0</v>
      </c>
      <c r="J12" s="9">
        <v>2</v>
      </c>
      <c r="K12" s="10">
        <f t="shared" si="0"/>
        <v>7</v>
      </c>
      <c r="L12" s="11">
        <v>0</v>
      </c>
      <c r="M12" s="12">
        <f t="shared" si="1"/>
        <v>419.99125000000004</v>
      </c>
      <c r="N12" s="13">
        <f t="shared" ref="N12:N21" si="2">M12+N11</f>
        <v>1379.9712500000001</v>
      </c>
    </row>
    <row r="13" spans="2:14">
      <c r="B13" s="7">
        <v>42660</v>
      </c>
      <c r="C13" s="8">
        <v>0</v>
      </c>
      <c r="D13" s="9">
        <v>4</v>
      </c>
      <c r="E13" s="8">
        <v>0</v>
      </c>
      <c r="F13" s="9">
        <v>3.5</v>
      </c>
      <c r="G13" s="8">
        <v>0</v>
      </c>
      <c r="H13" s="9">
        <v>3.5</v>
      </c>
      <c r="I13" s="8">
        <v>0</v>
      </c>
      <c r="J13" s="9">
        <v>3.5</v>
      </c>
      <c r="K13" s="10">
        <f t="shared" si="0"/>
        <v>14.5</v>
      </c>
      <c r="L13" s="11">
        <v>0</v>
      </c>
      <c r="M13" s="12">
        <f t="shared" si="1"/>
        <v>869.98187500000006</v>
      </c>
      <c r="N13" s="13">
        <f t="shared" si="2"/>
        <v>2249.953125</v>
      </c>
    </row>
    <row r="14" spans="2:14">
      <c r="B14" s="7">
        <v>42667</v>
      </c>
      <c r="C14" s="8">
        <v>0</v>
      </c>
      <c r="D14" s="9">
        <v>4</v>
      </c>
      <c r="E14" s="8">
        <v>0</v>
      </c>
      <c r="F14" s="9">
        <v>4</v>
      </c>
      <c r="G14" s="8">
        <v>0</v>
      </c>
      <c r="H14" s="9">
        <v>4</v>
      </c>
      <c r="I14" s="8">
        <v>0</v>
      </c>
      <c r="J14" s="9">
        <v>4</v>
      </c>
      <c r="K14" s="10">
        <f t="shared" si="0"/>
        <v>16</v>
      </c>
      <c r="L14" s="11">
        <v>1</v>
      </c>
      <c r="M14" s="12">
        <f t="shared" si="1"/>
        <v>1059.98</v>
      </c>
      <c r="N14" s="13">
        <f t="shared" si="2"/>
        <v>3309.933125</v>
      </c>
    </row>
    <row r="15" spans="2:14">
      <c r="B15" s="7">
        <v>42674</v>
      </c>
      <c r="C15" s="8">
        <v>0</v>
      </c>
      <c r="D15" s="9">
        <v>3.5</v>
      </c>
      <c r="E15" s="8">
        <v>0</v>
      </c>
      <c r="F15" s="9">
        <v>3</v>
      </c>
      <c r="G15" s="8">
        <v>0</v>
      </c>
      <c r="H15" s="9">
        <v>3</v>
      </c>
      <c r="I15" s="8">
        <v>0</v>
      </c>
      <c r="J15" s="9">
        <v>3</v>
      </c>
      <c r="K15" s="10">
        <f t="shared" si="0"/>
        <v>12.5</v>
      </c>
      <c r="L15" s="11">
        <v>0</v>
      </c>
      <c r="M15" s="12">
        <f t="shared" si="1"/>
        <v>749.984375</v>
      </c>
      <c r="N15" s="13">
        <f t="shared" si="2"/>
        <v>4059.9175</v>
      </c>
    </row>
    <row r="16" spans="2:14">
      <c r="B16" s="7">
        <v>42681</v>
      </c>
      <c r="C16" s="8">
        <v>0</v>
      </c>
      <c r="D16" s="9">
        <v>4</v>
      </c>
      <c r="E16" s="8">
        <v>0</v>
      </c>
      <c r="F16" s="9">
        <v>3.5</v>
      </c>
      <c r="G16" s="8">
        <v>0</v>
      </c>
      <c r="H16" s="9">
        <v>4</v>
      </c>
      <c r="I16" s="8">
        <v>0</v>
      </c>
      <c r="J16" s="9">
        <v>4</v>
      </c>
      <c r="K16" s="10">
        <f t="shared" si="0"/>
        <v>15.5</v>
      </c>
      <c r="L16" s="11">
        <v>0</v>
      </c>
      <c r="M16" s="12">
        <f t="shared" si="1"/>
        <v>929.98062500000003</v>
      </c>
      <c r="N16" s="13">
        <f t="shared" si="2"/>
        <v>4989.8981249999997</v>
      </c>
    </row>
    <row r="17" spans="1:14">
      <c r="B17" s="7">
        <v>42688</v>
      </c>
      <c r="C17" s="8">
        <v>0</v>
      </c>
      <c r="D17" s="9">
        <v>4</v>
      </c>
      <c r="E17" s="8">
        <v>0</v>
      </c>
      <c r="F17" s="9">
        <v>3.5</v>
      </c>
      <c r="G17" s="8">
        <v>0</v>
      </c>
      <c r="H17" s="9">
        <v>4</v>
      </c>
      <c r="I17" s="8">
        <v>0</v>
      </c>
      <c r="J17" s="9">
        <v>3.5</v>
      </c>
      <c r="K17" s="10">
        <f t="shared" si="0"/>
        <v>15</v>
      </c>
      <c r="L17" s="11">
        <v>0</v>
      </c>
      <c r="M17" s="12">
        <f t="shared" si="1"/>
        <v>899.98125000000005</v>
      </c>
      <c r="N17" s="13">
        <f t="shared" si="2"/>
        <v>5889.8793749999995</v>
      </c>
    </row>
    <row r="18" spans="1:14">
      <c r="B18" s="7">
        <v>42695</v>
      </c>
      <c r="C18" s="8">
        <v>0</v>
      </c>
      <c r="D18" s="9">
        <v>3</v>
      </c>
      <c r="E18" s="8">
        <v>0</v>
      </c>
      <c r="F18" s="9">
        <v>3.5</v>
      </c>
      <c r="G18" s="8">
        <v>0</v>
      </c>
      <c r="H18" s="9">
        <v>4</v>
      </c>
      <c r="I18" s="8">
        <v>0</v>
      </c>
      <c r="J18" s="9">
        <v>4</v>
      </c>
      <c r="K18" s="10">
        <f t="shared" si="0"/>
        <v>14.5</v>
      </c>
      <c r="L18" s="11">
        <v>1</v>
      </c>
      <c r="M18" s="12">
        <f t="shared" si="1"/>
        <v>969.98187500000006</v>
      </c>
      <c r="N18" s="13">
        <f t="shared" si="2"/>
        <v>6859.8612499999999</v>
      </c>
    </row>
    <row r="19" spans="1:14">
      <c r="B19" s="7">
        <v>42702</v>
      </c>
      <c r="C19" s="8">
        <v>0</v>
      </c>
      <c r="D19" s="9">
        <v>3.5</v>
      </c>
      <c r="E19" s="8">
        <v>0</v>
      </c>
      <c r="F19" s="9">
        <v>4</v>
      </c>
      <c r="G19" s="8">
        <v>0</v>
      </c>
      <c r="H19" s="9">
        <v>4.5</v>
      </c>
      <c r="I19" s="8">
        <v>0</v>
      </c>
      <c r="J19" s="9">
        <v>3.5</v>
      </c>
      <c r="K19" s="10">
        <f t="shared" si="0"/>
        <v>15.5</v>
      </c>
      <c r="L19" s="11">
        <v>0</v>
      </c>
      <c r="M19" s="12">
        <f t="shared" si="1"/>
        <v>929.98062500000003</v>
      </c>
      <c r="N19" s="13">
        <f t="shared" si="2"/>
        <v>7789.8418750000001</v>
      </c>
    </row>
    <row r="20" spans="1:14">
      <c r="B20" s="7">
        <v>42709</v>
      </c>
      <c r="C20" s="8">
        <v>0</v>
      </c>
      <c r="D20" s="9">
        <v>2.5</v>
      </c>
      <c r="E20" s="8">
        <v>0</v>
      </c>
      <c r="F20" s="9">
        <v>2</v>
      </c>
      <c r="G20" s="8">
        <v>0</v>
      </c>
      <c r="H20" s="9">
        <v>2</v>
      </c>
      <c r="I20" s="8">
        <v>0</v>
      </c>
      <c r="J20" s="9">
        <v>2</v>
      </c>
      <c r="K20" s="10">
        <f t="shared" si="0"/>
        <v>8.5</v>
      </c>
      <c r="L20" s="11">
        <v>0</v>
      </c>
      <c r="M20" s="12">
        <f t="shared" si="1"/>
        <v>509.989375</v>
      </c>
      <c r="N20" s="13">
        <f t="shared" si="2"/>
        <v>8299.8312499999993</v>
      </c>
    </row>
    <row r="21" spans="1:14">
      <c r="B21" s="7">
        <v>42716</v>
      </c>
      <c r="C21" s="8">
        <v>0</v>
      </c>
      <c r="D21" s="9">
        <v>2</v>
      </c>
      <c r="E21" s="8">
        <v>0</v>
      </c>
      <c r="F21" s="9">
        <v>2</v>
      </c>
      <c r="G21" s="8">
        <v>0</v>
      </c>
      <c r="H21" s="9">
        <v>2</v>
      </c>
      <c r="I21" s="8">
        <v>0</v>
      </c>
      <c r="J21" s="9">
        <v>2</v>
      </c>
      <c r="K21" s="10">
        <f t="shared" si="0"/>
        <v>8</v>
      </c>
      <c r="L21" s="11">
        <v>1</v>
      </c>
      <c r="M21" s="12">
        <f t="shared" si="1"/>
        <v>579.99</v>
      </c>
      <c r="N21" s="13">
        <f t="shared" si="2"/>
        <v>8879.8212499999991</v>
      </c>
    </row>
    <row r="22" spans="1:14" ht="18.75">
      <c r="B22" s="14" t="s">
        <v>13</v>
      </c>
      <c r="C22" s="15">
        <f t="shared" ref="C22:G22" si="3">SUM(C10:C21)</f>
        <v>0</v>
      </c>
      <c r="D22" s="15">
        <f t="shared" si="3"/>
        <v>35.5</v>
      </c>
      <c r="E22" s="15">
        <f t="shared" si="3"/>
        <v>0</v>
      </c>
      <c r="F22" s="15">
        <f t="shared" si="3"/>
        <v>35</v>
      </c>
      <c r="G22" s="15">
        <f t="shared" si="3"/>
        <v>0</v>
      </c>
      <c r="H22" s="15">
        <f>SUM(H10:H21)</f>
        <v>37</v>
      </c>
      <c r="I22" s="15">
        <f>SUM(I10:I21)</f>
        <v>0</v>
      </c>
      <c r="J22" s="15">
        <f>SUM(J10:J21)</f>
        <v>35.5</v>
      </c>
      <c r="K22" s="10">
        <f t="shared" si="0"/>
        <v>143</v>
      </c>
      <c r="L22" s="15">
        <f>SUM(L10:L21)</f>
        <v>3</v>
      </c>
      <c r="M22" s="16"/>
      <c r="N22" s="17">
        <f>N21</f>
        <v>8879.8212499999991</v>
      </c>
    </row>
    <row r="24" spans="1:14" ht="18.75">
      <c r="C24" s="18" t="s">
        <v>14</v>
      </c>
      <c r="D24" s="18"/>
      <c r="E24" s="19">
        <v>100</v>
      </c>
      <c r="F24" s="18" t="s">
        <v>15</v>
      </c>
      <c r="G24" s="18"/>
      <c r="H24" s="19">
        <v>10</v>
      </c>
      <c r="I24" s="18" t="s">
        <v>16</v>
      </c>
      <c r="J24" s="18"/>
      <c r="K24" s="20">
        <v>49.998750000000001</v>
      </c>
    </row>
    <row r="25" spans="1:1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s="2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 s="2"/>
      <c r="C27" s="2"/>
      <c r="D27" s="2"/>
      <c r="E27" s="2"/>
      <c r="F27" s="3"/>
      <c r="G27" s="21"/>
      <c r="H27" s="3" t="s">
        <v>17</v>
      </c>
      <c r="I27" s="22">
        <v>8879.8212499999991</v>
      </c>
      <c r="J27" s="3"/>
      <c r="K27" s="3"/>
      <c r="L27" s="3"/>
      <c r="M27" s="3"/>
      <c r="N27" s="3"/>
    </row>
    <row r="28" spans="1:14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F29" s="3" t="s">
        <v>18</v>
      </c>
      <c r="G29" s="3" t="s">
        <v>6</v>
      </c>
      <c r="H29" s="3" t="s">
        <v>19</v>
      </c>
      <c r="I29" s="3" t="s">
        <v>20</v>
      </c>
      <c r="J29" s="3"/>
      <c r="K29" s="3"/>
      <c r="L29" s="3"/>
      <c r="M29" s="3"/>
      <c r="N29" s="3"/>
    </row>
    <row r="30" spans="1:14">
      <c r="B30" s="23"/>
      <c r="F30" s="3" t="s">
        <v>21</v>
      </c>
      <c r="G30" s="24">
        <v>42703</v>
      </c>
      <c r="H30" s="3" t="s">
        <v>22</v>
      </c>
      <c r="I30" s="25" t="s">
        <v>23</v>
      </c>
      <c r="J30" s="3"/>
      <c r="K30" s="3"/>
      <c r="L30" s="3"/>
      <c r="M30" s="3"/>
      <c r="N30" s="3"/>
    </row>
  </sheetData>
  <mergeCells count="14">
    <mergeCell ref="G8:G9"/>
    <mergeCell ref="H8:H9"/>
    <mergeCell ref="I8:I9"/>
    <mergeCell ref="J8:J9"/>
    <mergeCell ref="B5:N6"/>
    <mergeCell ref="C7:D7"/>
    <mergeCell ref="E7:F7"/>
    <mergeCell ref="G7:H7"/>
    <mergeCell ref="I7:J7"/>
    <mergeCell ref="B8:B9"/>
    <mergeCell ref="C8:C9"/>
    <mergeCell ref="D8:D9"/>
    <mergeCell ref="E8:E9"/>
    <mergeCell ref="F8:F9"/>
  </mergeCells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F7" workbookViewId="0">
      <selection activeCell="M23" sqref="M23"/>
    </sheetView>
  </sheetViews>
  <sheetFormatPr baseColWidth="10" defaultRowHeight="15"/>
  <cols>
    <col min="1" max="13" width="20.42578125" customWidth="1"/>
    <col min="14" max="14" width="11.42578125" customWidth="1"/>
  </cols>
  <sheetData>
    <row r="1" spans="1:13">
      <c r="A1" s="2"/>
      <c r="B1" s="1"/>
      <c r="C1" s="1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</row>
    <row r="2" spans="1:13">
      <c r="A2" s="2"/>
      <c r="B2" s="1"/>
      <c r="C2" s="1"/>
      <c r="D2" s="1"/>
    </row>
    <row r="3" spans="1:13">
      <c r="A3" s="2"/>
      <c r="B3" s="1"/>
      <c r="C3" s="1"/>
      <c r="D3" s="1"/>
    </row>
    <row r="4" spans="1:13">
      <c r="A4" s="2"/>
    </row>
    <row r="5" spans="1:13">
      <c r="A5" s="65" t="s">
        <v>24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ht="37.5">
      <c r="A7" s="4" t="s">
        <v>2</v>
      </c>
      <c r="B7" s="66" t="s">
        <v>3</v>
      </c>
      <c r="C7" s="66"/>
      <c r="D7" s="66" t="s">
        <v>4</v>
      </c>
      <c r="E7" s="66"/>
      <c r="F7" s="66" t="s">
        <v>5</v>
      </c>
      <c r="G7" s="66"/>
      <c r="H7" s="66" t="s">
        <v>6</v>
      </c>
      <c r="I7" s="66"/>
      <c r="J7" s="4" t="s">
        <v>7</v>
      </c>
      <c r="K7" s="4" t="s">
        <v>8</v>
      </c>
      <c r="L7" s="5" t="s">
        <v>9</v>
      </c>
      <c r="M7" s="6" t="s">
        <v>10</v>
      </c>
    </row>
    <row r="8" spans="1:13" ht="18.75">
      <c r="A8" s="67"/>
      <c r="B8" s="63" t="s">
        <v>11</v>
      </c>
      <c r="C8" s="68" t="s">
        <v>12</v>
      </c>
      <c r="D8" s="63" t="s">
        <v>11</v>
      </c>
      <c r="E8" s="68" t="s">
        <v>12</v>
      </c>
      <c r="F8" s="63" t="s">
        <v>11</v>
      </c>
      <c r="G8" s="68" t="s">
        <v>12</v>
      </c>
      <c r="H8" s="63" t="s">
        <v>11</v>
      </c>
      <c r="I8" s="68" t="s">
        <v>12</v>
      </c>
      <c r="J8" s="4"/>
      <c r="K8" s="4"/>
      <c r="L8" s="5"/>
      <c r="M8" s="6"/>
    </row>
    <row r="9" spans="1:13" ht="18.75">
      <c r="A9" s="67"/>
      <c r="B9" s="63"/>
      <c r="C9" s="68"/>
      <c r="D9" s="63"/>
      <c r="E9" s="68"/>
      <c r="F9" s="63"/>
      <c r="G9" s="68"/>
      <c r="H9" s="63"/>
      <c r="I9" s="68"/>
      <c r="J9" s="4"/>
      <c r="K9" s="4"/>
      <c r="L9" s="5"/>
      <c r="M9" s="6"/>
    </row>
    <row r="10" spans="1:13">
      <c r="A10" s="26">
        <v>42639</v>
      </c>
      <c r="B10" s="27">
        <v>0</v>
      </c>
      <c r="C10" s="28">
        <v>2</v>
      </c>
      <c r="D10" s="27">
        <v>0</v>
      </c>
      <c r="E10" s="28">
        <v>2</v>
      </c>
      <c r="F10" s="27">
        <v>0</v>
      </c>
      <c r="G10" s="28">
        <v>2</v>
      </c>
      <c r="H10" s="27">
        <v>0</v>
      </c>
      <c r="I10" s="28">
        <v>2</v>
      </c>
      <c r="J10" s="29">
        <f>SUM(B10:I10)</f>
        <v>8</v>
      </c>
      <c r="K10" s="30">
        <v>0</v>
      </c>
      <c r="L10" s="31">
        <f>(B10+D10+F10+H10)*$J$24+(C10+E10+G10+I10)*$J$24+J10*$G$24+K10*$D$24</f>
        <v>479.99</v>
      </c>
      <c r="M10" s="32">
        <f>L10</f>
        <v>479.99</v>
      </c>
    </row>
    <row r="11" spans="1:13">
      <c r="A11" s="26">
        <v>42646</v>
      </c>
      <c r="B11" s="27">
        <v>0</v>
      </c>
      <c r="C11" s="28">
        <v>2</v>
      </c>
      <c r="D11" s="27">
        <v>0</v>
      </c>
      <c r="E11" s="28">
        <v>2</v>
      </c>
      <c r="F11" s="27">
        <v>0</v>
      </c>
      <c r="G11" s="28">
        <v>2</v>
      </c>
      <c r="H11" s="27">
        <v>0</v>
      </c>
      <c r="I11" s="28">
        <v>2</v>
      </c>
      <c r="J11" s="29">
        <f t="shared" ref="J11:J21" si="0">SUM(B11:I11)</f>
        <v>8</v>
      </c>
      <c r="K11" s="30">
        <v>0</v>
      </c>
      <c r="L11" s="31">
        <f t="shared" ref="L11:L21" si="1">(B11+D11+F11+H11)*$J$24+(C11+E11+G11+I11)*$J$24+J11*$G$24+K11*$D$24</f>
        <v>479.99</v>
      </c>
      <c r="M11" s="32">
        <f>M10+L11</f>
        <v>959.98</v>
      </c>
    </row>
    <row r="12" spans="1:13">
      <c r="A12" s="26">
        <v>42653</v>
      </c>
      <c r="B12" s="27">
        <v>0</v>
      </c>
      <c r="C12" s="28">
        <v>1</v>
      </c>
      <c r="D12" s="27">
        <v>0</v>
      </c>
      <c r="E12" s="28">
        <v>2</v>
      </c>
      <c r="F12" s="27">
        <v>0</v>
      </c>
      <c r="G12" s="28">
        <v>2</v>
      </c>
      <c r="H12" s="27">
        <v>0</v>
      </c>
      <c r="I12" s="28">
        <v>2</v>
      </c>
      <c r="J12" s="29">
        <f t="shared" si="0"/>
        <v>7</v>
      </c>
      <c r="K12" s="30">
        <v>0</v>
      </c>
      <c r="L12" s="31">
        <f t="shared" si="1"/>
        <v>419.99125000000004</v>
      </c>
      <c r="M12" s="32">
        <f t="shared" ref="M12:M21" si="2">M11+L12</f>
        <v>1379.9712500000001</v>
      </c>
    </row>
    <row r="13" spans="1:13">
      <c r="A13" s="26">
        <v>42660</v>
      </c>
      <c r="B13" s="27">
        <v>0</v>
      </c>
      <c r="C13" s="28">
        <v>4</v>
      </c>
      <c r="D13" s="27">
        <v>0</v>
      </c>
      <c r="E13" s="28">
        <v>3</v>
      </c>
      <c r="F13" s="27">
        <v>0</v>
      </c>
      <c r="G13" s="28">
        <v>3</v>
      </c>
      <c r="H13" s="27">
        <v>0</v>
      </c>
      <c r="I13" s="28">
        <v>3</v>
      </c>
      <c r="J13" s="29">
        <f t="shared" si="0"/>
        <v>13</v>
      </c>
      <c r="K13" s="30">
        <v>0</v>
      </c>
      <c r="L13" s="31">
        <f t="shared" si="1"/>
        <v>779.98374999999999</v>
      </c>
      <c r="M13" s="32">
        <f t="shared" si="2"/>
        <v>2159.9549999999999</v>
      </c>
    </row>
    <row r="14" spans="1:13">
      <c r="A14" s="26">
        <v>42667</v>
      </c>
      <c r="B14" s="27">
        <v>0</v>
      </c>
      <c r="C14" s="28">
        <v>3.5</v>
      </c>
      <c r="D14" s="27">
        <v>0</v>
      </c>
      <c r="E14" s="28">
        <v>3</v>
      </c>
      <c r="F14" s="27">
        <v>0</v>
      </c>
      <c r="G14" s="28">
        <v>3</v>
      </c>
      <c r="H14" s="27">
        <v>0</v>
      </c>
      <c r="I14" s="28">
        <v>3</v>
      </c>
      <c r="J14" s="29">
        <f t="shared" si="0"/>
        <v>12.5</v>
      </c>
      <c r="K14" s="30">
        <v>1</v>
      </c>
      <c r="L14" s="31">
        <f t="shared" si="1"/>
        <v>849.984375</v>
      </c>
      <c r="M14" s="32">
        <f t="shared" si="2"/>
        <v>3009.9393749999999</v>
      </c>
    </row>
    <row r="15" spans="1:13">
      <c r="A15" s="26">
        <v>42674</v>
      </c>
      <c r="B15" s="27">
        <v>0</v>
      </c>
      <c r="C15" s="28">
        <v>3.5</v>
      </c>
      <c r="D15" s="27">
        <v>0</v>
      </c>
      <c r="E15" s="28">
        <v>3</v>
      </c>
      <c r="F15" s="27">
        <v>0</v>
      </c>
      <c r="G15" s="28">
        <v>3</v>
      </c>
      <c r="H15" s="27">
        <v>0</v>
      </c>
      <c r="I15" s="28">
        <v>3</v>
      </c>
      <c r="J15" s="29">
        <f t="shared" si="0"/>
        <v>12.5</v>
      </c>
      <c r="K15" s="30">
        <v>0</v>
      </c>
      <c r="L15" s="31">
        <f t="shared" si="1"/>
        <v>749.984375</v>
      </c>
      <c r="M15" s="32">
        <f t="shared" si="2"/>
        <v>3759.9237499999999</v>
      </c>
    </row>
    <row r="16" spans="1:13">
      <c r="A16" s="26">
        <v>42681</v>
      </c>
      <c r="B16" s="27">
        <v>0</v>
      </c>
      <c r="C16" s="28">
        <v>4</v>
      </c>
      <c r="D16" s="27">
        <v>0</v>
      </c>
      <c r="E16" s="28">
        <v>3.5</v>
      </c>
      <c r="F16" s="27">
        <v>0</v>
      </c>
      <c r="G16" s="28">
        <v>4</v>
      </c>
      <c r="H16" s="27">
        <v>0</v>
      </c>
      <c r="I16" s="28">
        <v>4</v>
      </c>
      <c r="J16" s="29">
        <f t="shared" si="0"/>
        <v>15.5</v>
      </c>
      <c r="K16" s="30">
        <v>0</v>
      </c>
      <c r="L16" s="31">
        <f t="shared" si="1"/>
        <v>929.98062500000003</v>
      </c>
      <c r="M16" s="32">
        <f t="shared" si="2"/>
        <v>4689.9043750000001</v>
      </c>
    </row>
    <row r="17" spans="1:13">
      <c r="A17" s="26">
        <v>42688</v>
      </c>
      <c r="B17" s="27">
        <v>0</v>
      </c>
      <c r="C17" s="28">
        <v>4</v>
      </c>
      <c r="D17" s="27">
        <v>0</v>
      </c>
      <c r="E17" s="28">
        <v>4</v>
      </c>
      <c r="F17" s="27">
        <v>0</v>
      </c>
      <c r="G17" s="28">
        <v>4</v>
      </c>
      <c r="H17" s="27">
        <v>0</v>
      </c>
      <c r="I17" s="28">
        <v>4</v>
      </c>
      <c r="J17" s="29">
        <f t="shared" si="0"/>
        <v>16</v>
      </c>
      <c r="K17" s="30">
        <v>0</v>
      </c>
      <c r="L17" s="31">
        <f t="shared" si="1"/>
        <v>959.98</v>
      </c>
      <c r="M17" s="32">
        <f t="shared" si="2"/>
        <v>5649.8843749999996</v>
      </c>
    </row>
    <row r="18" spans="1:13">
      <c r="A18" s="26">
        <v>42695</v>
      </c>
      <c r="B18" s="27">
        <v>0</v>
      </c>
      <c r="C18" s="28">
        <v>4</v>
      </c>
      <c r="D18" s="27">
        <v>0</v>
      </c>
      <c r="E18" s="28">
        <v>3</v>
      </c>
      <c r="F18" s="27">
        <v>0</v>
      </c>
      <c r="G18" s="28">
        <v>3.5</v>
      </c>
      <c r="H18" s="27">
        <v>0</v>
      </c>
      <c r="I18" s="28">
        <v>3.5</v>
      </c>
      <c r="J18" s="29">
        <f t="shared" si="0"/>
        <v>14</v>
      </c>
      <c r="K18" s="30">
        <v>1</v>
      </c>
      <c r="L18" s="31">
        <f t="shared" si="1"/>
        <v>939.98250000000007</v>
      </c>
      <c r="M18" s="32">
        <f t="shared" si="2"/>
        <v>6589.8668749999997</v>
      </c>
    </row>
    <row r="19" spans="1:13">
      <c r="A19" s="26">
        <v>42702</v>
      </c>
      <c r="B19" s="27">
        <v>0</v>
      </c>
      <c r="C19" s="28">
        <v>4</v>
      </c>
      <c r="D19" s="27">
        <v>0</v>
      </c>
      <c r="E19" s="28">
        <v>3</v>
      </c>
      <c r="F19" s="27">
        <v>0</v>
      </c>
      <c r="G19" s="28">
        <v>4</v>
      </c>
      <c r="H19" s="27">
        <v>0</v>
      </c>
      <c r="I19" s="28">
        <v>4</v>
      </c>
      <c r="J19" s="29">
        <f t="shared" si="0"/>
        <v>15</v>
      </c>
      <c r="K19" s="30">
        <v>0</v>
      </c>
      <c r="L19" s="31">
        <f t="shared" si="1"/>
        <v>899.98125000000005</v>
      </c>
      <c r="M19" s="32">
        <f t="shared" si="2"/>
        <v>7489.8481249999995</v>
      </c>
    </row>
    <row r="20" spans="1:13">
      <c r="A20" s="26">
        <v>42709</v>
      </c>
      <c r="B20" s="27">
        <v>0</v>
      </c>
      <c r="C20" s="28">
        <v>9</v>
      </c>
      <c r="D20" s="27">
        <v>0</v>
      </c>
      <c r="E20" s="28">
        <v>1</v>
      </c>
      <c r="F20" s="27">
        <v>0</v>
      </c>
      <c r="G20" s="28">
        <v>9</v>
      </c>
      <c r="H20" s="27">
        <v>0</v>
      </c>
      <c r="I20" s="28">
        <v>7</v>
      </c>
      <c r="J20" s="29">
        <f t="shared" si="0"/>
        <v>26</v>
      </c>
      <c r="K20" s="30">
        <v>1</v>
      </c>
      <c r="L20" s="31">
        <f t="shared" si="1"/>
        <v>1659.9675</v>
      </c>
      <c r="M20" s="32">
        <f t="shared" si="2"/>
        <v>9149.8156249999993</v>
      </c>
    </row>
    <row r="21" spans="1:13">
      <c r="A21" s="26">
        <v>42716</v>
      </c>
      <c r="B21" s="27">
        <v>0</v>
      </c>
      <c r="C21" s="28">
        <v>3</v>
      </c>
      <c r="D21" s="27">
        <v>0</v>
      </c>
      <c r="E21" s="28">
        <v>3</v>
      </c>
      <c r="F21" s="27">
        <v>0</v>
      </c>
      <c r="G21" s="28">
        <v>3</v>
      </c>
      <c r="H21" s="27">
        <v>0</v>
      </c>
      <c r="I21" s="28">
        <v>3</v>
      </c>
      <c r="J21" s="29">
        <f t="shared" si="0"/>
        <v>12</v>
      </c>
      <c r="K21" s="30">
        <v>0</v>
      </c>
      <c r="L21" s="31">
        <f t="shared" si="1"/>
        <v>719.98500000000001</v>
      </c>
      <c r="M21" s="32">
        <f t="shared" si="2"/>
        <v>9869.8006249999999</v>
      </c>
    </row>
    <row r="22" spans="1:13" ht="18.75">
      <c r="A22" s="14" t="s">
        <v>13</v>
      </c>
      <c r="B22" s="15">
        <f>SUM(B10:B21)</f>
        <v>0</v>
      </c>
      <c r="C22" s="15">
        <f t="shared" ref="C22:I22" si="3">SUM(C10:C21)</f>
        <v>44</v>
      </c>
      <c r="D22" s="15">
        <f t="shared" si="3"/>
        <v>0</v>
      </c>
      <c r="E22" s="15">
        <f t="shared" si="3"/>
        <v>32.5</v>
      </c>
      <c r="F22" s="15">
        <f t="shared" si="3"/>
        <v>0</v>
      </c>
      <c r="G22" s="15">
        <f t="shared" si="3"/>
        <v>42.5</v>
      </c>
      <c r="H22" s="15">
        <f t="shared" si="3"/>
        <v>0</v>
      </c>
      <c r="I22" s="15">
        <f t="shared" si="3"/>
        <v>40.5</v>
      </c>
      <c r="J22" s="15">
        <f>SUM(J10:J21)</f>
        <v>159.5</v>
      </c>
      <c r="K22" s="15">
        <f t="shared" ref="K22" si="4">SUM(K10:K21)</f>
        <v>3</v>
      </c>
      <c r="L22" s="16"/>
      <c r="M22" s="33">
        <f>M21</f>
        <v>9869.8006249999999</v>
      </c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.75">
      <c r="B24" s="18" t="s">
        <v>14</v>
      </c>
      <c r="C24" s="18"/>
      <c r="D24" s="19">
        <v>100</v>
      </c>
      <c r="E24" s="18" t="s">
        <v>15</v>
      </c>
      <c r="F24" s="18"/>
      <c r="G24" s="19">
        <v>10</v>
      </c>
      <c r="H24" s="18" t="s">
        <v>16</v>
      </c>
      <c r="I24" s="18"/>
      <c r="J24" s="20">
        <v>49.998750000000001</v>
      </c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3">
      <c r="A26" s="2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E29" s="3" t="s">
        <v>18</v>
      </c>
      <c r="F29" s="3" t="s">
        <v>6</v>
      </c>
      <c r="G29" s="3" t="s">
        <v>19</v>
      </c>
      <c r="H29" s="3" t="s">
        <v>20</v>
      </c>
      <c r="I29" s="3"/>
      <c r="J29" s="3"/>
      <c r="K29" s="60">
        <v>9869.7999999999993</v>
      </c>
      <c r="L29" s="3"/>
      <c r="M29" s="3"/>
    </row>
    <row r="30" spans="1:13">
      <c r="E30" s="3" t="s">
        <v>21</v>
      </c>
      <c r="F30" s="24">
        <v>42703</v>
      </c>
      <c r="G30" s="3" t="s">
        <v>22</v>
      </c>
      <c r="H30" s="25" t="s">
        <v>23</v>
      </c>
      <c r="I30" s="3"/>
      <c r="J30" s="3"/>
      <c r="K30" s="3"/>
      <c r="L30" s="3"/>
      <c r="M30" s="3"/>
    </row>
  </sheetData>
  <mergeCells count="14">
    <mergeCell ref="F8:F9"/>
    <mergeCell ref="G8:G9"/>
    <mergeCell ref="H8:H9"/>
    <mergeCell ref="I8:I9"/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3"/>
  <sheetViews>
    <sheetView topLeftCell="A4" workbookViewId="0"/>
  </sheetViews>
  <sheetFormatPr baseColWidth="10" defaultRowHeight="15"/>
  <cols>
    <col min="1" max="1" width="11.42578125" customWidth="1"/>
    <col min="2" max="2" width="20.28515625" customWidth="1"/>
    <col min="3" max="7" width="11.42578125" customWidth="1"/>
    <col min="8" max="8" width="17.85546875" customWidth="1"/>
    <col min="9" max="9" width="11.42578125" customWidth="1"/>
  </cols>
  <sheetData>
    <row r="1" spans="1:17">
      <c r="A1" s="2"/>
      <c r="B1" s="1"/>
      <c r="C1" s="1"/>
      <c r="D1" s="34"/>
      <c r="E1" s="2"/>
      <c r="F1" s="2"/>
      <c r="G1" s="3" t="s">
        <v>0</v>
      </c>
      <c r="H1" s="2"/>
      <c r="I1" s="2"/>
      <c r="J1" s="2"/>
      <c r="K1" s="2"/>
      <c r="L1" s="2"/>
      <c r="M1" s="2"/>
    </row>
    <row r="2" spans="1:17">
      <c r="A2" s="2"/>
      <c r="B2" s="1"/>
      <c r="C2" s="1"/>
      <c r="D2" s="34"/>
      <c r="E2" s="2"/>
      <c r="F2" s="2"/>
      <c r="G2" s="3"/>
      <c r="H2" s="2"/>
      <c r="I2" s="2"/>
      <c r="J2" s="2"/>
      <c r="K2" s="2"/>
      <c r="L2" s="2"/>
      <c r="M2" s="2"/>
    </row>
    <row r="3" spans="1:17">
      <c r="A3" s="2"/>
      <c r="B3" s="1"/>
      <c r="C3" s="1"/>
      <c r="D3" s="34"/>
      <c r="E3" s="2"/>
      <c r="F3" s="2"/>
      <c r="G3" s="3"/>
      <c r="H3" s="2"/>
      <c r="I3" s="2"/>
      <c r="J3" s="2"/>
      <c r="K3" s="2"/>
      <c r="L3" s="2"/>
      <c r="M3" s="2"/>
    </row>
    <row r="4" spans="1:17">
      <c r="A4" s="2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</row>
    <row r="5" spans="1:17">
      <c r="A5" s="2"/>
      <c r="C5" s="15" t="s">
        <v>25</v>
      </c>
      <c r="D5" s="15" t="s">
        <v>26</v>
      </c>
      <c r="E5" s="15" t="s">
        <v>27</v>
      </c>
      <c r="F5" s="15" t="s">
        <v>28</v>
      </c>
      <c r="G5" s="15" t="s">
        <v>29</v>
      </c>
      <c r="H5" s="15" t="s">
        <v>30</v>
      </c>
      <c r="I5" s="15" t="s">
        <v>31</v>
      </c>
      <c r="J5" s="15" t="s">
        <v>32</v>
      </c>
      <c r="K5" s="15" t="s">
        <v>33</v>
      </c>
      <c r="L5" s="15" t="s">
        <v>34</v>
      </c>
      <c r="M5" s="15" t="s">
        <v>35</v>
      </c>
      <c r="N5" s="15" t="s">
        <v>36</v>
      </c>
    </row>
    <row r="6" spans="1:17">
      <c r="A6" s="2"/>
      <c r="B6" s="35" t="s">
        <v>37</v>
      </c>
      <c r="C6" s="36">
        <v>8879.8212500000009</v>
      </c>
      <c r="D6" s="36">
        <v>8879.8212500000009</v>
      </c>
      <c r="E6" s="36">
        <v>8879.8212500000009</v>
      </c>
      <c r="F6" s="36">
        <v>8804.82</v>
      </c>
      <c r="G6" s="36">
        <v>8629.83</v>
      </c>
      <c r="H6" s="36">
        <v>8630.83</v>
      </c>
      <c r="I6" s="36">
        <v>8630.83</v>
      </c>
      <c r="J6" s="36">
        <v>8689.83</v>
      </c>
      <c r="K6" s="36">
        <v>8659.83</v>
      </c>
      <c r="L6" s="36">
        <v>8629.83</v>
      </c>
      <c r="M6" s="36">
        <v>9729.81</v>
      </c>
      <c r="N6" s="36">
        <v>9869.7999999999993</v>
      </c>
    </row>
    <row r="8" spans="1:17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B9" s="35"/>
      <c r="C9" s="38"/>
      <c r="D9" s="38"/>
      <c r="E9" s="38"/>
    </row>
    <row r="28" spans="7:15">
      <c r="O28" s="25" t="s">
        <v>38</v>
      </c>
    </row>
    <row r="32" spans="7:15">
      <c r="G32" s="3" t="s">
        <v>18</v>
      </c>
      <c r="H32" s="3" t="s">
        <v>6</v>
      </c>
      <c r="I32" s="3" t="s">
        <v>19</v>
      </c>
      <c r="J32" s="3" t="s">
        <v>20</v>
      </c>
    </row>
    <row r="33" spans="7:10">
      <c r="G33" s="3" t="s">
        <v>21</v>
      </c>
      <c r="H33" s="24">
        <v>42703</v>
      </c>
      <c r="I33" s="3" t="s">
        <v>22</v>
      </c>
      <c r="J33" s="25" t="s">
        <v>23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1"/>
  <sheetViews>
    <sheetView topLeftCell="E7" workbookViewId="0">
      <selection activeCell="M10" sqref="M10"/>
    </sheetView>
  </sheetViews>
  <sheetFormatPr baseColWidth="10" defaultRowHeight="15"/>
  <cols>
    <col min="1" max="1" width="10.5703125" customWidth="1"/>
    <col min="2" max="2" width="15.7109375" customWidth="1"/>
    <col min="3" max="10" width="20.42578125" customWidth="1"/>
    <col min="11" max="12" width="10.5703125" customWidth="1"/>
    <col min="13" max="14" width="16.140625" customWidth="1"/>
    <col min="15" max="1024" width="10.5703125" customWidth="1"/>
    <col min="1025" max="1025" width="11.42578125" customWidth="1"/>
  </cols>
  <sheetData>
    <row r="1" spans="2:14">
      <c r="C1" s="1"/>
      <c r="D1" s="1"/>
      <c r="E1" s="2"/>
      <c r="H1" s="3" t="s">
        <v>0</v>
      </c>
    </row>
    <row r="2" spans="2:14">
      <c r="C2" s="1"/>
      <c r="D2" s="1"/>
      <c r="E2" s="1"/>
    </row>
    <row r="3" spans="2:14">
      <c r="C3" s="1"/>
      <c r="D3" s="1"/>
      <c r="E3" s="1"/>
    </row>
    <row r="5" spans="2:14" ht="23.25" customHeight="1">
      <c r="B5" s="65" t="s">
        <v>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2:14" ht="23.25" customHeight="1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2:14" ht="37.5" customHeight="1">
      <c r="B7" s="4" t="s">
        <v>2</v>
      </c>
      <c r="C7" s="66" t="s">
        <v>3</v>
      </c>
      <c r="D7" s="66"/>
      <c r="E7" s="66" t="s">
        <v>4</v>
      </c>
      <c r="F7" s="66"/>
      <c r="G7" s="66" t="s">
        <v>5</v>
      </c>
      <c r="H7" s="66"/>
      <c r="I7" s="66" t="s">
        <v>6</v>
      </c>
      <c r="J7" s="66"/>
      <c r="K7" s="67"/>
      <c r="L7" s="67"/>
      <c r="M7" s="67"/>
      <c r="N7" s="67"/>
    </row>
    <row r="8" spans="2:14" ht="18.75" customHeight="1">
      <c r="B8" s="67"/>
      <c r="C8" s="63" t="s">
        <v>11</v>
      </c>
      <c r="D8" s="64" t="s">
        <v>12</v>
      </c>
      <c r="E8" s="63" t="s">
        <v>11</v>
      </c>
      <c r="F8" s="64" t="s">
        <v>12</v>
      </c>
      <c r="G8" s="63" t="s">
        <v>11</v>
      </c>
      <c r="H8" s="64" t="s">
        <v>12</v>
      </c>
      <c r="I8" s="63" t="s">
        <v>11</v>
      </c>
      <c r="J8" s="64" t="s">
        <v>12</v>
      </c>
      <c r="K8" s="66" t="s">
        <v>7</v>
      </c>
      <c r="L8" s="66" t="s">
        <v>8</v>
      </c>
      <c r="M8" s="69" t="s">
        <v>9</v>
      </c>
      <c r="N8" s="69" t="s">
        <v>10</v>
      </c>
    </row>
    <row r="9" spans="2:14" ht="22.5" customHeight="1">
      <c r="B9" s="67"/>
      <c r="C9" s="63"/>
      <c r="D9" s="64"/>
      <c r="E9" s="63"/>
      <c r="F9" s="64"/>
      <c r="G9" s="63"/>
      <c r="H9" s="64"/>
      <c r="I9" s="63"/>
      <c r="J9" s="64"/>
      <c r="K9" s="66"/>
      <c r="L9" s="66"/>
      <c r="M9" s="69"/>
      <c r="N9" s="69"/>
    </row>
    <row r="10" spans="2:14">
      <c r="B10" s="7">
        <v>42744</v>
      </c>
      <c r="C10" s="61">
        <v>32.5</v>
      </c>
      <c r="D10" s="62">
        <v>2.5</v>
      </c>
      <c r="E10" s="61">
        <v>34.5</v>
      </c>
      <c r="F10" s="62">
        <v>0.5</v>
      </c>
      <c r="G10" s="61">
        <v>35</v>
      </c>
      <c r="H10" s="62">
        <v>0</v>
      </c>
      <c r="I10" s="61">
        <v>34.5</v>
      </c>
      <c r="J10" s="62">
        <v>0.5</v>
      </c>
      <c r="K10" s="10">
        <f>SUM(C10:J10)</f>
        <v>140</v>
      </c>
      <c r="L10" s="11">
        <v>5</v>
      </c>
      <c r="M10" s="39">
        <f>(C10+E10+G10+I10)*$K$25+(D10+F10+H10+J10)*$K$25+K10*$H$25+L10*$E$25</f>
        <v>8899.8250000000007</v>
      </c>
      <c r="N10" s="40">
        <f>M10</f>
        <v>8899.8250000000007</v>
      </c>
    </row>
    <row r="11" spans="2:14">
      <c r="B11" s="7">
        <v>42751</v>
      </c>
      <c r="C11" s="61">
        <v>2.5</v>
      </c>
      <c r="D11" s="62">
        <v>1.5</v>
      </c>
      <c r="E11" s="61">
        <v>4</v>
      </c>
      <c r="F11" s="62">
        <v>0</v>
      </c>
      <c r="G11" s="61">
        <v>4</v>
      </c>
      <c r="H11" s="62">
        <v>0</v>
      </c>
      <c r="I11" s="61">
        <v>4</v>
      </c>
      <c r="J11" s="62">
        <v>0</v>
      </c>
      <c r="K11" s="10">
        <f t="shared" ref="K11:K22" si="0">SUM(C11:J11)</f>
        <v>16</v>
      </c>
      <c r="L11" s="11">
        <v>1</v>
      </c>
      <c r="M11" s="39">
        <f t="shared" ref="M11:M22" si="1">(C11+E11+G11+I11)*$K$25+(D11+F11+H11+J11)*$K$25+K11*$H$25+L11*$E$25</f>
        <v>1059.98</v>
      </c>
      <c r="N11" s="40">
        <f>N10+M11</f>
        <v>9959.8050000000003</v>
      </c>
    </row>
    <row r="12" spans="2:14">
      <c r="B12" s="7">
        <v>42758</v>
      </c>
      <c r="C12" s="61">
        <v>2.5</v>
      </c>
      <c r="D12" s="62">
        <v>2.5</v>
      </c>
      <c r="E12" s="61">
        <v>4</v>
      </c>
      <c r="F12" s="62">
        <v>0.5</v>
      </c>
      <c r="G12" s="61">
        <v>4</v>
      </c>
      <c r="H12" s="62">
        <v>0</v>
      </c>
      <c r="I12" s="61">
        <v>4</v>
      </c>
      <c r="J12" s="62">
        <v>1</v>
      </c>
      <c r="K12" s="10">
        <f t="shared" si="0"/>
        <v>18.5</v>
      </c>
      <c r="L12" s="11">
        <v>0</v>
      </c>
      <c r="M12" s="39">
        <f t="shared" si="1"/>
        <v>1109.9768750000001</v>
      </c>
      <c r="N12" s="40">
        <f t="shared" ref="N12:N22" si="2">N11+M12</f>
        <v>11069.781875000001</v>
      </c>
    </row>
    <row r="13" spans="2:14">
      <c r="B13" s="7">
        <v>42765</v>
      </c>
      <c r="C13" s="61">
        <v>2</v>
      </c>
      <c r="D13" s="62">
        <v>2</v>
      </c>
      <c r="E13" s="61">
        <v>4</v>
      </c>
      <c r="F13" s="62">
        <v>0</v>
      </c>
      <c r="G13" s="61">
        <v>4</v>
      </c>
      <c r="H13" s="62">
        <v>0</v>
      </c>
      <c r="I13" s="61">
        <v>4</v>
      </c>
      <c r="J13" s="62">
        <v>0</v>
      </c>
      <c r="K13" s="10">
        <f t="shared" si="0"/>
        <v>16</v>
      </c>
      <c r="L13" s="11">
        <v>2</v>
      </c>
      <c r="M13" s="39">
        <f t="shared" si="1"/>
        <v>1159.98</v>
      </c>
      <c r="N13" s="40">
        <f t="shared" si="2"/>
        <v>12229.761875</v>
      </c>
    </row>
    <row r="14" spans="2:14">
      <c r="B14" s="7">
        <v>42772</v>
      </c>
      <c r="C14" s="61">
        <v>3.75</v>
      </c>
      <c r="D14" s="62">
        <v>0.25</v>
      </c>
      <c r="E14" s="61">
        <v>4</v>
      </c>
      <c r="F14" s="62">
        <v>0</v>
      </c>
      <c r="G14" s="61">
        <v>4</v>
      </c>
      <c r="H14" s="62">
        <v>0</v>
      </c>
      <c r="I14" s="61">
        <v>4</v>
      </c>
      <c r="J14" s="62">
        <v>0</v>
      </c>
      <c r="K14" s="10">
        <f t="shared" si="0"/>
        <v>16</v>
      </c>
      <c r="L14" s="11">
        <v>0</v>
      </c>
      <c r="M14" s="39">
        <f t="shared" si="1"/>
        <v>959.98</v>
      </c>
      <c r="N14" s="40">
        <f t="shared" si="2"/>
        <v>13189.741875</v>
      </c>
    </row>
    <row r="15" spans="2:14">
      <c r="B15" s="7">
        <v>42779</v>
      </c>
      <c r="C15" s="61">
        <v>4</v>
      </c>
      <c r="D15" s="62">
        <v>0</v>
      </c>
      <c r="E15" s="61">
        <v>4</v>
      </c>
      <c r="F15" s="62">
        <v>0</v>
      </c>
      <c r="G15" s="61">
        <v>4</v>
      </c>
      <c r="H15" s="62">
        <v>0</v>
      </c>
      <c r="I15" s="61">
        <v>4</v>
      </c>
      <c r="J15" s="62">
        <v>0</v>
      </c>
      <c r="K15" s="10">
        <f t="shared" si="0"/>
        <v>16</v>
      </c>
      <c r="L15" s="11">
        <v>0</v>
      </c>
      <c r="M15" s="39">
        <f t="shared" si="1"/>
        <v>959.98</v>
      </c>
      <c r="N15" s="40">
        <f t="shared" si="2"/>
        <v>14149.721874999999</v>
      </c>
    </row>
    <row r="16" spans="2:14">
      <c r="B16" s="7">
        <v>42786</v>
      </c>
      <c r="C16" s="61">
        <v>0</v>
      </c>
      <c r="D16" s="62">
        <v>0.5</v>
      </c>
      <c r="E16" s="61">
        <v>0</v>
      </c>
      <c r="F16" s="62">
        <v>0</v>
      </c>
      <c r="G16" s="61">
        <v>0</v>
      </c>
      <c r="H16" s="62">
        <v>0</v>
      </c>
      <c r="I16" s="61">
        <v>0</v>
      </c>
      <c r="J16" s="62">
        <v>0.5</v>
      </c>
      <c r="K16" s="10">
        <f t="shared" si="0"/>
        <v>1</v>
      </c>
      <c r="L16" s="11">
        <v>0</v>
      </c>
      <c r="M16" s="39">
        <f t="shared" si="1"/>
        <v>59.998750000000001</v>
      </c>
      <c r="N16" s="40">
        <f t="shared" si="2"/>
        <v>14209.720625</v>
      </c>
    </row>
    <row r="17" spans="1:26">
      <c r="B17" s="7">
        <v>42793</v>
      </c>
      <c r="C17" s="61">
        <v>4</v>
      </c>
      <c r="D17" s="62">
        <v>0.25</v>
      </c>
      <c r="E17" s="61">
        <v>4</v>
      </c>
      <c r="F17" s="62">
        <v>0</v>
      </c>
      <c r="G17" s="61">
        <v>4</v>
      </c>
      <c r="H17" s="62">
        <v>0</v>
      </c>
      <c r="I17" s="61">
        <v>4</v>
      </c>
      <c r="J17" s="62">
        <v>0</v>
      </c>
      <c r="K17" s="10">
        <f t="shared" si="0"/>
        <v>16.25</v>
      </c>
      <c r="L17" s="11">
        <v>1</v>
      </c>
      <c r="M17" s="39">
        <f t="shared" si="1"/>
        <v>1074.9796875000002</v>
      </c>
      <c r="N17" s="40">
        <f t="shared" si="2"/>
        <v>15284.700312500001</v>
      </c>
    </row>
    <row r="18" spans="1:26">
      <c r="B18" s="7">
        <v>42800</v>
      </c>
      <c r="C18" s="61">
        <v>4</v>
      </c>
      <c r="D18" s="62">
        <v>0</v>
      </c>
      <c r="E18" s="61">
        <v>4</v>
      </c>
      <c r="F18" s="62">
        <v>0</v>
      </c>
      <c r="G18" s="61">
        <v>4</v>
      </c>
      <c r="H18" s="62">
        <v>0</v>
      </c>
      <c r="I18" s="61">
        <v>4</v>
      </c>
      <c r="J18" s="62">
        <v>0</v>
      </c>
      <c r="K18" s="10">
        <f t="shared" si="0"/>
        <v>16</v>
      </c>
      <c r="L18" s="11">
        <v>0</v>
      </c>
      <c r="M18" s="39">
        <f t="shared" si="1"/>
        <v>959.98</v>
      </c>
      <c r="N18" s="40">
        <f t="shared" si="2"/>
        <v>16244.680312500001</v>
      </c>
    </row>
    <row r="19" spans="1:26">
      <c r="B19" s="7">
        <v>42807</v>
      </c>
      <c r="C19" s="61">
        <v>4</v>
      </c>
      <c r="D19" s="62">
        <v>0.25</v>
      </c>
      <c r="E19" s="61">
        <v>4</v>
      </c>
      <c r="F19" s="62">
        <v>0</v>
      </c>
      <c r="G19" s="61">
        <v>4</v>
      </c>
      <c r="H19" s="62">
        <v>0</v>
      </c>
      <c r="I19" s="61">
        <v>4</v>
      </c>
      <c r="J19" s="62">
        <v>0</v>
      </c>
      <c r="K19" s="10">
        <f t="shared" si="0"/>
        <v>16.25</v>
      </c>
      <c r="L19" s="11">
        <v>1</v>
      </c>
      <c r="M19" s="39">
        <f t="shared" si="1"/>
        <v>1074.9796875000002</v>
      </c>
      <c r="N19" s="40">
        <f t="shared" si="2"/>
        <v>17319.66</v>
      </c>
    </row>
    <row r="20" spans="1:26">
      <c r="B20" s="7">
        <v>42814</v>
      </c>
      <c r="C20" s="61">
        <v>4</v>
      </c>
      <c r="D20" s="62">
        <v>0</v>
      </c>
      <c r="E20" s="61">
        <v>4</v>
      </c>
      <c r="F20" s="62">
        <v>0</v>
      </c>
      <c r="G20" s="61">
        <v>4</v>
      </c>
      <c r="H20" s="62">
        <v>0</v>
      </c>
      <c r="I20" s="61">
        <v>4</v>
      </c>
      <c r="J20" s="62">
        <v>0</v>
      </c>
      <c r="K20" s="10">
        <f t="shared" si="0"/>
        <v>16</v>
      </c>
      <c r="L20" s="11">
        <v>0</v>
      </c>
      <c r="M20" s="39">
        <f t="shared" si="1"/>
        <v>959.98</v>
      </c>
      <c r="N20" s="40">
        <f t="shared" si="2"/>
        <v>18279.64</v>
      </c>
    </row>
    <row r="21" spans="1:26">
      <c r="B21" s="7">
        <v>42821</v>
      </c>
      <c r="C21" s="61">
        <v>2</v>
      </c>
      <c r="D21" s="62">
        <v>0</v>
      </c>
      <c r="E21" s="61">
        <v>2</v>
      </c>
      <c r="F21" s="62">
        <v>0</v>
      </c>
      <c r="G21" s="61">
        <v>2</v>
      </c>
      <c r="H21" s="62">
        <v>0</v>
      </c>
      <c r="I21" s="61">
        <v>2</v>
      </c>
      <c r="J21" s="62">
        <v>0</v>
      </c>
      <c r="K21" s="10">
        <f t="shared" si="0"/>
        <v>8</v>
      </c>
      <c r="L21" s="11">
        <v>0</v>
      </c>
      <c r="M21" s="39">
        <f t="shared" si="1"/>
        <v>479.99</v>
      </c>
      <c r="N21" s="40">
        <f t="shared" si="2"/>
        <v>18759.63</v>
      </c>
    </row>
    <row r="22" spans="1:26">
      <c r="B22" s="7">
        <v>42828</v>
      </c>
      <c r="C22" s="61">
        <v>27.75</v>
      </c>
      <c r="D22" s="62">
        <v>0.25</v>
      </c>
      <c r="E22" s="61">
        <v>27.5</v>
      </c>
      <c r="F22" s="62">
        <v>0</v>
      </c>
      <c r="G22" s="61">
        <v>27.5</v>
      </c>
      <c r="H22" s="62">
        <v>0</v>
      </c>
      <c r="I22" s="61">
        <v>27.75</v>
      </c>
      <c r="J22" s="62">
        <v>0.25</v>
      </c>
      <c r="K22" s="10">
        <f t="shared" si="0"/>
        <v>111</v>
      </c>
      <c r="L22" s="11">
        <v>2</v>
      </c>
      <c r="M22" s="39">
        <f t="shared" si="1"/>
        <v>6859.8612500000008</v>
      </c>
      <c r="N22" s="40">
        <f t="shared" si="2"/>
        <v>25619.491250000003</v>
      </c>
    </row>
    <row r="23" spans="1:26" ht="18.75">
      <c r="B23" s="41" t="s">
        <v>13</v>
      </c>
      <c r="C23" s="15">
        <f>SUM(C10:C22)</f>
        <v>93</v>
      </c>
      <c r="D23" s="15">
        <f t="shared" ref="D23:L23" si="3">SUM(D10:D22)</f>
        <v>10</v>
      </c>
      <c r="E23" s="15">
        <f t="shared" si="3"/>
        <v>100</v>
      </c>
      <c r="F23" s="15">
        <f t="shared" si="3"/>
        <v>1</v>
      </c>
      <c r="G23" s="15">
        <f t="shared" si="3"/>
        <v>100.5</v>
      </c>
      <c r="H23" s="15">
        <f t="shared" si="3"/>
        <v>0</v>
      </c>
      <c r="I23" s="15">
        <f t="shared" si="3"/>
        <v>100.25</v>
      </c>
      <c r="J23" s="15">
        <f t="shared" si="3"/>
        <v>2.25</v>
      </c>
      <c r="K23" s="15">
        <f t="shared" si="3"/>
        <v>407</v>
      </c>
      <c r="L23" s="15">
        <f t="shared" si="3"/>
        <v>12</v>
      </c>
      <c r="M23" s="16"/>
      <c r="N23" s="42">
        <f>N22</f>
        <v>25619.491250000003</v>
      </c>
    </row>
    <row r="25" spans="1:26" ht="18.75">
      <c r="C25" s="18" t="s">
        <v>14</v>
      </c>
      <c r="D25" s="18"/>
      <c r="E25" s="19">
        <v>100</v>
      </c>
      <c r="F25" s="18" t="s">
        <v>15</v>
      </c>
      <c r="G25" s="18"/>
      <c r="H25" s="19">
        <v>10</v>
      </c>
      <c r="I25" s="18" t="s">
        <v>16</v>
      </c>
      <c r="J25" s="18"/>
      <c r="K25" s="20">
        <v>49.998750000000001</v>
      </c>
    </row>
    <row r="26" spans="1: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6">
      <c r="A27" s="2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B28" s="2"/>
      <c r="C28" s="2"/>
      <c r="D28" s="2"/>
      <c r="E28" s="2"/>
      <c r="F28" s="3"/>
      <c r="G28" s="43"/>
      <c r="H28" s="3" t="s">
        <v>17</v>
      </c>
      <c r="I28" s="44">
        <v>25619.491250000003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F30" s="3" t="s">
        <v>18</v>
      </c>
      <c r="G30" s="3" t="s">
        <v>6</v>
      </c>
      <c r="H30" s="3" t="s">
        <v>19</v>
      </c>
      <c r="I30" s="3" t="s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B31" s="23"/>
      <c r="F31" s="3" t="s">
        <v>39</v>
      </c>
      <c r="G31" s="24">
        <v>42789</v>
      </c>
      <c r="H31" s="3" t="s">
        <v>40</v>
      </c>
      <c r="I31" s="25" t="s">
        <v>23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</sheetData>
  <mergeCells count="19">
    <mergeCell ref="K8:K9"/>
    <mergeCell ref="L8:L9"/>
    <mergeCell ref="M8:M9"/>
    <mergeCell ref="G8:G9"/>
    <mergeCell ref="B5:N6"/>
    <mergeCell ref="C7:D7"/>
    <mergeCell ref="E7:F7"/>
    <mergeCell ref="G7:H7"/>
    <mergeCell ref="I7:J7"/>
    <mergeCell ref="K7:N7"/>
    <mergeCell ref="B8:B9"/>
    <mergeCell ref="C8:C9"/>
    <mergeCell ref="D8:D9"/>
    <mergeCell ref="E8:E9"/>
    <mergeCell ref="F8:F9"/>
    <mergeCell ref="N8:N9"/>
    <mergeCell ref="H8:H9"/>
    <mergeCell ref="I8:I9"/>
    <mergeCell ref="J8:J9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1"/>
  <sheetViews>
    <sheetView topLeftCell="A4" workbookViewId="0">
      <selection activeCell="D30" sqref="D30"/>
    </sheetView>
  </sheetViews>
  <sheetFormatPr baseColWidth="10" defaultRowHeight="15"/>
  <cols>
    <col min="1" max="1" width="14" customWidth="1"/>
    <col min="2" max="9" width="20.42578125" customWidth="1"/>
    <col min="10" max="11" width="8.85546875" customWidth="1"/>
    <col min="12" max="12" width="13.5703125" customWidth="1"/>
    <col min="13" max="13" width="12.5703125" customWidth="1"/>
    <col min="14" max="1024" width="8.7109375" customWidth="1"/>
    <col min="1025" max="1025" width="11.42578125" customWidth="1"/>
  </cols>
  <sheetData>
    <row r="1" spans="1:13" s="2" customFormat="1">
      <c r="B1" s="1"/>
      <c r="C1" s="1"/>
      <c r="G1" s="3" t="s">
        <v>0</v>
      </c>
    </row>
    <row r="2" spans="1:13">
      <c r="A2" s="2"/>
      <c r="B2" s="1"/>
      <c r="C2" s="1"/>
      <c r="D2" s="1"/>
    </row>
    <row r="3" spans="1:13">
      <c r="A3" s="2"/>
      <c r="B3" s="1"/>
      <c r="C3" s="1"/>
      <c r="D3" s="1"/>
    </row>
    <row r="4" spans="1:13">
      <c r="A4" s="2"/>
    </row>
    <row r="5" spans="1:13" ht="15" customHeight="1">
      <c r="A5" s="65" t="s">
        <v>24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ht="1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ht="17.45" customHeight="1">
      <c r="A7" s="4" t="s">
        <v>2</v>
      </c>
      <c r="B7" s="66" t="s">
        <v>3</v>
      </c>
      <c r="C7" s="66"/>
      <c r="D7" s="66" t="s">
        <v>4</v>
      </c>
      <c r="E7" s="66"/>
      <c r="F7" s="66" t="s">
        <v>5</v>
      </c>
      <c r="G7" s="66"/>
      <c r="H7" s="66" t="s">
        <v>6</v>
      </c>
      <c r="I7" s="66"/>
      <c r="J7" s="4" t="s">
        <v>7</v>
      </c>
      <c r="K7" s="4" t="s">
        <v>8</v>
      </c>
      <c r="L7" s="5" t="s">
        <v>9</v>
      </c>
      <c r="M7" s="6" t="s">
        <v>10</v>
      </c>
    </row>
    <row r="8" spans="1:13" ht="18.75" customHeight="1">
      <c r="A8" s="67"/>
      <c r="B8" s="63" t="s">
        <v>11</v>
      </c>
      <c r="C8" s="68" t="s">
        <v>12</v>
      </c>
      <c r="D8" s="63" t="s">
        <v>11</v>
      </c>
      <c r="E8" s="68" t="s">
        <v>12</v>
      </c>
      <c r="F8" s="63" t="s">
        <v>11</v>
      </c>
      <c r="G8" s="68" t="s">
        <v>12</v>
      </c>
      <c r="H8" s="63" t="s">
        <v>11</v>
      </c>
      <c r="I8" s="68" t="s">
        <v>12</v>
      </c>
      <c r="J8" s="4"/>
      <c r="K8" s="4"/>
      <c r="L8" s="5"/>
      <c r="M8" s="6"/>
    </row>
    <row r="9" spans="1:13" ht="18.75">
      <c r="A9" s="67"/>
      <c r="B9" s="63"/>
      <c r="C9" s="68"/>
      <c r="D9" s="63"/>
      <c r="E9" s="68"/>
      <c r="F9" s="63"/>
      <c r="G9" s="68"/>
      <c r="H9" s="63"/>
      <c r="I9" s="68"/>
      <c r="J9" s="4"/>
      <c r="K9" s="4"/>
      <c r="L9" s="5"/>
      <c r="M9" s="6"/>
    </row>
    <row r="10" spans="1:13" s="47" customFormat="1">
      <c r="A10" s="26">
        <v>42744</v>
      </c>
      <c r="B10" s="27">
        <v>32.5</v>
      </c>
      <c r="C10" s="28">
        <v>2.5</v>
      </c>
      <c r="D10" s="27">
        <v>34.5</v>
      </c>
      <c r="E10" s="28">
        <v>0.5</v>
      </c>
      <c r="F10" s="27">
        <v>35</v>
      </c>
      <c r="G10" s="28">
        <v>0</v>
      </c>
      <c r="H10" s="27">
        <v>34.5</v>
      </c>
      <c r="I10" s="28">
        <v>0.5</v>
      </c>
      <c r="J10" s="29">
        <f>SUM(B10:I10)</f>
        <v>140</v>
      </c>
      <c r="K10" s="30">
        <v>5</v>
      </c>
      <c r="L10" s="45">
        <f>(B10+D10+F10+H10)*$J$25+(C10+E10+G10+I10)*$J$25+J10*$G$25+K10*$D$25</f>
        <v>8899.8250000000007</v>
      </c>
      <c r="M10" s="46">
        <f>L10</f>
        <v>8899.8250000000007</v>
      </c>
    </row>
    <row r="11" spans="1:13">
      <c r="A11" s="26">
        <v>42751</v>
      </c>
      <c r="B11" s="27">
        <v>2.5</v>
      </c>
      <c r="C11" s="28">
        <v>1.5</v>
      </c>
      <c r="D11" s="27">
        <v>4</v>
      </c>
      <c r="E11" s="28">
        <v>0</v>
      </c>
      <c r="F11" s="27">
        <v>4</v>
      </c>
      <c r="G11" s="28">
        <v>0</v>
      </c>
      <c r="H11" s="27">
        <v>4</v>
      </c>
      <c r="I11" s="28">
        <v>0</v>
      </c>
      <c r="J11" s="29">
        <f t="shared" ref="J11:J22" si="0">SUM(B11:I11)</f>
        <v>16</v>
      </c>
      <c r="K11" s="30">
        <v>1</v>
      </c>
      <c r="L11" s="45">
        <f t="shared" ref="L11:L22" si="1">(B11+D11+F11+H11)*$J$25+(C11+E11+G11+I11)*$J$25+J11*$G$25+K11*$D$25</f>
        <v>1059.98</v>
      </c>
      <c r="M11" s="46">
        <f>L11+M10</f>
        <v>9959.8050000000003</v>
      </c>
    </row>
    <row r="12" spans="1:13">
      <c r="A12" s="26">
        <v>42758</v>
      </c>
      <c r="B12" s="27">
        <v>2.5</v>
      </c>
      <c r="C12" s="28">
        <v>1.5</v>
      </c>
      <c r="D12" s="27">
        <v>3</v>
      </c>
      <c r="E12" s="28">
        <v>0.5</v>
      </c>
      <c r="F12" s="27">
        <v>3</v>
      </c>
      <c r="G12" s="28">
        <v>0</v>
      </c>
      <c r="H12" s="27">
        <v>3</v>
      </c>
      <c r="I12" s="28">
        <v>0</v>
      </c>
      <c r="J12" s="29">
        <f t="shared" si="0"/>
        <v>13.5</v>
      </c>
      <c r="K12" s="30">
        <v>0</v>
      </c>
      <c r="L12" s="45">
        <f t="shared" si="1"/>
        <v>809.98312499999997</v>
      </c>
      <c r="M12" s="46">
        <f t="shared" ref="M12:M22" si="2">L12+M11</f>
        <v>10769.788125000001</v>
      </c>
    </row>
    <row r="13" spans="1:13">
      <c r="A13" s="26">
        <v>42765</v>
      </c>
      <c r="B13" s="27">
        <v>2</v>
      </c>
      <c r="C13" s="28">
        <v>3</v>
      </c>
      <c r="D13" s="27">
        <v>5</v>
      </c>
      <c r="E13" s="28">
        <v>0</v>
      </c>
      <c r="F13" s="27">
        <v>5</v>
      </c>
      <c r="G13" s="28">
        <v>0</v>
      </c>
      <c r="H13" s="27">
        <v>5</v>
      </c>
      <c r="I13" s="28">
        <v>1</v>
      </c>
      <c r="J13" s="29">
        <f t="shared" si="0"/>
        <v>21</v>
      </c>
      <c r="K13" s="30">
        <v>2</v>
      </c>
      <c r="L13" s="45">
        <f t="shared" si="1"/>
        <v>1459.9737500000001</v>
      </c>
      <c r="M13" s="46">
        <f t="shared" si="2"/>
        <v>12229.761875</v>
      </c>
    </row>
    <row r="14" spans="1:13">
      <c r="A14" s="26">
        <v>42772</v>
      </c>
      <c r="B14" s="27">
        <v>1.75</v>
      </c>
      <c r="C14" s="28">
        <v>0.25</v>
      </c>
      <c r="D14" s="27">
        <v>2</v>
      </c>
      <c r="E14" s="28">
        <v>0</v>
      </c>
      <c r="F14" s="27">
        <v>2</v>
      </c>
      <c r="G14" s="28">
        <v>0</v>
      </c>
      <c r="H14" s="27">
        <v>2</v>
      </c>
      <c r="I14" s="28">
        <v>0</v>
      </c>
      <c r="J14" s="29">
        <f t="shared" si="0"/>
        <v>8</v>
      </c>
      <c r="K14" s="30">
        <v>0</v>
      </c>
      <c r="L14" s="45">
        <f t="shared" si="1"/>
        <v>479.99</v>
      </c>
      <c r="M14" s="46">
        <f t="shared" si="2"/>
        <v>12709.751875</v>
      </c>
    </row>
    <row r="15" spans="1:13">
      <c r="A15" s="26">
        <v>42779</v>
      </c>
      <c r="B15" s="27">
        <v>6</v>
      </c>
      <c r="C15" s="28">
        <v>0</v>
      </c>
      <c r="D15" s="27">
        <v>6</v>
      </c>
      <c r="E15" s="28">
        <v>0</v>
      </c>
      <c r="F15" s="27">
        <v>6</v>
      </c>
      <c r="G15" s="28">
        <v>0</v>
      </c>
      <c r="H15" s="27">
        <v>6</v>
      </c>
      <c r="I15" s="28">
        <v>0</v>
      </c>
      <c r="J15" s="29">
        <f t="shared" si="0"/>
        <v>24</v>
      </c>
      <c r="K15" s="30">
        <v>0</v>
      </c>
      <c r="L15" s="45">
        <f t="shared" si="1"/>
        <v>1439.97</v>
      </c>
      <c r="M15" s="46">
        <f t="shared" si="2"/>
        <v>14149.721874999999</v>
      </c>
    </row>
    <row r="16" spans="1:13">
      <c r="A16" s="26">
        <v>42786</v>
      </c>
      <c r="B16" s="27">
        <v>0</v>
      </c>
      <c r="C16" s="28">
        <v>1</v>
      </c>
      <c r="D16" s="27">
        <v>0</v>
      </c>
      <c r="E16" s="28">
        <v>0</v>
      </c>
      <c r="F16" s="27">
        <v>0</v>
      </c>
      <c r="G16" s="28">
        <v>0</v>
      </c>
      <c r="H16" s="27">
        <v>0</v>
      </c>
      <c r="I16" s="28">
        <v>2</v>
      </c>
      <c r="J16" s="29">
        <f t="shared" si="0"/>
        <v>3</v>
      </c>
      <c r="K16" s="30">
        <v>0</v>
      </c>
      <c r="L16" s="45">
        <f t="shared" si="1"/>
        <v>179.99625</v>
      </c>
      <c r="M16" s="46">
        <f t="shared" si="2"/>
        <v>14329.718124999999</v>
      </c>
    </row>
    <row r="17" spans="1:25">
      <c r="A17" s="26">
        <v>42793</v>
      </c>
      <c r="B17" s="27">
        <v>4</v>
      </c>
      <c r="C17" s="28">
        <v>0.25</v>
      </c>
      <c r="D17" s="27">
        <v>4</v>
      </c>
      <c r="E17" s="28">
        <v>0</v>
      </c>
      <c r="F17" s="27">
        <v>4</v>
      </c>
      <c r="G17" s="28">
        <v>0</v>
      </c>
      <c r="H17" s="27">
        <v>4</v>
      </c>
      <c r="I17" s="28">
        <v>0</v>
      </c>
      <c r="J17" s="29">
        <f t="shared" si="0"/>
        <v>16.25</v>
      </c>
      <c r="K17" s="30">
        <v>1</v>
      </c>
      <c r="L17" s="45">
        <f t="shared" si="1"/>
        <v>1074.9796875000002</v>
      </c>
      <c r="M17" s="46">
        <f t="shared" si="2"/>
        <v>15404.697812499999</v>
      </c>
    </row>
    <row r="18" spans="1:25">
      <c r="A18" s="26">
        <v>42800</v>
      </c>
      <c r="B18" s="27">
        <v>6</v>
      </c>
      <c r="C18" s="28">
        <v>0</v>
      </c>
      <c r="D18" s="27">
        <v>6</v>
      </c>
      <c r="E18" s="28">
        <v>0</v>
      </c>
      <c r="F18" s="27">
        <v>6</v>
      </c>
      <c r="G18" s="28">
        <v>0</v>
      </c>
      <c r="H18" s="27">
        <v>6</v>
      </c>
      <c r="I18" s="28">
        <v>0</v>
      </c>
      <c r="J18" s="29">
        <f t="shared" si="0"/>
        <v>24</v>
      </c>
      <c r="K18" s="30">
        <v>0</v>
      </c>
      <c r="L18" s="45">
        <f t="shared" si="1"/>
        <v>1439.97</v>
      </c>
      <c r="M18" s="46">
        <f t="shared" si="2"/>
        <v>16844.6678125</v>
      </c>
    </row>
    <row r="19" spans="1:25">
      <c r="A19" s="26">
        <v>42807</v>
      </c>
      <c r="B19" s="27">
        <v>5</v>
      </c>
      <c r="C19" s="28">
        <v>0.25</v>
      </c>
      <c r="D19" s="27">
        <v>5</v>
      </c>
      <c r="E19" s="28">
        <v>0</v>
      </c>
      <c r="F19" s="27">
        <v>5</v>
      </c>
      <c r="G19" s="28">
        <v>0</v>
      </c>
      <c r="H19" s="27">
        <v>5</v>
      </c>
      <c r="I19" s="28">
        <v>0</v>
      </c>
      <c r="J19" s="29">
        <f t="shared" si="0"/>
        <v>20.25</v>
      </c>
      <c r="K19" s="30">
        <v>1</v>
      </c>
      <c r="L19" s="45">
        <f t="shared" si="1"/>
        <v>1314.9746875000001</v>
      </c>
      <c r="M19" s="46">
        <f t="shared" si="2"/>
        <v>18159.642500000002</v>
      </c>
    </row>
    <row r="20" spans="1:25">
      <c r="A20" s="26">
        <v>42814</v>
      </c>
      <c r="B20" s="27">
        <v>2.5</v>
      </c>
      <c r="C20" s="28">
        <v>0</v>
      </c>
      <c r="D20" s="27">
        <v>2.5</v>
      </c>
      <c r="E20" s="28">
        <v>0</v>
      </c>
      <c r="F20" s="27">
        <v>2.5</v>
      </c>
      <c r="G20" s="28">
        <v>0</v>
      </c>
      <c r="H20" s="27">
        <v>2.5</v>
      </c>
      <c r="I20" s="28">
        <v>0</v>
      </c>
      <c r="J20" s="29">
        <f t="shared" si="0"/>
        <v>10</v>
      </c>
      <c r="K20" s="30">
        <v>0</v>
      </c>
      <c r="L20" s="45">
        <f t="shared" si="1"/>
        <v>599.98749999999995</v>
      </c>
      <c r="M20" s="46">
        <f t="shared" si="2"/>
        <v>18759.63</v>
      </c>
    </row>
    <row r="21" spans="1:25">
      <c r="A21" s="26">
        <v>42821</v>
      </c>
      <c r="B21" s="27">
        <v>0.5</v>
      </c>
      <c r="C21" s="28">
        <v>0</v>
      </c>
      <c r="D21" s="27">
        <v>0.5</v>
      </c>
      <c r="E21" s="28">
        <v>0</v>
      </c>
      <c r="F21" s="27">
        <v>0.5</v>
      </c>
      <c r="G21" s="28">
        <v>0</v>
      </c>
      <c r="H21" s="27">
        <v>0.5</v>
      </c>
      <c r="I21" s="28">
        <v>0</v>
      </c>
      <c r="J21" s="29">
        <f t="shared" si="0"/>
        <v>2</v>
      </c>
      <c r="K21" s="30">
        <v>0</v>
      </c>
      <c r="L21" s="45">
        <f t="shared" si="1"/>
        <v>119.9975</v>
      </c>
      <c r="M21" s="46">
        <f t="shared" si="2"/>
        <v>18879.627500000002</v>
      </c>
    </row>
    <row r="22" spans="1:25">
      <c r="A22" s="26">
        <v>42828</v>
      </c>
      <c r="B22" s="27">
        <v>30.75</v>
      </c>
      <c r="C22" s="28">
        <v>0.25</v>
      </c>
      <c r="D22" s="27">
        <v>30.5</v>
      </c>
      <c r="E22" s="28">
        <v>0</v>
      </c>
      <c r="F22" s="27">
        <v>30.5</v>
      </c>
      <c r="G22" s="28">
        <v>0</v>
      </c>
      <c r="H22" s="27">
        <v>30.75</v>
      </c>
      <c r="I22" s="28">
        <v>0.25</v>
      </c>
      <c r="J22" s="29">
        <f t="shared" si="0"/>
        <v>123</v>
      </c>
      <c r="K22" s="30">
        <v>2</v>
      </c>
      <c r="L22" s="45">
        <f t="shared" si="1"/>
        <v>7579.8462500000005</v>
      </c>
      <c r="M22" s="46">
        <f t="shared" si="2"/>
        <v>26459.473750000005</v>
      </c>
    </row>
    <row r="23" spans="1:25">
      <c r="A23" s="48"/>
      <c r="B23" s="15">
        <f>SUM(B10:B22)</f>
        <v>96</v>
      </c>
      <c r="C23" s="15">
        <f t="shared" ref="C23:J23" si="3">SUM(C10:C22)</f>
        <v>10.5</v>
      </c>
      <c r="D23" s="15">
        <f t="shared" si="3"/>
        <v>103</v>
      </c>
      <c r="E23" s="15">
        <f t="shared" si="3"/>
        <v>1</v>
      </c>
      <c r="F23" s="15">
        <f t="shared" si="3"/>
        <v>103.5</v>
      </c>
      <c r="G23" s="15">
        <f t="shared" si="3"/>
        <v>0</v>
      </c>
      <c r="H23" s="15">
        <f t="shared" si="3"/>
        <v>103.25</v>
      </c>
      <c r="I23" s="15">
        <f t="shared" si="3"/>
        <v>3.75</v>
      </c>
      <c r="J23" s="15">
        <f t="shared" si="3"/>
        <v>421</v>
      </c>
      <c r="K23" s="37"/>
      <c r="M23" s="49">
        <f>M22</f>
        <v>26459.473750000005</v>
      </c>
    </row>
    <row r="24" spans="1:25" s="2" customFormat="1"/>
    <row r="25" spans="1:25" ht="18.75">
      <c r="B25" s="18" t="s">
        <v>14</v>
      </c>
      <c r="C25" s="18"/>
      <c r="D25" s="19">
        <v>100</v>
      </c>
      <c r="E25" s="18" t="s">
        <v>15</v>
      </c>
      <c r="F25" s="18"/>
      <c r="G25" s="19">
        <v>10</v>
      </c>
      <c r="H25" s="18" t="s">
        <v>16</v>
      </c>
      <c r="I25" s="18"/>
      <c r="J25" s="20">
        <v>49.998750000000001</v>
      </c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25" s="50" customFormat="1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E30" s="3" t="s">
        <v>18</v>
      </c>
      <c r="F30" s="3" t="s">
        <v>6</v>
      </c>
      <c r="G30" s="3" t="s">
        <v>19</v>
      </c>
      <c r="H30" s="3" t="s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E31" s="3" t="s">
        <v>39</v>
      </c>
      <c r="F31" s="24">
        <v>42828</v>
      </c>
      <c r="G31" s="3" t="s">
        <v>50</v>
      </c>
      <c r="H31" s="25" t="s">
        <v>23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</sheetData>
  <mergeCells count="14">
    <mergeCell ref="F8:F9"/>
    <mergeCell ref="G8:G9"/>
    <mergeCell ref="H8:H9"/>
    <mergeCell ref="I8:I9"/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</mergeCells>
  <pageMargins left="0.25" right="0.25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35"/>
  <sheetViews>
    <sheetView tabSelected="1" zoomScale="70" zoomScaleNormal="70" workbookViewId="0">
      <selection activeCell="O34" sqref="O34"/>
    </sheetView>
  </sheetViews>
  <sheetFormatPr baseColWidth="10" defaultRowHeight="15"/>
  <cols>
    <col min="1" max="1" width="3.7109375" customWidth="1"/>
    <col min="2" max="2" width="8.5703125" customWidth="1"/>
    <col min="3" max="3" width="18.28515625" customWidth="1"/>
    <col min="4" max="6" width="12.7109375" customWidth="1"/>
    <col min="7" max="7" width="15.5703125" customWidth="1"/>
    <col min="8" max="15" width="12.7109375" customWidth="1"/>
    <col min="16" max="18" width="6.42578125" customWidth="1"/>
    <col min="19" max="1024" width="8.5703125" customWidth="1"/>
    <col min="1025" max="1025" width="11.42578125" customWidth="1"/>
  </cols>
  <sheetData>
    <row r="1" spans="2:18">
      <c r="B1" s="2"/>
      <c r="C1" s="1"/>
      <c r="D1" s="1"/>
      <c r="E1" s="34"/>
      <c r="F1" s="2"/>
      <c r="G1" s="2"/>
      <c r="H1" s="3" t="s">
        <v>0</v>
      </c>
      <c r="I1" s="2"/>
      <c r="J1" s="2"/>
      <c r="K1" s="2"/>
      <c r="L1" s="2"/>
      <c r="M1" s="2"/>
      <c r="N1" s="2"/>
    </row>
    <row r="2" spans="2:18">
      <c r="B2" s="2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</row>
    <row r="3" spans="2:18">
      <c r="B3" s="2"/>
    </row>
    <row r="4" spans="2:18">
      <c r="B4" s="2"/>
    </row>
    <row r="6" spans="2:18">
      <c r="D6" s="15" t="s">
        <v>25</v>
      </c>
      <c r="E6" s="15" t="s">
        <v>26</v>
      </c>
      <c r="F6" s="15" t="s">
        <v>27</v>
      </c>
      <c r="G6" s="15" t="s">
        <v>28</v>
      </c>
      <c r="H6" s="15" t="s">
        <v>29</v>
      </c>
      <c r="I6" s="15" t="s">
        <v>30</v>
      </c>
      <c r="J6" s="15" t="s">
        <v>31</v>
      </c>
      <c r="K6" s="15" t="s">
        <v>32</v>
      </c>
      <c r="L6" s="15" t="s">
        <v>33</v>
      </c>
      <c r="M6" s="15" t="s">
        <v>34</v>
      </c>
      <c r="N6" s="15" t="s">
        <v>35</v>
      </c>
      <c r="O6" s="15" t="s">
        <v>36</v>
      </c>
      <c r="P6" s="37"/>
      <c r="Q6" s="37"/>
      <c r="R6" s="37"/>
    </row>
    <row r="7" spans="2:18">
      <c r="C7" s="51" t="s">
        <v>37</v>
      </c>
      <c r="D7" s="52">
        <v>25619.49</v>
      </c>
      <c r="E7" s="52">
        <v>25619.49</v>
      </c>
      <c r="F7" s="52">
        <v>25379.5</v>
      </c>
      <c r="G7" s="52">
        <v>25619.49</v>
      </c>
      <c r="H7" s="52">
        <v>25139.5</v>
      </c>
      <c r="I7" s="52">
        <v>25619.49</v>
      </c>
      <c r="J7" s="52">
        <v>25739.49</v>
      </c>
      <c r="K7" s="52">
        <v>26219.48</v>
      </c>
      <c r="L7" s="52">
        <v>26459.47</v>
      </c>
      <c r="M7" s="52">
        <v>26099.48</v>
      </c>
      <c r="N7" s="52">
        <v>25739.49</v>
      </c>
      <c r="O7" s="52">
        <v>26459.47</v>
      </c>
      <c r="P7" s="53"/>
      <c r="Q7" s="53"/>
      <c r="R7" s="53"/>
    </row>
    <row r="9" spans="2:18">
      <c r="C9" s="25" t="s">
        <v>37</v>
      </c>
    </row>
    <row r="26" spans="16:20">
      <c r="R26" s="70"/>
      <c r="S26" s="70"/>
      <c r="T26" s="70"/>
    </row>
    <row r="30" spans="16:20">
      <c r="P30" s="25"/>
    </row>
    <row r="31" spans="16:20">
      <c r="R31" s="70" t="s">
        <v>38</v>
      </c>
      <c r="S31" s="70"/>
      <c r="T31" s="70"/>
    </row>
    <row r="34" spans="6:10">
      <c r="F34" s="3" t="s">
        <v>18</v>
      </c>
      <c r="G34" s="3" t="s">
        <v>6</v>
      </c>
      <c r="H34" s="3" t="s">
        <v>19</v>
      </c>
      <c r="I34" s="3" t="s">
        <v>20</v>
      </c>
      <c r="J34" s="3"/>
    </row>
    <row r="35" spans="6:10">
      <c r="F35" s="3" t="s">
        <v>39</v>
      </c>
      <c r="G35" s="24">
        <v>42828</v>
      </c>
      <c r="H35" s="3" t="s">
        <v>50</v>
      </c>
      <c r="I35" s="25" t="s">
        <v>23</v>
      </c>
      <c r="J35" s="3"/>
    </row>
  </sheetData>
  <mergeCells count="2">
    <mergeCell ref="R26:T26"/>
    <mergeCell ref="R31:T31"/>
  </mergeCells>
  <pageMargins left="0.25" right="0.25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K20"/>
  <sheetViews>
    <sheetView workbookViewId="0"/>
  </sheetViews>
  <sheetFormatPr baseColWidth="10" defaultRowHeight="15"/>
  <cols>
    <col min="1" max="1" width="3.7109375" customWidth="1"/>
    <col min="2" max="3" width="8.28515625" customWidth="1"/>
    <col min="4" max="4" width="9.85546875" customWidth="1"/>
    <col min="5" max="5" width="16.5703125" customWidth="1"/>
    <col min="6" max="6" width="15.140625" customWidth="1"/>
    <col min="7" max="7" width="15.7109375" customWidth="1"/>
    <col min="8" max="8" width="12.28515625" customWidth="1"/>
    <col min="9" max="14" width="8.28515625" customWidth="1"/>
    <col min="15" max="15" width="3.7109375" customWidth="1"/>
    <col min="16" max="1024" width="8.28515625" customWidth="1"/>
    <col min="1025" max="1025" width="11.42578125" customWidth="1"/>
  </cols>
  <sheetData>
    <row r="1" spans="2:8" s="2" customFormat="1">
      <c r="C1" s="1"/>
      <c r="H1" s="3" t="s">
        <v>0</v>
      </c>
    </row>
    <row r="2" spans="2:8">
      <c r="B2" s="2"/>
      <c r="C2" s="1"/>
      <c r="D2" s="1"/>
      <c r="E2" s="1"/>
    </row>
    <row r="3" spans="2:8">
      <c r="B3" s="2"/>
      <c r="C3" s="1"/>
      <c r="D3" s="1"/>
      <c r="E3" s="1"/>
    </row>
    <row r="4" spans="2:8">
      <c r="B4" s="2"/>
    </row>
    <row r="5" spans="2:8" ht="23.25">
      <c r="B5" s="54" t="s">
        <v>41</v>
      </c>
      <c r="C5" s="55"/>
      <c r="D5" s="55"/>
      <c r="E5" s="55"/>
      <c r="F5" s="55"/>
      <c r="G5" s="55"/>
      <c r="H5" s="55"/>
    </row>
    <row r="6" spans="2:8" ht="18.75">
      <c r="B6" s="55"/>
      <c r="C6" s="55"/>
      <c r="D6" s="55"/>
      <c r="E6" s="55"/>
      <c r="F6" s="55"/>
      <c r="G6" s="55"/>
      <c r="H6" s="55"/>
    </row>
    <row r="7" spans="2:8">
      <c r="B7" t="s">
        <v>42</v>
      </c>
      <c r="E7" s="56">
        <v>3000</v>
      </c>
      <c r="F7" t="s">
        <v>43</v>
      </c>
    </row>
    <row r="9" spans="2:8">
      <c r="B9" t="s">
        <v>44</v>
      </c>
      <c r="E9" s="56">
        <v>4500</v>
      </c>
      <c r="F9" t="s">
        <v>43</v>
      </c>
      <c r="G9" s="57">
        <v>0.5</v>
      </c>
    </row>
    <row r="11" spans="2:8">
      <c r="B11" t="s">
        <v>45</v>
      </c>
      <c r="E11" s="56">
        <v>5999.85</v>
      </c>
      <c r="F11" t="s">
        <v>43</v>
      </c>
      <c r="G11" s="58">
        <v>0.33329999999999999</v>
      </c>
    </row>
    <row r="13" spans="2:8">
      <c r="B13" t="s">
        <v>46</v>
      </c>
      <c r="E13">
        <v>120</v>
      </c>
      <c r="F13" t="s">
        <v>47</v>
      </c>
    </row>
    <row r="15" spans="2:8">
      <c r="B15" t="s">
        <v>48</v>
      </c>
      <c r="E15" s="59">
        <v>49.998750000000001</v>
      </c>
      <c r="F15" t="s">
        <v>49</v>
      </c>
    </row>
    <row r="19" spans="6:11">
      <c r="F19" s="3" t="s">
        <v>18</v>
      </c>
      <c r="G19" s="3" t="s">
        <v>6</v>
      </c>
      <c r="H19" s="3" t="s">
        <v>19</v>
      </c>
      <c r="I19" s="3" t="s">
        <v>20</v>
      </c>
      <c r="J19" s="3"/>
      <c r="K19" s="3"/>
    </row>
    <row r="20" spans="6:11">
      <c r="F20" s="3" t="s">
        <v>39</v>
      </c>
      <c r="G20" s="24">
        <v>42789</v>
      </c>
      <c r="H20" s="3" t="s">
        <v>40</v>
      </c>
      <c r="I20" s="25" t="s">
        <v>23</v>
      </c>
      <c r="J20" s="3"/>
      <c r="K20" s="24"/>
    </row>
  </sheetData>
  <pageMargins left="0.78740157480314998" right="0.78740157480314998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Prix_de_revient_initial_S3</vt:lpstr>
      <vt:lpstr>Prix_de_revient_à_jour_S3</vt:lpstr>
      <vt:lpstr>Evolution_du_coût_de_revient_S3</vt:lpstr>
      <vt:lpstr>Prix_de_revient_initial_S4</vt:lpstr>
      <vt:lpstr>Prix_de_revient_à_jour_S4</vt:lpstr>
      <vt:lpstr>Evolution_du_coût_de_revient_S4</vt:lpstr>
      <vt:lpstr>Taux_horaire_d'un_technicien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japatout1@hotmail.fr</dc:creator>
  <cp:lastModifiedBy>japatout1@hotmail.fr</cp:lastModifiedBy>
  <cp:revision>40</cp:revision>
  <dcterms:created xsi:type="dcterms:W3CDTF">2006-09-12T15:06:44Z</dcterms:created>
  <dcterms:modified xsi:type="dcterms:W3CDTF">2017-04-03T08:55:58Z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