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2.png" ContentType="image/png"/>
  <Override PartName="/xl/media/image41.png" ContentType="image/png"/>
  <Override PartName="/xl/media/image37.png" ContentType="image/png"/>
  <Override PartName="/xl/media/image40.png" ContentType="image/png"/>
  <Override PartName="/xl/media/image38.png" ContentType="image/png"/>
  <Override PartName="/xl/media/image39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rix de revient initial S4" sheetId="1" state="visible" r:id="rId2"/>
    <sheet name="Prix de revient à jour S4" sheetId="2" state="visible" r:id="rId3"/>
    <sheet name="Evolution du coût de revient" sheetId="3" state="visible" r:id="rId4"/>
    <sheet name="Taux horaire d'un technicie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<sst xmlns="http://schemas.openxmlformats.org/spreadsheetml/2006/main" count="103" uniqueCount="48">
  <si>
    <t xml:space="preserve">P7 – Client SNMP Android</t>
  </si>
  <si>
    <t xml:space="preserve">Coût estimé du projet</t>
  </si>
  <si>
    <t xml:space="preserve">Semaine</t>
  </si>
  <si>
    <t xml:space="preserve">Dylan FAYANT</t>
  </si>
  <si>
    <t xml:space="preserve">Julien HENRION</t>
  </si>
  <si>
    <t xml:space="preserve">Simon FOEX</t>
  </si>
  <si>
    <t xml:space="preserve">Valentin LEFEUVRE</t>
  </si>
  <si>
    <t xml:space="preserve">Informatique (programmation)</t>
  </si>
  <si>
    <t xml:space="preserve">Gestion Projet</t>
  </si>
  <si>
    <t xml:space="preserve">Machine</t>
  </si>
  <si>
    <t xml:space="preserve">Expert</t>
  </si>
  <si>
    <t xml:space="preserve">Coût total semaine (€)</t>
  </si>
  <si>
    <t xml:space="preserve">Coût total cumulé (€)</t>
  </si>
  <si>
    <t xml:space="preserve">Total Heure</t>
  </si>
  <si>
    <t xml:space="preserve">Coût heure expert</t>
  </si>
  <si>
    <t xml:space="preserve">Coût heure machine</t>
  </si>
  <si>
    <t xml:space="preserve">Coût heure travail</t>
  </si>
  <si>
    <t xml:space="preserve">Coût total estimé :</t>
  </si>
  <si>
    <t xml:space="preserve">Auteur:</t>
  </si>
  <si>
    <t xml:space="preserve">IUT Valence</t>
  </si>
  <si>
    <t xml:space="preserve">Projets tutorés 2016-17</t>
  </si>
  <si>
    <t xml:space="preserve">mis à jour le: </t>
  </si>
  <si>
    <t xml:space="preserve">Version 3.2</t>
  </si>
  <si>
    <t xml:space="preserve">Département informatique</t>
  </si>
  <si>
    <t xml:space="preserve">Coût actuel du projet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</si>
  <si>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</si>
  <si>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</si>
  <si>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</si>
  <si>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</si>
  <si>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</si>
  <si>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</si>
  <si>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</si>
  <si>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</si>
  <si>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</si>
  <si>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</si>
  <si>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</si>
  <si>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</si>
  <si>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Cout de revient (€)</t>
  </si>
  <si>
    <t xml:space="preserve">Semaine de projet</t>
  </si>
  <si>
    <t xml:space="preserve">Calcul du Taux horaire d'un technicien</t>
  </si>
  <si>
    <t xml:space="preserve">Brut mensuel</t>
  </si>
  <si>
    <t xml:space="preserve">euros</t>
  </si>
  <si>
    <t xml:space="preserve">Brut avec charges patronales</t>
  </si>
  <si>
    <t xml:space="preserve">Mensuel avec coef pour FG</t>
  </si>
  <si>
    <t xml:space="preserve">Nombre d'heures facturables</t>
  </si>
  <si>
    <t xml:space="preserve">heures par mois</t>
  </si>
  <si>
    <t xml:space="preserve">Taux Horaire</t>
  </si>
  <si>
    <t xml:space="preserve">euros de l'heure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</si>
</sst>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DD\-MMM"/>
    <numFmt numFmtId="166" formatCode="* #,##0.00&quot; € &quot;;\-* #,##0.00&quot; € &quot;;* \-#&quot; € &quot;;@\ "/>
    <numFmt numFmtId="167" formatCode="DD/MM/YYYY"/>
    <numFmt numFmtId="168" formatCode="0.00"/>
    <numFmt numFmtId="169" formatCode="#,##0,\€;[RED]\-#,##0,\€"/>
    <numFmt numFmtId="170" formatCode="_-* #,##0.00\ [$€-40C]_-;\-* #,##0.00\ [$€-40C]_-;_-* \-??\ [$€-40C]_-;_-@_-"/>
    <numFmt numFmtId="171" formatCode="DD/MM/YY"/>
    <numFmt numFmtId="172" formatCode="_-* #,##0.00,_€_-;\-* #,##0.00,_€_-;_-* \-??\ _€_-;_-@_-"/>
    <numFmt numFmtId="173" formatCode="#,##0_ ;\-#,##0,"/>
    <numFmt numFmtId="174" formatCode="#,##0.00\ [$€-40C];[RED]\-#,##0.00\ [$€-40C]"/>
    <numFmt numFmtId="175" formatCode="#,##0"/>
    <numFmt numFmtId="176" formatCode="0%"/>
    <numFmt numFmtId="177" formatCode="0.0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EB4E3"/>
        <bgColor rgb="FFB2B2B2"/>
      </patternFill>
    </fill>
    <fill>
      <patternFill patternType="solid">
        <fgColor rgb="FFA6A6A6"/>
        <bgColor rgb="FFB2B2B2"/>
      </patternFill>
    </fill>
    <fill>
      <patternFill patternType="solid">
        <fgColor rgb="FFC3D69B"/>
        <bgColor rgb="FFDDD9C3"/>
      </patternFill>
    </fill>
    <fill>
      <patternFill patternType="solid">
        <fgColor rgb="FFCCC1DA"/>
        <bgColor rgb="FFB3B3B3"/>
      </patternFill>
    </fill>
    <fill>
      <patternFill patternType="solid">
        <fgColor rgb="FFFCD5B5"/>
        <bgColor rgb="FFDDD9C3"/>
      </patternFill>
    </fill>
    <fill>
      <patternFill patternType="solid">
        <fgColor rgb="FFDDD9C3"/>
        <bgColor rgb="FFFCD5B5"/>
      </patternFill>
    </fill>
    <fill>
      <patternFill patternType="solid">
        <fgColor rgb="FFB2B2B2"/>
        <bgColor rgb="FFB3B3B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0" fillId="7" borderId="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6" borderId="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8" fillId="7" borderId="1" xfId="1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8EB4E3"/>
      <rgbColor rgb="FFFF99CC"/>
      <rgbColor rgb="FFB3B3B3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Cout de revient (€)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92281282187334"/>
          <c:y val="0.130197802197802"/>
          <c:w val="0.788788663815974"/>
          <c:h val="0.7949010989010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'Evolution du coût de revient'!$C$7</c:f>
              <c:strCache>
                <c:ptCount val="1"/>
                <c:pt idx="0">
                  <c:v>Cout de revient (€)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'Evolution du coût de revient'!$D$7:$O$7</c:f>
              <c:numCache>
                <c:formatCode>General</c:formatCode>
                <c:ptCount val="1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0"/>
        </c:ser>
        <c:axId val="36526017"/>
        <c:axId val="25248390"/>
      </c:scatterChart>
      <c:valAx>
        <c:axId val="36526017"/>
        <c:scaling>
          <c:orientation val="minMax"/>
          <c:max val="15"/>
          <c:min val="1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248390"/>
        <c:crossesAt val="0"/>
        <c:crossBetween val="midCat"/>
        <c:majorUnit val="1"/>
        <c:minorUnit val="1"/>
      </c:valAx>
      <c:valAx>
        <c:axId val="2524839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#,##0_ ;\-#,##0,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52601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9.png"/><Relationship Id="rId2" Type="http://schemas.openxmlformats.org/officeDocument/2006/relationships/chart" Target="../charts/chart7.xml"/><Relationship Id="rId3" Type="http://schemas.openxmlformats.org/officeDocument/2006/relationships/image" Target="../media/image4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440280</xdr:colOff>
      <xdr:row>0</xdr:row>
      <xdr:rowOff>360</xdr:rowOff>
    </xdr:from>
    <xdr:to>
      <xdr:col>13</xdr:col>
      <xdr:colOff>104040</xdr:colOff>
      <xdr:row>3</xdr:row>
      <xdr:rowOff>119160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4546520" y="360"/>
          <a:ext cx="521280" cy="69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174600</xdr:colOff>
      <xdr:row>0</xdr:row>
      <xdr:rowOff>0</xdr:rowOff>
    </xdr:from>
    <xdr:to>
      <xdr:col>1</xdr:col>
      <xdr:colOff>1319400</xdr:colOff>
      <xdr:row>3</xdr:row>
      <xdr:rowOff>77400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117440" y="0"/>
          <a:ext cx="1144800" cy="648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527400</xdr:colOff>
      <xdr:row>0</xdr:row>
      <xdr:rowOff>10440</xdr:rowOff>
    </xdr:from>
    <xdr:to>
      <xdr:col>12</xdr:col>
      <xdr:colOff>461520</xdr:colOff>
      <xdr:row>3</xdr:row>
      <xdr:rowOff>129240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9452160" y="10440"/>
          <a:ext cx="791280" cy="690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208800</xdr:colOff>
      <xdr:row>9</xdr:row>
      <xdr:rowOff>116280</xdr:rowOff>
    </xdr:from>
    <xdr:to>
      <xdr:col>14</xdr:col>
      <xdr:colOff>493200</xdr:colOff>
      <xdr:row>31</xdr:row>
      <xdr:rowOff>19800</xdr:rowOff>
    </xdr:to>
    <xdr:graphicFrame>
      <xdr:nvGraphicFramePr>
        <xdr:cNvPr id="3" name="Graphique 4"/>
        <xdr:cNvGraphicFramePr/>
      </xdr:nvGraphicFramePr>
      <xdr:xfrm>
        <a:off x="456120" y="1830600"/>
        <a:ext cx="11533680" cy="409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20160</xdr:colOff>
      <xdr:row>0</xdr:row>
      <xdr:rowOff>0</xdr:rowOff>
    </xdr:from>
    <xdr:to>
      <xdr:col>3</xdr:col>
      <xdr:colOff>1080</xdr:colOff>
      <xdr:row>3</xdr:row>
      <xdr:rowOff>77400</xdr:rowOff>
    </xdr:to>
    <xdr:pic>
      <xdr:nvPicPr>
        <xdr:cNvPr id="4" name="Image 2" descr=""/>
        <xdr:cNvPicPr/>
      </xdr:nvPicPr>
      <xdr:blipFill>
        <a:blip r:embed="rId3"/>
        <a:stretch/>
      </xdr:blipFill>
      <xdr:spPr>
        <a:xfrm>
          <a:off x="848520" y="0"/>
          <a:ext cx="1219320" cy="648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14</xdr:col>
      <xdr:colOff>138600</xdr:colOff>
      <xdr:row>0</xdr:row>
      <xdr:rowOff>10800</xdr:rowOff>
    </xdr:from>
    <xdr:to>
      <xdr:col>16</xdr:col>
      <xdr:colOff>68040</xdr:colOff>
      <xdr:row>3</xdr:row>
      <xdr:rowOff>129600</xdr:rowOff>
    </xdr:to>
    <xdr:pic>
      <xdr:nvPicPr>
        <xdr:cNvPr id="5" name="Image 1" descr=""/>
        <xdr:cNvPicPr/>
      </xdr:nvPicPr>
      <xdr:blipFill>
        <a:blip r:embed="rId1"/>
        <a:stretch/>
      </xdr:blipFill>
      <xdr:spPr>
        <a:xfrm>
          <a:off x="9596880" y="10800"/>
          <a:ext cx="739080" cy="69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484200</xdr:colOff>
      <xdr:row>0</xdr:row>
      <xdr:rowOff>0</xdr:rowOff>
    </xdr:from>
    <xdr:to>
      <xdr:col>4</xdr:col>
      <xdr:colOff>265320</xdr:colOff>
      <xdr:row>3</xdr:row>
      <xdr:rowOff>77400</xdr:rowOff>
    </xdr:to>
    <xdr:pic>
      <xdr:nvPicPr>
        <xdr:cNvPr id="6" name="Image 2" descr=""/>
        <xdr:cNvPicPr/>
      </xdr:nvPicPr>
      <xdr:blipFill>
        <a:blip r:embed="rId2"/>
        <a:stretch/>
      </xdr:blipFill>
      <xdr:spPr>
        <a:xfrm>
          <a:off x="1293480" y="0"/>
          <a:ext cx="1010160" cy="64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D32" activeCellId="0" sqref="D32"/>
    </sheetView>
  </sheetViews>
  <sheetFormatPr defaultRowHeight="13.8"/>
  <cols>
    <col collapsed="false" hidden="false" max="1" min="1" style="0" width="10.1224489795918"/>
    <col collapsed="false" hidden="false" max="2" min="2" style="0" width="15.1173469387755"/>
    <col collapsed="false" hidden="false" max="10" min="3" style="0" width="19.5714285714286"/>
    <col collapsed="false" hidden="false" max="12" min="11" style="0" width="10.1224489795918"/>
    <col collapsed="false" hidden="false" max="14" min="13" style="0" width="15.3622448979592"/>
    <col collapsed="false" hidden="false" max="1025" min="15" style="0" width="10.1224489795918"/>
  </cols>
  <sheetData>
    <row r="1" customFormat="false" ht="15" hidden="false" customHeight="false" outlineLevel="0" collapsed="false">
      <c r="C1" s="1"/>
      <c r="D1" s="1"/>
      <c r="E1" s="2"/>
      <c r="H1" s="3" t="s">
        <v>0</v>
      </c>
    </row>
    <row r="2" customFormat="false" ht="15" hidden="false" customHeight="false" outlineLevel="0" collapsed="false">
      <c r="C2" s="1"/>
      <c r="D2" s="1"/>
      <c r="E2" s="1"/>
    </row>
    <row r="3" customFormat="false" ht="15" hidden="false" customHeight="false" outlineLevel="0" collapsed="false">
      <c r="C3" s="1"/>
      <c r="D3" s="1"/>
      <c r="E3" s="1"/>
    </row>
    <row r="5" customFormat="false" ht="23.25" hidden="false" customHeight="true" outlineLevel="0" collapsed="false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23.25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37.5" hidden="false" customHeight="true" outlineLevel="0" collapsed="false">
      <c r="B7" s="5" t="s">
        <v>2</v>
      </c>
      <c r="C7" s="6" t="s">
        <v>3</v>
      </c>
      <c r="D7" s="6"/>
      <c r="E7" s="6" t="s">
        <v>4</v>
      </c>
      <c r="F7" s="6"/>
      <c r="G7" s="6" t="s">
        <v>5</v>
      </c>
      <c r="H7" s="6"/>
      <c r="I7" s="6" t="s">
        <v>6</v>
      </c>
      <c r="J7" s="6"/>
      <c r="K7" s="7"/>
      <c r="L7" s="7"/>
      <c r="M7" s="7"/>
      <c r="N7" s="7"/>
    </row>
    <row r="8" customFormat="false" ht="18.75" hidden="false" customHeight="true" outlineLevel="0" collapsed="false">
      <c r="B8" s="6"/>
      <c r="C8" s="8" t="s">
        <v>7</v>
      </c>
      <c r="D8" s="9" t="s">
        <v>8</v>
      </c>
      <c r="E8" s="8" t="s">
        <v>7</v>
      </c>
      <c r="F8" s="9" t="s">
        <v>8</v>
      </c>
      <c r="G8" s="8" t="s">
        <v>7</v>
      </c>
      <c r="H8" s="9" t="s">
        <v>8</v>
      </c>
      <c r="I8" s="8" t="s">
        <v>7</v>
      </c>
      <c r="J8" s="9" t="s">
        <v>8</v>
      </c>
      <c r="K8" s="5" t="s">
        <v>9</v>
      </c>
      <c r="L8" s="5" t="s">
        <v>10</v>
      </c>
      <c r="M8" s="10" t="s">
        <v>11</v>
      </c>
      <c r="N8" s="11" t="s">
        <v>12</v>
      </c>
    </row>
    <row r="9" customFormat="false" ht="13.8" hidden="false" customHeight="false" outlineLevel="0" collapsed="false">
      <c r="B9" s="6"/>
      <c r="C9" s="8"/>
      <c r="D9" s="9"/>
      <c r="E9" s="8"/>
      <c r="F9" s="9"/>
      <c r="G9" s="8"/>
      <c r="H9" s="9"/>
      <c r="I9" s="8"/>
      <c r="J9" s="9"/>
      <c r="K9" s="5"/>
      <c r="L9" s="5"/>
      <c r="M9" s="10"/>
      <c r="N9" s="11"/>
    </row>
    <row r="10" customFormat="false" ht="13.8" hidden="false" customHeight="false" outlineLevel="0" collapsed="false">
      <c r="B10" s="12" t="n">
        <v>42744</v>
      </c>
      <c r="C10" s="13" t="n">
        <v>32.5</v>
      </c>
      <c r="D10" s="14" t="n">
        <v>2.5</v>
      </c>
      <c r="E10" s="13" t="n">
        <v>34.5</v>
      </c>
      <c r="F10" s="14" t="n">
        <v>0.5</v>
      </c>
      <c r="G10" s="13" t="n">
        <v>35</v>
      </c>
      <c r="H10" s="14" t="n">
        <v>0</v>
      </c>
      <c r="I10" s="13" t="n">
        <v>34.5</v>
      </c>
      <c r="J10" s="14" t="n">
        <v>0.5</v>
      </c>
      <c r="K10" s="15" t="n">
        <f aca="false">SUM(C10:J10)</f>
        <v>140</v>
      </c>
      <c r="L10" s="16" t="n">
        <v>5</v>
      </c>
      <c r="M10" s="17" t="n">
        <f aca="false">(C10+E10+G10+I10)*$K$25+(D10+F10+H10+J10)*$K$25+K10*$H$25+L10*$E$25</f>
        <v>8899.825</v>
      </c>
      <c r="N10" s="18" t="n">
        <f aca="false">M10</f>
        <v>8899.825</v>
      </c>
    </row>
    <row r="11" customFormat="false" ht="13.8" hidden="false" customHeight="false" outlineLevel="0" collapsed="false">
      <c r="B11" s="12" t="n">
        <v>42751</v>
      </c>
      <c r="C11" s="13" t="n">
        <v>2.5</v>
      </c>
      <c r="D11" s="14" t="n">
        <v>1.5</v>
      </c>
      <c r="E11" s="13" t="n">
        <v>4</v>
      </c>
      <c r="F11" s="14" t="n">
        <v>0</v>
      </c>
      <c r="G11" s="13" t="n">
        <v>4</v>
      </c>
      <c r="H11" s="14" t="n">
        <v>0</v>
      </c>
      <c r="I11" s="13" t="n">
        <v>4</v>
      </c>
      <c r="J11" s="14" t="n">
        <v>0</v>
      </c>
      <c r="K11" s="15" t="n">
        <f aca="false">SUM(C11:J11)</f>
        <v>16</v>
      </c>
      <c r="L11" s="16" t="n">
        <v>1</v>
      </c>
      <c r="M11" s="17" t="n">
        <f aca="false">(C11+E11+G11+I11)*$K$25+(D11+F11+H11+J11)*$K$25+K11*$H$25+L11*$E$25</f>
        <v>1059.98</v>
      </c>
      <c r="N11" s="18" t="n">
        <f aca="false">N10+M11</f>
        <v>9959.805</v>
      </c>
    </row>
    <row r="12" customFormat="false" ht="13.8" hidden="false" customHeight="false" outlineLevel="0" collapsed="false">
      <c r="B12" s="12" t="n">
        <v>42758</v>
      </c>
      <c r="C12" s="13" t="n">
        <v>2.5</v>
      </c>
      <c r="D12" s="14" t="n">
        <v>2.5</v>
      </c>
      <c r="E12" s="13" t="n">
        <v>4</v>
      </c>
      <c r="F12" s="14" t="n">
        <v>0.5</v>
      </c>
      <c r="G12" s="13" t="n">
        <v>4</v>
      </c>
      <c r="H12" s="14" t="n">
        <v>0</v>
      </c>
      <c r="I12" s="13" t="n">
        <v>4</v>
      </c>
      <c r="J12" s="14" t="n">
        <v>1</v>
      </c>
      <c r="K12" s="15" t="n">
        <f aca="false">SUM(C12:J12)</f>
        <v>18.5</v>
      </c>
      <c r="L12" s="16" t="n">
        <v>0</v>
      </c>
      <c r="M12" s="17" t="n">
        <f aca="false">(C12+E12+G12+I12)*$K$25+(D12+F12+H12+J12)*$K$25+K12*$H$25+L12*$E$25</f>
        <v>1109.976875</v>
      </c>
      <c r="N12" s="18" t="n">
        <f aca="false">N11+M12</f>
        <v>11069.781875</v>
      </c>
    </row>
    <row r="13" customFormat="false" ht="13.8" hidden="false" customHeight="false" outlineLevel="0" collapsed="false">
      <c r="B13" s="12" t="n">
        <v>42765</v>
      </c>
      <c r="C13" s="13" t="n">
        <v>2</v>
      </c>
      <c r="D13" s="14" t="n">
        <v>2</v>
      </c>
      <c r="E13" s="13" t="n">
        <v>4</v>
      </c>
      <c r="F13" s="14" t="n">
        <v>0</v>
      </c>
      <c r="G13" s="13" t="n">
        <v>4</v>
      </c>
      <c r="H13" s="14" t="n">
        <v>0</v>
      </c>
      <c r="I13" s="13" t="n">
        <v>4</v>
      </c>
      <c r="J13" s="14" t="n">
        <v>0</v>
      </c>
      <c r="K13" s="15" t="n">
        <f aca="false">SUM(C13:J13)</f>
        <v>16</v>
      </c>
      <c r="L13" s="16" t="n">
        <v>2</v>
      </c>
      <c r="M13" s="17" t="n">
        <f aca="false">(C13+E13+G13+I13)*$K$25+(D13+F13+H13+J13)*$K$25+K13*$H$25+L13*$E$25</f>
        <v>1159.98</v>
      </c>
      <c r="N13" s="18" t="n">
        <f aca="false">N12+M13</f>
        <v>12229.761875</v>
      </c>
    </row>
    <row r="14" customFormat="false" ht="13.8" hidden="false" customHeight="false" outlineLevel="0" collapsed="false">
      <c r="B14" s="12" t="n">
        <v>42772</v>
      </c>
      <c r="C14" s="13" t="n">
        <v>3.75</v>
      </c>
      <c r="D14" s="14" t="n">
        <v>0.25</v>
      </c>
      <c r="E14" s="13" t="n">
        <v>4</v>
      </c>
      <c r="F14" s="14" t="n">
        <v>0</v>
      </c>
      <c r="G14" s="13" t="n">
        <v>4</v>
      </c>
      <c r="H14" s="14" t="n">
        <v>0</v>
      </c>
      <c r="I14" s="13" t="n">
        <v>4</v>
      </c>
      <c r="J14" s="14" t="n">
        <v>0</v>
      </c>
      <c r="K14" s="15" t="n">
        <f aca="false">SUM(C14:J14)</f>
        <v>16</v>
      </c>
      <c r="L14" s="16" t="n">
        <v>0</v>
      </c>
      <c r="M14" s="17" t="n">
        <f aca="false">(C14+E14+G14+I14)*$K$25+(D14+F14+H14+J14)*$K$25+K14*$H$25+L14*$E$25</f>
        <v>959.98</v>
      </c>
      <c r="N14" s="18" t="n">
        <f aca="false">N13+M14</f>
        <v>13189.741875</v>
      </c>
    </row>
    <row r="15" customFormat="false" ht="13.8" hidden="false" customHeight="false" outlineLevel="0" collapsed="false">
      <c r="B15" s="12" t="n">
        <v>42779</v>
      </c>
      <c r="C15" s="13" t="n">
        <v>4</v>
      </c>
      <c r="D15" s="14" t="n">
        <v>0</v>
      </c>
      <c r="E15" s="13" t="n">
        <v>4</v>
      </c>
      <c r="F15" s="14" t="n">
        <v>0</v>
      </c>
      <c r="G15" s="13" t="n">
        <v>4</v>
      </c>
      <c r="H15" s="14" t="n">
        <v>0</v>
      </c>
      <c r="I15" s="13" t="n">
        <v>4</v>
      </c>
      <c r="J15" s="14" t="n">
        <v>0</v>
      </c>
      <c r="K15" s="15" t="n">
        <f aca="false">SUM(C15:J15)</f>
        <v>16</v>
      </c>
      <c r="L15" s="16" t="n">
        <v>0</v>
      </c>
      <c r="M15" s="17" t="n">
        <f aca="false">(C15+E15+G15+I15)*$K$25+(D15+F15+H15+J15)*$K$25+K15*$H$25+L15*$E$25</f>
        <v>959.98</v>
      </c>
      <c r="N15" s="18" t="n">
        <f aca="false">N14+M15</f>
        <v>14149.721875</v>
      </c>
    </row>
    <row r="16" customFormat="false" ht="13.8" hidden="false" customHeight="false" outlineLevel="0" collapsed="false">
      <c r="B16" s="12" t="n">
        <v>42786</v>
      </c>
      <c r="C16" s="13" t="n">
        <v>0</v>
      </c>
      <c r="D16" s="14" t="n">
        <v>0.5</v>
      </c>
      <c r="E16" s="13" t="n">
        <v>0</v>
      </c>
      <c r="F16" s="14" t="n">
        <v>0</v>
      </c>
      <c r="G16" s="13" t="n">
        <v>0</v>
      </c>
      <c r="H16" s="14" t="n">
        <v>0</v>
      </c>
      <c r="I16" s="13" t="n">
        <v>0</v>
      </c>
      <c r="J16" s="14" t="n">
        <v>0.5</v>
      </c>
      <c r="K16" s="15" t="n">
        <f aca="false">SUM(C16:J16)</f>
        <v>1</v>
      </c>
      <c r="L16" s="16" t="n">
        <v>0</v>
      </c>
      <c r="M16" s="17" t="n">
        <f aca="false">(C16+E16+G16+I16)*$K$25+(D16+F16+H16+J16)*$K$25+K16*$H$25+L16*$E$25</f>
        <v>59.99875</v>
      </c>
      <c r="N16" s="18" t="n">
        <f aca="false">N15+M16</f>
        <v>14209.720625</v>
      </c>
    </row>
    <row r="17" customFormat="false" ht="13.8" hidden="false" customHeight="false" outlineLevel="0" collapsed="false">
      <c r="B17" s="12" t="n">
        <v>42793</v>
      </c>
      <c r="C17" s="13" t="n">
        <v>4</v>
      </c>
      <c r="D17" s="14" t="n">
        <v>0.25</v>
      </c>
      <c r="E17" s="13" t="n">
        <v>4</v>
      </c>
      <c r="F17" s="14" t="n">
        <v>0</v>
      </c>
      <c r="G17" s="13" t="n">
        <v>4</v>
      </c>
      <c r="H17" s="14" t="n">
        <v>0</v>
      </c>
      <c r="I17" s="13" t="n">
        <v>4</v>
      </c>
      <c r="J17" s="14" t="n">
        <v>0</v>
      </c>
      <c r="K17" s="15" t="n">
        <f aca="false">SUM(C17:J17)</f>
        <v>16.25</v>
      </c>
      <c r="L17" s="16" t="n">
        <v>1</v>
      </c>
      <c r="M17" s="17" t="n">
        <f aca="false">(C17+E17+G17+I17)*$K$25+(D17+F17+H17+J17)*$K$25+K17*$H$25+L17*$E$25</f>
        <v>1074.9796875</v>
      </c>
      <c r="N17" s="18" t="n">
        <f aca="false">N16+M17</f>
        <v>15284.7003125</v>
      </c>
    </row>
    <row r="18" customFormat="false" ht="13.8" hidden="false" customHeight="false" outlineLevel="0" collapsed="false">
      <c r="B18" s="12" t="n">
        <v>42800</v>
      </c>
      <c r="C18" s="13" t="n">
        <v>4</v>
      </c>
      <c r="D18" s="14" t="n">
        <v>0</v>
      </c>
      <c r="E18" s="13" t="n">
        <v>4</v>
      </c>
      <c r="F18" s="14" t="n">
        <v>0</v>
      </c>
      <c r="G18" s="13" t="n">
        <v>4</v>
      </c>
      <c r="H18" s="14" t="n">
        <v>0</v>
      </c>
      <c r="I18" s="13" t="n">
        <v>4</v>
      </c>
      <c r="J18" s="14" t="n">
        <v>0</v>
      </c>
      <c r="K18" s="15" t="n">
        <f aca="false">SUM(C18:J18)</f>
        <v>16</v>
      </c>
      <c r="L18" s="16" t="n">
        <v>0</v>
      </c>
      <c r="M18" s="17" t="n">
        <f aca="false">(C18+E18+G18+I18)*$K$25+(D18+F18+H18+J18)*$K$25+K18*$H$25+L18*$E$25</f>
        <v>959.98</v>
      </c>
      <c r="N18" s="18" t="n">
        <f aca="false">N17+M18</f>
        <v>16244.6803125</v>
      </c>
    </row>
    <row r="19" customFormat="false" ht="13.8" hidden="false" customHeight="false" outlineLevel="0" collapsed="false">
      <c r="B19" s="12" t="n">
        <v>42807</v>
      </c>
      <c r="C19" s="13" t="n">
        <v>4</v>
      </c>
      <c r="D19" s="14" t="n">
        <v>0.25</v>
      </c>
      <c r="E19" s="13" t="n">
        <v>4</v>
      </c>
      <c r="F19" s="14" t="n">
        <v>0</v>
      </c>
      <c r="G19" s="13" t="n">
        <v>4</v>
      </c>
      <c r="H19" s="14" t="n">
        <v>0</v>
      </c>
      <c r="I19" s="13" t="n">
        <v>4</v>
      </c>
      <c r="J19" s="14" t="n">
        <v>0</v>
      </c>
      <c r="K19" s="15" t="n">
        <f aca="false">SUM(C19:J19)</f>
        <v>16.25</v>
      </c>
      <c r="L19" s="16" t="n">
        <v>1</v>
      </c>
      <c r="M19" s="17" t="n">
        <f aca="false">(C19+E19+G19+I19)*$K$25+(D19+F19+H19+J19)*$K$25+K19*$H$25+L19*$E$25</f>
        <v>1074.9796875</v>
      </c>
      <c r="N19" s="18" t="n">
        <f aca="false">N18+M19</f>
        <v>17319.66</v>
      </c>
    </row>
    <row r="20" customFormat="false" ht="13.8" hidden="false" customHeight="false" outlineLevel="0" collapsed="false">
      <c r="B20" s="12" t="n">
        <v>42814</v>
      </c>
      <c r="C20" s="13" t="n">
        <v>4</v>
      </c>
      <c r="D20" s="14" t="n">
        <v>0</v>
      </c>
      <c r="E20" s="13" t="n">
        <v>4</v>
      </c>
      <c r="F20" s="14" t="n">
        <v>0</v>
      </c>
      <c r="G20" s="13" t="n">
        <v>4</v>
      </c>
      <c r="H20" s="14" t="n">
        <v>0</v>
      </c>
      <c r="I20" s="13" t="n">
        <v>4</v>
      </c>
      <c r="J20" s="14" t="n">
        <v>0</v>
      </c>
      <c r="K20" s="15" t="n">
        <f aca="false">SUM(C20:J20)</f>
        <v>16</v>
      </c>
      <c r="L20" s="16" t="n">
        <v>0</v>
      </c>
      <c r="M20" s="17" t="n">
        <f aca="false">(C20+E20+G20+I20)*$K$25+(D20+F20+H20+J20)*$K$25+K20*$H$25+L20*$E$25</f>
        <v>959.98</v>
      </c>
      <c r="N20" s="18" t="n">
        <f aca="false">N19+M20</f>
        <v>18279.64</v>
      </c>
    </row>
    <row r="21" customFormat="false" ht="13.8" hidden="false" customHeight="false" outlineLevel="0" collapsed="false">
      <c r="B21" s="12" t="n">
        <v>42821</v>
      </c>
      <c r="C21" s="13" t="n">
        <v>2</v>
      </c>
      <c r="D21" s="14" t="n">
        <v>0</v>
      </c>
      <c r="E21" s="13" t="n">
        <v>2</v>
      </c>
      <c r="F21" s="14" t="n">
        <v>0</v>
      </c>
      <c r="G21" s="13" t="n">
        <v>2</v>
      </c>
      <c r="H21" s="14" t="n">
        <v>0</v>
      </c>
      <c r="I21" s="13" t="n">
        <v>2</v>
      </c>
      <c r="J21" s="14" t="n">
        <v>0</v>
      </c>
      <c r="K21" s="15" t="n">
        <f aca="false">SUM(C21:J21)</f>
        <v>8</v>
      </c>
      <c r="L21" s="16" t="n">
        <v>0</v>
      </c>
      <c r="M21" s="17" t="n">
        <f aca="false">(C21+E21+G21+I21)*$K$25+(D21+F21+H21+J21)*$K$25+K21*$H$25+L21*$E$25</f>
        <v>479.99</v>
      </c>
      <c r="N21" s="18" t="n">
        <f aca="false">N20+M21</f>
        <v>18759.63</v>
      </c>
    </row>
    <row r="22" customFormat="false" ht="13.8" hidden="false" customHeight="false" outlineLevel="0" collapsed="false">
      <c r="B22" s="12" t="n">
        <v>42828</v>
      </c>
      <c r="C22" s="13" t="n">
        <v>27.75</v>
      </c>
      <c r="D22" s="14" t="n">
        <v>0.25</v>
      </c>
      <c r="E22" s="13" t="n">
        <v>27.5</v>
      </c>
      <c r="F22" s="14" t="n">
        <v>0</v>
      </c>
      <c r="G22" s="13" t="n">
        <v>27.5</v>
      </c>
      <c r="H22" s="14" t="n">
        <v>0</v>
      </c>
      <c r="I22" s="13" t="n">
        <v>27.75</v>
      </c>
      <c r="J22" s="14" t="n">
        <v>0.25</v>
      </c>
      <c r="K22" s="15" t="n">
        <f aca="false">SUM(C22:J22)</f>
        <v>111</v>
      </c>
      <c r="L22" s="16" t="n">
        <v>2</v>
      </c>
      <c r="M22" s="17" t="n">
        <f aca="false">(C22+E22+G22+I22)*$K$25+(D22+F22+H22+J22)*$K$25+K22*$H$25+L22*$E$25</f>
        <v>6859.86125</v>
      </c>
      <c r="N22" s="18" t="n">
        <f aca="false">N21+M22</f>
        <v>25619.49125</v>
      </c>
    </row>
    <row r="23" customFormat="false" ht="17.35" hidden="false" customHeight="false" outlineLevel="0" collapsed="false">
      <c r="B23" s="19" t="s">
        <v>13</v>
      </c>
      <c r="C23" s="20" t="n">
        <f aca="false">SUM(C10:C22)</f>
        <v>93</v>
      </c>
      <c r="D23" s="20" t="n">
        <f aca="false">SUM(D10:D22)</f>
        <v>10</v>
      </c>
      <c r="E23" s="20" t="n">
        <f aca="false">SUM(E10:E22)</f>
        <v>100</v>
      </c>
      <c r="F23" s="20" t="n">
        <f aca="false">SUM(F10:F22)</f>
        <v>1</v>
      </c>
      <c r="G23" s="20" t="n">
        <f aca="false">SUM(G10:G22)</f>
        <v>100.5</v>
      </c>
      <c r="H23" s="20" t="n">
        <f aca="false">SUM(H10:H22)</f>
        <v>0</v>
      </c>
      <c r="I23" s="20" t="n">
        <f aca="false">SUM(I10:I22)</f>
        <v>100.25</v>
      </c>
      <c r="J23" s="20" t="n">
        <f aca="false">SUM(J10:J22)</f>
        <v>2.25</v>
      </c>
      <c r="K23" s="20" t="n">
        <f aca="false">SUM(K10:K22)</f>
        <v>407</v>
      </c>
      <c r="L23" s="20" t="n">
        <f aca="false">SUM(L10:L22)</f>
        <v>12</v>
      </c>
      <c r="M23" s="21"/>
      <c r="N23" s="22" t="n">
        <f aca="false">N22</f>
        <v>25619.49125</v>
      </c>
    </row>
    <row r="24" customFormat="false" ht="15" hidden="false" customHeight="false" outlineLevel="0" collapsed="false"/>
    <row r="25" customFormat="false" ht="18.75" hidden="false" customHeight="false" outlineLevel="0" collapsed="false">
      <c r="C25" s="23" t="s">
        <v>14</v>
      </c>
      <c r="D25" s="23"/>
      <c r="E25" s="24" t="n">
        <v>100</v>
      </c>
      <c r="F25" s="23" t="s">
        <v>15</v>
      </c>
      <c r="G25" s="23"/>
      <c r="H25" s="24" t="n">
        <v>10</v>
      </c>
      <c r="I25" s="23" t="s">
        <v>16</v>
      </c>
      <c r="J25" s="23"/>
      <c r="K25" s="25" t="n">
        <f aca="false">'Taux horaire d''un technicien'!E15</f>
        <v>49.99875</v>
      </c>
    </row>
    <row r="26" customFormat="false" ht="15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26"/>
      <c r="J27" s="3"/>
      <c r="K27" s="3"/>
      <c r="L27" s="2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B28" s="2"/>
      <c r="C28" s="2"/>
      <c r="D28" s="2"/>
      <c r="E28" s="2"/>
      <c r="F28" s="3"/>
      <c r="G28" s="27"/>
      <c r="H28" s="3" t="s">
        <v>17</v>
      </c>
      <c r="I28" s="28" t="n">
        <f aca="false">N23</f>
        <v>25619.49125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F30" s="26" t="s">
        <v>18</v>
      </c>
      <c r="G30" s="3" t="s">
        <v>6</v>
      </c>
      <c r="H30" s="3" t="s">
        <v>19</v>
      </c>
      <c r="I30" s="26" t="s">
        <v>20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B31" s="29"/>
      <c r="F31" s="3" t="s">
        <v>21</v>
      </c>
      <c r="G31" s="30" t="n">
        <v>42703</v>
      </c>
      <c r="H31" s="3" t="s">
        <v>22</v>
      </c>
      <c r="I31" s="31" t="s">
        <v>23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1048576" customFormat="false" ht="12.8" hidden="false" customHeight="false" outlineLevel="0" collapsed="false"/>
  </sheetData>
  <mergeCells count="19">
    <mergeCell ref="B5:N6"/>
    <mergeCell ref="C7:D7"/>
    <mergeCell ref="E7:F7"/>
    <mergeCell ref="G7:H7"/>
    <mergeCell ref="I7:J7"/>
    <mergeCell ref="K7:N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30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M27" activeCellId="0" sqref="M27"/>
    </sheetView>
  </sheetViews>
  <sheetFormatPr defaultRowHeight="15"/>
  <cols>
    <col collapsed="false" hidden="false" max="1" min="1" style="0" width="13.3622448979592"/>
    <col collapsed="false" hidden="false" max="9" min="2" style="0" width="19.5714285714286"/>
    <col collapsed="false" hidden="false" max="11" min="10" style="0" width="8.50510204081633"/>
    <col collapsed="false" hidden="false" max="12" min="12" style="0" width="12.9591836734694"/>
    <col collapsed="false" hidden="false" max="13" min="13" style="0" width="12.1479591836735"/>
    <col collapsed="false" hidden="false" max="1025" min="14" style="0" width="8.36734693877551"/>
  </cols>
  <sheetData>
    <row r="1" s="32" customFormat="true" ht="15" hidden="false" customHeight="false" outlineLevel="0" collapsed="false">
      <c r="B1" s="1"/>
      <c r="C1" s="1"/>
      <c r="D1" s="2"/>
      <c r="G1" s="3" t="s">
        <v>0</v>
      </c>
    </row>
    <row r="2" customFormat="false" ht="15" hidden="false" customHeight="false" outlineLevel="0" collapsed="false">
      <c r="A2" s="32"/>
      <c r="B2" s="1"/>
      <c r="C2" s="1"/>
      <c r="D2" s="1"/>
    </row>
    <row r="3" customFormat="false" ht="15" hidden="false" customHeight="false" outlineLevel="0" collapsed="false">
      <c r="A3" s="32"/>
      <c r="B3" s="1"/>
      <c r="C3" s="1"/>
      <c r="D3" s="1"/>
    </row>
    <row r="4" customFormat="false" ht="15" hidden="false" customHeight="false" outlineLevel="0" collapsed="false">
      <c r="A4" s="32"/>
    </row>
    <row r="5" customFormat="false" ht="15" hidden="false" customHeight="true" outlineLevel="0" collapsed="false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7.45" hidden="false" customHeight="true" outlineLevel="0" collapsed="false">
      <c r="A7" s="5" t="s">
        <v>2</v>
      </c>
      <c r="B7" s="6" t="s">
        <v>3</v>
      </c>
      <c r="C7" s="6"/>
      <c r="D7" s="6" t="s">
        <v>4</v>
      </c>
      <c r="E7" s="6"/>
      <c r="F7" s="6" t="s">
        <v>5</v>
      </c>
      <c r="G7" s="6"/>
      <c r="H7" s="6" t="s">
        <v>6</v>
      </c>
      <c r="I7" s="6"/>
      <c r="J7" s="5" t="s">
        <v>9</v>
      </c>
      <c r="K7" s="5" t="s">
        <v>10</v>
      </c>
      <c r="L7" s="10" t="s">
        <v>11</v>
      </c>
      <c r="M7" s="11" t="s">
        <v>12</v>
      </c>
    </row>
    <row r="8" customFormat="false" ht="18.75" hidden="false" customHeight="true" outlineLevel="0" collapsed="false">
      <c r="A8" s="6"/>
      <c r="B8" s="8" t="s">
        <v>7</v>
      </c>
      <c r="C8" s="33" t="s">
        <v>8</v>
      </c>
      <c r="D8" s="8" t="s">
        <v>7</v>
      </c>
      <c r="E8" s="33" t="s">
        <v>8</v>
      </c>
      <c r="F8" s="8" t="s">
        <v>7</v>
      </c>
      <c r="G8" s="33" t="s">
        <v>8</v>
      </c>
      <c r="H8" s="8" t="s">
        <v>7</v>
      </c>
      <c r="I8" s="33" t="s">
        <v>8</v>
      </c>
      <c r="J8" s="5"/>
      <c r="K8" s="5"/>
      <c r="L8" s="10"/>
      <c r="M8" s="11"/>
    </row>
    <row r="9" customFormat="false" ht="18.75" hidden="false" customHeight="false" outlineLevel="0" collapsed="false">
      <c r="A9" s="6"/>
      <c r="B9" s="8"/>
      <c r="C9" s="33"/>
      <c r="D9" s="8"/>
      <c r="E9" s="33"/>
      <c r="F9" s="8"/>
      <c r="G9" s="33"/>
      <c r="H9" s="8"/>
      <c r="I9" s="33"/>
      <c r="J9" s="5"/>
      <c r="K9" s="5"/>
      <c r="L9" s="10"/>
      <c r="M9" s="11"/>
    </row>
    <row r="10" s="41" customFormat="true" ht="15" hidden="false" customHeight="false" outlineLevel="0" collapsed="false">
      <c r="A10" s="34" t="n">
        <v>42639</v>
      </c>
      <c r="B10" s="35" t="n">
        <v>0</v>
      </c>
      <c r="C10" s="36" t="n">
        <v>0</v>
      </c>
      <c r="D10" s="35" t="n">
        <f aca="false">'Prix de revient initial S4'!E10</f>
        <v>34.5</v>
      </c>
      <c r="E10" s="36" t="n">
        <v>0</v>
      </c>
      <c r="F10" s="35" t="n">
        <f aca="false">'Prix de revient initial S4'!G10</f>
        <v>35</v>
      </c>
      <c r="G10" s="36" t="n">
        <v>0</v>
      </c>
      <c r="H10" s="35" t="n">
        <f aca="false">'Prix de revient initial S4'!I10</f>
        <v>34.5</v>
      </c>
      <c r="I10" s="36" t="n">
        <v>0</v>
      </c>
      <c r="J10" s="37" t="n">
        <v>0</v>
      </c>
      <c r="K10" s="38" t="n">
        <v>0</v>
      </c>
      <c r="L10" s="39" t="n">
        <f aca="false">(B10+D10+F10+H10)*$J$24+(C10+E10+G10+I10)*$J$24+J10*$G$24+K10*$D$24</f>
        <v>5199.87</v>
      </c>
      <c r="M10" s="40" t="n">
        <f aca="false">L10</f>
        <v>5199.87</v>
      </c>
    </row>
    <row r="11" customFormat="false" ht="15" hidden="false" customHeight="false" outlineLevel="0" collapsed="false">
      <c r="A11" s="34" t="n">
        <v>42646</v>
      </c>
      <c r="B11" s="35" t="n">
        <v>0</v>
      </c>
      <c r="C11" s="36" t="n">
        <v>0</v>
      </c>
      <c r="D11" s="35" t="n">
        <v>0</v>
      </c>
      <c r="E11" s="36" t="n">
        <v>0</v>
      </c>
      <c r="F11" s="35" t="n">
        <v>0</v>
      </c>
      <c r="G11" s="36" t="n">
        <v>0</v>
      </c>
      <c r="H11" s="35" t="n">
        <v>0</v>
      </c>
      <c r="I11" s="36" t="n">
        <v>0</v>
      </c>
      <c r="J11" s="37" t="n">
        <f aca="false">SUM(B11:I11)</f>
        <v>0</v>
      </c>
      <c r="K11" s="38" t="n">
        <v>0</v>
      </c>
      <c r="L11" s="39" t="n">
        <f aca="false">(B11+D11+F11+H11)*$J$24+(C11+E11+G11+I11)*$J$24+J11*$G$24+K11*$D$24</f>
        <v>0</v>
      </c>
      <c r="M11" s="40" t="n">
        <f aca="false">M10+L11</f>
        <v>5199.87</v>
      </c>
    </row>
    <row r="12" customFormat="false" ht="15" hidden="false" customHeight="false" outlineLevel="0" collapsed="false">
      <c r="A12" s="34" t="n">
        <v>42653</v>
      </c>
      <c r="B12" s="35" t="n">
        <v>0</v>
      </c>
      <c r="C12" s="36" t="n">
        <v>0</v>
      </c>
      <c r="D12" s="35" t="n">
        <v>0</v>
      </c>
      <c r="E12" s="36" t="n">
        <v>0</v>
      </c>
      <c r="F12" s="35" t="n">
        <v>0</v>
      </c>
      <c r="G12" s="36" t="n">
        <v>0</v>
      </c>
      <c r="H12" s="35" t="n">
        <v>0</v>
      </c>
      <c r="I12" s="36" t="n">
        <v>0</v>
      </c>
      <c r="J12" s="37" t="n">
        <f aca="false">SUM(B12:I12)</f>
        <v>0</v>
      </c>
      <c r="K12" s="38" t="n">
        <v>0</v>
      </c>
      <c r="L12" s="39" t="n">
        <f aca="false">(B12+D12+F12+H12)*$J$24+(C12+E12+G12+I12)*$J$24+J12*$G$24+K12*$D$24</f>
        <v>0</v>
      </c>
      <c r="M12" s="40" t="n">
        <f aca="false">M11+L12</f>
        <v>5199.87</v>
      </c>
    </row>
    <row r="13" customFormat="false" ht="15" hidden="false" customHeight="false" outlineLevel="0" collapsed="false">
      <c r="A13" s="34" t="n">
        <v>42660</v>
      </c>
      <c r="B13" s="35" t="n">
        <v>0</v>
      </c>
      <c r="C13" s="36" t="n">
        <v>0</v>
      </c>
      <c r="D13" s="35" t="n">
        <v>0</v>
      </c>
      <c r="E13" s="36" t="n">
        <v>0</v>
      </c>
      <c r="F13" s="35" t="n">
        <v>0</v>
      </c>
      <c r="G13" s="36" t="n">
        <v>0</v>
      </c>
      <c r="H13" s="35" t="n">
        <v>0</v>
      </c>
      <c r="I13" s="36" t="n">
        <v>0</v>
      </c>
      <c r="J13" s="37" t="n">
        <f aca="false">SUM(B13:I13)</f>
        <v>0</v>
      </c>
      <c r="K13" s="38" t="n">
        <v>0</v>
      </c>
      <c r="L13" s="39" t="n">
        <f aca="false">(B13+D13+F13+H13)*$J$24+(C13+E13+G13+I13)*$J$24+J13*$G$24+K13*$D$24</f>
        <v>0</v>
      </c>
      <c r="M13" s="40" t="n">
        <f aca="false">M12+L13</f>
        <v>5199.87</v>
      </c>
    </row>
    <row r="14" customFormat="false" ht="15" hidden="false" customHeight="false" outlineLevel="0" collapsed="false">
      <c r="A14" s="34" t="n">
        <v>42667</v>
      </c>
      <c r="B14" s="35" t="n">
        <v>0</v>
      </c>
      <c r="C14" s="36" t="n">
        <v>0</v>
      </c>
      <c r="D14" s="35" t="n">
        <v>0</v>
      </c>
      <c r="E14" s="36" t="n">
        <v>0</v>
      </c>
      <c r="F14" s="35" t="n">
        <v>0</v>
      </c>
      <c r="G14" s="36" t="n">
        <v>0</v>
      </c>
      <c r="H14" s="35" t="n">
        <v>0</v>
      </c>
      <c r="I14" s="36" t="n">
        <v>0</v>
      </c>
      <c r="J14" s="37" t="n">
        <f aca="false">SUM(B14:I14)</f>
        <v>0</v>
      </c>
      <c r="K14" s="38" t="n">
        <v>0</v>
      </c>
      <c r="L14" s="39" t="n">
        <f aca="false">(B14+D14+F14+H14)*$J$24+(C14+E14+G14+I14)*$J$24+J14*$G$24+K14*$D$24</f>
        <v>0</v>
      </c>
      <c r="M14" s="40" t="n">
        <f aca="false">M13+L14</f>
        <v>5199.87</v>
      </c>
    </row>
    <row r="15" customFormat="false" ht="15" hidden="false" customHeight="false" outlineLevel="0" collapsed="false">
      <c r="A15" s="34" t="n">
        <v>42674</v>
      </c>
      <c r="B15" s="35" t="n">
        <v>0</v>
      </c>
      <c r="C15" s="36" t="n">
        <v>0</v>
      </c>
      <c r="D15" s="35" t="n">
        <v>0</v>
      </c>
      <c r="E15" s="36" t="n">
        <v>0</v>
      </c>
      <c r="F15" s="35" t="n">
        <v>0</v>
      </c>
      <c r="G15" s="36" t="n">
        <v>0</v>
      </c>
      <c r="H15" s="35" t="n">
        <v>0</v>
      </c>
      <c r="I15" s="36" t="n">
        <v>0</v>
      </c>
      <c r="J15" s="37" t="n">
        <f aca="false">SUM(B15:I15)</f>
        <v>0</v>
      </c>
      <c r="K15" s="38" t="n">
        <v>0</v>
      </c>
      <c r="L15" s="39" t="n">
        <f aca="false">(B15+D15+F15+H15)*$J$24+(C15+E15+G15+I15)*$J$24+J15*$G$24+K15*$D$24</f>
        <v>0</v>
      </c>
      <c r="M15" s="40" t="n">
        <f aca="false">M14+L15</f>
        <v>5199.87</v>
      </c>
    </row>
    <row r="16" customFormat="false" ht="15" hidden="false" customHeight="false" outlineLevel="0" collapsed="false">
      <c r="A16" s="34" t="n">
        <v>42681</v>
      </c>
      <c r="B16" s="35" t="n">
        <v>0</v>
      </c>
      <c r="C16" s="36" t="n">
        <v>0</v>
      </c>
      <c r="D16" s="35" t="n">
        <v>0</v>
      </c>
      <c r="E16" s="36" t="n">
        <v>0</v>
      </c>
      <c r="F16" s="35" t="n">
        <v>0</v>
      </c>
      <c r="G16" s="36" t="n">
        <v>0</v>
      </c>
      <c r="H16" s="35" t="n">
        <v>0</v>
      </c>
      <c r="I16" s="36" t="n">
        <v>0</v>
      </c>
      <c r="J16" s="37" t="n">
        <f aca="false">SUM(B16:I16)</f>
        <v>0</v>
      </c>
      <c r="K16" s="38" t="n">
        <v>0</v>
      </c>
      <c r="L16" s="39" t="n">
        <f aca="false">(B16+D16+F16+H16)*$J$24+(C16+E16+G16+I16)*$J$24+J16*$G$24+K16*$D$24</f>
        <v>0</v>
      </c>
      <c r="M16" s="40" t="n">
        <f aca="false">M15+L16</f>
        <v>5199.87</v>
      </c>
    </row>
    <row r="17" customFormat="false" ht="15" hidden="false" customHeight="false" outlineLevel="0" collapsed="false">
      <c r="A17" s="34" t="n">
        <v>42688</v>
      </c>
      <c r="B17" s="35" t="n">
        <v>0</v>
      </c>
      <c r="C17" s="36" t="n">
        <v>0</v>
      </c>
      <c r="D17" s="35" t="n">
        <v>0</v>
      </c>
      <c r="E17" s="36" t="n">
        <v>0</v>
      </c>
      <c r="F17" s="35" t="n">
        <v>0</v>
      </c>
      <c r="G17" s="36" t="n">
        <v>0</v>
      </c>
      <c r="H17" s="35" t="n">
        <v>0</v>
      </c>
      <c r="I17" s="36" t="n">
        <v>0</v>
      </c>
      <c r="J17" s="37" t="n">
        <f aca="false">SUM(B17:I17)</f>
        <v>0</v>
      </c>
      <c r="K17" s="38" t="n">
        <v>0</v>
      </c>
      <c r="L17" s="39" t="n">
        <f aca="false">(B17+D17+F17+H17)*$J$24+(C17+E17+G17+I17)*$J$24+J17*$G$24+K17*$D$24</f>
        <v>0</v>
      </c>
      <c r="M17" s="40" t="n">
        <f aca="false">M16+L17</f>
        <v>5199.87</v>
      </c>
    </row>
    <row r="18" customFormat="false" ht="15" hidden="false" customHeight="false" outlineLevel="0" collapsed="false">
      <c r="A18" s="34" t="n">
        <v>42695</v>
      </c>
      <c r="B18" s="35" t="n">
        <v>0</v>
      </c>
      <c r="C18" s="36" t="n">
        <v>0</v>
      </c>
      <c r="D18" s="35" t="n">
        <v>0</v>
      </c>
      <c r="E18" s="36" t="n">
        <v>0</v>
      </c>
      <c r="F18" s="35" t="n">
        <v>0</v>
      </c>
      <c r="G18" s="36" t="n">
        <v>0</v>
      </c>
      <c r="H18" s="35" t="n">
        <v>0</v>
      </c>
      <c r="I18" s="36" t="n">
        <v>0</v>
      </c>
      <c r="J18" s="37" t="n">
        <f aca="false">SUM(B18:I18)</f>
        <v>0</v>
      </c>
      <c r="K18" s="38" t="n">
        <v>0</v>
      </c>
      <c r="L18" s="39" t="n">
        <f aca="false">(B18+D18+F18+H18)*$J$24+(C18+E18+G18+I18)*$J$24+J18*$G$24+K18*$D$24</f>
        <v>0</v>
      </c>
      <c r="M18" s="40" t="n">
        <f aca="false">M17+L18</f>
        <v>5199.87</v>
      </c>
    </row>
    <row r="19" customFormat="false" ht="15" hidden="false" customHeight="false" outlineLevel="0" collapsed="false">
      <c r="A19" s="34" t="n">
        <v>42702</v>
      </c>
      <c r="B19" s="35" t="n">
        <v>0</v>
      </c>
      <c r="C19" s="36" t="n">
        <v>0</v>
      </c>
      <c r="D19" s="35" t="n">
        <v>0</v>
      </c>
      <c r="E19" s="36" t="n">
        <v>0</v>
      </c>
      <c r="F19" s="35" t="n">
        <v>0</v>
      </c>
      <c r="G19" s="36" t="n">
        <v>0</v>
      </c>
      <c r="H19" s="35" t="n">
        <v>0</v>
      </c>
      <c r="I19" s="36" t="n">
        <v>0</v>
      </c>
      <c r="J19" s="37" t="n">
        <f aca="false">SUM(B19:I19)</f>
        <v>0</v>
      </c>
      <c r="K19" s="38" t="n">
        <v>0</v>
      </c>
      <c r="L19" s="39" t="n">
        <f aca="false">(B19+D19+F19+H19)*$J$24+(C19+E19+G19+I19)*$J$24+J19*$G$24+K19*$D$24</f>
        <v>0</v>
      </c>
      <c r="M19" s="40" t="n">
        <f aca="false">M18+L19</f>
        <v>5199.87</v>
      </c>
    </row>
    <row r="20" customFormat="false" ht="15" hidden="false" customHeight="false" outlineLevel="0" collapsed="false">
      <c r="A20" s="34" t="n">
        <v>42709</v>
      </c>
      <c r="B20" s="35" t="n">
        <v>0</v>
      </c>
      <c r="C20" s="36" t="n">
        <v>0</v>
      </c>
      <c r="D20" s="35" t="n">
        <v>0</v>
      </c>
      <c r="E20" s="36" t="n">
        <v>0</v>
      </c>
      <c r="F20" s="35" t="n">
        <v>0</v>
      </c>
      <c r="G20" s="36" t="n">
        <v>0</v>
      </c>
      <c r="H20" s="35" t="n">
        <v>0</v>
      </c>
      <c r="I20" s="36" t="n">
        <v>0</v>
      </c>
      <c r="J20" s="37" t="n">
        <f aca="false">SUM(B20:I20)</f>
        <v>0</v>
      </c>
      <c r="K20" s="38" t="n">
        <v>0</v>
      </c>
      <c r="L20" s="39" t="n">
        <f aca="false">(B20+D20+F20+H20)*$J$24+(C20+E20+G20+I20)*$J$24+J20*$G$24+K20*$D$24</f>
        <v>0</v>
      </c>
      <c r="M20" s="40" t="n">
        <f aca="false">M19+L20</f>
        <v>5199.87</v>
      </c>
    </row>
    <row r="21" customFormat="false" ht="15" hidden="false" customHeight="false" outlineLevel="0" collapsed="false">
      <c r="A21" s="34" t="n">
        <v>42716</v>
      </c>
      <c r="B21" s="35" t="n">
        <v>0</v>
      </c>
      <c r="C21" s="36" t="n">
        <v>0</v>
      </c>
      <c r="D21" s="35" t="n">
        <v>0</v>
      </c>
      <c r="E21" s="36" t="n">
        <v>0</v>
      </c>
      <c r="F21" s="35" t="n">
        <v>0</v>
      </c>
      <c r="G21" s="36" t="n">
        <v>0</v>
      </c>
      <c r="H21" s="35" t="n">
        <v>0</v>
      </c>
      <c r="I21" s="36" t="n">
        <v>0</v>
      </c>
      <c r="J21" s="37" t="n">
        <f aca="false">SUM(B21:I21)</f>
        <v>0</v>
      </c>
      <c r="K21" s="38" t="n">
        <v>0</v>
      </c>
      <c r="L21" s="39" t="n">
        <f aca="false">(B21+D21+F21+H21)*$J$24+(C21+E21+G21+I21)*$J$24+J21*$G$24+K21*$D$24</f>
        <v>0</v>
      </c>
      <c r="M21" s="40" t="n">
        <f aca="false">M20+L21</f>
        <v>5199.87</v>
      </c>
    </row>
    <row r="22" customFormat="false" ht="18.75" hidden="false" customHeight="false" outlineLevel="0" collapsed="false">
      <c r="A22" s="19" t="s">
        <v>13</v>
      </c>
      <c r="B22" s="20" t="n">
        <f aca="false">SUM(B10:B21)</f>
        <v>0</v>
      </c>
      <c r="C22" s="20" t="n">
        <f aca="false">SUM(C10:C21)</f>
        <v>0</v>
      </c>
      <c r="D22" s="20" t="n">
        <f aca="false">SUM(D10:D21)</f>
        <v>34.5</v>
      </c>
      <c r="E22" s="20" t="n">
        <f aca="false">SUM(E10:E21)</f>
        <v>0</v>
      </c>
      <c r="F22" s="20" t="n">
        <f aca="false">SUM(F10:F21)</f>
        <v>35</v>
      </c>
      <c r="G22" s="20" t="n">
        <f aca="false">SUM(G10:G21)</f>
        <v>0</v>
      </c>
      <c r="H22" s="20" t="n">
        <f aca="false">SUM(H10:H21)</f>
        <v>34.5</v>
      </c>
      <c r="I22" s="20" t="n">
        <f aca="false">SUM(I10:I21)</f>
        <v>0</v>
      </c>
      <c r="J22" s="20" t="n">
        <f aca="false">SUM(J10:J21)</f>
        <v>0</v>
      </c>
      <c r="K22" s="20" t="n">
        <f aca="false">SUM(K10:K21)</f>
        <v>0</v>
      </c>
      <c r="L22" s="21"/>
      <c r="M22" s="42" t="n">
        <f aca="false">M21</f>
        <v>5199.87</v>
      </c>
    </row>
    <row r="23" s="32" customFormat="true" ht="15" hidden="false" customHeight="false" outlineLevel="0" collapsed="false"/>
    <row r="24" customFormat="false" ht="18.75" hidden="false" customHeight="false" outlineLevel="0" collapsed="false">
      <c r="B24" s="23" t="s">
        <v>14</v>
      </c>
      <c r="C24" s="23"/>
      <c r="D24" s="24" t="n">
        <v>100</v>
      </c>
      <c r="E24" s="23" t="s">
        <v>15</v>
      </c>
      <c r="F24" s="23"/>
      <c r="G24" s="24" t="n">
        <v>10</v>
      </c>
      <c r="H24" s="23" t="s">
        <v>16</v>
      </c>
      <c r="I24" s="23"/>
      <c r="J24" s="25" t="n">
        <f aca="false">'Taux horaire d''un technicien'!E15</f>
        <v>49.99875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="43" customFormat="true" ht="15" hidden="false" customHeight="false" outlineLevel="0" collapsed="false">
      <c r="A26" s="2"/>
      <c r="B26" s="2"/>
      <c r="C26" s="2"/>
      <c r="D26" s="2"/>
      <c r="E26" s="3"/>
      <c r="F26" s="3"/>
      <c r="G26" s="3"/>
      <c r="H26" s="26"/>
      <c r="I26" s="3"/>
      <c r="J26" s="3"/>
      <c r="K26" s="2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" hidden="false" customHeight="false" outlineLevel="0" collapsed="false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" hidden="false" customHeight="false" outlineLevel="0" collapsed="false">
      <c r="E29" s="26" t="s">
        <v>18</v>
      </c>
      <c r="F29" s="3" t="s">
        <v>6</v>
      </c>
      <c r="G29" s="3" t="s">
        <v>19</v>
      </c>
      <c r="H29" s="26" t="s">
        <v>20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" hidden="false" customHeight="false" outlineLevel="0" collapsed="false">
      <c r="E30" s="3" t="s">
        <v>21</v>
      </c>
      <c r="F30" s="30" t="n">
        <v>42703</v>
      </c>
      <c r="G30" s="3" t="s">
        <v>22</v>
      </c>
      <c r="H30" s="31" t="s">
        <v>23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mergeCells count="14">
    <mergeCell ref="A5:M6"/>
    <mergeCell ref="B7:C7"/>
    <mergeCell ref="D7:E7"/>
    <mergeCell ref="F7:G7"/>
    <mergeCell ref="H7:I7"/>
    <mergeCell ref="A8:A9"/>
    <mergeCell ref="B8:B9"/>
    <mergeCell ref="C8:C9"/>
    <mergeCell ref="D8:D9"/>
    <mergeCell ref="E8:E9"/>
    <mergeCell ref="F8:F9"/>
    <mergeCell ref="G8:G9"/>
    <mergeCell ref="H8:H9"/>
    <mergeCell ref="I8:I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R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O7" activeCellId="0" sqref="O7"/>
    </sheetView>
  </sheetViews>
  <sheetFormatPr defaultRowHeight="15"/>
  <cols>
    <col collapsed="false" hidden="false" max="1" min="1" style="0" width="3.51020408163265"/>
    <col collapsed="false" hidden="false" max="2" min="2" style="0" width="8.23469387755102"/>
    <col collapsed="false" hidden="false" max="3" min="3" style="0" width="17.5510204081633"/>
    <col collapsed="false" hidden="false" max="15" min="4" style="0" width="12.1479591836735"/>
    <col collapsed="false" hidden="false" max="18" min="16" style="0" width="6.0765306122449"/>
    <col collapsed="false" hidden="false" max="1025" min="19" style="0" width="8.23469387755102"/>
  </cols>
  <sheetData>
    <row r="1" customFormat="false" ht="15" hidden="false" customHeight="false" outlineLevel="0" collapsed="false">
      <c r="B1" s="32"/>
      <c r="C1" s="1"/>
      <c r="D1" s="1"/>
      <c r="E1" s="44"/>
      <c r="F1" s="32"/>
      <c r="G1" s="32"/>
      <c r="H1" s="3" t="s">
        <v>0</v>
      </c>
      <c r="I1" s="32"/>
      <c r="J1" s="32"/>
      <c r="K1" s="32"/>
      <c r="L1" s="32"/>
      <c r="M1" s="32"/>
      <c r="N1" s="32"/>
    </row>
    <row r="2" customFormat="false" ht="15" hidden="false" customHeight="false" outlineLevel="0" collapsed="false">
      <c r="B2" s="32"/>
      <c r="C2" s="1"/>
      <c r="D2" s="1"/>
      <c r="E2" s="1"/>
      <c r="F2" s="32"/>
      <c r="G2" s="32"/>
      <c r="H2" s="32"/>
      <c r="I2" s="32"/>
      <c r="J2" s="32"/>
      <c r="K2" s="32"/>
      <c r="L2" s="32"/>
      <c r="M2" s="32"/>
      <c r="N2" s="32"/>
    </row>
    <row r="3" customFormat="false" ht="15" hidden="false" customHeight="false" outlineLevel="0" collapsed="false">
      <c r="B3" s="32"/>
    </row>
    <row r="4" customFormat="false" ht="15" hidden="false" customHeight="false" outlineLevel="0" collapsed="false">
      <c r="B4" s="32"/>
    </row>
    <row r="6" customFormat="false" ht="15" hidden="false" customHeight="false" outlineLevel="0" collapsed="false">
      <c r="C6" s="45"/>
      <c r="D6" s="20" t="s">
        <v>25</v>
      </c>
      <c r="E6" s="20" t="s">
        <v>26</v>
      </c>
      <c r="F6" s="20" t="s">
        <v>27</v>
      </c>
      <c r="G6" s="20" t="s">
        <v>28</v>
      </c>
      <c r="H6" s="20" t="s">
        <v>29</v>
      </c>
      <c r="I6" s="20" t="s">
        <v>30</v>
      </c>
      <c r="J6" s="20" t="s">
        <v>31</v>
      </c>
      <c r="K6" s="20" t="s">
        <v>32</v>
      </c>
      <c r="L6" s="20" t="s">
        <v>33</v>
      </c>
      <c r="M6" s="20" t="s">
        <v>34</v>
      </c>
      <c r="N6" s="20" t="s">
        <v>35</v>
      </c>
      <c r="O6" s="20" t="s">
        <v>36</v>
      </c>
      <c r="P6" s="46"/>
      <c r="Q6" s="46"/>
      <c r="R6" s="46"/>
    </row>
    <row r="7" customFormat="false" ht="15" hidden="false" customHeight="false" outlineLevel="0" collapsed="false">
      <c r="C7" s="47" t="s">
        <v>37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9"/>
      <c r="Q7" s="49"/>
      <c r="R7" s="49"/>
    </row>
    <row r="9" customFormat="false" ht="15" hidden="false" customHeight="false" outlineLevel="0" collapsed="false">
      <c r="C9" s="31" t="s">
        <v>37</v>
      </c>
    </row>
    <row r="28" customFormat="false" ht="15" hidden="false" customHeight="false" outlineLevel="0" collapsed="false">
      <c r="P28" s="31" t="s">
        <v>38</v>
      </c>
    </row>
    <row r="34" customFormat="false" ht="15" hidden="false" customHeight="false" outlineLevel="0" collapsed="false">
      <c r="F34" s="26" t="s">
        <v>18</v>
      </c>
      <c r="G34" s="3" t="s">
        <v>6</v>
      </c>
      <c r="H34" s="3" t="s">
        <v>19</v>
      </c>
      <c r="I34" s="26" t="s">
        <v>20</v>
      </c>
    </row>
    <row r="35" customFormat="false" ht="15" hidden="false" customHeight="false" outlineLevel="0" collapsed="false">
      <c r="F35" s="3" t="s">
        <v>21</v>
      </c>
      <c r="G35" s="30" t="n">
        <v>42703</v>
      </c>
      <c r="H35" s="3" t="s">
        <v>22</v>
      </c>
      <c r="I35" s="31" t="s">
        <v>23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45" width="3.51020408163265"/>
    <col collapsed="false" hidden="false" max="3" min="2" style="45" width="7.96428571428571"/>
    <col collapsed="false" hidden="false" max="4" min="4" style="45" width="9.44897959183673"/>
    <col collapsed="false" hidden="false" max="5" min="5" style="45" width="15.7959183673469"/>
    <col collapsed="false" hidden="false" max="6" min="6" style="45" width="14.5816326530612"/>
    <col collapsed="false" hidden="false" max="7" min="7" style="45" width="15.1173469387755"/>
    <col collapsed="false" hidden="false" max="8" min="8" style="45" width="11.8775510204082"/>
    <col collapsed="false" hidden="false" max="14" min="9" style="45" width="7.96428571428571"/>
    <col collapsed="false" hidden="false" max="15" min="15" style="45" width="3.51020408163265"/>
    <col collapsed="false" hidden="false" max="1025" min="16" style="45" width="7.96428571428571"/>
  </cols>
  <sheetData>
    <row r="1" s="32" customFormat="true" ht="15" hidden="false" customHeight="false" outlineLevel="0" collapsed="false">
      <c r="C1" s="1"/>
      <c r="H1" s="3" t="s">
        <v>0</v>
      </c>
    </row>
    <row r="2" customFormat="false" ht="15" hidden="false" customHeight="false" outlineLevel="0" collapsed="false">
      <c r="B2" s="32"/>
      <c r="C2" s="1"/>
      <c r="D2" s="1"/>
      <c r="E2" s="1"/>
      <c r="F2" s="0"/>
      <c r="G2" s="0"/>
      <c r="H2" s="0"/>
      <c r="I2" s="0"/>
    </row>
    <row r="3" customFormat="false" ht="15" hidden="false" customHeight="false" outlineLevel="0" collapsed="false">
      <c r="B3" s="32"/>
      <c r="C3" s="1"/>
      <c r="D3" s="1"/>
      <c r="E3" s="1"/>
      <c r="F3" s="0"/>
      <c r="G3" s="0"/>
      <c r="H3" s="0"/>
      <c r="I3" s="0"/>
    </row>
    <row r="4" customFormat="false" ht="15" hidden="false" customHeight="false" outlineLevel="0" collapsed="false">
      <c r="B4" s="32"/>
      <c r="C4" s="0"/>
      <c r="D4" s="0"/>
      <c r="E4" s="0"/>
      <c r="F4" s="0"/>
      <c r="G4" s="0"/>
      <c r="H4" s="0"/>
      <c r="I4" s="0"/>
    </row>
    <row r="5" customFormat="false" ht="23.25" hidden="false" customHeight="false" outlineLevel="0" collapsed="false">
      <c r="B5" s="50" t="s">
        <v>39</v>
      </c>
      <c r="C5" s="51"/>
      <c r="D5" s="51"/>
      <c r="E5" s="51"/>
      <c r="F5" s="51"/>
      <c r="G5" s="51"/>
      <c r="H5" s="51"/>
      <c r="I5" s="0"/>
    </row>
    <row r="6" customFormat="false" ht="18.75" hidden="false" customHeight="false" outlineLevel="0" collapsed="false">
      <c r="B6" s="51"/>
      <c r="C6" s="51"/>
      <c r="D6" s="51"/>
      <c r="E6" s="51"/>
      <c r="F6" s="51"/>
      <c r="G6" s="51"/>
      <c r="H6" s="51"/>
      <c r="I6" s="0"/>
    </row>
    <row r="7" customFormat="false" ht="15" hidden="false" customHeight="false" outlineLevel="0" collapsed="false">
      <c r="B7" s="45" t="s">
        <v>40</v>
      </c>
      <c r="E7" s="52" t="n">
        <v>3000</v>
      </c>
      <c r="F7" s="45" t="s">
        <v>41</v>
      </c>
      <c r="G7" s="0"/>
      <c r="H7" s="0"/>
      <c r="I7" s="0"/>
    </row>
    <row r="8" customFormat="false" ht="15" hidden="false" customHeight="false" outlineLevel="0" collapsed="false">
      <c r="B8" s="0"/>
      <c r="E8" s="0"/>
      <c r="F8" s="0"/>
      <c r="G8" s="0"/>
      <c r="H8" s="0"/>
      <c r="I8" s="0"/>
    </row>
    <row r="9" customFormat="false" ht="15" hidden="false" customHeight="false" outlineLevel="0" collapsed="false">
      <c r="B9" s="45" t="s">
        <v>42</v>
      </c>
      <c r="E9" s="52" t="n">
        <f aca="false">E7+G9*E7</f>
        <v>4500</v>
      </c>
      <c r="F9" s="45" t="s">
        <v>41</v>
      </c>
      <c r="G9" s="53" t="n">
        <v>0.5</v>
      </c>
      <c r="H9" s="0"/>
      <c r="I9" s="0"/>
    </row>
    <row r="10" customFormat="false" ht="15" hidden="false" customHeight="false" outlineLevel="0" collapsed="false">
      <c r="B10" s="0"/>
      <c r="E10" s="0"/>
      <c r="F10" s="0"/>
      <c r="G10" s="0"/>
      <c r="H10" s="0"/>
      <c r="I10" s="0"/>
    </row>
    <row r="11" customFormat="false" ht="15" hidden="false" customHeight="false" outlineLevel="0" collapsed="false">
      <c r="B11" s="45" t="s">
        <v>43</v>
      </c>
      <c r="E11" s="52" t="n">
        <f aca="false">E9+E9*G11</f>
        <v>5999.85</v>
      </c>
      <c r="F11" s="0" t="s">
        <v>41</v>
      </c>
      <c r="G11" s="54" t="n">
        <v>0.3333</v>
      </c>
      <c r="H11" s="0"/>
      <c r="I11" s="0"/>
    </row>
    <row r="12" customFormat="false" ht="15" hidden="false" customHeight="false" outlineLevel="0" collapsed="false">
      <c r="B12" s="0"/>
      <c r="E12" s="0"/>
      <c r="F12" s="0"/>
      <c r="G12" s="0"/>
      <c r="H12" s="0"/>
      <c r="I12" s="0"/>
    </row>
    <row r="13" customFormat="false" ht="15" hidden="false" customHeight="false" outlineLevel="0" collapsed="false">
      <c r="B13" s="45" t="s">
        <v>44</v>
      </c>
      <c r="E13" s="45" t="n">
        <v>120</v>
      </c>
      <c r="F13" s="45" t="s">
        <v>45</v>
      </c>
      <c r="G13" s="0"/>
      <c r="H13" s="0"/>
      <c r="I13" s="0"/>
    </row>
    <row r="14" customFormat="false" ht="15" hidden="false" customHeight="false" outlineLevel="0" collapsed="false">
      <c r="B14" s="0"/>
      <c r="E14" s="0"/>
      <c r="F14" s="0"/>
      <c r="G14" s="0"/>
      <c r="H14" s="0"/>
      <c r="I14" s="0"/>
    </row>
    <row r="15" customFormat="false" ht="15" hidden="false" customHeight="false" outlineLevel="0" collapsed="false">
      <c r="B15" s="45" t="s">
        <v>46</v>
      </c>
      <c r="E15" s="55" t="n">
        <f aca="false">E11/E13</f>
        <v>49.99875</v>
      </c>
      <c r="F15" s="45" t="s">
        <v>47</v>
      </c>
      <c r="G15" s="0"/>
      <c r="H15" s="0"/>
      <c r="I15" s="0"/>
    </row>
    <row r="16" customFormat="false" ht="15" hidden="false" customHeight="false" outlineLevel="0" collapsed="false">
      <c r="F16" s="0"/>
      <c r="G16" s="0"/>
      <c r="H16" s="0"/>
      <c r="I16" s="0"/>
    </row>
    <row r="17" customFormat="false" ht="15" hidden="false" customHeight="false" outlineLevel="0" collapsed="false">
      <c r="F17" s="0"/>
      <c r="G17" s="0"/>
      <c r="H17" s="0"/>
      <c r="I17" s="0"/>
    </row>
    <row r="18" customFormat="false" ht="15" hidden="false" customHeight="false" outlineLevel="0" collapsed="false">
      <c r="F18" s="0"/>
      <c r="G18" s="0"/>
      <c r="H18" s="0"/>
      <c r="I18" s="0"/>
    </row>
    <row r="19" customFormat="false" ht="15" hidden="false" customHeight="false" outlineLevel="0" collapsed="false">
      <c r="F19" s="26" t="s">
        <v>18</v>
      </c>
      <c r="G19" s="3" t="s">
        <v>6</v>
      </c>
      <c r="H19" s="3" t="s">
        <v>19</v>
      </c>
      <c r="I19" s="26" t="s">
        <v>20</v>
      </c>
    </row>
    <row r="20" customFormat="false" ht="15" hidden="false" customHeight="false" outlineLevel="0" collapsed="false">
      <c r="F20" s="3" t="s">
        <v>21</v>
      </c>
      <c r="G20" s="30" t="n">
        <v>42703</v>
      </c>
      <c r="H20" s="3" t="s">
        <v>22</v>
      </c>
      <c r="I20" s="31" t="s">
        <v>23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>Thundermist</dc:creator>
  <dc:description/>
  <dc:language>fr-FR</dc:language>
  <cp:lastModifiedBy/>
  <dcterms:modified xsi:type="dcterms:W3CDTF">2017-01-29T00:50:15Z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