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defaultThemeVersion="124226"/>
  <mc:AlternateContent xmlns:mc="http://schemas.openxmlformats.org/markup-compatibility/2006">
    <mc:Choice Requires="x15">
      <x15ac:absPath xmlns:x15ac="http://schemas.microsoft.com/office/spreadsheetml/2010/11/ac" url="https://uespe-my.sharepoint.com/personal/adguevara7_espe_edu_ec/Documents/Analisis y Diseño de software/"/>
    </mc:Choice>
  </mc:AlternateContent>
  <xr:revisionPtr revIDLastSave="0" documentId="8_{E2896801-B13C-4AD5-9317-AFCB05210580}" xr6:coauthVersionLast="47" xr6:coauthVersionMax="47" xr10:uidLastSave="{00000000-0000-0000-0000-000000000000}"/>
  <bookViews>
    <workbookView xWindow="-108" yWindow="-108" windowWidth="23256" windowHeight="12456" firstSheet="4" activeTab="4" xr2:uid="{00000000-000D-0000-FFFF-FFFF00000000}"/>
  </bookViews>
  <sheets>
    <sheet name="Matriz Ckeck LIst" sheetId="19" r:id="rId1"/>
    <sheet name="MODELO LISTA DE COMPROBACION" sheetId="20" r:id="rId2"/>
    <sheet name="MODELO LISTA DE COMPROBACIO (2)" sheetId="22" r:id="rId3"/>
    <sheet name="MODELO LISTA DE COMPROBACIO (3)" sheetId="23" r:id="rId4"/>
    <sheet name="RECOMENDACIONES" sheetId="21" r:id="rId5"/>
  </sheets>
  <definedNames>
    <definedName name="_xlnm._FilterDatabase" localSheetId="0" hidden="1">'Matriz Ckeck LIst'!$B$7:$G$19</definedName>
    <definedName name="_xlnm.Print_Area" localSheetId="0">'Matriz Ckeck LIst'!$B$1:$J$19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3" l="1"/>
  <c r="D36" i="23" s="1"/>
  <c r="C35" i="23"/>
  <c r="C36" i="23" s="1"/>
  <c r="D27" i="23"/>
  <c r="D28" i="23" s="1"/>
  <c r="C27" i="23"/>
  <c r="C28" i="23" s="1"/>
  <c r="D17" i="23"/>
  <c r="D18" i="23" s="1"/>
  <c r="C17" i="23"/>
  <c r="C18" i="23" s="1"/>
  <c r="D35" i="22"/>
  <c r="D36" i="22" s="1"/>
  <c r="C35" i="22"/>
  <c r="C36" i="22" s="1"/>
  <c r="D27" i="22"/>
  <c r="D28" i="22" s="1"/>
  <c r="C27" i="22"/>
  <c r="C28" i="22" s="1"/>
  <c r="D17" i="22"/>
  <c r="D18" i="22" s="1"/>
  <c r="C17" i="22"/>
  <c r="C18" i="22" s="1"/>
  <c r="D35" i="20"/>
  <c r="D36" i="20" s="1"/>
  <c r="C35" i="20"/>
  <c r="C36" i="20" s="1"/>
  <c r="D27" i="20"/>
  <c r="D28" i="20" s="1"/>
  <c r="C27" i="20"/>
  <c r="C28" i="20" s="1"/>
  <c r="D17" i="20"/>
  <c r="D18" i="20" s="1"/>
  <c r="C17" i="20"/>
  <c r="C1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jeny ruiz</author>
  </authors>
  <commentList>
    <comment ref="E7" authorId="0" shapeId="0" xr:uid="{00000000-0006-0000-0000-000001000000}">
      <text>
        <r>
          <rPr>
            <b/>
            <sz val="9"/>
            <color indexed="81"/>
            <rFont val="Tahoma"/>
            <family val="2"/>
          </rPr>
          <t>jeny ruiz:</t>
        </r>
        <r>
          <rPr>
            <sz val="9"/>
            <color indexed="81"/>
            <rFont val="Tahoma"/>
            <family val="2"/>
          </rPr>
          <t xml:space="preserve">
Control del nivel de acuedo entre las partes Cliente y Desarrollador</t>
        </r>
      </text>
    </comment>
    <comment ref="F7" authorId="0" shapeId="0" xr:uid="{00000000-0006-0000-0000-000002000000}">
      <text>
        <r>
          <rPr>
            <b/>
            <sz val="9"/>
            <color indexed="81"/>
            <rFont val="Tahoma"/>
            <charset val="1"/>
          </rPr>
          <t>jeny ruiz:</t>
        </r>
        <r>
          <rPr>
            <sz val="9"/>
            <color indexed="81"/>
            <rFont val="Tahoma"/>
            <charset val="1"/>
          </rPr>
          <t xml:space="preserve">
La información contenida en memoria se utiliza para actualizar los campos de la base de datos.</t>
        </r>
      </text>
    </comment>
    <comment ref="H7" authorId="0" shapeId="0" xr:uid="{00000000-0006-0000-0000-000003000000}">
      <text>
        <r>
          <rPr>
            <b/>
            <sz val="9"/>
            <color indexed="81"/>
            <rFont val="Tahoma"/>
            <charset val="1"/>
          </rPr>
          <t>jeny ruiz:</t>
        </r>
        <r>
          <rPr>
            <sz val="9"/>
            <color indexed="81"/>
            <rFont val="Tahoma"/>
            <charset val="1"/>
          </rPr>
          <t xml:space="preserve">
Se guarda en un archivo Excel los registros que dieron un problema en la actualización.</t>
        </r>
      </text>
    </comment>
    <comment ref="I7" authorId="0" shapeId="0" xr:uid="{00000000-0006-0000-0000-000004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C9" authorId="0" shapeId="0" xr:uid="{00000000-0006-0000-0000-000006000000}">
      <text>
        <r>
          <rPr>
            <b/>
            <sz val="9"/>
            <color indexed="81"/>
            <rFont val="Tahoma"/>
            <family val="2"/>
          </rPr>
          <t>jeny ruiz:</t>
        </r>
        <r>
          <rPr>
            <sz val="9"/>
            <color indexed="81"/>
            <rFont val="Tahoma"/>
            <family val="2"/>
          </rPr>
          <t xml:space="preserve">
Todos los interesados reconocen que el  requisito es correcto y relevante
</t>
        </r>
      </text>
    </comment>
    <comment ref="F9" authorId="0" shapeId="0" xr:uid="{00000000-0006-0000-0000-000007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H9" authorId="0" shapeId="0" xr:uid="{00000000-0006-0000-0000-000008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I9" authorId="0" shapeId="0" xr:uid="{00000000-0006-0000-0000-000009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C10" authorId="0" shapeId="0" xr:uid="{00000000-0006-0000-0000-00000B000000}">
      <text>
        <r>
          <rPr>
            <b/>
            <sz val="9"/>
            <color indexed="81"/>
            <rFont val="Tahoma"/>
            <family val="2"/>
          </rPr>
          <t>jeny ruiz:</t>
        </r>
        <r>
          <rPr>
            <sz val="9"/>
            <color indexed="81"/>
            <rFont val="Tahoma"/>
            <family val="2"/>
          </rPr>
          <t xml:space="preserve">
Ponderado por importancia o prioridad</t>
        </r>
      </text>
    </comment>
    <comment ref="C11" authorId="0" shapeId="0" xr:uid="{00000000-0006-0000-0000-00000C000000}">
      <text>
        <r>
          <rPr>
            <b/>
            <sz val="9"/>
            <color indexed="81"/>
            <rFont val="Tahoma"/>
            <family val="2"/>
          </rPr>
          <t>jeny ruiz:</t>
        </r>
        <r>
          <rPr>
            <sz val="9"/>
            <color indexed="81"/>
            <rFont val="Tahoma"/>
            <family val="2"/>
          </rPr>
          <t xml:space="preserve">
Todos los lectores comprenden de la misma manera, sólo una interpretación</t>
        </r>
      </text>
    </comment>
    <comment ref="C12" authorId="0" shapeId="0" xr:uid="{00000000-0006-0000-0000-00000D000000}">
      <text>
        <r>
          <rPr>
            <b/>
            <sz val="9"/>
            <color indexed="81"/>
            <rFont val="Tahoma"/>
            <family val="2"/>
          </rPr>
          <t>jeny ruiz:</t>
        </r>
        <r>
          <rPr>
            <sz val="9"/>
            <color indexed="81"/>
            <rFont val="Tahoma"/>
            <family val="2"/>
          </rPr>
          <t xml:space="preserve">
Toda nueva información  ha sido incorporada</t>
        </r>
      </text>
    </comment>
    <comment ref="C13" authorId="0" shapeId="0" xr:uid="{00000000-0006-0000-0000-00000E000000}">
      <text>
        <r>
          <rPr>
            <b/>
            <sz val="9"/>
            <color indexed="81"/>
            <rFont val="Tahoma"/>
            <family val="2"/>
          </rPr>
          <t>jeny ruiz:</t>
        </r>
        <r>
          <rPr>
            <sz val="9"/>
            <color indexed="81"/>
            <rFont val="Tahoma"/>
            <family val="2"/>
          </rPr>
          <t xml:space="preserve">
Refleja las espectativas  del implicado
</t>
        </r>
      </text>
    </comment>
    <comment ref="C14" authorId="0" shapeId="0" xr:uid="{00000000-0006-0000-0000-00000F000000}">
      <text>
        <r>
          <rPr>
            <b/>
            <sz val="9"/>
            <color indexed="81"/>
            <rFont val="Tahoma"/>
            <family val="2"/>
          </rPr>
          <t>jeny ruiz:</t>
        </r>
        <r>
          <rPr>
            <sz val="9"/>
            <color indexed="81"/>
            <rFont val="Tahoma"/>
            <family val="2"/>
          </rPr>
          <t xml:space="preserve">
Sin contradicciones
</t>
        </r>
      </text>
    </comment>
    <comment ref="C15" authorId="0" shapeId="0" xr:uid="{00000000-0006-0000-0000-000010000000}">
      <text>
        <r>
          <rPr>
            <b/>
            <sz val="9"/>
            <color indexed="81"/>
            <rFont val="Tahoma"/>
            <family val="2"/>
          </rPr>
          <t>jeny ruiz:</t>
        </r>
        <r>
          <rPr>
            <sz val="9"/>
            <color indexed="81"/>
            <rFont val="Tahoma"/>
            <family val="2"/>
          </rPr>
          <t xml:space="preserve">
Su cumplimiento o no cumplimiento puede der probado con un esfuerzo razonable</t>
        </r>
      </text>
    </comment>
    <comment ref="C16" authorId="0" shapeId="0" xr:uid="{00000000-0006-0000-0000-000011000000}">
      <text>
        <r>
          <rPr>
            <b/>
            <sz val="9"/>
            <color indexed="81"/>
            <rFont val="Tahoma"/>
            <family val="2"/>
          </rPr>
          <t>jeny ruiz:</t>
        </r>
        <r>
          <rPr>
            <sz val="9"/>
            <color indexed="81"/>
            <rFont val="Tahoma"/>
            <family val="2"/>
          </rPr>
          <t xml:space="preserve">
Puede ser implementado  y desarrollado en las condiciones actuales(tiempo, Presupuest,, orgtanizaciòn, ect)</t>
        </r>
      </text>
    </comment>
    <comment ref="C17" authorId="0" shapeId="0" xr:uid="{00000000-0006-0000-0000-000012000000}">
      <text>
        <r>
          <rPr>
            <b/>
            <sz val="9"/>
            <color indexed="81"/>
            <rFont val="Tahoma"/>
            <family val="2"/>
          </rPr>
          <t>jeny ruiz:</t>
        </r>
        <r>
          <rPr>
            <sz val="9"/>
            <color indexed="81"/>
            <rFont val="Tahoma"/>
            <family val="2"/>
          </rPr>
          <t xml:space="preserve">
El origen del requisito y sus relaciones con otros requisitos  están claros.</t>
        </r>
      </text>
    </comment>
    <comment ref="C18" authorId="0" shapeId="0" xr:uid="{00000000-0006-0000-0000-000013000000}">
      <text>
        <r>
          <rPr>
            <b/>
            <sz val="9"/>
            <color indexed="81"/>
            <rFont val="Tahoma"/>
            <family val="2"/>
          </rPr>
          <t>jeny ruiz:</t>
        </r>
        <r>
          <rPr>
            <sz val="9"/>
            <color indexed="81"/>
            <rFont val="Tahoma"/>
            <family val="2"/>
          </rPr>
          <t xml:space="preserve">
Trata todos los asuntos relevantes</t>
        </r>
      </text>
    </comment>
    <comment ref="C19" authorId="0" shapeId="0" xr:uid="{00000000-0006-0000-0000-000014000000}">
      <text>
        <r>
          <rPr>
            <b/>
            <sz val="9"/>
            <color indexed="81"/>
            <rFont val="Tahoma"/>
            <family val="2"/>
          </rPr>
          <t>jeny ruiz:</t>
        </r>
        <r>
          <rPr>
            <sz val="9"/>
            <color indexed="81"/>
            <rFont val="Tahoma"/>
            <family val="2"/>
          </rPr>
          <t xml:space="preserve">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00000000-0006-0000-0100-000001000000}">
      <text>
        <r>
          <rPr>
            <b/>
            <sz val="9"/>
            <color indexed="81"/>
            <rFont val="Tahoma"/>
            <family val="2"/>
          </rPr>
          <t>ESPE:</t>
        </r>
        <r>
          <rPr>
            <sz val="9"/>
            <color indexed="81"/>
            <rFont val="Tahoma"/>
            <family val="2"/>
          </rPr>
          <t xml:space="preserve">
COMPLETITUD DOCUMENTO</t>
        </r>
      </text>
    </comment>
    <comment ref="B9" authorId="0" shapeId="0" xr:uid="{00000000-0006-0000-0100-000002000000}">
      <text>
        <r>
          <rPr>
            <b/>
            <sz val="9"/>
            <color indexed="81"/>
            <rFont val="Tahoma"/>
            <family val="2"/>
          </rPr>
          <t>ESPE:</t>
        </r>
        <r>
          <rPr>
            <sz val="9"/>
            <color indexed="81"/>
            <rFont val="Tahoma"/>
            <family val="2"/>
          </rPr>
          <t xml:space="preserve">
COMPLETITUD REQUISITO INDIVIDUAL
</t>
        </r>
      </text>
    </comment>
    <comment ref="B10" authorId="0" shapeId="0" xr:uid="{00000000-0006-0000-0100-000003000000}">
      <text>
        <r>
          <rPr>
            <b/>
            <sz val="9"/>
            <color indexed="81"/>
            <rFont val="Tahoma"/>
            <family val="2"/>
          </rPr>
          <t>ESPE:</t>
        </r>
        <r>
          <rPr>
            <sz val="9"/>
            <color indexed="81"/>
            <rFont val="Tahoma"/>
            <family val="2"/>
          </rPr>
          <t xml:space="preserve">
TRAZABILIDAD</t>
        </r>
      </text>
    </comment>
    <comment ref="B11" authorId="0" shapeId="0" xr:uid="{00000000-0006-0000-0100-000004000000}">
      <text>
        <r>
          <rPr>
            <b/>
            <sz val="9"/>
            <color indexed="81"/>
            <rFont val="Tahoma"/>
            <family val="2"/>
          </rPr>
          <t>ESPE:</t>
        </r>
        <r>
          <rPr>
            <sz val="9"/>
            <color indexed="81"/>
            <rFont val="Tahoma"/>
            <family val="2"/>
          </rPr>
          <t xml:space="preserve">
trazabilidad
</t>
        </r>
      </text>
    </comment>
    <comment ref="B12" authorId="0" shapeId="0" xr:uid="{00000000-0006-0000-0100-000005000000}">
      <text>
        <r>
          <rPr>
            <b/>
            <sz val="9"/>
            <color indexed="81"/>
            <rFont val="Tahoma"/>
            <family val="2"/>
          </rPr>
          <t>ESPE:</t>
        </r>
        <r>
          <rPr>
            <sz val="9"/>
            <color indexed="81"/>
            <rFont val="Tahoma"/>
            <family val="2"/>
          </rPr>
          <t xml:space="preserve">
TRAZABILIDAD
</t>
        </r>
      </text>
    </comment>
    <comment ref="B13" authorId="0" shapeId="0" xr:uid="{00000000-0006-0000-0100-000006000000}">
      <text>
        <r>
          <rPr>
            <b/>
            <sz val="9"/>
            <color indexed="81"/>
            <rFont val="Tahoma"/>
            <family val="2"/>
          </rPr>
          <t>ESPE:</t>
        </r>
        <r>
          <rPr>
            <sz val="9"/>
            <color indexed="81"/>
            <rFont val="Tahoma"/>
            <family val="2"/>
          </rPr>
          <t xml:space="preserve">
CORRECCION
</t>
        </r>
      </text>
    </comment>
    <comment ref="B14" authorId="0" shapeId="0" xr:uid="{00000000-0006-0000-0100-000007000000}">
      <text>
        <r>
          <rPr>
            <b/>
            <sz val="9"/>
            <color indexed="81"/>
            <rFont val="Tahoma"/>
            <family val="2"/>
          </rPr>
          <t>ESPE:</t>
        </r>
        <r>
          <rPr>
            <sz val="9"/>
            <color indexed="81"/>
            <rFont val="Tahoma"/>
            <family val="2"/>
          </rPr>
          <t xml:space="preserve">
CONSISTENCIA</t>
        </r>
      </text>
    </comment>
    <comment ref="B15" authorId="0" shapeId="0" xr:uid="{00000000-0006-0000-0100-000008000000}">
      <text>
        <r>
          <rPr>
            <b/>
            <sz val="9"/>
            <color indexed="81"/>
            <rFont val="Tahoma"/>
            <family val="2"/>
          </rPr>
          <t>ESPE:</t>
        </r>
        <r>
          <rPr>
            <sz val="9"/>
            <color indexed="81"/>
            <rFont val="Tahoma"/>
            <family val="2"/>
          </rPr>
          <t xml:space="preserve">
NECESIDAD
</t>
        </r>
      </text>
    </comment>
    <comment ref="B16" authorId="0" shapeId="0" xr:uid="{00000000-0006-0000-0100-000009000000}">
      <text>
        <r>
          <rPr>
            <b/>
            <sz val="9"/>
            <color indexed="81"/>
            <rFont val="Tahoma"/>
            <family val="2"/>
          </rPr>
          <t>ESPE:</t>
        </r>
        <r>
          <rPr>
            <sz val="9"/>
            <color indexed="81"/>
            <rFont val="Tahoma"/>
            <family val="2"/>
          </rPr>
          <t xml:space="preserv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C680B283-02E9-4FA5-AED5-36750C254A0C}">
      <text>
        <r>
          <rPr>
            <b/>
            <sz val="9"/>
            <color indexed="81"/>
            <rFont val="Tahoma"/>
            <family val="2"/>
          </rPr>
          <t>ESPE:</t>
        </r>
        <r>
          <rPr>
            <sz val="9"/>
            <color indexed="81"/>
            <rFont val="Tahoma"/>
            <family val="2"/>
          </rPr>
          <t xml:space="preserve">
COMPLETITUD DOCUMENTO</t>
        </r>
      </text>
    </comment>
    <comment ref="B9" authorId="0" shapeId="0" xr:uid="{F95E9E9C-629E-4CB9-BAE7-3100B3E2D5DD}">
      <text>
        <r>
          <rPr>
            <b/>
            <sz val="9"/>
            <color indexed="81"/>
            <rFont val="Tahoma"/>
            <family val="2"/>
          </rPr>
          <t>ESPE:</t>
        </r>
        <r>
          <rPr>
            <sz val="9"/>
            <color indexed="81"/>
            <rFont val="Tahoma"/>
            <family val="2"/>
          </rPr>
          <t xml:space="preserve">
COMPLETITUD REQUISITO INDIVIDUAL
</t>
        </r>
      </text>
    </comment>
    <comment ref="B10" authorId="0" shapeId="0" xr:uid="{5D450B29-543E-46B9-B2AE-96CDEF7132EE}">
      <text>
        <r>
          <rPr>
            <b/>
            <sz val="9"/>
            <color indexed="81"/>
            <rFont val="Tahoma"/>
            <family val="2"/>
          </rPr>
          <t>ESPE:</t>
        </r>
        <r>
          <rPr>
            <sz val="9"/>
            <color indexed="81"/>
            <rFont val="Tahoma"/>
            <family val="2"/>
          </rPr>
          <t xml:space="preserve">
TRAZABILIDAD</t>
        </r>
      </text>
    </comment>
    <comment ref="B11" authorId="0" shapeId="0" xr:uid="{187210D6-0593-4C93-B249-E27990D6AEF4}">
      <text>
        <r>
          <rPr>
            <b/>
            <sz val="9"/>
            <color indexed="81"/>
            <rFont val="Tahoma"/>
            <family val="2"/>
          </rPr>
          <t>ESPE:</t>
        </r>
        <r>
          <rPr>
            <sz val="9"/>
            <color indexed="81"/>
            <rFont val="Tahoma"/>
            <family val="2"/>
          </rPr>
          <t xml:space="preserve">
trazabilidad
</t>
        </r>
      </text>
    </comment>
    <comment ref="B12" authorId="0" shapeId="0" xr:uid="{1D685E45-3271-465B-A02D-158365A455BB}">
      <text>
        <r>
          <rPr>
            <b/>
            <sz val="9"/>
            <color indexed="81"/>
            <rFont val="Tahoma"/>
            <family val="2"/>
          </rPr>
          <t>ESPE:</t>
        </r>
        <r>
          <rPr>
            <sz val="9"/>
            <color indexed="81"/>
            <rFont val="Tahoma"/>
            <family val="2"/>
          </rPr>
          <t xml:space="preserve">
TRAZABILIDAD
</t>
        </r>
      </text>
    </comment>
    <comment ref="B13" authorId="0" shapeId="0" xr:uid="{013C51AB-523B-4EB3-A19C-7D0A19A1756F}">
      <text>
        <r>
          <rPr>
            <b/>
            <sz val="9"/>
            <color indexed="81"/>
            <rFont val="Tahoma"/>
            <family val="2"/>
          </rPr>
          <t>ESPE:</t>
        </r>
        <r>
          <rPr>
            <sz val="9"/>
            <color indexed="81"/>
            <rFont val="Tahoma"/>
            <family val="2"/>
          </rPr>
          <t xml:space="preserve">
CORRECCION
</t>
        </r>
      </text>
    </comment>
    <comment ref="B14" authorId="0" shapeId="0" xr:uid="{CD6B895C-363B-41F2-843F-C2E42836F9AE}">
      <text>
        <r>
          <rPr>
            <b/>
            <sz val="9"/>
            <color indexed="81"/>
            <rFont val="Tahoma"/>
            <family val="2"/>
          </rPr>
          <t>ESPE:</t>
        </r>
        <r>
          <rPr>
            <sz val="9"/>
            <color indexed="81"/>
            <rFont val="Tahoma"/>
            <family val="2"/>
          </rPr>
          <t xml:space="preserve">
CONSISTENCIA</t>
        </r>
      </text>
    </comment>
    <comment ref="B15" authorId="0" shapeId="0" xr:uid="{6189C956-FD08-49C7-A94E-A4EB37C862CC}">
      <text>
        <r>
          <rPr>
            <b/>
            <sz val="9"/>
            <color indexed="81"/>
            <rFont val="Tahoma"/>
            <family val="2"/>
          </rPr>
          <t>ESPE:</t>
        </r>
        <r>
          <rPr>
            <sz val="9"/>
            <color indexed="81"/>
            <rFont val="Tahoma"/>
            <family val="2"/>
          </rPr>
          <t xml:space="preserve">
NECESIDAD
</t>
        </r>
      </text>
    </comment>
    <comment ref="B16" authorId="0" shapeId="0" xr:uid="{3620C9D2-1A14-4A49-B80C-B28B2230E74E}">
      <text>
        <r>
          <rPr>
            <b/>
            <sz val="9"/>
            <color indexed="81"/>
            <rFont val="Tahoma"/>
            <family val="2"/>
          </rPr>
          <t>ESPE:</t>
        </r>
        <r>
          <rPr>
            <sz val="9"/>
            <color indexed="81"/>
            <rFont val="Tahoma"/>
            <family val="2"/>
          </rPr>
          <t xml:space="preserv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128A12DC-4E45-4042-8FE4-1E918824FE04}">
      <text>
        <r>
          <rPr>
            <b/>
            <sz val="9"/>
            <color indexed="81"/>
            <rFont val="Tahoma"/>
            <family val="2"/>
          </rPr>
          <t>ESPE:</t>
        </r>
        <r>
          <rPr>
            <sz val="9"/>
            <color indexed="81"/>
            <rFont val="Tahoma"/>
            <family val="2"/>
          </rPr>
          <t xml:space="preserve">
COMPLETITUD DOCUMENTO</t>
        </r>
      </text>
    </comment>
    <comment ref="B9" authorId="0" shapeId="0" xr:uid="{1BA09CFA-8A6E-4F96-BBA4-791533E531E0}">
      <text>
        <r>
          <rPr>
            <b/>
            <sz val="9"/>
            <color indexed="81"/>
            <rFont val="Tahoma"/>
            <family val="2"/>
          </rPr>
          <t>ESPE:</t>
        </r>
        <r>
          <rPr>
            <sz val="9"/>
            <color indexed="81"/>
            <rFont val="Tahoma"/>
            <family val="2"/>
          </rPr>
          <t xml:space="preserve">
COMPLETITUD REQUISITO INDIVIDUAL
</t>
        </r>
      </text>
    </comment>
    <comment ref="B10" authorId="0" shapeId="0" xr:uid="{E843710A-8C85-464D-AB8C-0D326F5DD34F}">
      <text>
        <r>
          <rPr>
            <b/>
            <sz val="9"/>
            <color indexed="81"/>
            <rFont val="Tahoma"/>
            <family val="2"/>
          </rPr>
          <t>ESPE:</t>
        </r>
        <r>
          <rPr>
            <sz val="9"/>
            <color indexed="81"/>
            <rFont val="Tahoma"/>
            <family val="2"/>
          </rPr>
          <t xml:space="preserve">
TRAZABILIDAD</t>
        </r>
      </text>
    </comment>
    <comment ref="B11" authorId="0" shapeId="0" xr:uid="{05EBFCB5-68F0-4192-895A-DCA6322FC1C5}">
      <text>
        <r>
          <rPr>
            <b/>
            <sz val="9"/>
            <color indexed="81"/>
            <rFont val="Tahoma"/>
            <family val="2"/>
          </rPr>
          <t>ESPE:</t>
        </r>
        <r>
          <rPr>
            <sz val="9"/>
            <color indexed="81"/>
            <rFont val="Tahoma"/>
            <family val="2"/>
          </rPr>
          <t xml:space="preserve">
trazabilidad
</t>
        </r>
      </text>
    </comment>
    <comment ref="B12" authorId="0" shapeId="0" xr:uid="{6C2317D8-851F-4F3D-80A2-07F0511C4097}">
      <text>
        <r>
          <rPr>
            <b/>
            <sz val="9"/>
            <color indexed="81"/>
            <rFont val="Tahoma"/>
            <family val="2"/>
          </rPr>
          <t>ESPE:</t>
        </r>
        <r>
          <rPr>
            <sz val="9"/>
            <color indexed="81"/>
            <rFont val="Tahoma"/>
            <family val="2"/>
          </rPr>
          <t xml:space="preserve">
TRAZABILIDAD
</t>
        </r>
      </text>
    </comment>
    <comment ref="B13" authorId="0" shapeId="0" xr:uid="{A05D8E81-5B99-4A5B-82BA-3352555208C2}">
      <text>
        <r>
          <rPr>
            <b/>
            <sz val="9"/>
            <color indexed="81"/>
            <rFont val="Tahoma"/>
            <family val="2"/>
          </rPr>
          <t>ESPE:</t>
        </r>
        <r>
          <rPr>
            <sz val="9"/>
            <color indexed="81"/>
            <rFont val="Tahoma"/>
            <family val="2"/>
          </rPr>
          <t xml:space="preserve">
CORRECCION
</t>
        </r>
      </text>
    </comment>
    <comment ref="B14" authorId="0" shapeId="0" xr:uid="{85FD473F-BB31-4E4B-AADC-39439C7EE8F7}">
      <text>
        <r>
          <rPr>
            <b/>
            <sz val="9"/>
            <color indexed="81"/>
            <rFont val="Tahoma"/>
            <family val="2"/>
          </rPr>
          <t>ESPE:</t>
        </r>
        <r>
          <rPr>
            <sz val="9"/>
            <color indexed="81"/>
            <rFont val="Tahoma"/>
            <family val="2"/>
          </rPr>
          <t xml:space="preserve">
CONSISTENCIA</t>
        </r>
      </text>
    </comment>
    <comment ref="B15" authorId="0" shapeId="0" xr:uid="{BB72E1C4-E0E7-4866-9CBE-BBF75115FD31}">
      <text>
        <r>
          <rPr>
            <b/>
            <sz val="9"/>
            <color indexed="81"/>
            <rFont val="Tahoma"/>
            <family val="2"/>
          </rPr>
          <t>ESPE:</t>
        </r>
        <r>
          <rPr>
            <sz val="9"/>
            <color indexed="81"/>
            <rFont val="Tahoma"/>
            <family val="2"/>
          </rPr>
          <t xml:space="preserve">
NECESIDAD
</t>
        </r>
      </text>
    </comment>
    <comment ref="B16" authorId="0" shapeId="0" xr:uid="{E8856786-4466-4435-8A87-75996DEEEC86}">
      <text>
        <r>
          <rPr>
            <b/>
            <sz val="9"/>
            <color indexed="81"/>
            <rFont val="Tahoma"/>
            <family val="2"/>
          </rPr>
          <t>ESPE:</t>
        </r>
        <r>
          <rPr>
            <sz val="9"/>
            <color indexed="81"/>
            <rFont val="Tahoma"/>
            <family val="2"/>
          </rPr>
          <t xml:space="preserve">
verificable 
</t>
        </r>
      </text>
    </comment>
  </commentList>
</comments>
</file>

<file path=xl/sharedStrings.xml><?xml version="1.0" encoding="utf-8"?>
<sst xmlns="http://schemas.openxmlformats.org/spreadsheetml/2006/main" count="282" uniqueCount="80">
  <si>
    <t>MATRIZ PARA COMPROBACIÓN REQUERIMIENTOS DE CALIDAD DE PROYECTO ACADEMICO</t>
  </si>
  <si>
    <t>SITEMA:</t>
  </si>
  <si>
    <t>DESARROLLO DE UN SITEMA DE gestion de inventario de materia prima de la empresa Pintauto</t>
  </si>
  <si>
    <t>Requerimientos  Funcionales</t>
  </si>
  <si>
    <t>Nº</t>
  </si>
  <si>
    <t>CRITERIOS DE CALIDAD (Documento/Requerimientos)</t>
  </si>
  <si>
    <t>Status
Nivel de Acuerdo</t>
  </si>
  <si>
    <t xml:space="preserve">
RE01 Registrar Materia Prima</t>
  </si>
  <si>
    <t>RE02 Actualizar MP</t>
  </si>
  <si>
    <t>RE03 Crear una Orden de trabajo</t>
  </si>
  <si>
    <t>Agreed</t>
  </si>
  <si>
    <t>OK</t>
  </si>
  <si>
    <t xml:space="preserve">1. Minutas y actas firmadas de la elicitacitación de requisitos </t>
  </si>
  <si>
    <t xml:space="preserve">1. Minutas y actas firmadas de la elicitacitación de requisitos  </t>
  </si>
  <si>
    <t>Ranked</t>
  </si>
  <si>
    <t>El requisito si posee un orden de prioridad 2</t>
  </si>
  <si>
    <t>El requisito si posee un orden de prioridad 3</t>
  </si>
  <si>
    <t>El requisito si posee un orden de prioridad 5</t>
  </si>
  <si>
    <t>Unambiguos</t>
  </si>
  <si>
    <t>El requisito es claro y no posee multiples interprestaciones, se adjunta evidencia en un video.</t>
  </si>
  <si>
    <t>Valid and up-to date</t>
  </si>
  <si>
    <t>El requisito incorpora todos los requerimientos del usuario</t>
  </si>
  <si>
    <t>Correct</t>
  </si>
  <si>
    <t>Al no ser ambiguo, el requisito es correcto. Además, expresa de forma clara las expectativas de los stakeholders.</t>
  </si>
  <si>
    <t>Consisten</t>
  </si>
  <si>
    <t>No contiene ninguna contradiccion con ningun otro requisito, y tampoco genera ambigüedades</t>
  </si>
  <si>
    <t>Verifiable</t>
  </si>
  <si>
    <t>El requisito es verificable ya que redacta toda la informacion que debe mostrar el aplicativo, a demás se redacta de forma medible por el tiempo que se debe ejecutar la tarea, y su frecuencia</t>
  </si>
  <si>
    <t>El requisito tiene como verificable que se visualice la informacion en el aplicativo, a demás se redacta de forma medible por el tiempo</t>
  </si>
  <si>
    <t>Realizable</t>
  </si>
  <si>
    <t>Si es realizable, ya que se lo puede si se puede desarrollar dentro del tiempo propuesto y con las condiciones presupuestarias de la empresa, aunque actualmente solo se cuenta con el diseño de las interfaces</t>
  </si>
  <si>
    <t>Traceable</t>
  </si>
  <si>
    <t>PEND</t>
  </si>
  <si>
    <t>Las relaciones con los posteriores requisitos esta clara dentro del documenro SRS, pero no se cuenta con una matriz de trazabilidad para visualizar las relaciones de forma clara</t>
  </si>
  <si>
    <t>Complete</t>
  </si>
  <si>
    <t>Se considera completo porque abarca de forma clara y detallada todas las necesidades del cliente, sin omisiones.</t>
  </si>
  <si>
    <t>Understandability</t>
  </si>
  <si>
    <t xml:space="preserve"> El requisito es claro tanto para el cliente/stakeholder como para el equipo encargado de la elicitación, ya que su redacción es precisa y evita ambigüedades. Además, en el SRS se incluye un glosario de términos que facilita la comprensión del lenguaje utilizado</t>
  </si>
  <si>
    <t>SISTEMA:</t>
  </si>
  <si>
    <t>Inventario de materia prima - PINTAUTO</t>
  </si>
  <si>
    <t>FECHA:</t>
  </si>
  <si>
    <t>AUTOR:</t>
  </si>
  <si>
    <t>G2</t>
  </si>
  <si>
    <t>REQUERIMIENTO EVALUADO :</t>
  </si>
  <si>
    <t>RE01 Registrar Materia Prima</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</si>
  <si>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</si>
  <si>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</si>
  <si>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</si>
  <si>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</si>
  <si>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</si>
  <si>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</si>
  <si>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</si>
  <si>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</si>
  <si>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</si>
  <si>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</si>
  <si>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</si>
  <si>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</si>
  <si>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</si>
  <si>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</si>
  <si>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</si>
  <si>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</si>
  <si>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</si>
  <si>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</si>
  <si>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</si>
  <si>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</si>
  <si>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</si>
  <si>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</si>
  <si>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</si>
  <si>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</si>
  <si>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</si>
  <si>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</si>
  <si>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</si>
  <si>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</si>
  <si>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</si>
  <si>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PREGUNTA</t>
  </si>
  <si>
    <t>RECOMENDACIÓN</t>
  </si>
  <si>
    <t>EL mecanismo mas basico en este caso es la calidad del producto que se consigue al finalizar el trabajo ya que los requisitos son pasos previos para poder estructurar toda la fase del cliclo productivo.</t>
  </si>
  <si>
    <t>No hay dificultad, ya que la documentación esta hecha de manera que se puede comprender y trabajar sobre ella, aunque no existe la matriz de trazabilidad, mediante el SLS es una de las formas de conocer la relación que existe entre los requisitos</t>
  </si>
  <si>
    <t xml:space="preserve">Si cumple con el estandar establecido </t>
  </si>
  <si>
    <t xml:space="preserve">Si se utilzo un glosario de terminos normzalizado, pero muy básico ya que nos constaba de terminos desconocidos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</si>
</sst>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5"/>
      <color theme="3"/>
      <name val="Calibri"/>
      <family val="2"/>
      <scheme val="minor"/>
    </font>
    <font>
      <sz val="8"/>
      <name val="Arial"/>
      <family val="2"/>
    </font>
    <font>
      <b/>
      <sz val="12"/>
      <name val="Arial"/>
      <family val="2"/>
    </font>
    <font>
      <sz val="11"/>
      <color theme="0"/>
      <name val="Calibri"/>
      <family val="2"/>
      <scheme val="minor"/>
    </font>
    <font>
      <b/>
      <sz val="12"/>
      <color theme="0"/>
      <name val="Calibri"/>
      <family val="2"/>
      <scheme val="minor"/>
    </font>
    <font>
      <b/>
      <sz val="16"/>
      <color theme="0"/>
      <name val="Calibri"/>
      <family val="2"/>
      <scheme val="minor"/>
    </font>
    <font>
      <b/>
      <sz val="18"/>
      <color theme="3"/>
      <name val="Calibri"/>
      <family val="2"/>
      <scheme val="minor"/>
    </font>
    <font>
      <b/>
      <sz val="16"/>
      <color theme="1"/>
      <name val="Calibri"/>
      <family val="2"/>
      <scheme val="minor"/>
    </font>
    <font>
      <b/>
      <sz val="18"/>
      <name val="Arial"/>
      <family val="2"/>
    </font>
    <font>
      <sz val="9"/>
      <color indexed="81"/>
      <name val="Tahoma"/>
      <family val="2"/>
    </font>
    <font>
      <b/>
      <sz val="9"/>
      <color indexed="81"/>
      <name val="Tahoma"/>
      <family val="2"/>
    </font>
    <font>
      <b/>
      <sz val="11"/>
      <name val="Arial"/>
      <family val="2"/>
    </font>
    <font>
      <sz val="9"/>
      <color indexed="81"/>
      <name val="Tahoma"/>
      <charset val="1"/>
    </font>
    <font>
      <b/>
      <sz val="9"/>
      <color indexed="81"/>
      <name val="Tahoma"/>
      <charset val="1"/>
    </font>
    <font>
      <b/>
      <sz val="18"/>
      <name val="Calibri"/>
      <family val="2"/>
      <scheme val="minor"/>
    </font>
    <font>
      <b/>
      <sz val="14"/>
      <color theme="1"/>
      <name val="Calibri"/>
      <family val="2"/>
      <scheme val="minor"/>
    </font>
    <font>
      <sz val="11"/>
      <color theme="1"/>
      <name val="Calibri"/>
      <family val="2"/>
      <scheme val="minor"/>
    </font>
    <font>
      <sz val="11"/>
      <color rgb="FFFA7D00"/>
      <name val="Calibri"/>
      <family val="2"/>
      <scheme val="minor"/>
    </font>
    <font>
      <b/>
      <sz val="11"/>
      <color theme="0"/>
      <name val="Calibri"/>
      <family val="2"/>
      <scheme val="minor"/>
    </font>
    <font>
      <sz val="14"/>
      <color theme="1"/>
      <name val="Calibri"/>
      <family val="2"/>
      <scheme val="minor"/>
    </font>
    <font>
      <b/>
      <sz val="18"/>
      <color rgb="FFFA7D00"/>
      <name val="Calibri"/>
      <family val="2"/>
      <scheme val="minor"/>
    </font>
    <font>
      <b/>
      <sz val="12"/>
      <name val="Arial"/>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patternFill>
    </fill>
    <fill>
      <patternFill patternType="solid">
        <fgColor theme="4" tint="0.59999389629810485"/>
        <bgColor indexed="65"/>
      </patternFill>
    </fill>
    <fill>
      <patternFill patternType="solid">
        <fgColor theme="6" tint="0.39997558519241921"/>
        <bgColor indexed="65"/>
      </patternFill>
    </fill>
  </fills>
  <borders count="13">
    <border>
      <left/>
      <right/>
      <top/>
      <bottom/>
      <diagonal/>
    </border>
    <border>
      <left/>
      <right/>
      <top/>
      <bottom style="thick">
        <color theme="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double">
        <color rgb="FFFF8001"/>
      </bottom>
      <diagonal/>
    </border>
    <border>
      <left/>
      <right/>
      <top/>
      <bottom style="thin">
        <color indexed="64"/>
      </bottom>
      <diagonal/>
    </border>
  </borders>
  <cellStyleXfs count="7">
    <xf numFmtId="0" fontId="0" fillId="0" borderId="0"/>
    <xf numFmtId="0" fontId="1" fillId="0" borderId="1" applyNumberFormat="0" applyFill="0" applyAlignment="0" applyProtection="0"/>
    <xf numFmtId="0" fontId="4" fillId="5" borderId="0" applyNumberFormat="0" applyBorder="0" applyAlignment="0" applyProtection="0"/>
    <xf numFmtId="9" fontId="17" fillId="0" borderId="0" applyFont="0" applyFill="0" applyBorder="0" applyAlignment="0" applyProtection="0"/>
    <xf numFmtId="0" fontId="18" fillId="0" borderId="11" applyNumberFormat="0" applyFill="0" applyAlignment="0" applyProtection="0"/>
    <xf numFmtId="0" fontId="17" fillId="6" borderId="0" applyNumberFormat="0" applyBorder="0" applyAlignment="0" applyProtection="0"/>
    <xf numFmtId="0" fontId="4" fillId="7" borderId="0" applyNumberFormat="0" applyBorder="0" applyAlignment="0" applyProtection="0"/>
  </cellStyleXfs>
  <cellXfs count="59">
    <xf numFmtId="0" fontId="0" fillId="0" borderId="0" xfId="0"/>
    <xf numFmtId="0" fontId="2" fillId="0" borderId="0" xfId="0" applyFont="1" applyAlignment="1">
      <alignment horizontal="center"/>
    </xf>
    <xf numFmtId="0" fontId="5" fillId="5" borderId="3" xfId="2" applyFont="1" applyBorder="1" applyAlignment="1">
      <alignment horizontal="left" vertical="center" wrapText="1"/>
    </xf>
    <xf numFmtId="0" fontId="5" fillId="5" borderId="3" xfId="2" applyFont="1" applyBorder="1" applyAlignment="1">
      <alignment vertical="center" wrapText="1"/>
    </xf>
    <xf numFmtId="0" fontId="5" fillId="5" borderId="6" xfId="2" applyFont="1" applyBorder="1" applyAlignment="1">
      <alignment horizontal="left" vertical="center" wrapText="1"/>
    </xf>
    <xf numFmtId="0" fontId="8" fillId="4" borderId="3" xfId="2" applyFont="1" applyFill="1" applyBorder="1" applyAlignment="1">
      <alignment horizontal="center" vertical="center" wrapText="1"/>
    </xf>
    <xf numFmtId="0" fontId="6" fillId="5" borderId="9" xfId="2" applyFont="1" applyBorder="1" applyAlignment="1">
      <alignment horizontal="center" vertical="center" wrapText="1"/>
    </xf>
    <xf numFmtId="0" fontId="5" fillId="5" borderId="7" xfId="2" applyFont="1" applyBorder="1" applyAlignment="1">
      <alignment horizontal="left" vertical="center" wrapText="1"/>
    </xf>
    <xf numFmtId="0" fontId="0" fillId="0" borderId="3" xfId="0" applyBorder="1"/>
    <xf numFmtId="0" fontId="7" fillId="0" borderId="0" xfId="1" applyFont="1" applyBorder="1" applyAlignment="1">
      <alignment horizontal="center" vertical="center" wrapText="1"/>
    </xf>
    <xf numFmtId="0" fontId="8" fillId="3" borderId="3" xfId="2" applyFont="1" applyFill="1" applyBorder="1" applyAlignment="1">
      <alignment horizontal="center" vertical="center" wrapText="1"/>
    </xf>
    <xf numFmtId="0" fontId="15" fillId="0" borderId="0" xfId="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6" xfId="0" applyBorder="1" applyAlignment="1">
      <alignment horizontal="center" vertical="center"/>
    </xf>
    <xf numFmtId="0" fontId="16" fillId="0" borderId="7"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wrapText="1"/>
    </xf>
    <xf numFmtId="0" fontId="0" fillId="0" borderId="0" xfId="0" applyAlignment="1">
      <alignment vertical="top"/>
    </xf>
    <xf numFmtId="0" fontId="16" fillId="0" borderId="0" xfId="0" applyFont="1" applyAlignment="1">
      <alignment horizontal="left" vertical="top"/>
    </xf>
    <xf numFmtId="0" fontId="16" fillId="0" borderId="0" xfId="0" applyFont="1" applyAlignment="1">
      <alignment horizontal="left"/>
    </xf>
    <xf numFmtId="0" fontId="16" fillId="0" borderId="5" xfId="0" applyFont="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0" fillId="6" borderId="7" xfId="5" applyFont="1" applyBorder="1" applyAlignment="1">
      <alignment horizontal="center" vertical="center"/>
    </xf>
    <xf numFmtId="0" fontId="20" fillId="6" borderId="5" xfId="5" applyFont="1" applyBorder="1" applyAlignment="1">
      <alignment horizontal="center" vertical="center"/>
    </xf>
    <xf numFmtId="0" fontId="20" fillId="6" borderId="10" xfId="5" applyFont="1" applyBorder="1" applyAlignment="1">
      <alignment horizontal="center" vertical="center"/>
    </xf>
    <xf numFmtId="9" fontId="0" fillId="0" borderId="0" xfId="3" applyFont="1" applyBorder="1"/>
    <xf numFmtId="0" fontId="16" fillId="0" borderId="0" xfId="0" applyFont="1" applyAlignment="1">
      <alignment horizontal="left" vertical="center"/>
    </xf>
    <xf numFmtId="0" fontId="19" fillId="7" borderId="3" xfId="6" applyFont="1" applyBorder="1" applyAlignment="1">
      <alignment horizontal="center" vertical="center"/>
    </xf>
    <xf numFmtId="9" fontId="0" fillId="0" borderId="0" xfId="3" applyFont="1"/>
    <xf numFmtId="9" fontId="0" fillId="0" borderId="0" xfId="0" applyNumberFormat="1"/>
    <xf numFmtId="0" fontId="6" fillId="5" borderId="9" xfId="2" applyFont="1" applyBorder="1" applyAlignment="1">
      <alignment horizontal="center" vertical="center" wrapText="1"/>
    </xf>
    <xf numFmtId="0" fontId="6" fillId="5" borderId="6" xfId="2"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0" xfId="1" applyFont="1" applyBorder="1" applyAlignment="1">
      <alignment horizontal="center" vertical="center" wrapText="1"/>
    </xf>
    <xf numFmtId="0" fontId="15" fillId="0" borderId="0" xfId="1" applyFont="1" applyBorder="1" applyAlignment="1">
      <alignment horizontal="left" vertical="center" wrapText="1"/>
    </xf>
    <xf numFmtId="0" fontId="16" fillId="0" borderId="0" xfId="0" applyFont="1" applyAlignment="1">
      <alignment horizontal="center"/>
    </xf>
    <xf numFmtId="0" fontId="16" fillId="0" borderId="0" xfId="0" applyFont="1" applyAlignment="1">
      <alignment horizontal="left" vertical="center"/>
    </xf>
    <xf numFmtId="0" fontId="21" fillId="0" borderId="12" xfId="4" applyFont="1" applyBorder="1" applyAlignment="1">
      <alignment horizontal="center" vertical="center"/>
    </xf>
    <xf numFmtId="0" fontId="21" fillId="0" borderId="0" xfId="4" applyFont="1" applyBorder="1" applyAlignment="1">
      <alignment horizontal="center" vertical="center"/>
    </xf>
    <xf numFmtId="0" fontId="20" fillId="0" borderId="0" xfId="0" applyFont="1" applyAlignment="1">
      <alignment horizontal="left" vertical="top" wrapText="1"/>
    </xf>
    <xf numFmtId="15" fontId="20" fillId="0" borderId="0" xfId="0" applyNumberFormat="1" applyFont="1" applyAlignment="1">
      <alignment horizontal="left" wrapText="1"/>
    </xf>
    <xf numFmtId="0" fontId="20" fillId="0" borderId="0" xfId="0" applyFont="1" applyAlignment="1">
      <alignment horizontal="left" wrapText="1"/>
    </xf>
  </cellXfs>
  <cellStyles count="7">
    <cellStyle name="40% - Énfasis1" xfId="5" builtinId="31"/>
    <cellStyle name="60% - Énfasis3" xfId="6" builtinId="40"/>
    <cellStyle name="Celda vinculada" xfId="4" builtinId="24"/>
    <cellStyle name="Encabezado 1" xfId="1" builtinId="16"/>
    <cellStyle name="Énfasis1" xfId="2" builtinId="29"/>
    <cellStyle name="Normal" xfId="0" builtinId="0"/>
    <cellStyle name="Porcentaje" xfId="3" builtinId="5"/>
  </cellStyles>
  <dxfs count="102">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COMPROBACION'!$B$41:$B$43</c:f>
              <c:strCache>
                <c:ptCount val="3"/>
                <c:pt idx="0">
                  <c:v>CONTENIDO </c:v>
                </c:pt>
                <c:pt idx="1">
                  <c:v>DOCUMENTACIÓN</c:v>
                </c:pt>
                <c:pt idx="2">
                  <c:v>NIVEL DE ACUERDO</c:v>
                </c:pt>
              </c:strCache>
            </c:strRef>
          </c:cat>
          <c:val>
            <c:numRef>
              <c:f>'MODELO LISTA DE COMPROBACION'!$C$41:$C$43</c:f>
              <c:numCache>
                <c:formatCode>0%</c:formatCode>
                <c:ptCount val="3"/>
                <c:pt idx="0">
                  <c:v>0.78</c:v>
                </c:pt>
                <c:pt idx="1">
                  <c:v>1</c:v>
                </c:pt>
                <c:pt idx="2">
                  <c:v>1</c:v>
                </c:pt>
              </c:numCache>
            </c:numRef>
          </c:val>
          <c:extLst>
            <c:ext xmlns:c16="http://schemas.microsoft.com/office/drawing/2014/chart" uri="{C3380CC4-5D6E-409C-BE32-E72D297353CC}">
              <c16:uniqueId val="{00000000-DBBB-453A-A002-8C395BA96D3D}"/>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(2)'!$B$41:$B$43</c:f>
              <c:strCache>
                <c:ptCount val="3"/>
                <c:pt idx="0">
                  <c:v>CONTENIDO </c:v>
                </c:pt>
                <c:pt idx="1">
                  <c:v>DOCUMENTACIÓN</c:v>
                </c:pt>
                <c:pt idx="2">
                  <c:v>NIVEL DE ACUERDO</c:v>
                </c:pt>
              </c:strCache>
            </c:strRef>
          </c:cat>
          <c:val>
            <c:numRef>
              <c:f>'MODELO LISTA DE COMPROBACIO (2)'!$C$41:$C$43</c:f>
              <c:numCache>
                <c:formatCode>0%</c:formatCode>
                <c:ptCount val="3"/>
                <c:pt idx="0">
                  <c:v>0.78</c:v>
                </c:pt>
                <c:pt idx="1">
                  <c:v>1</c:v>
                </c:pt>
                <c:pt idx="2">
                  <c:v>1</c:v>
                </c:pt>
              </c:numCache>
            </c:numRef>
          </c:val>
          <c:extLst>
            <c:ext xmlns:c16="http://schemas.microsoft.com/office/drawing/2014/chart" uri="{C3380CC4-5D6E-409C-BE32-E72D297353CC}">
              <c16:uniqueId val="{00000000-2032-421A-90CC-2F024B164AC1}"/>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(3)'!$B$41:$B$43</c:f>
              <c:strCache>
                <c:ptCount val="3"/>
                <c:pt idx="0">
                  <c:v>CONTENIDO </c:v>
                </c:pt>
                <c:pt idx="1">
                  <c:v>DOCUMENTACIÓN</c:v>
                </c:pt>
                <c:pt idx="2">
                  <c:v>NIVEL DE ACUERDO</c:v>
                </c:pt>
              </c:strCache>
            </c:strRef>
          </c:cat>
          <c:val>
            <c:numRef>
              <c:f>'MODELO LISTA DE COMPROBACIO (3)'!$C$41:$C$43</c:f>
              <c:numCache>
                <c:formatCode>0%</c:formatCode>
                <c:ptCount val="3"/>
                <c:pt idx="0">
                  <c:v>0.78</c:v>
                </c:pt>
                <c:pt idx="1">
                  <c:v>1</c:v>
                </c:pt>
                <c:pt idx="2">
                  <c:v>1</c:v>
                </c:pt>
              </c:numCache>
            </c:numRef>
          </c:val>
          <c:extLst>
            <c:ext xmlns:c16="http://schemas.microsoft.com/office/drawing/2014/chart" uri="{C3380CC4-5D6E-409C-BE32-E72D297353CC}">
              <c16:uniqueId val="{00000000-037B-416D-8B4C-C8C9464F8298}"/>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8CD9B49B-75E3-4E01-B007-B4BD69BCB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BBAD7551-1C0E-4423-845E-4B80C40EF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7:D16" totalsRowShown="0" headerRowDxfId="93" headerRowBorderDxfId="91" tableBorderDxfId="92" totalsRowBorderDxfId="90" headerRowCellStyle="40% - Énfasis1">
  <tableColumns count="4">
    <tableColumn id="1" xr3:uid="{00000000-0010-0000-0000-000001000000}" name="No." dataDxfId="88" totalsRowDxfId="89"/>
    <tableColumn id="2" xr3:uid="{00000000-0010-0000-0000-000002000000}" name="Pregunta" dataDxfId="86" totalsRowDxfId="87"/>
    <tableColumn id="3" xr3:uid="{00000000-0010-0000-0000-000003000000}" name="SI" dataDxfId="84" totalsRowDxfId="85"/>
    <tableColumn id="4" xr3:uid="{00000000-0010-0000-0000-000004000000}" name="NO " dataDxfId="82" totalsRowDxfId="8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21:D26" totalsRowShown="0" headerRowBorderDxfId="80" tableBorderDxfId="81" totalsRowBorderDxfId="79">
  <tableColumns count="4">
    <tableColumn id="1" xr3:uid="{00000000-0010-0000-0100-000001000000}" name="No." dataDxfId="78"/>
    <tableColumn id="2" xr3:uid="{00000000-0010-0000-0100-000002000000}" name="Pregunta" dataDxfId="77"/>
    <tableColumn id="3" xr3:uid="{00000000-0010-0000-0100-000003000000}" name="SI" dataDxfId="76"/>
    <tableColumn id="4" xr3:uid="{00000000-0010-0000-0100-000004000000}" name="NO " dataDxfId="7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31:D34" totalsRowShown="0" headerRowBorderDxfId="73" tableBorderDxfId="74" totalsRowBorderDxfId="72">
  <tableColumns count="4">
    <tableColumn id="1" xr3:uid="{00000000-0010-0000-0200-000001000000}" name="No." dataDxfId="71"/>
    <tableColumn id="2" xr3:uid="{00000000-0010-0000-0200-000002000000}" name="Pregunta" dataDxfId="70"/>
    <tableColumn id="3" xr3:uid="{00000000-0010-0000-0200-000003000000}" name="SI" dataDxfId="69"/>
    <tableColumn id="4" xr3:uid="{00000000-0010-0000-0200-000004000000}" name="NO " dataDxfId="6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ACDD75-BBE2-4755-99CB-95BF08B75910}" name="Tabla32" displayName="Tabla32" ref="A7:D16" totalsRowShown="0" headerRowDxfId="59" headerRowBorderDxfId="57" tableBorderDxfId="58" totalsRowBorderDxfId="56" headerRowCellStyle="40% - Énfasis1">
  <tableColumns count="4">
    <tableColumn id="1" xr3:uid="{1DDFE169-E085-4850-AC31-9882E232E4FC}" name="No." dataDxfId="54" totalsRowDxfId="55"/>
    <tableColumn id="2" xr3:uid="{90586EA2-A7BE-4A3E-A015-1650E54AE4C4}" name="Pregunta" dataDxfId="52" totalsRowDxfId="53"/>
    <tableColumn id="3" xr3:uid="{18F5971D-BF8C-42A2-B8CE-63E3A99A3AEF}" name="SI" dataDxfId="50" totalsRowDxfId="51"/>
    <tableColumn id="4" xr3:uid="{E37984CF-D912-4455-BDFA-C2FFE60F0124}" name="NO " dataDxfId="48" totalsRowDxfId="49"/>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DD25A0-7034-4B36-B5CA-758704577212}" name="Tabla43" displayName="Tabla43" ref="A21:D26" totalsRowShown="0" headerRowBorderDxfId="46" tableBorderDxfId="47" totalsRowBorderDxfId="45">
  <tableColumns count="4">
    <tableColumn id="1" xr3:uid="{2DA5DD6C-47B5-422B-96D3-8B8E73981BAB}" name="No." dataDxfId="44"/>
    <tableColumn id="2" xr3:uid="{78B89F55-B205-4B84-95A8-24CADD2664D9}" name="Pregunta" dataDxfId="43"/>
    <tableColumn id="3" xr3:uid="{186960C0-0FB7-4C1B-8DDA-80D47D75A2A1}" name="SI" dataDxfId="42"/>
    <tableColumn id="4" xr3:uid="{28196B16-1154-44AF-B60A-AEBD64B9CEB0}" name="NO " dataDxfId="4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F35AC39-8769-44C9-9F0C-271DDCF7614D}" name="Tabla57" displayName="Tabla57" ref="A31:D34" totalsRowShown="0" headerRowBorderDxfId="39" tableBorderDxfId="40" totalsRowBorderDxfId="38">
  <tableColumns count="4">
    <tableColumn id="1" xr3:uid="{B55E4A60-C893-4EAD-B127-DD9D470698AB}" name="No." dataDxfId="37"/>
    <tableColumn id="2" xr3:uid="{00682D16-525B-4F73-8D6D-FA5C94635D06}" name="Pregunta" dataDxfId="36"/>
    <tableColumn id="3" xr3:uid="{B337ADD1-2AF2-4F44-8DA8-D0BB909C7616}" name="SI" dataDxfId="35"/>
    <tableColumn id="4" xr3:uid="{77A01726-EAE8-41CD-9B9A-3A2D02D8832A}" name="NO " dataDxfId="3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1C9052-E9BE-460A-857D-30A4AA0F9CB4}" name="Tabla328" displayName="Tabla328" ref="A7:D16" totalsRowShown="0" headerRowDxfId="25" headerRowBorderDxfId="23" tableBorderDxfId="24" totalsRowBorderDxfId="22" headerRowCellStyle="40% - Énfasis1">
  <tableColumns count="4">
    <tableColumn id="1" xr3:uid="{54B5FE46-C67F-42CD-A997-61259AF6E9A0}" name="No." dataDxfId="20" totalsRowDxfId="21"/>
    <tableColumn id="2" xr3:uid="{8BD66A13-9F9D-457F-B29F-0F8E75528049}" name="Pregunta" dataDxfId="18" totalsRowDxfId="19"/>
    <tableColumn id="3" xr3:uid="{D7CEC1CC-0B9B-4407-8A8F-739196FCBD19}" name="SI" dataDxfId="16" totalsRowDxfId="17"/>
    <tableColumn id="4" xr3:uid="{D12ABFB7-AADC-48E5-80F0-37DB13B1D0A6}" name="NO " dataDxfId="14" totalsRowDxfId="15"/>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25FAC3-8514-44AA-9BF5-5B26DE29320E}" name="Tabla439" displayName="Tabla439" ref="A21:D26" totalsRowShown="0" headerRowBorderDxfId="12" tableBorderDxfId="13" totalsRowBorderDxfId="11">
  <tableColumns count="4">
    <tableColumn id="1" xr3:uid="{C80E20F5-BB8F-4E85-A598-CC18C56858EF}" name="No." dataDxfId="10"/>
    <tableColumn id="2" xr3:uid="{86EC28A5-4FD0-4BD8-B3D0-2EB37CB68B10}" name="Pregunta" dataDxfId="9"/>
    <tableColumn id="3" xr3:uid="{A9505563-C1E9-4761-BA8D-9CA2150F6E20}" name="SI" dataDxfId="8"/>
    <tableColumn id="4" xr3:uid="{AE8157BA-BB42-436C-A9B0-A2D794E75F2E}" name="NO " dataDxfId="7"/>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D1AABF-4F65-44E0-8835-7E73A09CFD4B}" name="Tabla5710" displayName="Tabla5710" ref="A31:D34" totalsRowShown="0" headerRowBorderDxfId="5" tableBorderDxfId="6" totalsRowBorderDxfId="4">
  <tableColumns count="4">
    <tableColumn id="1" xr3:uid="{A0901FCF-52EF-4E22-AA6B-D0F71A151DCD}" name="No." dataDxfId="3"/>
    <tableColumn id="2" xr3:uid="{944E28DF-B8BC-495E-BD4F-09D03C5D1501}" name="Pregunta" dataDxfId="2"/>
    <tableColumn id="3" xr3:uid="{3ED2ED34-8089-4F78-912D-874FC0BA80AE}" name="SI" dataDxfId="1"/>
    <tableColumn id="4" xr3:uid="{390F1058-F018-4A70-9EC9-7C92D3816218}" name="NO "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19"/>
  <sheetViews>
    <sheetView showGridLines="0" topLeftCell="A8" zoomScale="90" zoomScaleNormal="90" zoomScalePageLayoutView="90" workbookViewId="0">
      <selection activeCell="F13" sqref="F13:I13"/>
    </sheetView>
  </sheetViews>
  <sheetFormatPr defaultColWidth="11.42578125" defaultRowHeight="14.45"/>
  <cols>
    <col min="1" max="1" width="4.5703125" customWidth="1"/>
    <col min="2" max="2" width="4.42578125" customWidth="1"/>
    <col min="3" max="3" width="3.7109375" style="1" customWidth="1"/>
    <col min="4" max="4" width="34.7109375" customWidth="1"/>
    <col min="5" max="5" width="9.28515625" customWidth="1"/>
    <col min="6" max="6" width="42.7109375" bestFit="1" customWidth="1"/>
    <col min="7" max="7" width="4.7109375" hidden="1" customWidth="1"/>
    <col min="8" max="9" width="42.7109375" bestFit="1" customWidth="1"/>
    <col min="10" max="63" width="2.7109375" customWidth="1"/>
    <col min="208" max="212" width="2.7109375" customWidth="1"/>
    <col min="213" max="214" width="3.7109375" customWidth="1"/>
    <col min="215" max="215" width="32" customWidth="1"/>
    <col min="216" max="218" width="14.5703125" customWidth="1"/>
    <col min="219" max="219" width="8.7109375" customWidth="1"/>
    <col min="220" max="233" width="3.7109375" customWidth="1"/>
    <col min="234" max="259" width="4.7109375" customWidth="1"/>
    <col min="260" max="319" width="2.7109375" customWidth="1"/>
    <col min="464" max="468" width="2.7109375" customWidth="1"/>
    <col min="469" max="470" width="3.7109375" customWidth="1"/>
    <col min="471" max="471" width="32" customWidth="1"/>
    <col min="472" max="474" width="14.5703125" customWidth="1"/>
    <col min="475" max="475" width="8.7109375" customWidth="1"/>
    <col min="476" max="489" width="3.7109375" customWidth="1"/>
    <col min="490" max="515" width="4.7109375" customWidth="1"/>
    <col min="516" max="575" width="2.7109375" customWidth="1"/>
    <col min="720" max="724" width="2.7109375" customWidth="1"/>
    <col min="725" max="726" width="3.7109375" customWidth="1"/>
    <col min="727" max="727" width="32" customWidth="1"/>
    <col min="728" max="730" width="14.5703125" customWidth="1"/>
    <col min="731" max="731" width="8.7109375" customWidth="1"/>
    <col min="732" max="745" width="3.7109375" customWidth="1"/>
    <col min="746" max="771" width="4.7109375" customWidth="1"/>
    <col min="772" max="831" width="2.7109375" customWidth="1"/>
    <col min="976" max="980" width="2.7109375" customWidth="1"/>
    <col min="981" max="982" width="3.7109375" customWidth="1"/>
    <col min="983" max="983" width="32" customWidth="1"/>
    <col min="984" max="986" width="14.5703125" customWidth="1"/>
    <col min="987" max="987" width="8.7109375" customWidth="1"/>
    <col min="988" max="1001" width="3.7109375" customWidth="1"/>
    <col min="1002" max="1027" width="4.7109375" customWidth="1"/>
    <col min="1028" max="1087" width="2.7109375" customWidth="1"/>
    <col min="1232" max="1236" width="2.7109375" customWidth="1"/>
    <col min="1237" max="1238" width="3.7109375" customWidth="1"/>
    <col min="1239" max="1239" width="32" customWidth="1"/>
    <col min="1240" max="1242" width="14.5703125" customWidth="1"/>
    <col min="1243" max="1243" width="8.7109375" customWidth="1"/>
    <col min="1244" max="1257" width="3.7109375" customWidth="1"/>
    <col min="1258" max="1283" width="4.7109375" customWidth="1"/>
    <col min="1284" max="1343" width="2.7109375" customWidth="1"/>
    <col min="1488" max="1492" width="2.7109375" customWidth="1"/>
    <col min="1493" max="1494" width="3.7109375" customWidth="1"/>
    <col min="1495" max="1495" width="32" customWidth="1"/>
    <col min="1496" max="1498" width="14.5703125" customWidth="1"/>
    <col min="1499" max="1499" width="8.7109375" customWidth="1"/>
    <col min="1500" max="1513" width="3.7109375" customWidth="1"/>
    <col min="1514" max="1539" width="4.7109375" customWidth="1"/>
    <col min="1540" max="1599" width="2.7109375" customWidth="1"/>
    <col min="1744" max="1748" width="2.7109375" customWidth="1"/>
    <col min="1749" max="1750" width="3.7109375" customWidth="1"/>
    <col min="1751" max="1751" width="32" customWidth="1"/>
    <col min="1752" max="1754" width="14.5703125" customWidth="1"/>
    <col min="1755" max="1755" width="8.7109375" customWidth="1"/>
    <col min="1756" max="1769" width="3.7109375" customWidth="1"/>
    <col min="1770" max="1795" width="4.7109375" customWidth="1"/>
    <col min="1796" max="1855" width="2.7109375" customWidth="1"/>
    <col min="2000" max="2004" width="2.7109375" customWidth="1"/>
    <col min="2005" max="2006" width="3.7109375" customWidth="1"/>
    <col min="2007" max="2007" width="32" customWidth="1"/>
    <col min="2008" max="2010" width="14.5703125" customWidth="1"/>
    <col min="2011" max="2011" width="8.7109375" customWidth="1"/>
    <col min="2012" max="2025" width="3.7109375" customWidth="1"/>
    <col min="2026" max="2051" width="4.7109375" customWidth="1"/>
    <col min="2052" max="2111" width="2.7109375" customWidth="1"/>
    <col min="2256" max="2260" width="2.7109375" customWidth="1"/>
    <col min="2261" max="2262" width="3.7109375" customWidth="1"/>
    <col min="2263" max="2263" width="32" customWidth="1"/>
    <col min="2264" max="2266" width="14.5703125" customWidth="1"/>
    <col min="2267" max="2267" width="8.7109375" customWidth="1"/>
    <col min="2268" max="2281" width="3.7109375" customWidth="1"/>
    <col min="2282" max="2307" width="4.7109375" customWidth="1"/>
    <col min="2308" max="2367" width="2.7109375" customWidth="1"/>
    <col min="2512" max="2516" width="2.7109375" customWidth="1"/>
    <col min="2517" max="2518" width="3.7109375" customWidth="1"/>
    <col min="2519" max="2519" width="32" customWidth="1"/>
    <col min="2520" max="2522" width="14.5703125" customWidth="1"/>
    <col min="2523" max="2523" width="8.7109375" customWidth="1"/>
    <col min="2524" max="2537" width="3.7109375" customWidth="1"/>
    <col min="2538" max="2563" width="4.7109375" customWidth="1"/>
    <col min="2564" max="2623" width="2.7109375" customWidth="1"/>
    <col min="2768" max="2772" width="2.7109375" customWidth="1"/>
    <col min="2773" max="2774" width="3.7109375" customWidth="1"/>
    <col min="2775" max="2775" width="32" customWidth="1"/>
    <col min="2776" max="2778" width="14.5703125" customWidth="1"/>
    <col min="2779" max="2779" width="8.7109375" customWidth="1"/>
    <col min="2780" max="2793" width="3.7109375" customWidth="1"/>
    <col min="2794" max="2819" width="4.7109375" customWidth="1"/>
    <col min="2820" max="2879" width="2.7109375" customWidth="1"/>
    <col min="3024" max="3028" width="2.7109375" customWidth="1"/>
    <col min="3029" max="3030" width="3.7109375" customWidth="1"/>
    <col min="3031" max="3031" width="32" customWidth="1"/>
    <col min="3032" max="3034" width="14.5703125" customWidth="1"/>
    <col min="3035" max="3035" width="8.7109375" customWidth="1"/>
    <col min="3036" max="3049" width="3.7109375" customWidth="1"/>
    <col min="3050" max="3075" width="4.7109375" customWidth="1"/>
    <col min="3076" max="3135" width="2.7109375" customWidth="1"/>
    <col min="3280" max="3284" width="2.7109375" customWidth="1"/>
    <col min="3285" max="3286" width="3.7109375" customWidth="1"/>
    <col min="3287" max="3287" width="32" customWidth="1"/>
    <col min="3288" max="3290" width="14.5703125" customWidth="1"/>
    <col min="3291" max="3291" width="8.7109375" customWidth="1"/>
    <col min="3292" max="3305" width="3.7109375" customWidth="1"/>
    <col min="3306" max="3331" width="4.7109375" customWidth="1"/>
    <col min="3332" max="3391" width="2.7109375" customWidth="1"/>
    <col min="3536" max="3540" width="2.7109375" customWidth="1"/>
    <col min="3541" max="3542" width="3.7109375" customWidth="1"/>
    <col min="3543" max="3543" width="32" customWidth="1"/>
    <col min="3544" max="3546" width="14.5703125" customWidth="1"/>
    <col min="3547" max="3547" width="8.7109375" customWidth="1"/>
    <col min="3548" max="3561" width="3.7109375" customWidth="1"/>
    <col min="3562" max="3587" width="4.7109375" customWidth="1"/>
    <col min="3588" max="3647" width="2.7109375" customWidth="1"/>
    <col min="3792" max="3796" width="2.7109375" customWidth="1"/>
    <col min="3797" max="3798" width="3.7109375" customWidth="1"/>
    <col min="3799" max="3799" width="32" customWidth="1"/>
    <col min="3800" max="3802" width="14.5703125" customWidth="1"/>
    <col min="3803" max="3803" width="8.7109375" customWidth="1"/>
    <col min="3804" max="3817" width="3.7109375" customWidth="1"/>
    <col min="3818" max="3843" width="4.7109375" customWidth="1"/>
    <col min="3844" max="3903" width="2.7109375" customWidth="1"/>
    <col min="4048" max="4052" width="2.7109375" customWidth="1"/>
    <col min="4053" max="4054" width="3.7109375" customWidth="1"/>
    <col min="4055" max="4055" width="32" customWidth="1"/>
    <col min="4056" max="4058" width="14.5703125" customWidth="1"/>
    <col min="4059" max="4059" width="8.7109375" customWidth="1"/>
    <col min="4060" max="4073" width="3.7109375" customWidth="1"/>
    <col min="4074" max="4099" width="4.7109375" customWidth="1"/>
    <col min="4100" max="4159" width="2.7109375" customWidth="1"/>
    <col min="4304" max="4308" width="2.7109375" customWidth="1"/>
    <col min="4309" max="4310" width="3.7109375" customWidth="1"/>
    <col min="4311" max="4311" width="32" customWidth="1"/>
    <col min="4312" max="4314" width="14.5703125" customWidth="1"/>
    <col min="4315" max="4315" width="8.7109375" customWidth="1"/>
    <col min="4316" max="4329" width="3.7109375" customWidth="1"/>
    <col min="4330" max="4355" width="4.7109375" customWidth="1"/>
    <col min="4356" max="4415" width="2.7109375" customWidth="1"/>
    <col min="4560" max="4564" width="2.7109375" customWidth="1"/>
    <col min="4565" max="4566" width="3.7109375" customWidth="1"/>
    <col min="4567" max="4567" width="32" customWidth="1"/>
    <col min="4568" max="4570" width="14.5703125" customWidth="1"/>
    <col min="4571" max="4571" width="8.7109375" customWidth="1"/>
    <col min="4572" max="4585" width="3.7109375" customWidth="1"/>
    <col min="4586" max="4611" width="4.7109375" customWidth="1"/>
    <col min="4612" max="4671" width="2.7109375" customWidth="1"/>
    <col min="4816" max="4820" width="2.7109375" customWidth="1"/>
    <col min="4821" max="4822" width="3.7109375" customWidth="1"/>
    <col min="4823" max="4823" width="32" customWidth="1"/>
    <col min="4824" max="4826" width="14.5703125" customWidth="1"/>
    <col min="4827" max="4827" width="8.7109375" customWidth="1"/>
    <col min="4828" max="4841" width="3.7109375" customWidth="1"/>
    <col min="4842" max="4867" width="4.7109375" customWidth="1"/>
    <col min="4868" max="4927" width="2.7109375" customWidth="1"/>
    <col min="5072" max="5076" width="2.7109375" customWidth="1"/>
    <col min="5077" max="5078" width="3.7109375" customWidth="1"/>
    <col min="5079" max="5079" width="32" customWidth="1"/>
    <col min="5080" max="5082" width="14.5703125" customWidth="1"/>
    <col min="5083" max="5083" width="8.7109375" customWidth="1"/>
    <col min="5084" max="5097" width="3.7109375" customWidth="1"/>
    <col min="5098" max="5123" width="4.7109375" customWidth="1"/>
    <col min="5124" max="5183" width="2.7109375" customWidth="1"/>
    <col min="5328" max="5332" width="2.7109375" customWidth="1"/>
    <col min="5333" max="5334" width="3.7109375" customWidth="1"/>
    <col min="5335" max="5335" width="32" customWidth="1"/>
    <col min="5336" max="5338" width="14.5703125" customWidth="1"/>
    <col min="5339" max="5339" width="8.7109375" customWidth="1"/>
    <col min="5340" max="5353" width="3.7109375" customWidth="1"/>
    <col min="5354" max="5379" width="4.7109375" customWidth="1"/>
    <col min="5380" max="5439" width="2.7109375" customWidth="1"/>
    <col min="5584" max="5588" width="2.7109375" customWidth="1"/>
    <col min="5589" max="5590" width="3.7109375" customWidth="1"/>
    <col min="5591" max="5591" width="32" customWidth="1"/>
    <col min="5592" max="5594" width="14.5703125" customWidth="1"/>
    <col min="5595" max="5595" width="8.7109375" customWidth="1"/>
    <col min="5596" max="5609" width="3.7109375" customWidth="1"/>
    <col min="5610" max="5635" width="4.7109375" customWidth="1"/>
    <col min="5636" max="5695" width="2.7109375" customWidth="1"/>
    <col min="5840" max="5844" width="2.7109375" customWidth="1"/>
    <col min="5845" max="5846" width="3.7109375" customWidth="1"/>
    <col min="5847" max="5847" width="32" customWidth="1"/>
    <col min="5848" max="5850" width="14.5703125" customWidth="1"/>
    <col min="5851" max="5851" width="8.7109375" customWidth="1"/>
    <col min="5852" max="5865" width="3.7109375" customWidth="1"/>
    <col min="5866" max="5891" width="4.7109375" customWidth="1"/>
    <col min="5892" max="5951" width="2.7109375" customWidth="1"/>
    <col min="6096" max="6100" width="2.7109375" customWidth="1"/>
    <col min="6101" max="6102" width="3.7109375" customWidth="1"/>
    <col min="6103" max="6103" width="32" customWidth="1"/>
    <col min="6104" max="6106" width="14.5703125" customWidth="1"/>
    <col min="6107" max="6107" width="8.7109375" customWidth="1"/>
    <col min="6108" max="6121" width="3.7109375" customWidth="1"/>
    <col min="6122" max="6147" width="4.7109375" customWidth="1"/>
    <col min="6148" max="6207" width="2.7109375" customWidth="1"/>
    <col min="6352" max="6356" width="2.7109375" customWidth="1"/>
    <col min="6357" max="6358" width="3.7109375" customWidth="1"/>
    <col min="6359" max="6359" width="32" customWidth="1"/>
    <col min="6360" max="6362" width="14.5703125" customWidth="1"/>
    <col min="6363" max="6363" width="8.7109375" customWidth="1"/>
    <col min="6364" max="6377" width="3.7109375" customWidth="1"/>
    <col min="6378" max="6403" width="4.7109375" customWidth="1"/>
    <col min="6404" max="6463" width="2.7109375" customWidth="1"/>
    <col min="6608" max="6612" width="2.7109375" customWidth="1"/>
    <col min="6613" max="6614" width="3.7109375" customWidth="1"/>
    <col min="6615" max="6615" width="32" customWidth="1"/>
    <col min="6616" max="6618" width="14.5703125" customWidth="1"/>
    <col min="6619" max="6619" width="8.7109375" customWidth="1"/>
    <col min="6620" max="6633" width="3.7109375" customWidth="1"/>
    <col min="6634" max="6659" width="4.7109375" customWidth="1"/>
    <col min="6660" max="6719" width="2.7109375" customWidth="1"/>
    <col min="6864" max="6868" width="2.7109375" customWidth="1"/>
    <col min="6869" max="6870" width="3.7109375" customWidth="1"/>
    <col min="6871" max="6871" width="32" customWidth="1"/>
    <col min="6872" max="6874" width="14.5703125" customWidth="1"/>
    <col min="6875" max="6875" width="8.7109375" customWidth="1"/>
    <col min="6876" max="6889" width="3.7109375" customWidth="1"/>
    <col min="6890" max="6915" width="4.7109375" customWidth="1"/>
    <col min="6916" max="6975" width="2.7109375" customWidth="1"/>
    <col min="7120" max="7124" width="2.7109375" customWidth="1"/>
    <col min="7125" max="7126" width="3.7109375" customWidth="1"/>
    <col min="7127" max="7127" width="32" customWidth="1"/>
    <col min="7128" max="7130" width="14.5703125" customWidth="1"/>
    <col min="7131" max="7131" width="8.7109375" customWidth="1"/>
    <col min="7132" max="7145" width="3.7109375" customWidth="1"/>
    <col min="7146" max="7171" width="4.7109375" customWidth="1"/>
    <col min="7172" max="7231" width="2.7109375" customWidth="1"/>
    <col min="7376" max="7380" width="2.7109375" customWidth="1"/>
    <col min="7381" max="7382" width="3.7109375" customWidth="1"/>
    <col min="7383" max="7383" width="32" customWidth="1"/>
    <col min="7384" max="7386" width="14.5703125" customWidth="1"/>
    <col min="7387" max="7387" width="8.7109375" customWidth="1"/>
    <col min="7388" max="7401" width="3.7109375" customWidth="1"/>
    <col min="7402" max="7427" width="4.7109375" customWidth="1"/>
    <col min="7428" max="7487" width="2.7109375" customWidth="1"/>
    <col min="7632" max="7636" width="2.7109375" customWidth="1"/>
    <col min="7637" max="7638" width="3.7109375" customWidth="1"/>
    <col min="7639" max="7639" width="32" customWidth="1"/>
    <col min="7640" max="7642" width="14.5703125" customWidth="1"/>
    <col min="7643" max="7643" width="8.7109375" customWidth="1"/>
    <col min="7644" max="7657" width="3.7109375" customWidth="1"/>
    <col min="7658" max="7683" width="4.7109375" customWidth="1"/>
    <col min="7684" max="7743" width="2.7109375" customWidth="1"/>
    <col min="7888" max="7892" width="2.7109375" customWidth="1"/>
    <col min="7893" max="7894" width="3.7109375" customWidth="1"/>
    <col min="7895" max="7895" width="32" customWidth="1"/>
    <col min="7896" max="7898" width="14.5703125" customWidth="1"/>
    <col min="7899" max="7899" width="8.7109375" customWidth="1"/>
    <col min="7900" max="7913" width="3.7109375" customWidth="1"/>
    <col min="7914" max="7939" width="4.7109375" customWidth="1"/>
    <col min="7940" max="7999" width="2.7109375" customWidth="1"/>
    <col min="8144" max="8148" width="2.7109375" customWidth="1"/>
    <col min="8149" max="8150" width="3.7109375" customWidth="1"/>
    <col min="8151" max="8151" width="32" customWidth="1"/>
    <col min="8152" max="8154" width="14.5703125" customWidth="1"/>
    <col min="8155" max="8155" width="8.7109375" customWidth="1"/>
    <col min="8156" max="8169" width="3.7109375" customWidth="1"/>
    <col min="8170" max="8195" width="4.7109375" customWidth="1"/>
    <col min="8196" max="8255" width="2.7109375" customWidth="1"/>
    <col min="8400" max="8404" width="2.7109375" customWidth="1"/>
    <col min="8405" max="8406" width="3.7109375" customWidth="1"/>
    <col min="8407" max="8407" width="32" customWidth="1"/>
    <col min="8408" max="8410" width="14.5703125" customWidth="1"/>
    <col min="8411" max="8411" width="8.7109375" customWidth="1"/>
    <col min="8412" max="8425" width="3.7109375" customWidth="1"/>
    <col min="8426" max="8451" width="4.7109375" customWidth="1"/>
    <col min="8452" max="8511" width="2.7109375" customWidth="1"/>
    <col min="8656" max="8660" width="2.7109375" customWidth="1"/>
    <col min="8661" max="8662" width="3.7109375" customWidth="1"/>
    <col min="8663" max="8663" width="32" customWidth="1"/>
    <col min="8664" max="8666" width="14.5703125" customWidth="1"/>
    <col min="8667" max="8667" width="8.7109375" customWidth="1"/>
    <col min="8668" max="8681" width="3.7109375" customWidth="1"/>
    <col min="8682" max="8707" width="4.7109375" customWidth="1"/>
    <col min="8708" max="8767" width="2.7109375" customWidth="1"/>
    <col min="8912" max="8916" width="2.7109375" customWidth="1"/>
    <col min="8917" max="8918" width="3.7109375" customWidth="1"/>
    <col min="8919" max="8919" width="32" customWidth="1"/>
    <col min="8920" max="8922" width="14.5703125" customWidth="1"/>
    <col min="8923" max="8923" width="8.7109375" customWidth="1"/>
    <col min="8924" max="8937" width="3.7109375" customWidth="1"/>
    <col min="8938" max="8963" width="4.7109375" customWidth="1"/>
    <col min="8964" max="9023" width="2.7109375" customWidth="1"/>
    <col min="9168" max="9172" width="2.7109375" customWidth="1"/>
    <col min="9173" max="9174" width="3.7109375" customWidth="1"/>
    <col min="9175" max="9175" width="32" customWidth="1"/>
    <col min="9176" max="9178" width="14.5703125" customWidth="1"/>
    <col min="9179" max="9179" width="8.7109375" customWidth="1"/>
    <col min="9180" max="9193" width="3.7109375" customWidth="1"/>
    <col min="9194" max="9219" width="4.7109375" customWidth="1"/>
    <col min="9220" max="9279" width="2.7109375" customWidth="1"/>
    <col min="9424" max="9428" width="2.7109375" customWidth="1"/>
    <col min="9429" max="9430" width="3.7109375" customWidth="1"/>
    <col min="9431" max="9431" width="32" customWidth="1"/>
    <col min="9432" max="9434" width="14.5703125" customWidth="1"/>
    <col min="9435" max="9435" width="8.7109375" customWidth="1"/>
    <col min="9436" max="9449" width="3.7109375" customWidth="1"/>
    <col min="9450" max="9475" width="4.7109375" customWidth="1"/>
    <col min="9476" max="9535" width="2.7109375" customWidth="1"/>
    <col min="9680" max="9684" width="2.7109375" customWidth="1"/>
    <col min="9685" max="9686" width="3.7109375" customWidth="1"/>
    <col min="9687" max="9687" width="32" customWidth="1"/>
    <col min="9688" max="9690" width="14.5703125" customWidth="1"/>
    <col min="9691" max="9691" width="8.7109375" customWidth="1"/>
    <col min="9692" max="9705" width="3.7109375" customWidth="1"/>
    <col min="9706" max="9731" width="4.7109375" customWidth="1"/>
    <col min="9732" max="9791" width="2.7109375" customWidth="1"/>
    <col min="9936" max="9940" width="2.7109375" customWidth="1"/>
    <col min="9941" max="9942" width="3.7109375" customWidth="1"/>
    <col min="9943" max="9943" width="32" customWidth="1"/>
    <col min="9944" max="9946" width="14.5703125" customWidth="1"/>
    <col min="9947" max="9947" width="8.7109375" customWidth="1"/>
    <col min="9948" max="9961" width="3.7109375" customWidth="1"/>
    <col min="9962" max="9987" width="4.7109375" customWidth="1"/>
    <col min="9988" max="10047" width="2.7109375" customWidth="1"/>
    <col min="10192" max="10196" width="2.7109375" customWidth="1"/>
    <col min="10197" max="10198" width="3.7109375" customWidth="1"/>
    <col min="10199" max="10199" width="32" customWidth="1"/>
    <col min="10200" max="10202" width="14.5703125" customWidth="1"/>
    <col min="10203" max="10203" width="8.7109375" customWidth="1"/>
    <col min="10204" max="10217" width="3.7109375" customWidth="1"/>
    <col min="10218" max="10243" width="4.7109375" customWidth="1"/>
    <col min="10244" max="10303" width="2.7109375" customWidth="1"/>
    <col min="10448" max="10452" width="2.7109375" customWidth="1"/>
    <col min="10453" max="10454" width="3.7109375" customWidth="1"/>
    <col min="10455" max="10455" width="32" customWidth="1"/>
    <col min="10456" max="10458" width="14.5703125" customWidth="1"/>
    <col min="10459" max="10459" width="8.7109375" customWidth="1"/>
    <col min="10460" max="10473" width="3.7109375" customWidth="1"/>
    <col min="10474" max="10499" width="4.7109375" customWidth="1"/>
    <col min="10500" max="10559" width="2.7109375" customWidth="1"/>
    <col min="10704" max="10708" width="2.7109375" customWidth="1"/>
    <col min="10709" max="10710" width="3.7109375" customWidth="1"/>
    <col min="10711" max="10711" width="32" customWidth="1"/>
    <col min="10712" max="10714" width="14.5703125" customWidth="1"/>
    <col min="10715" max="10715" width="8.7109375" customWidth="1"/>
    <col min="10716" max="10729" width="3.7109375" customWidth="1"/>
    <col min="10730" max="10755" width="4.7109375" customWidth="1"/>
    <col min="10756" max="10815" width="2.7109375" customWidth="1"/>
    <col min="10960" max="10964" width="2.7109375" customWidth="1"/>
    <col min="10965" max="10966" width="3.7109375" customWidth="1"/>
    <col min="10967" max="10967" width="32" customWidth="1"/>
    <col min="10968" max="10970" width="14.5703125" customWidth="1"/>
    <col min="10971" max="10971" width="8.7109375" customWidth="1"/>
    <col min="10972" max="10985" width="3.7109375" customWidth="1"/>
    <col min="10986" max="11011" width="4.7109375" customWidth="1"/>
    <col min="11012" max="11071" width="2.7109375" customWidth="1"/>
    <col min="11216" max="11220" width="2.7109375" customWidth="1"/>
    <col min="11221" max="11222" width="3.7109375" customWidth="1"/>
    <col min="11223" max="11223" width="32" customWidth="1"/>
    <col min="11224" max="11226" width="14.5703125" customWidth="1"/>
    <col min="11227" max="11227" width="8.7109375" customWidth="1"/>
    <col min="11228" max="11241" width="3.7109375" customWidth="1"/>
    <col min="11242" max="11267" width="4.7109375" customWidth="1"/>
    <col min="11268" max="11327" width="2.7109375" customWidth="1"/>
    <col min="11472" max="11476" width="2.7109375" customWidth="1"/>
    <col min="11477" max="11478" width="3.7109375" customWidth="1"/>
    <col min="11479" max="11479" width="32" customWidth="1"/>
    <col min="11480" max="11482" width="14.5703125" customWidth="1"/>
    <col min="11483" max="11483" width="8.7109375" customWidth="1"/>
    <col min="11484" max="11497" width="3.7109375" customWidth="1"/>
    <col min="11498" max="11523" width="4.7109375" customWidth="1"/>
    <col min="11524" max="11583" width="2.7109375" customWidth="1"/>
    <col min="11728" max="11732" width="2.7109375" customWidth="1"/>
    <col min="11733" max="11734" width="3.7109375" customWidth="1"/>
    <col min="11735" max="11735" width="32" customWidth="1"/>
    <col min="11736" max="11738" width="14.5703125" customWidth="1"/>
    <col min="11739" max="11739" width="8.7109375" customWidth="1"/>
    <col min="11740" max="11753" width="3.7109375" customWidth="1"/>
    <col min="11754" max="11779" width="4.7109375" customWidth="1"/>
    <col min="11780" max="11839" width="2.7109375" customWidth="1"/>
    <col min="11984" max="11988" width="2.7109375" customWidth="1"/>
    <col min="11989" max="11990" width="3.7109375" customWidth="1"/>
    <col min="11991" max="11991" width="32" customWidth="1"/>
    <col min="11992" max="11994" width="14.5703125" customWidth="1"/>
    <col min="11995" max="11995" width="8.7109375" customWidth="1"/>
    <col min="11996" max="12009" width="3.7109375" customWidth="1"/>
    <col min="12010" max="12035" width="4.7109375" customWidth="1"/>
    <col min="12036" max="12095" width="2.7109375" customWidth="1"/>
    <col min="12240" max="12244" width="2.7109375" customWidth="1"/>
    <col min="12245" max="12246" width="3.7109375" customWidth="1"/>
    <col min="12247" max="12247" width="32" customWidth="1"/>
    <col min="12248" max="12250" width="14.5703125" customWidth="1"/>
    <col min="12251" max="12251" width="8.7109375" customWidth="1"/>
    <col min="12252" max="12265" width="3.7109375" customWidth="1"/>
    <col min="12266" max="12291" width="4.7109375" customWidth="1"/>
    <col min="12292" max="12351" width="2.7109375" customWidth="1"/>
    <col min="12496" max="12500" width="2.7109375" customWidth="1"/>
    <col min="12501" max="12502" width="3.7109375" customWidth="1"/>
    <col min="12503" max="12503" width="32" customWidth="1"/>
    <col min="12504" max="12506" width="14.5703125" customWidth="1"/>
    <col min="12507" max="12507" width="8.7109375" customWidth="1"/>
    <col min="12508" max="12521" width="3.7109375" customWidth="1"/>
    <col min="12522" max="12547" width="4.7109375" customWidth="1"/>
    <col min="12548" max="12607" width="2.7109375" customWidth="1"/>
    <col min="12752" max="12756" width="2.7109375" customWidth="1"/>
    <col min="12757" max="12758" width="3.7109375" customWidth="1"/>
    <col min="12759" max="12759" width="32" customWidth="1"/>
    <col min="12760" max="12762" width="14.5703125" customWidth="1"/>
    <col min="12763" max="12763" width="8.7109375" customWidth="1"/>
    <col min="12764" max="12777" width="3.7109375" customWidth="1"/>
    <col min="12778" max="12803" width="4.7109375" customWidth="1"/>
    <col min="12804" max="12863" width="2.7109375" customWidth="1"/>
    <col min="13008" max="13012" width="2.7109375" customWidth="1"/>
    <col min="13013" max="13014" width="3.7109375" customWidth="1"/>
    <col min="13015" max="13015" width="32" customWidth="1"/>
    <col min="13016" max="13018" width="14.5703125" customWidth="1"/>
    <col min="13019" max="13019" width="8.7109375" customWidth="1"/>
    <col min="13020" max="13033" width="3.7109375" customWidth="1"/>
    <col min="13034" max="13059" width="4.7109375" customWidth="1"/>
    <col min="13060" max="13119" width="2.7109375" customWidth="1"/>
    <col min="13264" max="13268" width="2.7109375" customWidth="1"/>
    <col min="13269" max="13270" width="3.7109375" customWidth="1"/>
    <col min="13271" max="13271" width="32" customWidth="1"/>
    <col min="13272" max="13274" width="14.5703125" customWidth="1"/>
    <col min="13275" max="13275" width="8.7109375" customWidth="1"/>
    <col min="13276" max="13289" width="3.7109375" customWidth="1"/>
    <col min="13290" max="13315" width="4.7109375" customWidth="1"/>
    <col min="13316" max="13375" width="2.7109375" customWidth="1"/>
    <col min="13520" max="13524" width="2.7109375" customWidth="1"/>
    <col min="13525" max="13526" width="3.7109375" customWidth="1"/>
    <col min="13527" max="13527" width="32" customWidth="1"/>
    <col min="13528" max="13530" width="14.5703125" customWidth="1"/>
    <col min="13531" max="13531" width="8.7109375" customWidth="1"/>
    <col min="13532" max="13545" width="3.7109375" customWidth="1"/>
    <col min="13546" max="13571" width="4.7109375" customWidth="1"/>
    <col min="13572" max="13631" width="2.7109375" customWidth="1"/>
    <col min="13776" max="13780" width="2.7109375" customWidth="1"/>
    <col min="13781" max="13782" width="3.7109375" customWidth="1"/>
    <col min="13783" max="13783" width="32" customWidth="1"/>
    <col min="13784" max="13786" width="14.5703125" customWidth="1"/>
    <col min="13787" max="13787" width="8.7109375" customWidth="1"/>
    <col min="13788" max="13801" width="3.7109375" customWidth="1"/>
    <col min="13802" max="13827" width="4.7109375" customWidth="1"/>
    <col min="13828" max="13887" width="2.7109375" customWidth="1"/>
    <col min="14032" max="14036" width="2.7109375" customWidth="1"/>
    <col min="14037" max="14038" width="3.7109375" customWidth="1"/>
    <col min="14039" max="14039" width="32" customWidth="1"/>
    <col min="14040" max="14042" width="14.5703125" customWidth="1"/>
    <col min="14043" max="14043" width="8.7109375" customWidth="1"/>
    <col min="14044" max="14057" width="3.7109375" customWidth="1"/>
    <col min="14058" max="14083" width="4.7109375" customWidth="1"/>
    <col min="14084" max="14143" width="2.7109375" customWidth="1"/>
    <col min="14288" max="14292" width="2.7109375" customWidth="1"/>
    <col min="14293" max="14294" width="3.7109375" customWidth="1"/>
    <col min="14295" max="14295" width="32" customWidth="1"/>
    <col min="14296" max="14298" width="14.5703125" customWidth="1"/>
    <col min="14299" max="14299" width="8.7109375" customWidth="1"/>
    <col min="14300" max="14313" width="3.7109375" customWidth="1"/>
    <col min="14314" max="14339" width="4.7109375" customWidth="1"/>
    <col min="14340" max="14399" width="2.7109375" customWidth="1"/>
    <col min="14544" max="14548" width="2.7109375" customWidth="1"/>
    <col min="14549" max="14550" width="3.7109375" customWidth="1"/>
    <col min="14551" max="14551" width="32" customWidth="1"/>
    <col min="14552" max="14554" width="14.5703125" customWidth="1"/>
    <col min="14555" max="14555" width="8.7109375" customWidth="1"/>
    <col min="14556" max="14569" width="3.7109375" customWidth="1"/>
    <col min="14570" max="14595" width="4.7109375" customWidth="1"/>
    <col min="14596" max="14655" width="2.7109375" customWidth="1"/>
    <col min="14800" max="14804" width="2.7109375" customWidth="1"/>
    <col min="14805" max="14806" width="3.7109375" customWidth="1"/>
    <col min="14807" max="14807" width="32" customWidth="1"/>
    <col min="14808" max="14810" width="14.5703125" customWidth="1"/>
    <col min="14811" max="14811" width="8.7109375" customWidth="1"/>
    <col min="14812" max="14825" width="3.7109375" customWidth="1"/>
    <col min="14826" max="14851" width="4.7109375" customWidth="1"/>
    <col min="14852" max="14911" width="2.7109375" customWidth="1"/>
    <col min="15056" max="15060" width="2.7109375" customWidth="1"/>
    <col min="15061" max="15062" width="3.7109375" customWidth="1"/>
    <col min="15063" max="15063" width="32" customWidth="1"/>
    <col min="15064" max="15066" width="14.5703125" customWidth="1"/>
    <col min="15067" max="15067" width="8.7109375" customWidth="1"/>
    <col min="15068" max="15081" width="3.7109375" customWidth="1"/>
    <col min="15082" max="15107" width="4.7109375" customWidth="1"/>
    <col min="15108" max="15167" width="2.7109375" customWidth="1"/>
    <col min="15312" max="15316" width="2.7109375" customWidth="1"/>
    <col min="15317" max="15318" width="3.7109375" customWidth="1"/>
    <col min="15319" max="15319" width="32" customWidth="1"/>
    <col min="15320" max="15322" width="14.5703125" customWidth="1"/>
    <col min="15323" max="15323" width="8.7109375" customWidth="1"/>
    <col min="15324" max="15337" width="3.7109375" customWidth="1"/>
    <col min="15338" max="15363" width="4.7109375" customWidth="1"/>
    <col min="15364" max="15423" width="2.7109375" customWidth="1"/>
    <col min="15568" max="15572" width="2.7109375" customWidth="1"/>
    <col min="15573" max="15574" width="3.7109375" customWidth="1"/>
    <col min="15575" max="15575" width="32" customWidth="1"/>
    <col min="15576" max="15578" width="14.5703125" customWidth="1"/>
    <col min="15579" max="15579" width="8.7109375" customWidth="1"/>
    <col min="15580" max="15593" width="3.7109375" customWidth="1"/>
    <col min="15594" max="15619" width="4.7109375" customWidth="1"/>
    <col min="15620" max="15679" width="2.7109375" customWidth="1"/>
    <col min="15824" max="15828" width="2.7109375" customWidth="1"/>
    <col min="15829" max="15830" width="3.7109375" customWidth="1"/>
    <col min="15831" max="15831" width="32" customWidth="1"/>
    <col min="15832" max="15834" width="14.5703125" customWidth="1"/>
    <col min="15835" max="15835" width="8.7109375" customWidth="1"/>
    <col min="15836" max="15849" width="3.7109375" customWidth="1"/>
    <col min="15850" max="15875" width="4.7109375" customWidth="1"/>
    <col min="15876" max="15935" width="2.7109375" customWidth="1"/>
    <col min="16080" max="16084" width="2.7109375" customWidth="1"/>
    <col min="16085" max="16086" width="3.7109375" customWidth="1"/>
    <col min="16087" max="16087" width="32" customWidth="1"/>
    <col min="16088" max="16090" width="14.5703125" customWidth="1"/>
    <col min="16091" max="16091" width="8.7109375" customWidth="1"/>
    <col min="16092" max="16105" width="3.7109375" customWidth="1"/>
    <col min="16106" max="16131" width="4.7109375" customWidth="1"/>
    <col min="16132" max="16191" width="2.7109375" customWidth="1"/>
  </cols>
  <sheetData>
    <row r="3" spans="2:9" ht="30" customHeight="1">
      <c r="C3" s="50" t="s">
        <v>0</v>
      </c>
      <c r="D3" s="50"/>
      <c r="E3" s="50"/>
      <c r="F3" s="50"/>
      <c r="G3" s="50"/>
      <c r="H3" s="50"/>
      <c r="I3" s="50"/>
    </row>
    <row r="4" spans="2:9" ht="30" customHeight="1">
      <c r="C4" s="50"/>
      <c r="D4" s="50"/>
      <c r="E4" s="50"/>
      <c r="F4" s="50"/>
      <c r="G4" s="50"/>
      <c r="H4" s="50"/>
      <c r="I4" s="50"/>
    </row>
    <row r="5" spans="2:9" ht="30" customHeight="1">
      <c r="C5" s="9"/>
      <c r="D5" s="11" t="s">
        <v>1</v>
      </c>
      <c r="E5" s="51" t="s">
        <v>2</v>
      </c>
      <c r="F5" s="51"/>
      <c r="G5" s="51"/>
      <c r="H5" s="51"/>
      <c r="I5" s="51"/>
    </row>
    <row r="6" spans="2:9" ht="55.5" customHeight="1">
      <c r="F6" s="49" t="s">
        <v>3</v>
      </c>
      <c r="G6" s="49"/>
      <c r="H6" s="49"/>
      <c r="I6" s="49"/>
    </row>
    <row r="7" spans="2:9" ht="45" customHeight="1">
      <c r="B7" s="37" t="s">
        <v>4</v>
      </c>
      <c r="C7" s="39" t="s">
        <v>5</v>
      </c>
      <c r="D7" s="40"/>
      <c r="E7" s="43" t="s">
        <v>6</v>
      </c>
      <c r="F7" s="45" t="s">
        <v>7</v>
      </c>
      <c r="G7" s="8">
        <v>100</v>
      </c>
      <c r="H7" s="47" t="s">
        <v>8</v>
      </c>
      <c r="I7" s="45" t="s">
        <v>9</v>
      </c>
    </row>
    <row r="8" spans="2:9" ht="60" customHeight="1">
      <c r="B8" s="38"/>
      <c r="C8" s="41"/>
      <c r="D8" s="42"/>
      <c r="E8" s="44"/>
      <c r="F8" s="46"/>
      <c r="G8" s="8">
        <v>0</v>
      </c>
      <c r="H8" s="48"/>
      <c r="I8" s="46"/>
    </row>
    <row r="9" spans="2:9" ht="32.25">
      <c r="B9" s="6">
        <v>1</v>
      </c>
      <c r="C9" s="35" t="s">
        <v>10</v>
      </c>
      <c r="D9" s="36"/>
      <c r="E9" s="5" t="s">
        <v>11</v>
      </c>
      <c r="F9" s="7" t="s">
        <v>12</v>
      </c>
      <c r="G9">
        <v>1</v>
      </c>
      <c r="H9" s="7" t="s">
        <v>13</v>
      </c>
      <c r="I9" s="7" t="s">
        <v>13</v>
      </c>
    </row>
    <row r="10" spans="2:9" ht="32.25">
      <c r="B10" s="6">
        <v>2</v>
      </c>
      <c r="C10" s="35" t="s">
        <v>14</v>
      </c>
      <c r="D10" s="36"/>
      <c r="E10" s="5" t="s">
        <v>11</v>
      </c>
      <c r="F10" s="3" t="s">
        <v>15</v>
      </c>
      <c r="H10" s="3" t="s">
        <v>16</v>
      </c>
      <c r="I10" s="3" t="s">
        <v>17</v>
      </c>
    </row>
    <row r="11" spans="2:9" ht="48.75">
      <c r="B11" s="6">
        <v>3</v>
      </c>
      <c r="C11" s="35" t="s">
        <v>18</v>
      </c>
      <c r="D11" s="36"/>
      <c r="E11" s="5" t="s">
        <v>11</v>
      </c>
      <c r="F11" s="3" t="s">
        <v>19</v>
      </c>
      <c r="G11" s="3" t="s">
        <v>19</v>
      </c>
      <c r="H11" s="3" t="s">
        <v>19</v>
      </c>
      <c r="I11" s="3" t="s">
        <v>19</v>
      </c>
    </row>
    <row r="12" spans="2:9" ht="32.25">
      <c r="B12" s="6">
        <v>4</v>
      </c>
      <c r="C12" s="35" t="s">
        <v>20</v>
      </c>
      <c r="D12" s="36"/>
      <c r="E12" s="5" t="s">
        <v>11</v>
      </c>
      <c r="F12" s="2" t="s">
        <v>21</v>
      </c>
      <c r="G12" s="2" t="s">
        <v>21</v>
      </c>
      <c r="H12" s="2" t="s">
        <v>21</v>
      </c>
      <c r="I12" s="2" t="s">
        <v>21</v>
      </c>
    </row>
    <row r="13" spans="2:9" ht="48.75">
      <c r="B13" s="6">
        <v>5</v>
      </c>
      <c r="C13" s="35" t="s">
        <v>22</v>
      </c>
      <c r="D13" s="36"/>
      <c r="E13" s="5" t="s">
        <v>11</v>
      </c>
      <c r="F13" s="2" t="s">
        <v>23</v>
      </c>
      <c r="G13" s="2" t="s">
        <v>23</v>
      </c>
      <c r="H13" s="2" t="s">
        <v>23</v>
      </c>
      <c r="I13" s="2" t="s">
        <v>23</v>
      </c>
    </row>
    <row r="14" spans="2:9" ht="48.75">
      <c r="B14" s="6">
        <v>6</v>
      </c>
      <c r="C14" s="35" t="s">
        <v>24</v>
      </c>
      <c r="D14" s="36"/>
      <c r="E14" s="5" t="s">
        <v>11</v>
      </c>
      <c r="F14" s="2" t="s">
        <v>25</v>
      </c>
      <c r="G14" s="2" t="s">
        <v>25</v>
      </c>
      <c r="H14" s="2" t="s">
        <v>25</v>
      </c>
      <c r="I14" s="2" t="s">
        <v>25</v>
      </c>
    </row>
    <row r="15" spans="2:9" ht="81">
      <c r="B15" s="6">
        <v>7</v>
      </c>
      <c r="C15" s="35" t="s">
        <v>26</v>
      </c>
      <c r="D15" s="36"/>
      <c r="E15" s="5" t="s">
        <v>11</v>
      </c>
      <c r="F15" s="2" t="s">
        <v>27</v>
      </c>
      <c r="G15" s="2" t="s">
        <v>28</v>
      </c>
      <c r="H15" s="2" t="s">
        <v>27</v>
      </c>
      <c r="I15" s="2" t="s">
        <v>27</v>
      </c>
    </row>
    <row r="16" spans="2:9" ht="96.75">
      <c r="B16" s="6">
        <v>8</v>
      </c>
      <c r="C16" s="35" t="s">
        <v>29</v>
      </c>
      <c r="D16" s="36"/>
      <c r="E16" s="5" t="s">
        <v>11</v>
      </c>
      <c r="F16" s="2" t="s">
        <v>30</v>
      </c>
      <c r="G16" s="2" t="s">
        <v>30</v>
      </c>
      <c r="H16" s="2" t="s">
        <v>30</v>
      </c>
      <c r="I16" s="2" t="s">
        <v>30</v>
      </c>
    </row>
    <row r="17" spans="2:9" ht="81">
      <c r="B17" s="6">
        <v>9</v>
      </c>
      <c r="C17" s="35" t="s">
        <v>31</v>
      </c>
      <c r="D17" s="36"/>
      <c r="E17" s="10" t="s">
        <v>32</v>
      </c>
      <c r="F17" s="4" t="s">
        <v>33</v>
      </c>
      <c r="G17" s="4" t="s">
        <v>33</v>
      </c>
      <c r="H17" s="4" t="s">
        <v>33</v>
      </c>
      <c r="I17" s="4" t="s">
        <v>33</v>
      </c>
    </row>
    <row r="18" spans="2:9" ht="48.75">
      <c r="B18" s="6">
        <v>10</v>
      </c>
      <c r="C18" s="35" t="s">
        <v>34</v>
      </c>
      <c r="D18" s="36"/>
      <c r="E18" s="5" t="s">
        <v>11</v>
      </c>
      <c r="F18" s="2" t="s">
        <v>35</v>
      </c>
      <c r="G18" s="2" t="s">
        <v>35</v>
      </c>
      <c r="H18" s="2" t="s">
        <v>35</v>
      </c>
      <c r="I18" s="2" t="s">
        <v>35</v>
      </c>
    </row>
    <row r="19" spans="2:9" ht="113.25">
      <c r="B19" s="6">
        <v>11</v>
      </c>
      <c r="C19" s="35" t="s">
        <v>36</v>
      </c>
      <c r="D19" s="36"/>
      <c r="E19" s="5" t="s">
        <v>11</v>
      </c>
      <c r="F19" s="2" t="s">
        <v>37</v>
      </c>
      <c r="G19" s="2" t="s">
        <v>37</v>
      </c>
      <c r="H19" s="2" t="s">
        <v>37</v>
      </c>
      <c r="I19" s="2" t="s">
        <v>37</v>
      </c>
    </row>
  </sheetData>
  <mergeCells count="20">
    <mergeCell ref="F7:F8"/>
    <mergeCell ref="H7:H8"/>
    <mergeCell ref="F6:I6"/>
    <mergeCell ref="C3:I4"/>
    <mergeCell ref="E5:I5"/>
    <mergeCell ref="I7:I8"/>
    <mergeCell ref="C14:D14"/>
    <mergeCell ref="B7:B8"/>
    <mergeCell ref="C7:D8"/>
    <mergeCell ref="E7:E8"/>
    <mergeCell ref="C9:D9"/>
    <mergeCell ref="C10:D10"/>
    <mergeCell ref="C11:D11"/>
    <mergeCell ref="C12:D12"/>
    <mergeCell ref="C13:D13"/>
    <mergeCell ref="C15:D15"/>
    <mergeCell ref="C16:D16"/>
    <mergeCell ref="C17:D17"/>
    <mergeCell ref="C18:D18"/>
    <mergeCell ref="C19:D19"/>
  </mergeCells>
  <printOptions horizontalCentered="1" verticalCentered="1"/>
  <pageMargins left="0.47" right="0.70866141732283472" top="0.74803149606299213" bottom="0.74803149606299213" header="0.31496062992125984" footer="0.31496062992125984"/>
  <pageSetup paperSize="9" scale="56" fitToWidth="2" fitToHeight="2" orientation="landscape" r:id="rId1"/>
  <headerFooter>
    <oddFooter>&amp;LElaborado por:
Ing Jenny A Ruiz R, Mónica  Gómez
Docentes TC del Departamento de Ciencias de la  Computación
IREB PROYECTO DE CHECK LIST  (CASO DE ESTUDIO ACADÉMICO)&amp;C&amp;P de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workbookViewId="0">
      <selection activeCell="P47" sqref="A1:P47"/>
    </sheetView>
  </sheetViews>
  <sheetFormatPr defaultColWidth="11.42578125" defaultRowHeight="14.45"/>
  <cols>
    <col min="2" max="2" width="36" bestFit="1" customWidth="1"/>
    <col min="3" max="3" width="16.28515625" customWidth="1"/>
  </cols>
  <sheetData>
    <row r="1" spans="1:4" s="20" customFormat="1" ht="38.25" customHeight="1">
      <c r="B1" s="21" t="s">
        <v>38</v>
      </c>
      <c r="C1" s="56" t="s">
        <v>39</v>
      </c>
      <c r="D1" s="56"/>
    </row>
    <row r="2" spans="1:4" ht="18.75">
      <c r="B2" s="22" t="s">
        <v>40</v>
      </c>
      <c r="C2" s="57">
        <v>45776</v>
      </c>
      <c r="D2" s="57"/>
    </row>
    <row r="3" spans="1:4" ht="18.75">
      <c r="B3" s="22" t="s">
        <v>41</v>
      </c>
      <c r="C3" s="58" t="s">
        <v>42</v>
      </c>
      <c r="D3" s="58"/>
    </row>
    <row r="4" spans="1:4" ht="18.75">
      <c r="B4" s="22" t="s">
        <v>43</v>
      </c>
      <c r="C4" s="58" t="s">
        <v>44</v>
      </c>
      <c r="D4" s="58"/>
    </row>
    <row r="6" spans="1:4" ht="23.45">
      <c r="A6" s="55" t="s">
        <v>45</v>
      </c>
      <c r="B6" s="55"/>
      <c r="C6" s="55"/>
      <c r="D6" s="55"/>
    </row>
    <row r="7" spans="1:4" ht="15" customHeight="1">
      <c r="A7" s="27" t="s">
        <v>46</v>
      </c>
      <c r="B7" s="28" t="s">
        <v>47</v>
      </c>
      <c r="C7" s="28" t="s">
        <v>48</v>
      </c>
      <c r="D7" s="29" t="s">
        <v>49</v>
      </c>
    </row>
    <row r="8" spans="1:4" ht="28.9">
      <c r="A8" s="14">
        <v>1</v>
      </c>
      <c r="B8" s="13" t="s">
        <v>50</v>
      </c>
      <c r="C8" s="12" t="s">
        <v>51</v>
      </c>
      <c r="D8" s="24"/>
    </row>
    <row r="9" spans="1:4" ht="28.9">
      <c r="A9" s="14">
        <v>2</v>
      </c>
      <c r="B9" s="13" t="s">
        <v>52</v>
      </c>
      <c r="C9" s="12" t="s">
        <v>51</v>
      </c>
      <c r="D9" s="24"/>
    </row>
    <row r="10" spans="1:4" ht="72">
      <c r="A10" s="14">
        <v>3</v>
      </c>
      <c r="B10" s="13" t="s">
        <v>53</v>
      </c>
      <c r="C10" s="12"/>
      <c r="D10" s="24" t="s">
        <v>51</v>
      </c>
    </row>
    <row r="11" spans="1:4" ht="28.9">
      <c r="A11" s="14">
        <v>4</v>
      </c>
      <c r="B11" s="13" t="s">
        <v>54</v>
      </c>
      <c r="C11" s="12" t="s">
        <v>51</v>
      </c>
      <c r="D11" s="24"/>
    </row>
    <row r="12" spans="1:4" ht="28.9">
      <c r="A12" s="14">
        <v>5</v>
      </c>
      <c r="B12" s="13" t="s">
        <v>55</v>
      </c>
      <c r="C12" s="12"/>
      <c r="D12" s="24" t="s">
        <v>51</v>
      </c>
    </row>
    <row r="13" spans="1:4" ht="28.9">
      <c r="A13" s="14">
        <v>6</v>
      </c>
      <c r="B13" s="13" t="s">
        <v>56</v>
      </c>
      <c r="C13" s="12" t="s">
        <v>51</v>
      </c>
      <c r="D13" s="24"/>
    </row>
    <row r="14" spans="1:4" ht="28.9">
      <c r="A14" s="14">
        <v>7</v>
      </c>
      <c r="B14" s="13" t="s">
        <v>57</v>
      </c>
      <c r="C14" s="12" t="s">
        <v>51</v>
      </c>
      <c r="D14" s="24"/>
    </row>
    <row r="15" spans="1:4" ht="43.15">
      <c r="A15" s="14">
        <v>8</v>
      </c>
      <c r="B15" s="13" t="s">
        <v>58</v>
      </c>
      <c r="C15" s="12" t="s">
        <v>51</v>
      </c>
      <c r="D15" s="24"/>
    </row>
    <row r="16" spans="1:4" ht="72">
      <c r="A16" s="18">
        <v>9</v>
      </c>
      <c r="B16" s="19" t="s">
        <v>59</v>
      </c>
      <c r="C16" s="25" t="s">
        <v>51</v>
      </c>
      <c r="D16" s="26"/>
    </row>
    <row r="17" spans="1:4" ht="18">
      <c r="A17" s="53" t="s">
        <v>60</v>
      </c>
      <c r="B17" s="53"/>
      <c r="C17">
        <f>COUNTA(Tabla3[SI])</f>
        <v>7</v>
      </c>
      <c r="D17">
        <f>COUNTA(Tabla3[[NO ]])</f>
        <v>2</v>
      </c>
    </row>
    <row r="18" spans="1:4" ht="18">
      <c r="A18" s="53" t="s">
        <v>61</v>
      </c>
      <c r="B18" s="53"/>
      <c r="C18" s="30">
        <f>C17/9</f>
        <v>0.77777777777777779</v>
      </c>
      <c r="D18" s="30">
        <f>D17/9</f>
        <v>0.22222222222222221</v>
      </c>
    </row>
    <row r="19" spans="1:4" ht="18">
      <c r="A19" s="31"/>
      <c r="B19" s="31"/>
      <c r="C19" s="30"/>
    </row>
    <row r="20" spans="1:4" ht="23.45">
      <c r="A20" s="54" t="s">
        <v>62</v>
      </c>
      <c r="B20" s="54"/>
      <c r="C20" s="54"/>
      <c r="D20" s="54"/>
    </row>
    <row r="21" spans="1:4" ht="21">
      <c r="A21" s="15" t="s">
        <v>46</v>
      </c>
      <c r="B21" s="23" t="s">
        <v>47</v>
      </c>
      <c r="C21" s="16" t="s">
        <v>48</v>
      </c>
      <c r="D21" s="17" t="s">
        <v>49</v>
      </c>
    </row>
    <row r="22" spans="1:4" ht="28.9">
      <c r="A22" s="14">
        <v>1</v>
      </c>
      <c r="B22" s="13" t="s">
        <v>63</v>
      </c>
      <c r="C22" s="12" t="s">
        <v>51</v>
      </c>
      <c r="D22" s="24"/>
    </row>
    <row r="23" spans="1:4" ht="28.9">
      <c r="A23" s="14">
        <v>2</v>
      </c>
      <c r="B23" s="13" t="s">
        <v>64</v>
      </c>
      <c r="C23" s="12" t="s">
        <v>51</v>
      </c>
      <c r="D23" s="24"/>
    </row>
    <row r="24" spans="1:4" ht="28.9">
      <c r="A24" s="14">
        <v>3</v>
      </c>
      <c r="B24" s="13" t="s">
        <v>65</v>
      </c>
      <c r="C24" s="12" t="s">
        <v>51</v>
      </c>
      <c r="D24" s="24"/>
    </row>
    <row r="25" spans="1:4" ht="43.15">
      <c r="A25" s="14">
        <v>4</v>
      </c>
      <c r="B25" s="13" t="s">
        <v>66</v>
      </c>
      <c r="C25" s="12" t="s">
        <v>51</v>
      </c>
      <c r="D25" s="24"/>
    </row>
    <row r="26" spans="1:4" ht="28.9">
      <c r="A26" s="18">
        <v>5</v>
      </c>
      <c r="B26" s="19" t="s">
        <v>67</v>
      </c>
      <c r="C26" s="25" t="s">
        <v>51</v>
      </c>
      <c r="D26" s="26"/>
    </row>
    <row r="27" spans="1:4" ht="18">
      <c r="A27" s="53" t="s">
        <v>60</v>
      </c>
      <c r="B27" s="53"/>
      <c r="C27">
        <f>COUNTA(Tabla4[SI])</f>
        <v>5</v>
      </c>
      <c r="D27">
        <f>COUNTA(Tabla4[[NO ]])</f>
        <v>0</v>
      </c>
    </row>
    <row r="28" spans="1:4" ht="18">
      <c r="A28" s="53" t="s">
        <v>61</v>
      </c>
      <c r="B28" s="53"/>
      <c r="C28" s="30">
        <f>C27/5</f>
        <v>1</v>
      </c>
      <c r="D28" s="30">
        <f>D27/5</f>
        <v>0</v>
      </c>
    </row>
    <row r="29" spans="1:4" ht="18">
      <c r="A29" s="31"/>
      <c r="B29" s="31"/>
      <c r="C29" s="30"/>
    </row>
    <row r="30" spans="1:4" ht="23.45">
      <c r="A30" s="55" t="s">
        <v>68</v>
      </c>
      <c r="B30" s="55"/>
      <c r="C30" s="55"/>
      <c r="D30" s="55"/>
    </row>
    <row r="31" spans="1:4" ht="21">
      <c r="A31" s="15" t="s">
        <v>46</v>
      </c>
      <c r="B31" s="23" t="s">
        <v>47</v>
      </c>
      <c r="C31" s="16" t="s">
        <v>48</v>
      </c>
      <c r="D31" s="17" t="s">
        <v>49</v>
      </c>
    </row>
    <row r="32" spans="1:4" ht="43.15">
      <c r="A32" s="14">
        <v>1</v>
      </c>
      <c r="B32" s="13" t="s">
        <v>69</v>
      </c>
      <c r="C32" s="12" t="s">
        <v>51</v>
      </c>
      <c r="D32" s="24"/>
    </row>
    <row r="33" spans="1:4" ht="45.75">
      <c r="A33" s="14">
        <v>2</v>
      </c>
      <c r="B33" s="13" t="s">
        <v>70</v>
      </c>
      <c r="C33" s="12" t="s">
        <v>51</v>
      </c>
      <c r="D33" s="24"/>
    </row>
    <row r="34" spans="1:4" ht="43.15">
      <c r="A34" s="18">
        <v>3</v>
      </c>
      <c r="B34" s="19" t="s">
        <v>71</v>
      </c>
      <c r="C34" s="25" t="s">
        <v>51</v>
      </c>
      <c r="D34" s="26"/>
    </row>
    <row r="35" spans="1:4" ht="18">
      <c r="A35" s="53" t="s">
        <v>60</v>
      </c>
      <c r="B35" s="53"/>
      <c r="C35">
        <f>COUNTA(Tabla5[SI])</f>
        <v>3</v>
      </c>
      <c r="D35">
        <f>COUNTA(Tabla5[[NO ]])</f>
        <v>0</v>
      </c>
    </row>
    <row r="36" spans="1:4" ht="18">
      <c r="A36" s="53" t="s">
        <v>61</v>
      </c>
      <c r="B36" s="53"/>
      <c r="C36" s="30">
        <f>C35/3</f>
        <v>1</v>
      </c>
      <c r="D36" s="30">
        <f>D35/3</f>
        <v>0</v>
      </c>
    </row>
    <row r="40" spans="1:4" ht="18">
      <c r="A40" s="52" t="s">
        <v>72</v>
      </c>
      <c r="B40" s="52"/>
      <c r="C40" s="52"/>
    </row>
    <row r="41" spans="1:4" ht="30" customHeight="1">
      <c r="B41" s="20" t="s">
        <v>73</v>
      </c>
      <c r="C41" s="33">
        <v>0.78</v>
      </c>
    </row>
    <row r="42" spans="1:4" ht="30" customHeight="1">
      <c r="B42" s="20" t="s">
        <v>62</v>
      </c>
      <c r="C42" s="33">
        <v>1</v>
      </c>
    </row>
    <row r="43" spans="1:4" ht="30" customHeight="1">
      <c r="B43" s="20" t="s">
        <v>68</v>
      </c>
      <c r="C43" s="34">
        <v>1</v>
      </c>
    </row>
  </sheetData>
  <dataConsolidate/>
  <mergeCells count="14">
    <mergeCell ref="A17:B17"/>
    <mergeCell ref="A27:B27"/>
    <mergeCell ref="A6:D6"/>
    <mergeCell ref="C1:D1"/>
    <mergeCell ref="C2:D2"/>
    <mergeCell ref="C3:D3"/>
    <mergeCell ref="C4:D4"/>
    <mergeCell ref="A40:C40"/>
    <mergeCell ref="A28:B28"/>
    <mergeCell ref="A36:B36"/>
    <mergeCell ref="A35:B35"/>
    <mergeCell ref="A18:B18"/>
    <mergeCell ref="A20:D20"/>
    <mergeCell ref="A30:D30"/>
  </mergeCells>
  <conditionalFormatting sqref="A32:D34">
    <cfRule type="containsText" dxfId="101" priority="8" operator="containsText" text="X">
      <formula>NOT(ISERROR(SEARCH("X",A32)))</formula>
    </cfRule>
  </conditionalFormatting>
  <conditionalFormatting sqref="C8:D16">
    <cfRule type="containsText" dxfId="100" priority="1" operator="containsText" text="X">
      <formula>NOT(ISERROR(SEARCH("X",C8)))</formula>
    </cfRule>
    <cfRule type="containsText" dxfId="99" priority="5" operator="containsText" text="X">
      <formula>NOT(ISERROR(SEARCH("X",C8)))</formula>
    </cfRule>
    <cfRule type="containsText" dxfId="98" priority="6" operator="containsText" text="X">
      <formula>NOT(ISERROR(SEARCH("X",C8)))</formula>
    </cfRule>
    <cfRule type="containsText" dxfId="97" priority="7" operator="containsText" text="X">
      <formula>NOT(ISERROR(SEARCH("X",C8)))</formula>
    </cfRule>
  </conditionalFormatting>
  <conditionalFormatting sqref="C22:D26">
    <cfRule type="containsText" dxfId="96" priority="2" operator="containsText" text="X">
      <formula>NOT(ISERROR(SEARCH("X",C22)))</formula>
    </cfRule>
    <cfRule type="containsText" dxfId="95" priority="4" operator="containsText" text="X">
      <formula>NOT(ISERROR(SEARCH("X",C22)))</formula>
    </cfRule>
  </conditionalFormatting>
  <conditionalFormatting sqref="C32:D34">
    <cfRule type="containsText" dxfId="94"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06D2-6CD6-4F55-A4D1-46CB1CB19B54}">
  <dimension ref="A1:D43"/>
  <sheetViews>
    <sheetView workbookViewId="0"/>
  </sheetViews>
  <sheetFormatPr defaultColWidth="11.42578125" defaultRowHeight="15"/>
  <cols>
    <col min="2" max="2" width="36" bestFit="1" customWidth="1"/>
    <col min="3" max="3" width="16.28515625" customWidth="1"/>
  </cols>
  <sheetData>
    <row r="1" spans="1:4" s="20" customFormat="1" ht="38.25" customHeight="1">
      <c r="B1" s="21" t="s">
        <v>38</v>
      </c>
      <c r="C1" s="56" t="s">
        <v>39</v>
      </c>
      <c r="D1" s="56"/>
    </row>
    <row r="2" spans="1:4" ht="18.75">
      <c r="B2" s="22" t="s">
        <v>40</v>
      </c>
      <c r="C2" s="57">
        <v>45776</v>
      </c>
      <c r="D2" s="57"/>
    </row>
    <row r="3" spans="1:4" ht="18.75">
      <c r="B3" s="22" t="s">
        <v>41</v>
      </c>
      <c r="C3" s="58" t="s">
        <v>42</v>
      </c>
      <c r="D3" s="58"/>
    </row>
    <row r="4" spans="1:4" ht="18.75">
      <c r="B4" s="22" t="s">
        <v>43</v>
      </c>
      <c r="C4" s="58" t="s">
        <v>44</v>
      </c>
      <c r="D4" s="58"/>
    </row>
    <row r="6" spans="1:4" ht="23.25">
      <c r="A6" s="55" t="s">
        <v>45</v>
      </c>
      <c r="B6" s="55"/>
      <c r="C6" s="55"/>
      <c r="D6" s="55"/>
    </row>
    <row r="7" spans="1:4" ht="15" customHeight="1">
      <c r="A7" s="27" t="s">
        <v>46</v>
      </c>
      <c r="B7" s="28" t="s">
        <v>47</v>
      </c>
      <c r="C7" s="28" t="s">
        <v>48</v>
      </c>
      <c r="D7" s="29" t="s">
        <v>49</v>
      </c>
    </row>
    <row r="8" spans="1:4" ht="30.75">
      <c r="A8" s="14">
        <v>1</v>
      </c>
      <c r="B8" s="13" t="s">
        <v>50</v>
      </c>
      <c r="C8" s="12" t="s">
        <v>51</v>
      </c>
      <c r="D8" s="24"/>
    </row>
    <row r="9" spans="1:4" ht="30.75">
      <c r="A9" s="14">
        <v>2</v>
      </c>
      <c r="B9" s="13" t="s">
        <v>52</v>
      </c>
      <c r="C9" s="12" t="s">
        <v>51</v>
      </c>
      <c r="D9" s="24"/>
    </row>
    <row r="10" spans="1:4" ht="60.75">
      <c r="A10" s="14">
        <v>3</v>
      </c>
      <c r="B10" s="13" t="s">
        <v>53</v>
      </c>
      <c r="C10" s="12"/>
      <c r="D10" s="24" t="s">
        <v>51</v>
      </c>
    </row>
    <row r="11" spans="1:4" ht="30.75">
      <c r="A11" s="14">
        <v>4</v>
      </c>
      <c r="B11" s="13" t="s">
        <v>54</v>
      </c>
      <c r="C11" s="12" t="s">
        <v>51</v>
      </c>
      <c r="D11" s="24"/>
    </row>
    <row r="12" spans="1:4" ht="30.75">
      <c r="A12" s="14">
        <v>5</v>
      </c>
      <c r="B12" s="13" t="s">
        <v>55</v>
      </c>
      <c r="C12" s="12"/>
      <c r="D12" s="24" t="s">
        <v>51</v>
      </c>
    </row>
    <row r="13" spans="1:4" ht="30.75">
      <c r="A13" s="14">
        <v>6</v>
      </c>
      <c r="B13" s="13" t="s">
        <v>56</v>
      </c>
      <c r="C13" s="12" t="s">
        <v>51</v>
      </c>
      <c r="D13" s="24"/>
    </row>
    <row r="14" spans="1:4" ht="30.75">
      <c r="A14" s="14">
        <v>7</v>
      </c>
      <c r="B14" s="13" t="s">
        <v>57</v>
      </c>
      <c r="C14" s="12" t="s">
        <v>51</v>
      </c>
      <c r="D14" s="24"/>
    </row>
    <row r="15" spans="1:4" ht="45.75">
      <c r="A15" s="14">
        <v>8</v>
      </c>
      <c r="B15" s="13" t="s">
        <v>58</v>
      </c>
      <c r="C15" s="12" t="s">
        <v>51</v>
      </c>
      <c r="D15" s="24"/>
    </row>
    <row r="16" spans="1:4" ht="60.75">
      <c r="A16" s="18">
        <v>9</v>
      </c>
      <c r="B16" s="19" t="s">
        <v>59</v>
      </c>
      <c r="C16" s="25" t="s">
        <v>51</v>
      </c>
      <c r="D16" s="26"/>
    </row>
    <row r="17" spans="1:4" ht="18.75">
      <c r="A17" s="53" t="s">
        <v>60</v>
      </c>
      <c r="B17" s="53"/>
      <c r="C17">
        <f>COUNTA(Tabla32[SI])</f>
        <v>7</v>
      </c>
      <c r="D17">
        <f>COUNTA(Tabla32[[NO ]])</f>
        <v>2</v>
      </c>
    </row>
    <row r="18" spans="1:4" ht="18.75">
      <c r="A18" s="53" t="s">
        <v>61</v>
      </c>
      <c r="B18" s="53"/>
      <c r="C18" s="30">
        <f>C17/9</f>
        <v>0.77777777777777779</v>
      </c>
      <c r="D18" s="30">
        <f>D17/9</f>
        <v>0.22222222222222221</v>
      </c>
    </row>
    <row r="19" spans="1:4" ht="18.75">
      <c r="A19" s="31"/>
      <c r="B19" s="31"/>
      <c r="C19" s="30"/>
    </row>
    <row r="20" spans="1:4" ht="23.25">
      <c r="A20" s="54" t="s">
        <v>62</v>
      </c>
      <c r="B20" s="54"/>
      <c r="C20" s="54"/>
      <c r="D20" s="54"/>
    </row>
    <row r="21" spans="1:4" ht="21">
      <c r="A21" s="15" t="s">
        <v>46</v>
      </c>
      <c r="B21" s="23" t="s">
        <v>47</v>
      </c>
      <c r="C21" s="16" t="s">
        <v>48</v>
      </c>
      <c r="D21" s="17" t="s">
        <v>49</v>
      </c>
    </row>
    <row r="22" spans="1:4" ht="30.75">
      <c r="A22" s="14">
        <v>1</v>
      </c>
      <c r="B22" s="13" t="s">
        <v>63</v>
      </c>
      <c r="C22" s="12" t="s">
        <v>51</v>
      </c>
      <c r="D22" s="24"/>
    </row>
    <row r="23" spans="1:4" ht="30.75">
      <c r="A23" s="14">
        <v>2</v>
      </c>
      <c r="B23" s="13" t="s">
        <v>64</v>
      </c>
      <c r="C23" s="12" t="s">
        <v>51</v>
      </c>
      <c r="D23" s="24"/>
    </row>
    <row r="24" spans="1:4" ht="30.75">
      <c r="A24" s="14">
        <v>3</v>
      </c>
      <c r="B24" s="13" t="s">
        <v>65</v>
      </c>
      <c r="C24" s="12" t="s">
        <v>51</v>
      </c>
      <c r="D24" s="24"/>
    </row>
    <row r="25" spans="1:4" ht="30.75">
      <c r="A25" s="14">
        <v>4</v>
      </c>
      <c r="B25" s="13" t="s">
        <v>66</v>
      </c>
      <c r="C25" s="12" t="s">
        <v>51</v>
      </c>
      <c r="D25" s="24"/>
    </row>
    <row r="26" spans="1:4" ht="30.75">
      <c r="A26" s="18">
        <v>5</v>
      </c>
      <c r="B26" s="19" t="s">
        <v>67</v>
      </c>
      <c r="C26" s="25" t="s">
        <v>51</v>
      </c>
      <c r="D26" s="26"/>
    </row>
    <row r="27" spans="1:4" ht="18.75">
      <c r="A27" s="53" t="s">
        <v>60</v>
      </c>
      <c r="B27" s="53"/>
      <c r="C27">
        <f>COUNTA(Tabla43[SI])</f>
        <v>5</v>
      </c>
      <c r="D27">
        <f>COUNTA(Tabla43[[NO ]])</f>
        <v>0</v>
      </c>
    </row>
    <row r="28" spans="1:4" ht="18.75">
      <c r="A28" s="53" t="s">
        <v>61</v>
      </c>
      <c r="B28" s="53"/>
      <c r="C28" s="30">
        <f>C27/5</f>
        <v>1</v>
      </c>
      <c r="D28" s="30">
        <f>D27/5</f>
        <v>0</v>
      </c>
    </row>
    <row r="29" spans="1:4" ht="18.75">
      <c r="A29" s="31"/>
      <c r="B29" s="31"/>
      <c r="C29" s="30"/>
    </row>
    <row r="30" spans="1:4" ht="23.25">
      <c r="A30" s="55" t="s">
        <v>68</v>
      </c>
      <c r="B30" s="55"/>
      <c r="C30" s="55"/>
      <c r="D30" s="55"/>
    </row>
    <row r="31" spans="1:4" ht="21">
      <c r="A31" s="15" t="s">
        <v>46</v>
      </c>
      <c r="B31" s="23" t="s">
        <v>47</v>
      </c>
      <c r="C31" s="16" t="s">
        <v>48</v>
      </c>
      <c r="D31" s="17" t="s">
        <v>49</v>
      </c>
    </row>
    <row r="32" spans="1:4" ht="30.75">
      <c r="A32" s="14">
        <v>1</v>
      </c>
      <c r="B32" s="13" t="s">
        <v>69</v>
      </c>
      <c r="C32" s="12" t="s">
        <v>51</v>
      </c>
      <c r="D32" s="24"/>
    </row>
    <row r="33" spans="1:4" ht="45.75">
      <c r="A33" s="14">
        <v>2</v>
      </c>
      <c r="B33" s="13" t="s">
        <v>70</v>
      </c>
      <c r="C33" s="12" t="s">
        <v>51</v>
      </c>
      <c r="D33" s="24"/>
    </row>
    <row r="34" spans="1:4" ht="45.75">
      <c r="A34" s="18">
        <v>3</v>
      </c>
      <c r="B34" s="19" t="s">
        <v>71</v>
      </c>
      <c r="C34" s="25" t="s">
        <v>51</v>
      </c>
      <c r="D34" s="26"/>
    </row>
    <row r="35" spans="1:4" ht="18.75">
      <c r="A35" s="53" t="s">
        <v>60</v>
      </c>
      <c r="B35" s="53"/>
      <c r="C35">
        <f>COUNTA(Tabla57[SI])</f>
        <v>3</v>
      </c>
      <c r="D35">
        <f>COUNTA(Tabla57[[NO ]])</f>
        <v>0</v>
      </c>
    </row>
    <row r="36" spans="1:4" ht="18.75">
      <c r="A36" s="53" t="s">
        <v>61</v>
      </c>
      <c r="B36" s="53"/>
      <c r="C36" s="30">
        <f>C35/3</f>
        <v>1</v>
      </c>
      <c r="D36" s="30">
        <f>D35/3</f>
        <v>0</v>
      </c>
    </row>
    <row r="40" spans="1:4" ht="18.75">
      <c r="A40" s="52" t="s">
        <v>72</v>
      </c>
      <c r="B40" s="52"/>
      <c r="C40" s="52"/>
    </row>
    <row r="41" spans="1:4" ht="30" customHeight="1">
      <c r="B41" s="20" t="s">
        <v>73</v>
      </c>
      <c r="C41" s="33">
        <v>0.78</v>
      </c>
    </row>
    <row r="42" spans="1:4" ht="30" customHeight="1">
      <c r="B42" s="20" t="s">
        <v>62</v>
      </c>
      <c r="C42" s="33">
        <v>1</v>
      </c>
    </row>
    <row r="43" spans="1:4" ht="30" customHeight="1">
      <c r="B43" s="20" t="s">
        <v>68</v>
      </c>
      <c r="C43" s="34">
        <v>1</v>
      </c>
    </row>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67" priority="8" operator="containsText" text="X">
      <formula>NOT(ISERROR(SEARCH("X",A32)))</formula>
    </cfRule>
  </conditionalFormatting>
  <conditionalFormatting sqref="C8:D16">
    <cfRule type="containsText" dxfId="66" priority="1" operator="containsText" text="X">
      <formula>NOT(ISERROR(SEARCH("X",C8)))</formula>
    </cfRule>
    <cfRule type="containsText" dxfId="65" priority="5" operator="containsText" text="X">
      <formula>NOT(ISERROR(SEARCH("X",C8)))</formula>
    </cfRule>
    <cfRule type="containsText" dxfId="64" priority="6" operator="containsText" text="X">
      <formula>NOT(ISERROR(SEARCH("X",C8)))</formula>
    </cfRule>
    <cfRule type="containsText" dxfId="63" priority="7" operator="containsText" text="X">
      <formula>NOT(ISERROR(SEARCH("X",C8)))</formula>
    </cfRule>
  </conditionalFormatting>
  <conditionalFormatting sqref="C22:D26">
    <cfRule type="containsText" dxfId="62" priority="2" operator="containsText" text="X">
      <formula>NOT(ISERROR(SEARCH("X",C22)))</formula>
    </cfRule>
    <cfRule type="containsText" dxfId="61" priority="4" operator="containsText" text="X">
      <formula>NOT(ISERROR(SEARCH("X",C22)))</formula>
    </cfRule>
  </conditionalFormatting>
  <conditionalFormatting sqref="C32:D34">
    <cfRule type="containsText" dxfId="60" priority="3" operator="containsText" text="X">
      <formula>NOT(ISERROR(SEARCH("X",C32)))</formula>
    </cfRule>
  </conditionalFormatting>
  <pageMargins left="0.7" right="0.7" top="0.75" bottom="0.75" header="0.3" footer="0.3"/>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B6D7-F429-4CB0-9870-DB0F352D4A10}">
  <dimension ref="A1:D43"/>
  <sheetViews>
    <sheetView workbookViewId="0"/>
  </sheetViews>
  <sheetFormatPr defaultColWidth="11.42578125" defaultRowHeight="15"/>
  <cols>
    <col min="2" max="2" width="36" bestFit="1" customWidth="1"/>
    <col min="3" max="3" width="16.28515625" customWidth="1"/>
  </cols>
  <sheetData>
    <row r="1" spans="1:4" s="20" customFormat="1" ht="38.25" customHeight="1">
      <c r="B1" s="21" t="s">
        <v>38</v>
      </c>
      <c r="C1" s="56" t="s">
        <v>39</v>
      </c>
      <c r="D1" s="56"/>
    </row>
    <row r="2" spans="1:4" ht="18.75">
      <c r="B2" s="22" t="s">
        <v>40</v>
      </c>
      <c r="C2" s="57">
        <v>45776</v>
      </c>
      <c r="D2" s="57"/>
    </row>
    <row r="3" spans="1:4" ht="18.75">
      <c r="B3" s="22" t="s">
        <v>41</v>
      </c>
      <c r="C3" s="58" t="s">
        <v>42</v>
      </c>
      <c r="D3" s="58"/>
    </row>
    <row r="4" spans="1:4" ht="18.75">
      <c r="B4" s="22" t="s">
        <v>43</v>
      </c>
      <c r="C4" s="58" t="s">
        <v>44</v>
      </c>
      <c r="D4" s="58"/>
    </row>
    <row r="6" spans="1:4" ht="23.25">
      <c r="A6" s="55" t="s">
        <v>45</v>
      </c>
      <c r="B6" s="55"/>
      <c r="C6" s="55"/>
      <c r="D6" s="55"/>
    </row>
    <row r="7" spans="1:4" ht="15" customHeight="1">
      <c r="A7" s="27" t="s">
        <v>46</v>
      </c>
      <c r="B7" s="28" t="s">
        <v>47</v>
      </c>
      <c r="C7" s="28" t="s">
        <v>48</v>
      </c>
      <c r="D7" s="29" t="s">
        <v>49</v>
      </c>
    </row>
    <row r="8" spans="1:4" ht="30.75">
      <c r="A8" s="14">
        <v>1</v>
      </c>
      <c r="B8" s="13" t="s">
        <v>50</v>
      </c>
      <c r="C8" s="12" t="s">
        <v>51</v>
      </c>
      <c r="D8" s="24"/>
    </row>
    <row r="9" spans="1:4" ht="30.75">
      <c r="A9" s="14">
        <v>2</v>
      </c>
      <c r="B9" s="13" t="s">
        <v>52</v>
      </c>
      <c r="C9" s="12" t="s">
        <v>51</v>
      </c>
      <c r="D9" s="24"/>
    </row>
    <row r="10" spans="1:4" ht="60.75">
      <c r="A10" s="14">
        <v>3</v>
      </c>
      <c r="B10" s="13" t="s">
        <v>53</v>
      </c>
      <c r="C10" s="12"/>
      <c r="D10" s="24" t="s">
        <v>51</v>
      </c>
    </row>
    <row r="11" spans="1:4" ht="30.75">
      <c r="A11" s="14">
        <v>4</v>
      </c>
      <c r="B11" s="13" t="s">
        <v>54</v>
      </c>
      <c r="C11" s="12" t="s">
        <v>51</v>
      </c>
      <c r="D11" s="24"/>
    </row>
    <row r="12" spans="1:4" ht="30.75">
      <c r="A12" s="14">
        <v>5</v>
      </c>
      <c r="B12" s="13" t="s">
        <v>55</v>
      </c>
      <c r="C12" s="12"/>
      <c r="D12" s="24" t="s">
        <v>51</v>
      </c>
    </row>
    <row r="13" spans="1:4" ht="30.75">
      <c r="A13" s="14">
        <v>6</v>
      </c>
      <c r="B13" s="13" t="s">
        <v>56</v>
      </c>
      <c r="C13" s="12" t="s">
        <v>51</v>
      </c>
      <c r="D13" s="24"/>
    </row>
    <row r="14" spans="1:4" ht="30.75">
      <c r="A14" s="14">
        <v>7</v>
      </c>
      <c r="B14" s="13" t="s">
        <v>57</v>
      </c>
      <c r="C14" s="12" t="s">
        <v>51</v>
      </c>
      <c r="D14" s="24"/>
    </row>
    <row r="15" spans="1:4" ht="45.75">
      <c r="A15" s="14">
        <v>8</v>
      </c>
      <c r="B15" s="13" t="s">
        <v>58</v>
      </c>
      <c r="C15" s="12" t="s">
        <v>51</v>
      </c>
      <c r="D15" s="24"/>
    </row>
    <row r="16" spans="1:4" ht="60.75">
      <c r="A16" s="18">
        <v>9</v>
      </c>
      <c r="B16" s="19" t="s">
        <v>59</v>
      </c>
      <c r="C16" s="25" t="s">
        <v>51</v>
      </c>
      <c r="D16" s="26"/>
    </row>
    <row r="17" spans="1:4" ht="18.75">
      <c r="A17" s="53" t="s">
        <v>60</v>
      </c>
      <c r="B17" s="53"/>
      <c r="C17">
        <f>COUNTA(Tabla328[SI])</f>
        <v>7</v>
      </c>
      <c r="D17">
        <f>COUNTA(Tabla328[[NO ]])</f>
        <v>2</v>
      </c>
    </row>
    <row r="18" spans="1:4" ht="18.75">
      <c r="A18" s="53" t="s">
        <v>61</v>
      </c>
      <c r="B18" s="53"/>
      <c r="C18" s="30">
        <f>C17/9</f>
        <v>0.77777777777777779</v>
      </c>
      <c r="D18" s="30">
        <f>D17/9</f>
        <v>0.22222222222222221</v>
      </c>
    </row>
    <row r="19" spans="1:4" ht="18.75">
      <c r="A19" s="31"/>
      <c r="B19" s="31"/>
      <c r="C19" s="30"/>
    </row>
    <row r="20" spans="1:4" ht="23.25">
      <c r="A20" s="54" t="s">
        <v>62</v>
      </c>
      <c r="B20" s="54"/>
      <c r="C20" s="54"/>
      <c r="D20" s="54"/>
    </row>
    <row r="21" spans="1:4" ht="21">
      <c r="A21" s="15" t="s">
        <v>46</v>
      </c>
      <c r="B21" s="23" t="s">
        <v>47</v>
      </c>
      <c r="C21" s="16" t="s">
        <v>48</v>
      </c>
      <c r="D21" s="17" t="s">
        <v>49</v>
      </c>
    </row>
    <row r="22" spans="1:4" ht="30.75">
      <c r="A22" s="14">
        <v>1</v>
      </c>
      <c r="B22" s="13" t="s">
        <v>63</v>
      </c>
      <c r="C22" s="12" t="s">
        <v>51</v>
      </c>
      <c r="D22" s="24"/>
    </row>
    <row r="23" spans="1:4" ht="30.75">
      <c r="A23" s="14">
        <v>2</v>
      </c>
      <c r="B23" s="13" t="s">
        <v>64</v>
      </c>
      <c r="C23" s="12" t="s">
        <v>51</v>
      </c>
      <c r="D23" s="24"/>
    </row>
    <row r="24" spans="1:4" ht="30.75">
      <c r="A24" s="14">
        <v>3</v>
      </c>
      <c r="B24" s="13" t="s">
        <v>65</v>
      </c>
      <c r="C24" s="12" t="s">
        <v>51</v>
      </c>
      <c r="D24" s="24"/>
    </row>
    <row r="25" spans="1:4" ht="30.75">
      <c r="A25" s="14">
        <v>4</v>
      </c>
      <c r="B25" s="13" t="s">
        <v>66</v>
      </c>
      <c r="C25" s="12" t="s">
        <v>51</v>
      </c>
      <c r="D25" s="24"/>
    </row>
    <row r="26" spans="1:4" ht="30.75">
      <c r="A26" s="18">
        <v>5</v>
      </c>
      <c r="B26" s="19" t="s">
        <v>67</v>
      </c>
      <c r="C26" s="25" t="s">
        <v>51</v>
      </c>
      <c r="D26" s="26"/>
    </row>
    <row r="27" spans="1:4" ht="18.75">
      <c r="A27" s="53" t="s">
        <v>60</v>
      </c>
      <c r="B27" s="53"/>
      <c r="C27">
        <f>COUNTA(Tabla439[SI])</f>
        <v>5</v>
      </c>
      <c r="D27">
        <f>COUNTA(Tabla439[[NO ]])</f>
        <v>0</v>
      </c>
    </row>
    <row r="28" spans="1:4" ht="18.75">
      <c r="A28" s="53" t="s">
        <v>61</v>
      </c>
      <c r="B28" s="53"/>
      <c r="C28" s="30">
        <f>C27/5</f>
        <v>1</v>
      </c>
      <c r="D28" s="30">
        <f>D27/5</f>
        <v>0</v>
      </c>
    </row>
    <row r="29" spans="1:4" ht="18.75">
      <c r="A29" s="31"/>
      <c r="B29" s="31"/>
      <c r="C29" s="30"/>
    </row>
    <row r="30" spans="1:4" ht="23.25">
      <c r="A30" s="55" t="s">
        <v>68</v>
      </c>
      <c r="B30" s="55"/>
      <c r="C30" s="55"/>
      <c r="D30" s="55"/>
    </row>
    <row r="31" spans="1:4" ht="21">
      <c r="A31" s="15" t="s">
        <v>46</v>
      </c>
      <c r="B31" s="23" t="s">
        <v>47</v>
      </c>
      <c r="C31" s="16" t="s">
        <v>48</v>
      </c>
      <c r="D31" s="17" t="s">
        <v>49</v>
      </c>
    </row>
    <row r="32" spans="1:4" ht="30.75">
      <c r="A32" s="14">
        <v>1</v>
      </c>
      <c r="B32" s="13" t="s">
        <v>69</v>
      </c>
      <c r="C32" s="12" t="s">
        <v>51</v>
      </c>
      <c r="D32" s="24"/>
    </row>
    <row r="33" spans="1:4" ht="45.75">
      <c r="A33" s="14">
        <v>2</v>
      </c>
      <c r="B33" s="13" t="s">
        <v>70</v>
      </c>
      <c r="C33" s="12" t="s">
        <v>51</v>
      </c>
      <c r="D33" s="24"/>
    </row>
    <row r="34" spans="1:4" ht="45.75">
      <c r="A34" s="18">
        <v>3</v>
      </c>
      <c r="B34" s="19" t="s">
        <v>71</v>
      </c>
      <c r="C34" s="25" t="s">
        <v>51</v>
      </c>
      <c r="D34" s="26"/>
    </row>
    <row r="35" spans="1:4" ht="18.75">
      <c r="A35" s="53" t="s">
        <v>60</v>
      </c>
      <c r="B35" s="53"/>
      <c r="C35">
        <f>COUNTA(Tabla5710[SI])</f>
        <v>3</v>
      </c>
      <c r="D35">
        <f>COUNTA(Tabla5710[[NO ]])</f>
        <v>0</v>
      </c>
    </row>
    <row r="36" spans="1:4" ht="18.75">
      <c r="A36" s="53" t="s">
        <v>61</v>
      </c>
      <c r="B36" s="53"/>
      <c r="C36" s="30">
        <f>C35/3</f>
        <v>1</v>
      </c>
      <c r="D36" s="30">
        <f>D35/3</f>
        <v>0</v>
      </c>
    </row>
    <row r="40" spans="1:4" ht="18.75">
      <c r="A40" s="52" t="s">
        <v>72</v>
      </c>
      <c r="B40" s="52"/>
      <c r="C40" s="52"/>
    </row>
    <row r="41" spans="1:4" ht="30" customHeight="1">
      <c r="B41" s="20" t="s">
        <v>73</v>
      </c>
      <c r="C41" s="33">
        <v>0.78</v>
      </c>
    </row>
    <row r="42" spans="1:4" ht="30" customHeight="1">
      <c r="B42" s="20" t="s">
        <v>62</v>
      </c>
      <c r="C42" s="33">
        <v>1</v>
      </c>
    </row>
    <row r="43" spans="1:4" ht="30" customHeight="1">
      <c r="B43" s="20" t="s">
        <v>68</v>
      </c>
      <c r="C43" s="34">
        <v>1</v>
      </c>
    </row>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33" priority="8" operator="containsText" text="X">
      <formula>NOT(ISERROR(SEARCH("X",A32)))</formula>
    </cfRule>
  </conditionalFormatting>
  <conditionalFormatting sqref="C8:D16">
    <cfRule type="containsText" dxfId="32" priority="1" operator="containsText" text="X">
      <formula>NOT(ISERROR(SEARCH("X",C8)))</formula>
    </cfRule>
    <cfRule type="containsText" dxfId="31" priority="5" operator="containsText" text="X">
      <formula>NOT(ISERROR(SEARCH("X",C8)))</formula>
    </cfRule>
    <cfRule type="containsText" dxfId="30" priority="6" operator="containsText" text="X">
      <formula>NOT(ISERROR(SEARCH("X",C8)))</formula>
    </cfRule>
    <cfRule type="containsText" dxfId="29" priority="7" operator="containsText" text="X">
      <formula>NOT(ISERROR(SEARCH("X",C8)))</formula>
    </cfRule>
  </conditionalFormatting>
  <conditionalFormatting sqref="C22:D26">
    <cfRule type="containsText" dxfId="28" priority="2" operator="containsText" text="X">
      <formula>NOT(ISERROR(SEARCH("X",C22)))</formula>
    </cfRule>
    <cfRule type="containsText" dxfId="27" priority="4" operator="containsText" text="X">
      <formula>NOT(ISERROR(SEARCH("X",C22)))</formula>
    </cfRule>
  </conditionalFormatting>
  <conditionalFormatting sqref="C32:D34">
    <cfRule type="containsText" dxfId="26" priority="3" operator="containsText" text="X">
      <formula>NOT(ISERROR(SEARCH("X",C32)))</formula>
    </cfRule>
  </conditionalFormatting>
  <pageMargins left="0.7" right="0.7" top="0.75" bottom="0.75" header="0.3" footer="0.3"/>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tabSelected="1" workbookViewId="0">
      <selection activeCell="D3" sqref="D3"/>
    </sheetView>
  </sheetViews>
  <sheetFormatPr defaultColWidth="11.42578125" defaultRowHeight="14.45"/>
  <cols>
    <col min="1" max="1" width="53.5703125" customWidth="1"/>
    <col min="2" max="2" width="57.28515625" customWidth="1"/>
  </cols>
  <sheetData>
    <row r="1" spans="1:2">
      <c r="A1" s="32" t="s">
        <v>74</v>
      </c>
      <c r="B1" s="32" t="s">
        <v>75</v>
      </c>
    </row>
    <row r="2" spans="1:2" ht="60.75">
      <c r="A2" s="13" t="s">
        <v>53</v>
      </c>
      <c r="B2" s="13" t="s">
        <v>76</v>
      </c>
    </row>
    <row r="3" spans="1:2" ht="60.75">
      <c r="A3" s="8" t="s">
        <v>55</v>
      </c>
      <c r="B3" s="13" t="s">
        <v>77</v>
      </c>
    </row>
    <row r="4" spans="1:2" ht="15">
      <c r="A4" s="8" t="s">
        <v>64</v>
      </c>
      <c r="B4" s="13" t="s">
        <v>78</v>
      </c>
    </row>
    <row r="5" spans="1:2" ht="30.75">
      <c r="A5" s="8" t="s">
        <v>65</v>
      </c>
      <c r="B5" s="13" t="s">
        <v>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bf9113a-fc96-4f28-9cd3-b2308782b0f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49FA4549595714BA334CC53C61409A7" ma:contentTypeVersion="6" ma:contentTypeDescription="Crear nuevo documento." ma:contentTypeScope="" ma:versionID="3a85ff38e0b106b866fc74eb098f40e9">
  <xsd:schema xmlns:xsd="http://www.w3.org/2001/XMLSchema" xmlns:xs="http://www.w3.org/2001/XMLSchema" xmlns:p="http://schemas.microsoft.com/office/2006/metadata/properties" xmlns:ns3="2bf9113a-fc96-4f28-9cd3-b2308782b0f8" targetNamespace="http://schemas.microsoft.com/office/2006/metadata/properties" ma:root="true" ma:fieldsID="d7a416bbb40b655a5520710a70db9eff" ns3:_="">
    <xsd:import namespace="2bf9113a-fc96-4f28-9cd3-b2308782b0f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_activity"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113a-fc96-4f28-9cd3-b2308782b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46584A-F99B-4CD5-A920-25E190C8B8DC}"/>
</file>

<file path=customXml/itemProps2.xml><?xml version="1.0" encoding="utf-8"?>
<ds:datastoreItem xmlns:ds="http://schemas.openxmlformats.org/officeDocument/2006/customXml" ds:itemID="{1BD1697D-9F7A-454B-91D1-00B4307EA1A2}"/>
</file>

<file path=customXml/itemProps3.xml><?xml version="1.0" encoding="utf-8"?>
<ds:datastoreItem xmlns:ds="http://schemas.openxmlformats.org/officeDocument/2006/customXml" ds:itemID="{CD9EE273-671B-4734-9E3C-C4D82DE74DD8}"/>
</file>

<file path=docProps/app.xml><?xml version="1.0" encoding="utf-8"?>
<Properties xmlns="http://schemas.openxmlformats.org/officeDocument/2006/extended-properties" xmlns:vt="http://schemas.openxmlformats.org/officeDocument/2006/docPropsVTypes">
  <Application>Microsoft Excel Online</Application>
  <Manager/>
  <Company>GM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 I Lucio Moreno</dc:creator>
  <cp:keywords/>
  <dc:description/>
  <cp:lastModifiedBy/>
  <cp:revision/>
  <dcterms:created xsi:type="dcterms:W3CDTF">2012-02-10T17:24:46Z</dcterms:created>
  <dcterms:modified xsi:type="dcterms:W3CDTF">2025-05-01T12:07:04Z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0x010100549FA4549595714BA334CC53C61409A7</vt:lpwstr>
  </property>
</Properties>
</file>