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GA Data Course\Assignments - Labs\5. Bikeshare\"/>
    </mc:Choice>
  </mc:AlternateContent>
  <xr:revisionPtr revIDLastSave="0" documentId="13_ncr:1_{6FAA7EE9-B881-473C-B62A-7687AB1A2D54}" xr6:coauthVersionLast="36" xr6:coauthVersionMax="36" xr10:uidLastSave="{00000000-0000-0000-0000-000000000000}"/>
  <bookViews>
    <workbookView xWindow="0" yWindow="0" windowWidth="23016" windowHeight="8304" activeTab="1" xr2:uid="{74003C8A-5AA2-44E4-BEEC-4A54ADDC23CD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7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7" l="1"/>
  <c r="C16" i="7"/>
  <c r="R45" i="3" l="1"/>
  <c r="R44" i="3"/>
  <c r="O45" i="3"/>
  <c r="O44" i="3"/>
  <c r="O43" i="3"/>
  <c r="L45" i="3"/>
  <c r="L44" i="3"/>
  <c r="L43" i="3"/>
  <c r="J45" i="3"/>
  <c r="J44" i="3"/>
  <c r="J43" i="3"/>
  <c r="H44" i="3"/>
  <c r="H45" i="3"/>
  <c r="H43" i="3"/>
  <c r="M45" i="3"/>
  <c r="M44" i="3"/>
  <c r="M43" i="3"/>
  <c r="K45" i="3"/>
  <c r="K44" i="3"/>
  <c r="K43" i="3"/>
  <c r="I45" i="3"/>
  <c r="I44" i="3"/>
  <c r="I43" i="3"/>
  <c r="G45" i="3"/>
  <c r="G44" i="3"/>
  <c r="G43" i="3"/>
</calcChain>
</file>

<file path=xl/sharedStrings.xml><?xml version="1.0" encoding="utf-8"?>
<sst xmlns="http://schemas.openxmlformats.org/spreadsheetml/2006/main" count="356" uniqueCount="162">
  <si>
    <t>Date</t>
  </si>
  <si>
    <t>Trips</t>
  </si>
  <si>
    <t>Bikes</t>
  </si>
  <si>
    <t>Customer</t>
  </si>
  <si>
    <t>Subscriber</t>
  </si>
  <si>
    <t>User_Type</t>
  </si>
  <si>
    <t>Count</t>
  </si>
  <si>
    <t>Row Labels</t>
  </si>
  <si>
    <t>Grand Total</t>
  </si>
  <si>
    <t>2016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</si>
  <si>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</si>
  <si>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</si>
  <si>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</si>
  <si>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</si>
  <si>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</si>
  <si>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</si>
  <si>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</si>
  <si>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</si>
  <si>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</si>
  <si>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</si>
  <si>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</si>
  <si>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</si>
  <si>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</si>
  <si>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</si>
  <si>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</si>
  <si>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</si>
  <si>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2017</t>
  </si>
  <si>
    <t>2018</t>
  </si>
  <si>
    <t>2019</t>
  </si>
  <si>
    <t>Column Labels</t>
  </si>
  <si>
    <t>Sum of Count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</si>
  <si>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</si>
  <si>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</si>
  <si>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</si>
  <si>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</si>
  <si>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</si>
  <si>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</si>
  <si>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</si>
  <si>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</si>
  <si>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</si>
  <si>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</si>
  <si>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</si>
  <si>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</si>
  <si>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</si>
  <si>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</si>
  <si>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</si>
  <si>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</si>
  <si>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</si>
  <si>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</si>
  <si>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</si>
  <si>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</si>
  <si>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</si>
  <si>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</si>
  <si>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</si>
  <si>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</si>
  <si>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</si>
  <si>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Min</t>
  </si>
  <si>
    <t>Max</t>
  </si>
  <si>
    <t>Average</t>
  </si>
  <si>
    <t>Growth</t>
  </si>
  <si>
    <t>2020 Forecast:</t>
  </si>
  <si>
    <t>As the business growth following a recurring curve over the years, we can use linear regression to forecast the numbers in 2020.</t>
  </si>
  <si>
    <t>Forecast</t>
  </si>
  <si>
    <t>The numbers are most accruately forecasted during the month of April and November each year. There will be around 39k trips in April and 42k trips in November 2020.</t>
  </si>
  <si>
    <t>On average it would see around 4000 more trips each month.</t>
  </si>
  <si>
    <t>We can have more accurate forecast by other software with better curve fitting.</t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</si>
  <si>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 xml:space="preserve">How many trips were there in each month of each year?  How many different bikes were there in each month of each year? </t>
    </r>
  </si>
  <si>
    <r>
      <t>2.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 xml:space="preserve">Is the subscription side of these businesses growing? (In absolute terms; and also as a proportion of the sharing). </t>
    </r>
  </si>
  <si>
    <r>
      <t>3.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>If 2020 hadn’t been, well, 2020, what would you expect to have seen?</t>
    </r>
  </si>
  <si>
    <t>Grove St PATH</t>
  </si>
  <si>
    <t>Sip Ave</t>
  </si>
  <si>
    <t>McGinley Square</t>
  </si>
  <si>
    <t>Hamilton Park</t>
  </si>
  <si>
    <t>Oakland Ave</t>
  </si>
  <si>
    <t>Newport PATH</t>
  </si>
  <si>
    <t>Morris Canal</t>
  </si>
  <si>
    <t>Brunswick &amp; 6th</t>
  </si>
  <si>
    <t>Brunswick St</t>
  </si>
  <si>
    <t>Jersey &amp; 6th St</t>
  </si>
  <si>
    <t>Monmouth and 6th</t>
  </si>
  <si>
    <t>Christ Hospital</t>
  </si>
  <si>
    <t>Hilltop</t>
  </si>
  <si>
    <t>Baldwin at Montgomery</t>
  </si>
  <si>
    <t>Paulus Hook</t>
  </si>
  <si>
    <t>Van Vorst Park</t>
  </si>
  <si>
    <t>Pershing Field</t>
  </si>
  <si>
    <t>Riverview Park</t>
  </si>
  <si>
    <t>5 Corners Library</t>
  </si>
  <si>
    <t>Journal Square</t>
  </si>
  <si>
    <t>Fairmount Ave</t>
  </si>
  <si>
    <t>Dixon Mills</t>
  </si>
  <si>
    <t>Marin Light Rail</t>
  </si>
  <si>
    <t>Heights Elevator</t>
  </si>
  <si>
    <t>Columbus Dr at Exchange Pl</t>
  </si>
  <si>
    <t>Newark Ave</t>
  </si>
  <si>
    <t>Glenwood Ave</t>
  </si>
  <si>
    <t>Leonard Gordon Park</t>
  </si>
  <si>
    <t>Jersey &amp; 3rd</t>
  </si>
  <si>
    <t>Liberty Light Rail</t>
  </si>
  <si>
    <t>Newport Pkwy</t>
  </si>
  <si>
    <t>Harborside</t>
  </si>
  <si>
    <t>Warren St</t>
  </si>
  <si>
    <t>Essex Light Rail</t>
  </si>
  <si>
    <t>Bergen Ave</t>
  </si>
  <si>
    <t>City Hall</t>
  </si>
  <si>
    <t>Astor Place</t>
  </si>
  <si>
    <t>JC Medical Center</t>
  </si>
  <si>
    <t>Lafayette Park</t>
  </si>
  <si>
    <t>Communipaw &amp; Berry Lane</t>
  </si>
  <si>
    <t>Columbus Drive</t>
  </si>
  <si>
    <t>Jackson Square</t>
  </si>
  <si>
    <t>Washington St</t>
  </si>
  <si>
    <t>Manila &amp; 1st</t>
  </si>
  <si>
    <t>Grand St</t>
  </si>
  <si>
    <t>Lincoln Park</t>
  </si>
  <si>
    <t>Dey St</t>
  </si>
  <si>
    <t>Montgomery St</t>
  </si>
  <si>
    <t>York St</t>
  </si>
  <si>
    <t>Union St</t>
  </si>
  <si>
    <t>Hoboken Ave at Monmouth St</t>
  </si>
  <si>
    <t>Destination</t>
  </si>
  <si>
    <t>Count of times</t>
  </si>
  <si>
    <t>Total distance</t>
  </si>
  <si>
    <t>The relocation from Amsterdam Ave to McGinley St was the longest of 13.54km.</t>
  </si>
  <si>
    <t>Below is analysis on total reallocation distance</t>
  </si>
  <si>
    <r>
      <t>4.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 xml:space="preserve">What was the longest journey? What do we know about it? </t>
    </r>
  </si>
  <si>
    <t>Amsterdam Ave &amp; W 125 St</t>
  </si>
  <si>
    <t>Morningside Ave &amp; W 123 St</t>
  </si>
  <si>
    <t>W 116 St &amp; Amsterdam Ave</t>
  </si>
  <si>
    <t>E 110 St &amp; Madison Ave</t>
  </si>
  <si>
    <t>W 113 St &amp; Broadway</t>
  </si>
  <si>
    <t>Broadway &amp; Moylan Pl</t>
  </si>
  <si>
    <t>Cathedral Pkwy &amp; Broadway</t>
  </si>
  <si>
    <t>From</t>
  </si>
  <si>
    <t>To</t>
  </si>
  <si>
    <t>Distance</t>
  </si>
  <si>
    <r>
      <t>5.</t>
    </r>
    <r>
      <rPr>
        <b/>
        <sz val="7"/>
        <color theme="1"/>
        <rFont val="Calibri"/>
        <family val="2"/>
        <scheme val="minor"/>
      </rPr>
      <t xml:space="preserve">       </t>
    </r>
    <r>
      <rPr>
        <b/>
        <sz val="11"/>
        <color theme="1"/>
        <rFont val="Calibri"/>
        <family val="2"/>
        <scheme val="minor"/>
      </rPr>
      <t xml:space="preserve">What was the furthest relocation? </t>
    </r>
  </si>
  <si>
    <t>20-22</t>
  </si>
  <si>
    <t>18-20</t>
  </si>
  <si>
    <t>00-02</t>
  </si>
  <si>
    <t>22-24</t>
  </si>
  <si>
    <t>14-16</t>
  </si>
  <si>
    <t>16-18</t>
  </si>
  <si>
    <t>Time Group</t>
  </si>
  <si>
    <t>06-08</t>
  </si>
  <si>
    <t>04-06</t>
  </si>
  <si>
    <t>08-10</t>
  </si>
  <si>
    <t>12-14</t>
  </si>
  <si>
    <t>10-12</t>
  </si>
  <si>
    <t>02-04</t>
  </si>
  <si>
    <t>Null</t>
  </si>
  <si>
    <r>
      <t>7.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  <scheme val="minor"/>
      </rPr>
      <t xml:space="preserve">What sort of people use these bikes, and when do they use them? </t>
    </r>
  </si>
  <si>
    <t>1944-1953</t>
  </si>
  <si>
    <t>Others</t>
  </si>
  <si>
    <t>1984-1993</t>
  </si>
  <si>
    <t>1954-1963</t>
  </si>
  <si>
    <t>1964-1973</t>
  </si>
  <si>
    <t>1974-1983</t>
  </si>
  <si>
    <t>1994-2003</t>
  </si>
  <si>
    <t>1934-1943</t>
  </si>
  <si>
    <t>Age Group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</si>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</sst>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2" fontId="0" fillId="0" borderId="0" xfId="0" applyNumberFormat="1"/>
    <xf numFmtId="17" fontId="0" fillId="0" borderId="0" xfId="0" applyNumberFormat="1"/>
    <xf numFmtId="0" fontId="1" fillId="0" borderId="0" xfId="0" applyFont="1"/>
    <xf numFmtId="17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" fontId="0" fillId="0" borderId="0" xfId="0" applyNumberFormat="1" applyAlignment="1">
      <alignment horizontal="left" indent="2"/>
    </xf>
    <xf numFmtId="0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2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left" vertical="center" indent="2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indent="5"/>
    </xf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Trips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'Q1'!$A$4:$A$51</c:f>
              <c:numCache>
                <c:formatCode>mmm\-yy</c:formatCode>
                <c:ptCount val="48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</c:numCache>
            </c:numRef>
          </c:cat>
          <c:val>
            <c:numRef>
              <c:f>'Q1'!$B$4:$B$51</c:f>
              <c:numCache>
                <c:formatCode>General</c:formatCode>
                <c:ptCount val="48"/>
                <c:pt idx="0">
                  <c:v>7479</c:v>
                </c:pt>
                <c:pt idx="1">
                  <c:v>8250</c:v>
                </c:pt>
                <c:pt idx="2">
                  <c:v>13511</c:v>
                </c:pt>
                <c:pt idx="3">
                  <c:v>16342</c:v>
                </c:pt>
                <c:pt idx="4">
                  <c:v>19488</c:v>
                </c:pt>
                <c:pt idx="5">
                  <c:v>23947</c:v>
                </c:pt>
                <c:pt idx="6">
                  <c:v>24436</c:v>
                </c:pt>
                <c:pt idx="7">
                  <c:v>34149</c:v>
                </c:pt>
                <c:pt idx="8">
                  <c:v>33425</c:v>
                </c:pt>
                <c:pt idx="9">
                  <c:v>29611</c:v>
                </c:pt>
                <c:pt idx="10">
                  <c:v>21832</c:v>
                </c:pt>
                <c:pt idx="11">
                  <c:v>15114</c:v>
                </c:pt>
                <c:pt idx="12">
                  <c:v>12926</c:v>
                </c:pt>
                <c:pt idx="13">
                  <c:v>14026</c:v>
                </c:pt>
                <c:pt idx="14">
                  <c:v>12201</c:v>
                </c:pt>
                <c:pt idx="15">
                  <c:v>21186</c:v>
                </c:pt>
                <c:pt idx="16">
                  <c:v>25966</c:v>
                </c:pt>
                <c:pt idx="17">
                  <c:v>32060</c:v>
                </c:pt>
                <c:pt idx="18">
                  <c:v>33573</c:v>
                </c:pt>
                <c:pt idx="19">
                  <c:v>35472</c:v>
                </c:pt>
                <c:pt idx="20">
                  <c:v>33119</c:v>
                </c:pt>
                <c:pt idx="21">
                  <c:v>34919</c:v>
                </c:pt>
                <c:pt idx="22">
                  <c:v>23582</c:v>
                </c:pt>
                <c:pt idx="23">
                  <c:v>15898</c:v>
                </c:pt>
                <c:pt idx="24">
                  <c:v>12677</c:v>
                </c:pt>
                <c:pt idx="25">
                  <c:v>15104</c:v>
                </c:pt>
                <c:pt idx="26">
                  <c:v>17109</c:v>
                </c:pt>
                <c:pt idx="27">
                  <c:v>23634</c:v>
                </c:pt>
                <c:pt idx="28">
                  <c:v>34456</c:v>
                </c:pt>
                <c:pt idx="29">
                  <c:v>40937</c:v>
                </c:pt>
                <c:pt idx="30">
                  <c:v>42268</c:v>
                </c:pt>
                <c:pt idx="31">
                  <c:v>44432</c:v>
                </c:pt>
                <c:pt idx="32">
                  <c:v>39022</c:v>
                </c:pt>
                <c:pt idx="33">
                  <c:v>39138</c:v>
                </c:pt>
                <c:pt idx="34">
                  <c:v>24910</c:v>
                </c:pt>
                <c:pt idx="35">
                  <c:v>20205</c:v>
                </c:pt>
                <c:pt idx="36">
                  <c:v>19676</c:v>
                </c:pt>
                <c:pt idx="37">
                  <c:v>18565</c:v>
                </c:pt>
                <c:pt idx="38">
                  <c:v>23606</c:v>
                </c:pt>
                <c:pt idx="39">
                  <c:v>33056</c:v>
                </c:pt>
                <c:pt idx="40">
                  <c:v>36135</c:v>
                </c:pt>
                <c:pt idx="41">
                  <c:v>39430</c:v>
                </c:pt>
                <c:pt idx="42">
                  <c:v>43746</c:v>
                </c:pt>
                <c:pt idx="43">
                  <c:v>48711</c:v>
                </c:pt>
                <c:pt idx="44">
                  <c:v>49244</c:v>
                </c:pt>
                <c:pt idx="45">
                  <c:v>42253</c:v>
                </c:pt>
                <c:pt idx="46">
                  <c:v>30797</c:v>
                </c:pt>
                <c:pt idx="47">
                  <c:v>19728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D-48E1-9B47-4E28EA49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483648"/>
        <c:axId val="480483976"/>
      </c:lineChart>
      <c:dateAx>
        <c:axId val="4804836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83976"/>
        <c:crosses val="autoZero"/>
        <c:auto val="1"/>
        <c:lblOffset val="100"/>
        <c:baseTimeUnit val="months"/>
      </c:dateAx>
      <c:valAx>
        <c:axId val="48048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8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AU"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'Q1'!$C$3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'Q1'!$A$4:$A$51</c:f>
              <c:numCache>
                <c:formatCode>mmm\-yy</c:formatCode>
                <c:ptCount val="48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</c:numCache>
            </c:numRef>
          </c:cat>
          <c:val>
            <c:numRef>
              <c:f>'Q1'!$C$4:$C$51</c:f>
              <c:numCache>
                <c:formatCode>General</c:formatCode>
                <c:ptCount val="48"/>
                <c:pt idx="0">
                  <c:v>241</c:v>
                </c:pt>
                <c:pt idx="1">
                  <c:v>254</c:v>
                </c:pt>
                <c:pt idx="2">
                  <c:v>303</c:v>
                </c:pt>
                <c:pt idx="3">
                  <c:v>300</c:v>
                </c:pt>
                <c:pt idx="4">
                  <c:v>292</c:v>
                </c:pt>
                <c:pt idx="5">
                  <c:v>292</c:v>
                </c:pt>
                <c:pt idx="6">
                  <c:v>287</c:v>
                </c:pt>
                <c:pt idx="7">
                  <c:v>465</c:v>
                </c:pt>
                <c:pt idx="8">
                  <c:v>456</c:v>
                </c:pt>
                <c:pt idx="9">
                  <c:v>452</c:v>
                </c:pt>
                <c:pt idx="10">
                  <c:v>426</c:v>
                </c:pt>
                <c:pt idx="11">
                  <c:v>345</c:v>
                </c:pt>
                <c:pt idx="12">
                  <c:v>311</c:v>
                </c:pt>
                <c:pt idx="13">
                  <c:v>398</c:v>
                </c:pt>
                <c:pt idx="14">
                  <c:v>455</c:v>
                </c:pt>
                <c:pt idx="15">
                  <c:v>458</c:v>
                </c:pt>
                <c:pt idx="16">
                  <c:v>477</c:v>
                </c:pt>
                <c:pt idx="17">
                  <c:v>499</c:v>
                </c:pt>
                <c:pt idx="18">
                  <c:v>503</c:v>
                </c:pt>
                <c:pt idx="19">
                  <c:v>517</c:v>
                </c:pt>
                <c:pt idx="20">
                  <c:v>689</c:v>
                </c:pt>
                <c:pt idx="21">
                  <c:v>431</c:v>
                </c:pt>
                <c:pt idx="22">
                  <c:v>310</c:v>
                </c:pt>
                <c:pt idx="23">
                  <c:v>258</c:v>
                </c:pt>
                <c:pt idx="24">
                  <c:v>221</c:v>
                </c:pt>
                <c:pt idx="25">
                  <c:v>306</c:v>
                </c:pt>
                <c:pt idx="26">
                  <c:v>397</c:v>
                </c:pt>
                <c:pt idx="27">
                  <c:v>554</c:v>
                </c:pt>
                <c:pt idx="28">
                  <c:v>589</c:v>
                </c:pt>
                <c:pt idx="29">
                  <c:v>621</c:v>
                </c:pt>
                <c:pt idx="30">
                  <c:v>608</c:v>
                </c:pt>
                <c:pt idx="31">
                  <c:v>593</c:v>
                </c:pt>
                <c:pt idx="32">
                  <c:v>578</c:v>
                </c:pt>
                <c:pt idx="33">
                  <c:v>569</c:v>
                </c:pt>
                <c:pt idx="34">
                  <c:v>510</c:v>
                </c:pt>
                <c:pt idx="35">
                  <c:v>446</c:v>
                </c:pt>
                <c:pt idx="36">
                  <c:v>434</c:v>
                </c:pt>
                <c:pt idx="37">
                  <c:v>469</c:v>
                </c:pt>
                <c:pt idx="38">
                  <c:v>462</c:v>
                </c:pt>
                <c:pt idx="39">
                  <c:v>493</c:v>
                </c:pt>
                <c:pt idx="40">
                  <c:v>494</c:v>
                </c:pt>
                <c:pt idx="41">
                  <c:v>499</c:v>
                </c:pt>
                <c:pt idx="42">
                  <c:v>499</c:v>
                </c:pt>
                <c:pt idx="43">
                  <c:v>483</c:v>
                </c:pt>
                <c:pt idx="44">
                  <c:v>494</c:v>
                </c:pt>
                <c:pt idx="45">
                  <c:v>494</c:v>
                </c:pt>
                <c:pt idx="46">
                  <c:v>477</c:v>
                </c:pt>
                <c:pt idx="47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2-4EF7-A494-CE34AE9B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373984"/>
        <c:axId val="549371360"/>
      </c:lineChart>
      <c:dateAx>
        <c:axId val="5493739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A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71360"/>
        <c:crosses val="autoZero"/>
        <c:auto val="1"/>
        <c:lblOffset val="100"/>
        <c:baseTimeUnit val="months"/>
        <c:majorUnit val="4"/>
        <c:majorTimeUnit val="months"/>
      </c:dateAx>
      <c:valAx>
        <c:axId val="5493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A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AU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[INDIVIDUAL-GuidelinesforLab_BikesharedatausingSQLandExcel_Dylan Li.xlsx]Q2!PivotTable1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Absolute</a:t>
            </a:r>
            <a:r>
              <a:rPr lang="en-AU" baseline="0"/>
              <a:t> Change by User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'Q2'!$F$4:$F$5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'Q2'!$E$6:$E$74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'Q2'!$F$6:$F$74</c:f>
              <c:numCache>
                <c:formatCode>General</c:formatCode>
                <c:ptCount val="48"/>
                <c:pt idx="0">
                  <c:v>302</c:v>
                </c:pt>
                <c:pt idx="1">
                  <c:v>330</c:v>
                </c:pt>
                <c:pt idx="2">
                  <c:v>890</c:v>
                </c:pt>
                <c:pt idx="3">
                  <c:v>1749</c:v>
                </c:pt>
                <c:pt idx="4">
                  <c:v>1726</c:v>
                </c:pt>
                <c:pt idx="5">
                  <c:v>2060</c:v>
                </c:pt>
                <c:pt idx="6">
                  <c:v>1952</c:v>
                </c:pt>
                <c:pt idx="7">
                  <c:v>2709</c:v>
                </c:pt>
                <c:pt idx="8">
                  <c:v>1932</c:v>
                </c:pt>
                <c:pt idx="9">
                  <c:v>1076</c:v>
                </c:pt>
                <c:pt idx="10">
                  <c:v>591</c:v>
                </c:pt>
                <c:pt idx="11">
                  <c:v>204</c:v>
                </c:pt>
                <c:pt idx="12">
                  <c:v>81</c:v>
                </c:pt>
                <c:pt idx="13">
                  <c:v>456</c:v>
                </c:pt>
                <c:pt idx="14">
                  <c:v>193</c:v>
                </c:pt>
                <c:pt idx="15">
                  <c:v>1829</c:v>
                </c:pt>
                <c:pt idx="16">
                  <c:v>1641</c:v>
                </c:pt>
                <c:pt idx="17">
                  <c:v>1978</c:v>
                </c:pt>
                <c:pt idx="18">
                  <c:v>2628</c:v>
                </c:pt>
                <c:pt idx="19">
                  <c:v>2470</c:v>
                </c:pt>
                <c:pt idx="20">
                  <c:v>2133</c:v>
                </c:pt>
                <c:pt idx="21">
                  <c:v>1837</c:v>
                </c:pt>
                <c:pt idx="22">
                  <c:v>559</c:v>
                </c:pt>
                <c:pt idx="23">
                  <c:v>225</c:v>
                </c:pt>
                <c:pt idx="24">
                  <c:v>185</c:v>
                </c:pt>
                <c:pt idx="25">
                  <c:v>189</c:v>
                </c:pt>
                <c:pt idx="26">
                  <c:v>436</c:v>
                </c:pt>
                <c:pt idx="27">
                  <c:v>1743</c:v>
                </c:pt>
                <c:pt idx="28">
                  <c:v>2458</c:v>
                </c:pt>
                <c:pt idx="29">
                  <c:v>3187</c:v>
                </c:pt>
                <c:pt idx="30">
                  <c:v>3794</c:v>
                </c:pt>
                <c:pt idx="31">
                  <c:v>3158</c:v>
                </c:pt>
                <c:pt idx="32">
                  <c:v>3524</c:v>
                </c:pt>
                <c:pt idx="33">
                  <c:v>2004</c:v>
                </c:pt>
                <c:pt idx="34">
                  <c:v>898</c:v>
                </c:pt>
                <c:pt idx="35">
                  <c:v>591</c:v>
                </c:pt>
                <c:pt idx="36">
                  <c:v>409</c:v>
                </c:pt>
                <c:pt idx="37">
                  <c:v>438</c:v>
                </c:pt>
                <c:pt idx="38">
                  <c:v>1077</c:v>
                </c:pt>
                <c:pt idx="39">
                  <c:v>2848</c:v>
                </c:pt>
                <c:pt idx="40">
                  <c:v>3771</c:v>
                </c:pt>
                <c:pt idx="41">
                  <c:v>5769</c:v>
                </c:pt>
                <c:pt idx="42">
                  <c:v>6251</c:v>
                </c:pt>
                <c:pt idx="43">
                  <c:v>7389</c:v>
                </c:pt>
                <c:pt idx="44">
                  <c:v>7388</c:v>
                </c:pt>
                <c:pt idx="45">
                  <c:v>4056</c:v>
                </c:pt>
                <c:pt idx="46">
                  <c:v>2394</c:v>
                </c:pt>
                <c:pt idx="47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3-4D91-BDCE-E2CF98E234E7}"/>
            </c:ext>
          </c:extLst>
        </c:ser>
        <c:ser>
          <c:idx val="1"/>
          <c:order val="1"/>
          <c:tx>
            <c:strRef>
              <c:f>'Q2'!$G$4:$G$5</c:f>
              <c:strCache>
                <c:ptCount val="1"/>
                <c:pt idx="0">
                  <c:v>Subscriber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'Q2'!$E$6:$E$74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'Q2'!$G$6:$G$74</c:f>
              <c:numCache>
                <c:formatCode>General</c:formatCode>
                <c:ptCount val="48"/>
                <c:pt idx="0">
                  <c:v>7177</c:v>
                </c:pt>
                <c:pt idx="1">
                  <c:v>7920</c:v>
                </c:pt>
                <c:pt idx="2">
                  <c:v>12609</c:v>
                </c:pt>
                <c:pt idx="3">
                  <c:v>14562</c:v>
                </c:pt>
                <c:pt idx="4">
                  <c:v>17754</c:v>
                </c:pt>
                <c:pt idx="5">
                  <c:v>21883</c:v>
                </c:pt>
                <c:pt idx="6">
                  <c:v>22478</c:v>
                </c:pt>
                <c:pt idx="7">
                  <c:v>31386</c:v>
                </c:pt>
                <c:pt idx="8">
                  <c:v>31368</c:v>
                </c:pt>
                <c:pt idx="9">
                  <c:v>28485</c:v>
                </c:pt>
                <c:pt idx="10">
                  <c:v>21192</c:v>
                </c:pt>
                <c:pt idx="11">
                  <c:v>14869</c:v>
                </c:pt>
                <c:pt idx="12">
                  <c:v>12827</c:v>
                </c:pt>
                <c:pt idx="13">
                  <c:v>13504</c:v>
                </c:pt>
                <c:pt idx="14">
                  <c:v>11975</c:v>
                </c:pt>
                <c:pt idx="15">
                  <c:v>19357</c:v>
                </c:pt>
                <c:pt idx="16">
                  <c:v>24325</c:v>
                </c:pt>
                <c:pt idx="17">
                  <c:v>30082</c:v>
                </c:pt>
                <c:pt idx="18">
                  <c:v>30945</c:v>
                </c:pt>
                <c:pt idx="19">
                  <c:v>33002</c:v>
                </c:pt>
                <c:pt idx="20">
                  <c:v>30986</c:v>
                </c:pt>
                <c:pt idx="21">
                  <c:v>33082</c:v>
                </c:pt>
                <c:pt idx="22">
                  <c:v>23023</c:v>
                </c:pt>
                <c:pt idx="23">
                  <c:v>15673</c:v>
                </c:pt>
                <c:pt idx="24">
                  <c:v>12492</c:v>
                </c:pt>
                <c:pt idx="25">
                  <c:v>14915</c:v>
                </c:pt>
                <c:pt idx="26">
                  <c:v>16673</c:v>
                </c:pt>
                <c:pt idx="27">
                  <c:v>21891</c:v>
                </c:pt>
                <c:pt idx="28">
                  <c:v>31998</c:v>
                </c:pt>
                <c:pt idx="29">
                  <c:v>37750</c:v>
                </c:pt>
                <c:pt idx="30">
                  <c:v>38474</c:v>
                </c:pt>
                <c:pt idx="31">
                  <c:v>41274</c:v>
                </c:pt>
                <c:pt idx="32">
                  <c:v>35498</c:v>
                </c:pt>
                <c:pt idx="33">
                  <c:v>37134</c:v>
                </c:pt>
                <c:pt idx="34">
                  <c:v>24012</c:v>
                </c:pt>
                <c:pt idx="35">
                  <c:v>19614</c:v>
                </c:pt>
                <c:pt idx="36">
                  <c:v>19267</c:v>
                </c:pt>
                <c:pt idx="37">
                  <c:v>18127</c:v>
                </c:pt>
                <c:pt idx="38">
                  <c:v>22529</c:v>
                </c:pt>
                <c:pt idx="39">
                  <c:v>30208</c:v>
                </c:pt>
                <c:pt idx="40">
                  <c:v>32364</c:v>
                </c:pt>
                <c:pt idx="41">
                  <c:v>33661</c:v>
                </c:pt>
                <c:pt idx="42">
                  <c:v>37495</c:v>
                </c:pt>
                <c:pt idx="43">
                  <c:v>41322</c:v>
                </c:pt>
                <c:pt idx="44">
                  <c:v>41856</c:v>
                </c:pt>
                <c:pt idx="45">
                  <c:v>38197</c:v>
                </c:pt>
                <c:pt idx="46">
                  <c:v>28403</c:v>
                </c:pt>
                <c:pt idx="47">
                  <c:v>18492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3-4D91-BDCE-E2CF98E23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218768"/>
        <c:axId val="555215488"/>
      </c:lineChart>
      <c:catAx>
        <c:axId val="5552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15488"/>
        <c:crosses val="autoZero"/>
        <c:auto val="1"/>
        <c:lblAlgn val="ctr"/>
        <c:lblOffset val="100"/>
        <c:noMultiLvlLbl val="0"/>
      </c:catAx>
      <c:valAx>
        <c:axId val="5552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[INDIVIDUAL-GuidelinesforLab_BikesharedatausingSQLandExcel_Dylan Li.xlsx]Q2!PivotTable3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Change by User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'Q2'!$S$4:$S$5</c:f>
              <c:strCache>
                <c:ptCount val="1"/>
                <c:pt idx="0">
                  <c:v>Customer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'Q2'!$R$6:$R$26</c:f>
              <c:multiLvlStrCache>
                <c:ptCount val="1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'Q2'!$S$6:$S$26</c:f>
              <c:numCache>
                <c:formatCode>0.00%</c:formatCode>
                <c:ptCount val="16"/>
                <c:pt idx="0">
                  <c:v>5.2073354317777473E-2</c:v>
                </c:pt>
                <c:pt idx="1">
                  <c:v>9.2660796196471024E-2</c:v>
                </c:pt>
                <c:pt idx="2">
                  <c:v>7.1799618840185139E-2</c:v>
                </c:pt>
                <c:pt idx="3">
                  <c:v>2.8170498516945964E-2</c:v>
                </c:pt>
                <c:pt idx="4">
                  <c:v>1.8700686545752639E-2</c:v>
                </c:pt>
                <c:pt idx="5">
                  <c:v>6.8777457960915014E-2</c:v>
                </c:pt>
                <c:pt idx="6">
                  <c:v>7.0778356368192324E-2</c:v>
                </c:pt>
                <c:pt idx="7">
                  <c:v>3.5228968131292088E-2</c:v>
                </c:pt>
                <c:pt idx="8">
                  <c:v>1.8044107819113388E-2</c:v>
                </c:pt>
                <c:pt idx="9">
                  <c:v>7.4605915558383071E-2</c:v>
                </c:pt>
                <c:pt idx="10">
                  <c:v>8.3326704952196115E-2</c:v>
                </c:pt>
                <c:pt idx="11">
                  <c:v>4.1458464387024795E-2</c:v>
                </c:pt>
                <c:pt idx="12">
                  <c:v>3.1109027115300662E-2</c:v>
                </c:pt>
                <c:pt idx="13">
                  <c:v>0.11404792811703078</c:v>
                </c:pt>
                <c:pt idx="14">
                  <c:v>0.14839697673269772</c:v>
                </c:pt>
                <c:pt idx="15">
                  <c:v>8.2842915346310553E-2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5-4C75-9F95-0016345F5302}"/>
            </c:ext>
          </c:extLst>
        </c:ser>
        <c:ser>
          <c:idx val="1"/>
          <c:order val="1"/>
          <c:tx>
            <c:strRef>
              <c:f>'Q2'!$T$4:$T$5</c:f>
              <c:strCache>
                <c:ptCount val="1"/>
                <c:pt idx="0">
                  <c:v>Subscriber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'Q2'!$R$6:$R$26</c:f>
              <c:multiLvlStrCache>
                <c:ptCount val="1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'Q2'!$T$6:$T$26</c:f>
              <c:numCache>
                <c:formatCode>0.00%</c:formatCode>
                <c:ptCount val="16"/>
                <c:pt idx="0">
                  <c:v>0.94792664568222251</c:v>
                </c:pt>
                <c:pt idx="1">
                  <c:v>0.90733920380352895</c:v>
                </c:pt>
                <c:pt idx="2">
                  <c:v>0.92820038115981485</c:v>
                </c:pt>
                <c:pt idx="3">
                  <c:v>0.97182950148305403</c:v>
                </c:pt>
                <c:pt idx="4">
                  <c:v>0.98129931345424737</c:v>
                </c:pt>
                <c:pt idx="5">
                  <c:v>0.93122254203908494</c:v>
                </c:pt>
                <c:pt idx="6">
                  <c:v>0.9292216436318077</c:v>
                </c:pt>
                <c:pt idx="7">
                  <c:v>0.96477103186870794</c:v>
                </c:pt>
                <c:pt idx="8">
                  <c:v>0.98195589218088664</c:v>
                </c:pt>
                <c:pt idx="9">
                  <c:v>0.92539408444161697</c:v>
                </c:pt>
                <c:pt idx="10">
                  <c:v>0.91667329504780393</c:v>
                </c:pt>
                <c:pt idx="11">
                  <c:v>0.95854153561297517</c:v>
                </c:pt>
                <c:pt idx="12">
                  <c:v>0.96889097288469939</c:v>
                </c:pt>
                <c:pt idx="13">
                  <c:v>0.88595207188296921</c:v>
                </c:pt>
                <c:pt idx="14">
                  <c:v>0.85160302326730231</c:v>
                </c:pt>
                <c:pt idx="15">
                  <c:v>0.9171570846536895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5-4C75-9F95-0016345F5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416912"/>
        <c:axId val="595417568"/>
      </c:barChart>
      <c:catAx>
        <c:axId val="59541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7568"/>
        <c:crosses val="autoZero"/>
        <c:auto val="1"/>
        <c:lblAlgn val="ctr"/>
        <c:lblOffset val="100"/>
        <c:noMultiLvlLbl val="0"/>
      </c:catAx>
      <c:valAx>
        <c:axId val="5954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26191915829328E-2"/>
          <c:y val="0.14579402515723272"/>
          <c:w val="0.91263782924459724"/>
          <c:h val="0.76301781557965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654440088862923"/>
                  <c:y val="-2.19692467686822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'Q3'!$A$4:$A$51</c:f>
              <c:numCache>
                <c:formatCode>mmm\-yy</c:formatCode>
                <c:ptCount val="48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</c:numCache>
            </c:numRef>
          </c:xVal>
          <c:yVal>
            <c:numRef>
              <c:f>'Q3'!$B$4:$B$51</c:f>
              <c:numCache>
                <c:formatCode>General</c:formatCode>
                <c:ptCount val="48"/>
                <c:pt idx="0">
                  <c:v>7479</c:v>
                </c:pt>
                <c:pt idx="1">
                  <c:v>8250</c:v>
                </c:pt>
                <c:pt idx="2">
                  <c:v>13511</c:v>
                </c:pt>
                <c:pt idx="3">
                  <c:v>16342</c:v>
                </c:pt>
                <c:pt idx="4">
                  <c:v>19488</c:v>
                </c:pt>
                <c:pt idx="5">
                  <c:v>23947</c:v>
                </c:pt>
                <c:pt idx="6">
                  <c:v>24436</c:v>
                </c:pt>
                <c:pt idx="7">
                  <c:v>34149</c:v>
                </c:pt>
                <c:pt idx="8">
                  <c:v>33425</c:v>
                </c:pt>
                <c:pt idx="9">
                  <c:v>29611</c:v>
                </c:pt>
                <c:pt idx="10">
                  <c:v>21832</c:v>
                </c:pt>
                <c:pt idx="11">
                  <c:v>15114</c:v>
                </c:pt>
                <c:pt idx="12">
                  <c:v>12926</c:v>
                </c:pt>
                <c:pt idx="13">
                  <c:v>14026</c:v>
                </c:pt>
                <c:pt idx="14">
                  <c:v>12201</c:v>
                </c:pt>
                <c:pt idx="15">
                  <c:v>21186</c:v>
                </c:pt>
                <c:pt idx="16">
                  <c:v>25966</c:v>
                </c:pt>
                <c:pt idx="17">
                  <c:v>32060</c:v>
                </c:pt>
                <c:pt idx="18">
                  <c:v>33573</c:v>
                </c:pt>
                <c:pt idx="19">
                  <c:v>35472</c:v>
                </c:pt>
                <c:pt idx="20">
                  <c:v>33119</c:v>
                </c:pt>
                <c:pt idx="21">
                  <c:v>34919</c:v>
                </c:pt>
                <c:pt idx="22">
                  <c:v>23582</c:v>
                </c:pt>
                <c:pt idx="23">
                  <c:v>15898</c:v>
                </c:pt>
                <c:pt idx="24">
                  <c:v>12677</c:v>
                </c:pt>
                <c:pt idx="25">
                  <c:v>15104</c:v>
                </c:pt>
                <c:pt idx="26">
                  <c:v>17109</c:v>
                </c:pt>
                <c:pt idx="27">
                  <c:v>23634</c:v>
                </c:pt>
                <c:pt idx="28">
                  <c:v>34456</c:v>
                </c:pt>
                <c:pt idx="29">
                  <c:v>40937</c:v>
                </c:pt>
                <c:pt idx="30">
                  <c:v>42268</c:v>
                </c:pt>
                <c:pt idx="31">
                  <c:v>44432</c:v>
                </c:pt>
                <c:pt idx="32">
                  <c:v>39022</c:v>
                </c:pt>
                <c:pt idx="33">
                  <c:v>39138</c:v>
                </c:pt>
                <c:pt idx="34">
                  <c:v>24910</c:v>
                </c:pt>
                <c:pt idx="35">
                  <c:v>20205</c:v>
                </c:pt>
                <c:pt idx="36">
                  <c:v>19676</c:v>
                </c:pt>
                <c:pt idx="37">
                  <c:v>18565</c:v>
                </c:pt>
                <c:pt idx="38">
                  <c:v>23606</c:v>
                </c:pt>
                <c:pt idx="39">
                  <c:v>33056</c:v>
                </c:pt>
                <c:pt idx="40">
                  <c:v>36135</c:v>
                </c:pt>
                <c:pt idx="41">
                  <c:v>39430</c:v>
                </c:pt>
                <c:pt idx="42">
                  <c:v>43746</c:v>
                </c:pt>
                <c:pt idx="43">
                  <c:v>48711</c:v>
                </c:pt>
                <c:pt idx="44">
                  <c:v>49244</c:v>
                </c:pt>
                <c:pt idx="45">
                  <c:v>42253</c:v>
                </c:pt>
                <c:pt idx="46">
                  <c:v>30797</c:v>
                </c:pt>
                <c:pt idx="47">
                  <c:v>19728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40-4238-8DF6-0B4D70AB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28824"/>
        <c:axId val="595832104"/>
      </c:scatterChart>
      <c:valAx>
        <c:axId val="59582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32104"/>
        <c:crosses val="autoZero"/>
        <c:crossBetween val="midCat"/>
      </c:valAx>
      <c:valAx>
        <c:axId val="59583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2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'Q4'!$C$2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'Q4'!$B$3:$B$12</c:f>
              <c:strCache>
                <c:ptCount val="10"/>
                <c:pt idx="0">
                  <c:v>Amsterdam Ave &amp; W 125 St</c:v>
                </c:pt>
                <c:pt idx="1">
                  <c:v>Morningside Ave &amp; W 123 St</c:v>
                </c:pt>
                <c:pt idx="2">
                  <c:v>W 116 St &amp; Amsterdam Ave</c:v>
                </c:pt>
                <c:pt idx="3">
                  <c:v>E 110 St &amp; Madison Ave</c:v>
                </c:pt>
                <c:pt idx="4">
                  <c:v>W 113 St &amp; Broadway</c:v>
                </c:pt>
                <c:pt idx="5">
                  <c:v>Amsterdam Ave &amp; W 125 St</c:v>
                </c:pt>
                <c:pt idx="6">
                  <c:v>Broadway &amp; Moylan Pl</c:v>
                </c:pt>
                <c:pt idx="7">
                  <c:v>Broadway &amp; Moylan Pl</c:v>
                </c:pt>
                <c:pt idx="8">
                  <c:v>Broadway &amp; Moylan Pl</c:v>
                </c:pt>
                <c:pt idx="9">
                  <c:v>Cathedral Pkwy &amp; Broadway</c:v>
                </c:pt>
              </c:strCache>
            </c:strRef>
          </c:cat>
          <c:val>
            <c:numRef>
              <c:f>'Q4'!$C$3:$C$12</c:f>
              <c:numCache>
                <c:formatCode>General</c:formatCode>
                <c:ptCount val="10"/>
                <c:pt idx="0">
                  <c:v>14.0259102496618</c:v>
                </c:pt>
                <c:pt idx="1">
                  <c:v>13.8669201033613</c:v>
                </c:pt>
                <c:pt idx="2">
                  <c:v>12.124599471220501</c:v>
                </c:pt>
                <c:pt idx="3">
                  <c:v>12.0945840847023</c:v>
                </c:pt>
                <c:pt idx="4">
                  <c:v>11.836132328624499</c:v>
                </c:pt>
                <c:pt idx="5">
                  <c:v>11.5797634091186</c:v>
                </c:pt>
                <c:pt idx="6">
                  <c:v>11.549821396397901</c:v>
                </c:pt>
                <c:pt idx="7">
                  <c:v>11.498532801041501</c:v>
                </c:pt>
                <c:pt idx="8">
                  <c:v>11.498532801041501</c:v>
                </c:pt>
                <c:pt idx="9">
                  <c:v>11.3861659481171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3-4FCB-8949-6649BFF8F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47136"/>
        <c:axId val="497051728"/>
      </c:barChart>
      <c:catAx>
        <c:axId val="4970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51728"/>
        <c:crosses val="autoZero"/>
        <c:auto val="1"/>
        <c:lblAlgn val="ctr"/>
        <c:lblOffset val="100"/>
        <c:noMultiLvlLbl val="0"/>
      </c:catAx>
      <c:valAx>
        <c:axId val="49705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Top</a:t>
            </a:r>
            <a:r>
              <a:rPr lang="en-AU" baseline="0"/>
              <a:t> 5 stations with total relocation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'Q5'!$B$5</c:f>
              <c:strCache>
                <c:ptCount val="1"/>
                <c:pt idx="0">
                  <c:v>Total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'Q5'!$A$6:$A$10</c:f>
              <c:strCache>
                <c:ptCount val="5"/>
                <c:pt idx="0">
                  <c:v>Grove St PATH</c:v>
                </c:pt>
                <c:pt idx="1">
                  <c:v>Sip Ave</c:v>
                </c:pt>
                <c:pt idx="2">
                  <c:v>McGinley Square</c:v>
                </c:pt>
                <c:pt idx="3">
                  <c:v>Hamilton Park</c:v>
                </c:pt>
                <c:pt idx="4">
                  <c:v>Oakland Ave</c:v>
                </c:pt>
              </c:strCache>
            </c:strRef>
          </c:cat>
          <c:val>
            <c:numRef>
              <c:f>'Q5'!$B$6:$B$10</c:f>
              <c:numCache>
                <c:formatCode>General</c:formatCode>
                <c:ptCount val="5"/>
                <c:pt idx="0">
                  <c:v>20740.879760486401</c:v>
                </c:pt>
                <c:pt idx="1">
                  <c:v>18034.907129531101</c:v>
                </c:pt>
                <c:pt idx="2">
                  <c:v>13792.1390198671</c:v>
                </c:pt>
                <c:pt idx="3">
                  <c:v>13103.4134724709</c:v>
                </c:pt>
                <c:pt idx="4">
                  <c:v>9180.6889674945305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7-4AA4-813C-6CE379396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436152"/>
        <c:axId val="539427624"/>
      </c:barChart>
      <c:lineChart>
        <c:grouping val="standard"/>
        <c:varyColors val="0"/>
        <c:ser>
          <c:idx val="1"/>
          <c:order val="1"/>
          <c:tx>
            <c:strRef>
              <c:f>'Q5'!$C$5</c:f>
              <c:strCache>
                <c:ptCount val="1"/>
                <c:pt idx="0">
                  <c:v>Count of times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'Q5'!$A$6:$A$10</c:f>
              <c:strCache>
                <c:ptCount val="5"/>
                <c:pt idx="0">
                  <c:v>Grove St PATH</c:v>
                </c:pt>
                <c:pt idx="1">
                  <c:v>Sip Ave</c:v>
                </c:pt>
                <c:pt idx="2">
                  <c:v>McGinley Square</c:v>
                </c:pt>
                <c:pt idx="3">
                  <c:v>Hamilton Park</c:v>
                </c:pt>
                <c:pt idx="4">
                  <c:v>Oakland Ave</c:v>
                </c:pt>
              </c:strCache>
            </c:strRef>
          </c:cat>
          <c:val>
            <c:numRef>
              <c:f>'Q5'!$C$6:$C$10</c:f>
              <c:numCache>
                <c:formatCode>General</c:formatCode>
                <c:ptCount val="5"/>
                <c:pt idx="0">
                  <c:v>24278</c:v>
                </c:pt>
                <c:pt idx="1">
                  <c:v>10107</c:v>
                </c:pt>
                <c:pt idx="2">
                  <c:v>6627</c:v>
                </c:pt>
                <c:pt idx="3">
                  <c:v>13276</c:v>
                </c:pt>
                <c:pt idx="4">
                  <c:v>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7-4AA4-813C-6CE379396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52880"/>
        <c:axId val="539447632"/>
      </c:lineChart>
      <c:catAx>
        <c:axId val="539436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27624"/>
        <c:crosses val="autoZero"/>
        <c:auto val="1"/>
        <c:lblAlgn val="ctr"/>
        <c:lblOffset val="100"/>
        <c:noMultiLvlLbl val="0"/>
      </c:catAx>
      <c:valAx>
        <c:axId val="53942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</a:t>
                </a:r>
                <a:r>
                  <a:rPr lang="en-AU" baseline="0"/>
                  <a:t> Distance(km)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36152"/>
        <c:crosses val="autoZero"/>
        <c:crossBetween val="between"/>
      </c:valAx>
      <c:valAx>
        <c:axId val="539447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52880"/>
        <c:crosses val="max"/>
        <c:crossBetween val="between"/>
      </c:valAx>
      <c:catAx>
        <c:axId val="53945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944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Trips by Hour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'Q7'!$L$4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'Q7'!$K$5:$K$16</c:f>
              <c:strCache>
                <c:ptCount val="12"/>
                <c:pt idx="0">
                  <c:v>00-02</c:v>
                </c:pt>
                <c:pt idx="1">
                  <c:v>02-04</c:v>
                </c:pt>
                <c:pt idx="2">
                  <c:v>04-06</c:v>
                </c:pt>
                <c:pt idx="3">
                  <c:v>06-08</c:v>
                </c:pt>
                <c:pt idx="4">
                  <c:v>08-10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</c:strCache>
            </c:strRef>
          </c:cat>
          <c:val>
            <c:numRef>
              <c:f>'Q7'!$L$5:$L$16</c:f>
              <c:numCache>
                <c:formatCode>General</c:formatCode>
                <c:ptCount val="12"/>
                <c:pt idx="0">
                  <c:v>8882</c:v>
                </c:pt>
                <c:pt idx="1">
                  <c:v>5338</c:v>
                </c:pt>
                <c:pt idx="2">
                  <c:v>50432</c:v>
                </c:pt>
                <c:pt idx="3">
                  <c:v>241058</c:v>
                </c:pt>
                <c:pt idx="4">
                  <c:v>130484</c:v>
                </c:pt>
                <c:pt idx="5">
                  <c:v>106762</c:v>
                </c:pt>
                <c:pt idx="6">
                  <c:v>110850</c:v>
                </c:pt>
                <c:pt idx="7">
                  <c:v>127266</c:v>
                </c:pt>
                <c:pt idx="8">
                  <c:v>255528</c:v>
                </c:pt>
                <c:pt idx="9">
                  <c:v>162626</c:v>
                </c:pt>
                <c:pt idx="10">
                  <c:v>74302</c:v>
                </c:pt>
                <c:pt idx="11">
                  <c:v>17386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5-4A90-B989-F53D2478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78024"/>
        <c:axId val="332182448"/>
      </c:barChart>
      <c:catAx>
        <c:axId val="4552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82448"/>
        <c:crosses val="autoZero"/>
        <c:auto val="1"/>
        <c:lblAlgn val="ctr"/>
        <c:lblOffset val="100"/>
        <c:noMultiLvlLbl val="0"/>
      </c:catAx>
      <c:valAx>
        <c:axId val="3321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Trips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'Q7'!$E$5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'Q7'!$D$6:$D$13</c:f>
              <c:strCache>
                <c:ptCount val="8"/>
                <c:pt idx="0">
                  <c:v>1934-1943</c:v>
                </c:pt>
                <c:pt idx="1">
                  <c:v>1944-1953</c:v>
                </c:pt>
                <c:pt idx="2">
                  <c:v>1954-1963</c:v>
                </c:pt>
                <c:pt idx="3">
                  <c:v>1964-1973</c:v>
                </c:pt>
                <c:pt idx="4">
                  <c:v>1974-1983</c:v>
                </c:pt>
                <c:pt idx="5">
                  <c:v>1984-1993</c:v>
                </c:pt>
                <c:pt idx="6">
                  <c:v>1994-2003</c:v>
                </c:pt>
                <c:pt idx="7">
                  <c:v>Others</c:v>
                </c:pt>
              </c:strCache>
            </c:strRef>
          </c:cat>
          <c:val>
            <c:numRef>
              <c:f>'Q7'!$E$6:$E$13</c:f>
              <c:numCache>
                <c:formatCode>General</c:formatCode>
                <c:ptCount val="8"/>
                <c:pt idx="0">
                  <c:v>606</c:v>
                </c:pt>
                <c:pt idx="1">
                  <c:v>10026</c:v>
                </c:pt>
                <c:pt idx="2">
                  <c:v>86615</c:v>
                </c:pt>
                <c:pt idx="3">
                  <c:v>197218</c:v>
                </c:pt>
                <c:pt idx="4">
                  <c:v>376074</c:v>
                </c:pt>
                <c:pt idx="5">
                  <c:v>536808</c:v>
                </c:pt>
                <c:pt idx="6">
                  <c:v>54557</c:v>
                </c:pt>
                <c:pt idx="7">
                  <c:v>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D-4051-9411-4DBB4979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222680"/>
        <c:axId val="525223336"/>
      </c:barChart>
      <c:catAx>
        <c:axId val="52522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23336"/>
        <c:crosses val="autoZero"/>
        <c:auto val="1"/>
        <c:lblAlgn val="ctr"/>
        <c:lblOffset val="100"/>
        <c:noMultiLvlLbl val="0"/>
      </c:catAx>
      <c:valAx>
        <c:axId val="52522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2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3</xdr:row>
      <xdr:rowOff>80010</xdr:rowOff>
    </xdr:from>
    <xdr:to>
      <xdr:col>11</xdr:col>
      <xdr:colOff>167640</xdr:colOff>
      <xdr:row>18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D20880-46B3-416F-8D0E-69F844235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19</xdr:row>
      <xdr:rowOff>3810</xdr:rowOff>
    </xdr:from>
    <xdr:to>
      <xdr:col>11</xdr:col>
      <xdr:colOff>335280</xdr:colOff>
      <xdr:row>34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5FFB38-99BA-4331-9CE0-E76E191E6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3</xdr:row>
      <xdr:rowOff>45720</xdr:rowOff>
    </xdr:from>
    <xdr:to>
      <xdr:col>16</xdr:col>
      <xdr:colOff>7620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0619B-22A7-45DE-A5C5-55AE7D398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27</xdr:row>
      <xdr:rowOff>99060</xdr:rowOff>
    </xdr:from>
    <xdr:to>
      <xdr:col>16</xdr:col>
      <xdr:colOff>30480</xdr:colOff>
      <xdr:row>47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4D82D1-1AB8-45BA-A99F-C47658480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22</xdr:row>
      <xdr:rowOff>22860</xdr:rowOff>
    </xdr:from>
    <xdr:to>
      <xdr:col>18</xdr:col>
      <xdr:colOff>289560</xdr:colOff>
      <xdr:row>39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2145A-85AD-4333-A421-5D7D74F94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175260</xdr:rowOff>
    </xdr:from>
    <xdr:to>
      <xdr:col>5</xdr:col>
      <xdr:colOff>236220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D2756-C2F1-483E-8DCE-D69AE8320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5</xdr:row>
      <xdr:rowOff>15240</xdr:rowOff>
    </xdr:from>
    <xdr:to>
      <xdr:col>10</xdr:col>
      <xdr:colOff>320040</xdr:colOff>
      <xdr:row>20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F9D540-5F56-49E6-B34C-BD801C565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17</xdr:row>
      <xdr:rowOff>144780</xdr:rowOff>
    </xdr:from>
    <xdr:to>
      <xdr:col>15</xdr:col>
      <xdr:colOff>60960</xdr:colOff>
      <xdr:row>32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EDE201-6EAA-4090-BADE-4AE2E6C29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137160</xdr:rowOff>
    </xdr:from>
    <xdr:to>
      <xdr:col>7</xdr:col>
      <xdr:colOff>236220</xdr:colOff>
      <xdr:row>32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BE2C48-3D2A-4BFA-A07A-B64384FB7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" refreshedDate="44996.709293171298" createdVersion="6" refreshedVersion="6" minRefreshableVersion="3" recordCount="96" xr:uid="{E61FAD46-F95C-426F-A342-6F5AE1A8F600}">
  <cacheSource type="worksheet">
    <worksheetSource ref="A3:C99" sheet="Q2"/>
  </cacheSource>
  <cacheFields count="5">
    <cacheField name="Date" numFmtId="17">
      <sharedItems containsSemiMixedTypes="0" containsNonDate="0" containsDate="1" containsString="0" minDate="2016-01-01T00:00:00" maxDate="2019-12-02T00:00:00" count="48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</sharedItems>
      <fieldGroup par="4" base="0">
        <rangePr groupBy="months" startDate="2016-01-01T00:00:00" endDate="2019-12-02T00:00:00"/>
        <groupItems count="14">
          <s v="&lt;1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19"/>
        </groupItems>
      </fieldGroup>
    </cacheField>
    <cacheField name="User_Type" numFmtId="0">
      <sharedItems count="2">
        <s v="Customer"/>
        <s v="Subscriber"/>
      </sharedItems>
    </cacheField>
    <cacheField name="Count" numFmtId="0">
      <sharedItems containsSemiMixedTypes="0" containsString="0" containsNumber="1" containsInteger="1" minValue="81" maxValue="41856"/>
    </cacheField>
    <cacheField name="Quarters" numFmtId="0" databaseField="0">
      <fieldGroup base="0">
        <rangePr groupBy="quarters" startDate="2016-01-01T00:00:00" endDate="2019-12-02T00:00:00"/>
        <groupItems count="6">
          <s v="&lt;1/01/2016"/>
          <s v="Qtr1"/>
          <s v="Qtr2"/>
          <s v="Qtr3"/>
          <s v="Qtr4"/>
          <s v="&gt;2/12/2019"/>
        </groupItems>
      </fieldGroup>
    </cacheField>
    <cacheField name="Years" numFmtId="0" databaseField="0">
      <fieldGroup base="0">
        <rangePr groupBy="years" startDate="2016-01-01T00:00:00" endDate="2019-12-02T00:00:00"/>
        <groupItems count="6">
          <s v="&lt;1/01/2016"/>
          <s v="2016"/>
          <s v="2017"/>
          <s v="2018"/>
          <s v="2019"/>
          <s v="&gt;2/1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302"/>
  </r>
  <r>
    <x v="0"/>
    <x v="1"/>
    <n v="7177"/>
  </r>
  <r>
    <x v="1"/>
    <x v="0"/>
    <n v="330"/>
  </r>
  <r>
    <x v="1"/>
    <x v="1"/>
    <n v="7920"/>
  </r>
  <r>
    <x v="2"/>
    <x v="0"/>
    <n v="890"/>
  </r>
  <r>
    <x v="2"/>
    <x v="1"/>
    <n v="12609"/>
  </r>
  <r>
    <x v="3"/>
    <x v="0"/>
    <n v="1749"/>
  </r>
  <r>
    <x v="3"/>
    <x v="1"/>
    <n v="14562"/>
  </r>
  <r>
    <x v="4"/>
    <x v="1"/>
    <n v="17754"/>
  </r>
  <r>
    <x v="4"/>
    <x v="0"/>
    <n v="1726"/>
  </r>
  <r>
    <x v="5"/>
    <x v="0"/>
    <n v="2060"/>
  </r>
  <r>
    <x v="5"/>
    <x v="1"/>
    <n v="21883"/>
  </r>
  <r>
    <x v="6"/>
    <x v="1"/>
    <n v="22478"/>
  </r>
  <r>
    <x v="6"/>
    <x v="0"/>
    <n v="1952"/>
  </r>
  <r>
    <x v="7"/>
    <x v="1"/>
    <n v="31386"/>
  </r>
  <r>
    <x v="7"/>
    <x v="0"/>
    <n v="2709"/>
  </r>
  <r>
    <x v="8"/>
    <x v="0"/>
    <n v="1932"/>
  </r>
  <r>
    <x v="8"/>
    <x v="1"/>
    <n v="31368"/>
  </r>
  <r>
    <x v="9"/>
    <x v="0"/>
    <n v="1076"/>
  </r>
  <r>
    <x v="9"/>
    <x v="1"/>
    <n v="28485"/>
  </r>
  <r>
    <x v="10"/>
    <x v="1"/>
    <n v="21192"/>
  </r>
  <r>
    <x v="10"/>
    <x v="0"/>
    <n v="591"/>
  </r>
  <r>
    <x v="11"/>
    <x v="0"/>
    <n v="204"/>
  </r>
  <r>
    <x v="11"/>
    <x v="1"/>
    <n v="14869"/>
  </r>
  <r>
    <x v="12"/>
    <x v="1"/>
    <n v="12827"/>
  </r>
  <r>
    <x v="12"/>
    <x v="0"/>
    <n v="81"/>
  </r>
  <r>
    <x v="13"/>
    <x v="0"/>
    <n v="456"/>
  </r>
  <r>
    <x v="13"/>
    <x v="1"/>
    <n v="13504"/>
  </r>
  <r>
    <x v="14"/>
    <x v="1"/>
    <n v="11975"/>
  </r>
  <r>
    <x v="14"/>
    <x v="0"/>
    <n v="193"/>
  </r>
  <r>
    <x v="15"/>
    <x v="0"/>
    <n v="1829"/>
  </r>
  <r>
    <x v="15"/>
    <x v="1"/>
    <n v="19357"/>
  </r>
  <r>
    <x v="16"/>
    <x v="0"/>
    <n v="1641"/>
  </r>
  <r>
    <x v="16"/>
    <x v="1"/>
    <n v="24325"/>
  </r>
  <r>
    <x v="17"/>
    <x v="0"/>
    <n v="1978"/>
  </r>
  <r>
    <x v="17"/>
    <x v="1"/>
    <n v="30082"/>
  </r>
  <r>
    <x v="18"/>
    <x v="0"/>
    <n v="2628"/>
  </r>
  <r>
    <x v="18"/>
    <x v="1"/>
    <n v="30945"/>
  </r>
  <r>
    <x v="19"/>
    <x v="1"/>
    <n v="33002"/>
  </r>
  <r>
    <x v="19"/>
    <x v="0"/>
    <n v="2470"/>
  </r>
  <r>
    <x v="20"/>
    <x v="0"/>
    <n v="2133"/>
  </r>
  <r>
    <x v="20"/>
    <x v="1"/>
    <n v="30986"/>
  </r>
  <r>
    <x v="21"/>
    <x v="1"/>
    <n v="33082"/>
  </r>
  <r>
    <x v="21"/>
    <x v="0"/>
    <n v="1837"/>
  </r>
  <r>
    <x v="22"/>
    <x v="0"/>
    <n v="559"/>
  </r>
  <r>
    <x v="22"/>
    <x v="1"/>
    <n v="23023"/>
  </r>
  <r>
    <x v="23"/>
    <x v="1"/>
    <n v="15673"/>
  </r>
  <r>
    <x v="23"/>
    <x v="0"/>
    <n v="225"/>
  </r>
  <r>
    <x v="24"/>
    <x v="1"/>
    <n v="12492"/>
  </r>
  <r>
    <x v="24"/>
    <x v="0"/>
    <n v="185"/>
  </r>
  <r>
    <x v="25"/>
    <x v="1"/>
    <n v="14915"/>
  </r>
  <r>
    <x v="25"/>
    <x v="0"/>
    <n v="189"/>
  </r>
  <r>
    <x v="26"/>
    <x v="1"/>
    <n v="16673"/>
  </r>
  <r>
    <x v="26"/>
    <x v="0"/>
    <n v="436"/>
  </r>
  <r>
    <x v="27"/>
    <x v="0"/>
    <n v="1743"/>
  </r>
  <r>
    <x v="27"/>
    <x v="1"/>
    <n v="21891"/>
  </r>
  <r>
    <x v="28"/>
    <x v="1"/>
    <n v="31998"/>
  </r>
  <r>
    <x v="28"/>
    <x v="0"/>
    <n v="2458"/>
  </r>
  <r>
    <x v="29"/>
    <x v="0"/>
    <n v="3187"/>
  </r>
  <r>
    <x v="29"/>
    <x v="1"/>
    <n v="37750"/>
  </r>
  <r>
    <x v="30"/>
    <x v="1"/>
    <n v="38474"/>
  </r>
  <r>
    <x v="30"/>
    <x v="0"/>
    <n v="3794"/>
  </r>
  <r>
    <x v="31"/>
    <x v="0"/>
    <n v="3158"/>
  </r>
  <r>
    <x v="31"/>
    <x v="1"/>
    <n v="41274"/>
  </r>
  <r>
    <x v="32"/>
    <x v="0"/>
    <n v="3524"/>
  </r>
  <r>
    <x v="32"/>
    <x v="1"/>
    <n v="35498"/>
  </r>
  <r>
    <x v="33"/>
    <x v="1"/>
    <n v="37134"/>
  </r>
  <r>
    <x v="33"/>
    <x v="0"/>
    <n v="2004"/>
  </r>
  <r>
    <x v="34"/>
    <x v="0"/>
    <n v="898"/>
  </r>
  <r>
    <x v="34"/>
    <x v="1"/>
    <n v="24012"/>
  </r>
  <r>
    <x v="35"/>
    <x v="1"/>
    <n v="19614"/>
  </r>
  <r>
    <x v="35"/>
    <x v="0"/>
    <n v="591"/>
  </r>
  <r>
    <x v="36"/>
    <x v="1"/>
    <n v="19267"/>
  </r>
  <r>
    <x v="36"/>
    <x v="0"/>
    <n v="409"/>
  </r>
  <r>
    <x v="37"/>
    <x v="1"/>
    <n v="18127"/>
  </r>
  <r>
    <x v="37"/>
    <x v="0"/>
    <n v="438"/>
  </r>
  <r>
    <x v="38"/>
    <x v="0"/>
    <n v="1077"/>
  </r>
  <r>
    <x v="38"/>
    <x v="1"/>
    <n v="22529"/>
  </r>
  <r>
    <x v="39"/>
    <x v="0"/>
    <n v="2848"/>
  </r>
  <r>
    <x v="39"/>
    <x v="1"/>
    <n v="30208"/>
  </r>
  <r>
    <x v="40"/>
    <x v="0"/>
    <n v="3771"/>
  </r>
  <r>
    <x v="40"/>
    <x v="1"/>
    <n v="32364"/>
  </r>
  <r>
    <x v="41"/>
    <x v="0"/>
    <n v="5769"/>
  </r>
  <r>
    <x v="41"/>
    <x v="1"/>
    <n v="33661"/>
  </r>
  <r>
    <x v="42"/>
    <x v="1"/>
    <n v="37495"/>
  </r>
  <r>
    <x v="42"/>
    <x v="0"/>
    <n v="6251"/>
  </r>
  <r>
    <x v="43"/>
    <x v="0"/>
    <n v="7389"/>
  </r>
  <r>
    <x v="43"/>
    <x v="1"/>
    <n v="41322"/>
  </r>
  <r>
    <x v="44"/>
    <x v="0"/>
    <n v="7388"/>
  </r>
  <r>
    <x v="44"/>
    <x v="1"/>
    <n v="41856"/>
  </r>
  <r>
    <x v="45"/>
    <x v="1"/>
    <n v="38197"/>
  </r>
  <r>
    <x v="45"/>
    <x v="0"/>
    <n v="4056"/>
  </r>
  <r>
    <x v="46"/>
    <x v="0"/>
    <n v="2394"/>
  </r>
  <r>
    <x v="46"/>
    <x v="1"/>
    <n v="28403"/>
  </r>
  <r>
    <x v="47"/>
    <x v="0"/>
    <n v="1236"/>
  </r>
  <r>
    <x v="47"/>
    <x v="1"/>
    <n v="184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ED230-BA8B-464D-B51B-9DF1DA7F464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4:H74" firstHeaderRow="1" firstDataRow="2" firstDataCol="1"/>
  <pivotFields count="5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3">
    <field x="4"/>
    <field x="3"/>
    <field x="0"/>
  </rowFields>
  <rowItems count="69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25C3B-FAEE-4674-BD3D-412246822B8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R4:U26" firstHeaderRow="1" firstDataRow="2" firstDataCol="1"/>
  <pivotFields count="5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3">
    <field x="4"/>
    <field x="3"/>
    <field x="0"/>
  </rowFields>
  <rowItems count="2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2" showDataAs="percentOfRow" baseField="4" baseItem="1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8164-095F-4AF7-9B3E-B181C1DBC36D}">
  <dimension ref="A1:E51"/>
  <sheetViews>
    <sheetView workbookViewId="0">
      <selection activeCell="O15" sqref="O15"/>
    </sheetView>
  </sheetViews>
  <sheetFormatPr defaultRowHeight="14.4" x14ac:dyDescent="0.3"/>
  <cols>
    <col min="1" max="1" width="13.6640625" style="2" bestFit="1" customWidth="1"/>
    <col min="2" max="2" width="6" bestFit="1" customWidth="1"/>
    <col min="3" max="3" width="5.21875" bestFit="1" customWidth="1"/>
    <col min="5" max="5" width="13.6640625" bestFit="1" customWidth="1"/>
    <col min="6" max="6" width="6" bestFit="1" customWidth="1"/>
    <col min="7" max="7" width="5.21875" bestFit="1" customWidth="1"/>
  </cols>
  <sheetData>
    <row r="1" spans="1:5" x14ac:dyDescent="0.3">
      <c r="A1" s="17" t="s">
        <v>66</v>
      </c>
    </row>
    <row r="3" spans="1:5" x14ac:dyDescent="0.3">
      <c r="A3" s="4" t="s">
        <v>0</v>
      </c>
      <c r="B3" s="3" t="s">
        <v>1</v>
      </c>
      <c r="C3" s="3" t="s">
        <v>2</v>
      </c>
    </row>
    <row r="4" spans="1:5" x14ac:dyDescent="0.3">
      <c r="A4" s="2">
        <v>42370</v>
      </c>
      <c r="B4">
        <v>7479</v>
      </c>
      <c r="C4">
        <v>241</v>
      </c>
      <c r="E4" s="1"/>
    </row>
    <row r="5" spans="1:5" x14ac:dyDescent="0.3">
      <c r="A5" s="2">
        <v>42401</v>
      </c>
      <c r="B5">
        <v>8250</v>
      </c>
      <c r="C5">
        <v>254</v>
      </c>
      <c r="E5" s="1"/>
    </row>
    <row r="6" spans="1:5" x14ac:dyDescent="0.3">
      <c r="A6" s="2">
        <v>42430</v>
      </c>
      <c r="B6">
        <v>13511</v>
      </c>
      <c r="C6">
        <v>303</v>
      </c>
      <c r="E6" s="1"/>
    </row>
    <row r="7" spans="1:5" x14ac:dyDescent="0.3">
      <c r="A7" s="2">
        <v>42461</v>
      </c>
      <c r="B7">
        <v>16342</v>
      </c>
      <c r="C7">
        <v>300</v>
      </c>
      <c r="E7" s="1"/>
    </row>
    <row r="8" spans="1:5" x14ac:dyDescent="0.3">
      <c r="A8" s="2">
        <v>42491</v>
      </c>
      <c r="B8">
        <v>19488</v>
      </c>
      <c r="C8">
        <v>292</v>
      </c>
      <c r="E8" s="1"/>
    </row>
    <row r="9" spans="1:5" x14ac:dyDescent="0.3">
      <c r="A9" s="2">
        <v>42522</v>
      </c>
      <c r="B9">
        <v>23947</v>
      </c>
      <c r="C9">
        <v>292</v>
      </c>
      <c r="E9" s="1"/>
    </row>
    <row r="10" spans="1:5" x14ac:dyDescent="0.3">
      <c r="A10" s="2">
        <v>42552</v>
      </c>
      <c r="B10">
        <v>24436</v>
      </c>
      <c r="C10">
        <v>287</v>
      </c>
      <c r="E10" s="1"/>
    </row>
    <row r="11" spans="1:5" x14ac:dyDescent="0.3">
      <c r="A11" s="2">
        <v>42583</v>
      </c>
      <c r="B11">
        <v>34149</v>
      </c>
      <c r="C11">
        <v>465</v>
      </c>
      <c r="E11" s="1"/>
    </row>
    <row r="12" spans="1:5" x14ac:dyDescent="0.3">
      <c r="A12" s="2">
        <v>42614</v>
      </c>
      <c r="B12">
        <v>33425</v>
      </c>
      <c r="C12">
        <v>456</v>
      </c>
      <c r="E12" s="1"/>
    </row>
    <row r="13" spans="1:5" x14ac:dyDescent="0.3">
      <c r="A13" s="2">
        <v>42644</v>
      </c>
      <c r="B13">
        <v>29611</v>
      </c>
      <c r="C13">
        <v>452</v>
      </c>
      <c r="E13" s="1"/>
    </row>
    <row r="14" spans="1:5" x14ac:dyDescent="0.3">
      <c r="A14" s="2">
        <v>42675</v>
      </c>
      <c r="B14">
        <v>21832</v>
      </c>
      <c r="C14">
        <v>426</v>
      </c>
      <c r="E14" s="1"/>
    </row>
    <row r="15" spans="1:5" x14ac:dyDescent="0.3">
      <c r="A15" s="2">
        <v>42705</v>
      </c>
      <c r="B15">
        <v>15114</v>
      </c>
      <c r="C15">
        <v>345</v>
      </c>
      <c r="E15" s="1"/>
    </row>
    <row r="16" spans="1:5" x14ac:dyDescent="0.3">
      <c r="A16" s="2">
        <v>42736</v>
      </c>
      <c r="B16">
        <v>12926</v>
      </c>
      <c r="C16">
        <v>311</v>
      </c>
      <c r="E16" s="1"/>
    </row>
    <row r="17" spans="1:5" x14ac:dyDescent="0.3">
      <c r="A17" s="2">
        <v>42767</v>
      </c>
      <c r="B17">
        <v>14026</v>
      </c>
      <c r="C17">
        <v>398</v>
      </c>
      <c r="E17" s="1"/>
    </row>
    <row r="18" spans="1:5" x14ac:dyDescent="0.3">
      <c r="A18" s="2">
        <v>42795</v>
      </c>
      <c r="B18">
        <v>12201</v>
      </c>
      <c r="C18">
        <v>455</v>
      </c>
      <c r="E18" s="1"/>
    </row>
    <row r="19" spans="1:5" x14ac:dyDescent="0.3">
      <c r="A19" s="2">
        <v>42826</v>
      </c>
      <c r="B19">
        <v>21186</v>
      </c>
      <c r="C19">
        <v>458</v>
      </c>
      <c r="E19" s="1"/>
    </row>
    <row r="20" spans="1:5" x14ac:dyDescent="0.3">
      <c r="A20" s="2">
        <v>42856</v>
      </c>
      <c r="B20">
        <v>25966</v>
      </c>
      <c r="C20">
        <v>477</v>
      </c>
      <c r="E20" s="1"/>
    </row>
    <row r="21" spans="1:5" x14ac:dyDescent="0.3">
      <c r="A21" s="2">
        <v>42887</v>
      </c>
      <c r="B21">
        <v>32060</v>
      </c>
      <c r="C21">
        <v>499</v>
      </c>
      <c r="E21" s="1"/>
    </row>
    <row r="22" spans="1:5" x14ac:dyDescent="0.3">
      <c r="A22" s="2">
        <v>42917</v>
      </c>
      <c r="B22">
        <v>33573</v>
      </c>
      <c r="C22">
        <v>503</v>
      </c>
      <c r="E22" s="1"/>
    </row>
    <row r="23" spans="1:5" x14ac:dyDescent="0.3">
      <c r="A23" s="2">
        <v>42948</v>
      </c>
      <c r="B23">
        <v>35472</v>
      </c>
      <c r="C23">
        <v>517</v>
      </c>
      <c r="E23" s="1"/>
    </row>
    <row r="24" spans="1:5" x14ac:dyDescent="0.3">
      <c r="A24" s="2">
        <v>42979</v>
      </c>
      <c r="B24">
        <v>33119</v>
      </c>
      <c r="C24">
        <v>689</v>
      </c>
      <c r="E24" s="1"/>
    </row>
    <row r="25" spans="1:5" x14ac:dyDescent="0.3">
      <c r="A25" s="2">
        <v>43009</v>
      </c>
      <c r="B25">
        <v>34919</v>
      </c>
      <c r="C25">
        <v>431</v>
      </c>
      <c r="E25" s="1"/>
    </row>
    <row r="26" spans="1:5" x14ac:dyDescent="0.3">
      <c r="A26" s="2">
        <v>43040</v>
      </c>
      <c r="B26">
        <v>23582</v>
      </c>
      <c r="C26">
        <v>310</v>
      </c>
      <c r="E26" s="1"/>
    </row>
    <row r="27" spans="1:5" x14ac:dyDescent="0.3">
      <c r="A27" s="2">
        <v>43070</v>
      </c>
      <c r="B27">
        <v>15898</v>
      </c>
      <c r="C27">
        <v>258</v>
      </c>
      <c r="E27" s="1"/>
    </row>
    <row r="28" spans="1:5" x14ac:dyDescent="0.3">
      <c r="A28" s="2">
        <v>43101</v>
      </c>
      <c r="B28">
        <v>12677</v>
      </c>
      <c r="C28">
        <v>221</v>
      </c>
      <c r="E28" s="1"/>
    </row>
    <row r="29" spans="1:5" x14ac:dyDescent="0.3">
      <c r="A29" s="2">
        <v>43132</v>
      </c>
      <c r="B29">
        <v>15104</v>
      </c>
      <c r="C29">
        <v>306</v>
      </c>
      <c r="E29" s="1"/>
    </row>
    <row r="30" spans="1:5" x14ac:dyDescent="0.3">
      <c r="A30" s="2">
        <v>43160</v>
      </c>
      <c r="B30">
        <v>17109</v>
      </c>
      <c r="C30">
        <v>397</v>
      </c>
      <c r="E30" s="1"/>
    </row>
    <row r="31" spans="1:5" x14ac:dyDescent="0.3">
      <c r="A31" s="2">
        <v>43191</v>
      </c>
      <c r="B31">
        <v>23634</v>
      </c>
      <c r="C31">
        <v>554</v>
      </c>
      <c r="E31" s="1"/>
    </row>
    <row r="32" spans="1:5" x14ac:dyDescent="0.3">
      <c r="A32" s="2">
        <v>43221</v>
      </c>
      <c r="B32">
        <v>34456</v>
      </c>
      <c r="C32">
        <v>589</v>
      </c>
      <c r="E32" s="1"/>
    </row>
    <row r="33" spans="1:5" x14ac:dyDescent="0.3">
      <c r="A33" s="2">
        <v>43252</v>
      </c>
      <c r="B33">
        <v>40937</v>
      </c>
      <c r="C33">
        <v>621</v>
      </c>
      <c r="E33" s="1"/>
    </row>
    <row r="34" spans="1:5" x14ac:dyDescent="0.3">
      <c r="A34" s="2">
        <v>43282</v>
      </c>
      <c r="B34">
        <v>42268</v>
      </c>
      <c r="C34">
        <v>608</v>
      </c>
      <c r="E34" s="1"/>
    </row>
    <row r="35" spans="1:5" x14ac:dyDescent="0.3">
      <c r="A35" s="2">
        <v>43313</v>
      </c>
      <c r="B35">
        <v>44432</v>
      </c>
      <c r="C35">
        <v>593</v>
      </c>
      <c r="E35" s="1"/>
    </row>
    <row r="36" spans="1:5" x14ac:dyDescent="0.3">
      <c r="A36" s="2">
        <v>43344</v>
      </c>
      <c r="B36">
        <v>39022</v>
      </c>
      <c r="C36">
        <v>578</v>
      </c>
      <c r="E36" s="1"/>
    </row>
    <row r="37" spans="1:5" x14ac:dyDescent="0.3">
      <c r="A37" s="2">
        <v>43374</v>
      </c>
      <c r="B37">
        <v>39138</v>
      </c>
      <c r="C37">
        <v>569</v>
      </c>
      <c r="E37" s="1"/>
    </row>
    <row r="38" spans="1:5" x14ac:dyDescent="0.3">
      <c r="A38" s="2">
        <v>43405</v>
      </c>
      <c r="B38">
        <v>24910</v>
      </c>
      <c r="C38">
        <v>510</v>
      </c>
      <c r="E38" s="1"/>
    </row>
    <row r="39" spans="1:5" x14ac:dyDescent="0.3">
      <c r="A39" s="2">
        <v>43435</v>
      </c>
      <c r="B39">
        <v>20205</v>
      </c>
      <c r="C39">
        <v>446</v>
      </c>
      <c r="E39" s="1"/>
    </row>
    <row r="40" spans="1:5" x14ac:dyDescent="0.3">
      <c r="A40" s="2">
        <v>43466</v>
      </c>
      <c r="B40">
        <v>19676</v>
      </c>
      <c r="C40">
        <v>434</v>
      </c>
      <c r="E40" s="1"/>
    </row>
    <row r="41" spans="1:5" x14ac:dyDescent="0.3">
      <c r="A41" s="2">
        <v>43497</v>
      </c>
      <c r="B41">
        <v>18565</v>
      </c>
      <c r="C41">
        <v>469</v>
      </c>
      <c r="E41" s="1"/>
    </row>
    <row r="42" spans="1:5" x14ac:dyDescent="0.3">
      <c r="A42" s="2">
        <v>43525</v>
      </c>
      <c r="B42">
        <v>23606</v>
      </c>
      <c r="C42">
        <v>462</v>
      </c>
      <c r="E42" s="1"/>
    </row>
    <row r="43" spans="1:5" x14ac:dyDescent="0.3">
      <c r="A43" s="2">
        <v>43556</v>
      </c>
      <c r="B43">
        <v>33056</v>
      </c>
      <c r="C43">
        <v>493</v>
      </c>
      <c r="E43" s="1"/>
    </row>
    <row r="44" spans="1:5" x14ac:dyDescent="0.3">
      <c r="A44" s="2">
        <v>43586</v>
      </c>
      <c r="B44">
        <v>36135</v>
      </c>
      <c r="C44">
        <v>494</v>
      </c>
      <c r="E44" s="1"/>
    </row>
    <row r="45" spans="1:5" x14ac:dyDescent="0.3">
      <c r="A45" s="2">
        <v>43617</v>
      </c>
      <c r="B45">
        <v>39430</v>
      </c>
      <c r="C45">
        <v>499</v>
      </c>
      <c r="E45" s="1"/>
    </row>
    <row r="46" spans="1:5" x14ac:dyDescent="0.3">
      <c r="A46" s="2">
        <v>43647</v>
      </c>
      <c r="B46">
        <v>43746</v>
      </c>
      <c r="C46">
        <v>499</v>
      </c>
      <c r="E46" s="1"/>
    </row>
    <row r="47" spans="1:5" x14ac:dyDescent="0.3">
      <c r="A47" s="2">
        <v>43678</v>
      </c>
      <c r="B47">
        <v>48711</v>
      </c>
      <c r="C47">
        <v>483</v>
      </c>
      <c r="E47" s="1"/>
    </row>
    <row r="48" spans="1:5" x14ac:dyDescent="0.3">
      <c r="A48" s="2">
        <v>43709</v>
      </c>
      <c r="B48">
        <v>49244</v>
      </c>
      <c r="C48">
        <v>494</v>
      </c>
      <c r="E48" s="1"/>
    </row>
    <row r="49" spans="1:5" x14ac:dyDescent="0.3">
      <c r="A49" s="2">
        <v>43739</v>
      </c>
      <c r="B49">
        <v>42253</v>
      </c>
      <c r="C49">
        <v>494</v>
      </c>
      <c r="E49" s="1"/>
    </row>
    <row r="50" spans="1:5" x14ac:dyDescent="0.3">
      <c r="A50" s="2">
        <v>43770</v>
      </c>
      <c r="B50">
        <v>30797</v>
      </c>
      <c r="C50">
        <v>477</v>
      </c>
      <c r="E50" s="1"/>
    </row>
    <row r="51" spans="1:5" x14ac:dyDescent="0.3">
      <c r="A51" s="2">
        <v>43800</v>
      </c>
      <c r="B51">
        <v>19728</v>
      </c>
      <c r="C51">
        <v>432</v>
      </c>
      <c r="E5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6389-ED64-46A9-A04E-A2178CCE0611}">
  <dimension ref="A1:U99"/>
  <sheetViews>
    <sheetView tabSelected="1" topLeftCell="A7" zoomScaleNormal="100" workbookViewId="0">
      <selection activeCell="S31" sqref="S31"/>
    </sheetView>
  </sheetViews>
  <sheetFormatPr defaultRowHeight="14.4" x14ac:dyDescent="0.3"/>
  <cols>
    <col min="1" max="1" width="13.6640625" style="2" bestFit="1" customWidth="1"/>
    <col min="2" max="2" width="9.33203125" bestFit="1" customWidth="1"/>
    <col min="3" max="3" width="6" bestFit="1" customWidth="1"/>
    <col min="5" max="5" width="12.5546875" bestFit="1" customWidth="1"/>
    <col min="6" max="6" width="15.5546875" bestFit="1" customWidth="1"/>
    <col min="7" max="7" width="9.77734375" bestFit="1" customWidth="1"/>
    <col min="8" max="8" width="10.77734375" bestFit="1" customWidth="1"/>
    <col min="9" max="9" width="13.6640625" bestFit="1" customWidth="1"/>
    <col min="10" max="10" width="17.44140625" bestFit="1" customWidth="1"/>
    <col min="11" max="11" width="18.44140625" bestFit="1" customWidth="1"/>
    <col min="18" max="18" width="12.5546875" bestFit="1" customWidth="1"/>
    <col min="19" max="19" width="15.5546875" bestFit="1" customWidth="1"/>
    <col min="20" max="20" width="9.77734375" bestFit="1" customWidth="1"/>
    <col min="21" max="21" width="10.77734375" bestFit="1" customWidth="1"/>
  </cols>
  <sheetData>
    <row r="1" spans="1:21" x14ac:dyDescent="0.3">
      <c r="A1" s="17" t="s">
        <v>67</v>
      </c>
    </row>
    <row r="3" spans="1:21" x14ac:dyDescent="0.3">
      <c r="A3" s="4" t="s">
        <v>0</v>
      </c>
      <c r="B3" s="3" t="s">
        <v>5</v>
      </c>
      <c r="C3" s="3" t="s">
        <v>6</v>
      </c>
    </row>
    <row r="4" spans="1:21" x14ac:dyDescent="0.3">
      <c r="A4" s="2">
        <v>42370</v>
      </c>
      <c r="B4" t="s">
        <v>3</v>
      </c>
      <c r="C4">
        <v>302</v>
      </c>
      <c r="E4" s="5" t="s">
        <v>30</v>
      </c>
      <c r="F4" s="5" t="s">
        <v>29</v>
      </c>
      <c r="R4" s="5" t="s">
        <v>30</v>
      </c>
      <c r="S4" s="5" t="s">
        <v>29</v>
      </c>
    </row>
    <row r="5" spans="1:21" x14ac:dyDescent="0.3">
      <c r="A5" s="2">
        <v>42370</v>
      </c>
      <c r="B5" t="s">
        <v>4</v>
      </c>
      <c r="C5">
        <v>7177</v>
      </c>
      <c r="E5" s="5" t="s">
        <v>7</v>
      </c>
      <c r="F5" t="s">
        <v>3</v>
      </c>
      <c r="G5" t="s">
        <v>4</v>
      </c>
      <c r="H5" t="s">
        <v>8</v>
      </c>
      <c r="R5" s="5" t="s">
        <v>7</v>
      </c>
      <c r="S5" t="s">
        <v>3</v>
      </c>
      <c r="T5" t="s">
        <v>4</v>
      </c>
      <c r="U5" t="s">
        <v>8</v>
      </c>
    </row>
    <row r="6" spans="1:21" x14ac:dyDescent="0.3">
      <c r="A6" s="2">
        <v>42401</v>
      </c>
      <c r="B6" t="s">
        <v>3</v>
      </c>
      <c r="C6">
        <v>330</v>
      </c>
      <c r="E6" s="6" t="s">
        <v>9</v>
      </c>
      <c r="F6" s="9">
        <v>15521</v>
      </c>
      <c r="G6" s="9">
        <v>231683</v>
      </c>
      <c r="H6" s="9">
        <v>247204</v>
      </c>
      <c r="R6" s="6" t="s">
        <v>9</v>
      </c>
      <c r="S6" s="10">
        <v>6.2786200870536074E-2</v>
      </c>
      <c r="T6" s="10">
        <v>0.9372137991294639</v>
      </c>
      <c r="U6" s="10">
        <v>1</v>
      </c>
    </row>
    <row r="7" spans="1:21" x14ac:dyDescent="0.3">
      <c r="A7" s="2">
        <v>42401</v>
      </c>
      <c r="B7" t="s">
        <v>4</v>
      </c>
      <c r="C7">
        <v>7920</v>
      </c>
      <c r="E7" s="7" t="s">
        <v>10</v>
      </c>
      <c r="F7" s="9">
        <v>1522</v>
      </c>
      <c r="G7" s="9">
        <v>27706</v>
      </c>
      <c r="H7" s="9">
        <v>29228</v>
      </c>
      <c r="R7" s="7" t="s">
        <v>10</v>
      </c>
      <c r="S7" s="10">
        <v>5.2073354317777473E-2</v>
      </c>
      <c r="T7" s="10">
        <v>0.94792664568222251</v>
      </c>
      <c r="U7" s="10">
        <v>1</v>
      </c>
    </row>
    <row r="8" spans="1:21" x14ac:dyDescent="0.3">
      <c r="A8" s="2">
        <v>42430</v>
      </c>
      <c r="B8" t="s">
        <v>3</v>
      </c>
      <c r="C8">
        <v>890</v>
      </c>
      <c r="E8" s="8" t="s">
        <v>11</v>
      </c>
      <c r="F8" s="9">
        <v>302</v>
      </c>
      <c r="G8" s="9">
        <v>7177</v>
      </c>
      <c r="H8" s="9">
        <v>7479</v>
      </c>
      <c r="R8" s="7" t="s">
        <v>14</v>
      </c>
      <c r="S8" s="10">
        <v>9.2660796196471024E-2</v>
      </c>
      <c r="T8" s="10">
        <v>0.90733920380352895</v>
      </c>
      <c r="U8" s="10">
        <v>1</v>
      </c>
    </row>
    <row r="9" spans="1:21" x14ac:dyDescent="0.3">
      <c r="A9" s="2">
        <v>42430</v>
      </c>
      <c r="B9" t="s">
        <v>4</v>
      </c>
      <c r="C9">
        <v>12609</v>
      </c>
      <c r="E9" s="8" t="s">
        <v>12</v>
      </c>
      <c r="F9" s="9">
        <v>330</v>
      </c>
      <c r="G9" s="9">
        <v>7920</v>
      </c>
      <c r="H9" s="9">
        <v>8250</v>
      </c>
      <c r="R9" s="7" t="s">
        <v>18</v>
      </c>
      <c r="S9" s="10">
        <v>7.1799618840185139E-2</v>
      </c>
      <c r="T9" s="10">
        <v>0.92820038115981485</v>
      </c>
      <c r="U9" s="10">
        <v>1</v>
      </c>
    </row>
    <row r="10" spans="1:21" x14ac:dyDescent="0.3">
      <c r="A10" s="2">
        <v>42461</v>
      </c>
      <c r="B10" t="s">
        <v>3</v>
      </c>
      <c r="C10">
        <v>1749</v>
      </c>
      <c r="E10" s="8" t="s">
        <v>13</v>
      </c>
      <c r="F10" s="9">
        <v>890</v>
      </c>
      <c r="G10" s="9">
        <v>12609</v>
      </c>
      <c r="H10" s="9">
        <v>13499</v>
      </c>
      <c r="R10" s="7" t="s">
        <v>22</v>
      </c>
      <c r="S10" s="10">
        <v>2.8170498516945964E-2</v>
      </c>
      <c r="T10" s="10">
        <v>0.97182950148305403</v>
      </c>
      <c r="U10" s="10">
        <v>1</v>
      </c>
    </row>
    <row r="11" spans="1:21" x14ac:dyDescent="0.3">
      <c r="A11" s="2">
        <v>42461</v>
      </c>
      <c r="B11" t="s">
        <v>4</v>
      </c>
      <c r="C11">
        <v>14562</v>
      </c>
      <c r="E11" s="7" t="s">
        <v>14</v>
      </c>
      <c r="F11" s="9">
        <v>5535</v>
      </c>
      <c r="G11" s="9">
        <v>54199</v>
      </c>
      <c r="H11" s="9">
        <v>59734</v>
      </c>
      <c r="R11" s="6" t="s">
        <v>26</v>
      </c>
      <c r="S11" s="10">
        <v>5.4373819158715246E-2</v>
      </c>
      <c r="T11" s="10">
        <v>0.9456261808412848</v>
      </c>
      <c r="U11" s="10">
        <v>1</v>
      </c>
    </row>
    <row r="12" spans="1:21" x14ac:dyDescent="0.3">
      <c r="A12" s="2">
        <v>42491</v>
      </c>
      <c r="B12" t="s">
        <v>4</v>
      </c>
      <c r="C12">
        <v>17754</v>
      </c>
      <c r="E12" s="8" t="s">
        <v>15</v>
      </c>
      <c r="F12" s="9">
        <v>1749</v>
      </c>
      <c r="G12" s="9">
        <v>14562</v>
      </c>
      <c r="H12" s="9">
        <v>16311</v>
      </c>
      <c r="R12" s="7" t="s">
        <v>10</v>
      </c>
      <c r="S12" s="10">
        <v>1.8700686545752639E-2</v>
      </c>
      <c r="T12" s="10">
        <v>0.98129931345424737</v>
      </c>
      <c r="U12" s="10">
        <v>1</v>
      </c>
    </row>
    <row r="13" spans="1:21" x14ac:dyDescent="0.3">
      <c r="A13" s="2">
        <v>42491</v>
      </c>
      <c r="B13" t="s">
        <v>3</v>
      </c>
      <c r="C13">
        <v>1726</v>
      </c>
      <c r="E13" s="8" t="s">
        <v>16</v>
      </c>
      <c r="F13" s="9">
        <v>1726</v>
      </c>
      <c r="G13" s="9">
        <v>17754</v>
      </c>
      <c r="H13" s="9">
        <v>19480</v>
      </c>
      <c r="R13" s="7" t="s">
        <v>14</v>
      </c>
      <c r="S13" s="10">
        <v>6.8777457960915014E-2</v>
      </c>
      <c r="T13" s="10">
        <v>0.93122254203908494</v>
      </c>
      <c r="U13" s="10">
        <v>1</v>
      </c>
    </row>
    <row r="14" spans="1:21" x14ac:dyDescent="0.3">
      <c r="A14" s="2">
        <v>42522</v>
      </c>
      <c r="B14" t="s">
        <v>3</v>
      </c>
      <c r="C14">
        <v>2060</v>
      </c>
      <c r="E14" s="8" t="s">
        <v>17</v>
      </c>
      <c r="F14" s="9">
        <v>2060</v>
      </c>
      <c r="G14" s="9">
        <v>21883</v>
      </c>
      <c r="H14" s="9">
        <v>23943</v>
      </c>
      <c r="R14" s="7" t="s">
        <v>18</v>
      </c>
      <c r="S14" s="10">
        <v>7.0778356368192324E-2</v>
      </c>
      <c r="T14" s="10">
        <v>0.9292216436318077</v>
      </c>
      <c r="U14" s="10">
        <v>1</v>
      </c>
    </row>
    <row r="15" spans="1:21" x14ac:dyDescent="0.3">
      <c r="A15" s="2">
        <v>42522</v>
      </c>
      <c r="B15" t="s">
        <v>4</v>
      </c>
      <c r="C15">
        <v>21883</v>
      </c>
      <c r="E15" s="7" t="s">
        <v>18</v>
      </c>
      <c r="F15" s="9">
        <v>6593</v>
      </c>
      <c r="G15" s="9">
        <v>85232</v>
      </c>
      <c r="H15" s="9">
        <v>91825</v>
      </c>
      <c r="R15" s="7" t="s">
        <v>22</v>
      </c>
      <c r="S15" s="10">
        <v>3.5228968131292088E-2</v>
      </c>
      <c r="T15" s="10">
        <v>0.96477103186870794</v>
      </c>
      <c r="U15" s="10">
        <v>1</v>
      </c>
    </row>
    <row r="16" spans="1:21" x14ac:dyDescent="0.3">
      <c r="A16" s="2">
        <v>42552</v>
      </c>
      <c r="B16" t="s">
        <v>4</v>
      </c>
      <c r="C16">
        <v>22478</v>
      </c>
      <c r="E16" s="8" t="s">
        <v>19</v>
      </c>
      <c r="F16" s="9">
        <v>1952</v>
      </c>
      <c r="G16" s="9">
        <v>22478</v>
      </c>
      <c r="H16" s="9">
        <v>24430</v>
      </c>
      <c r="R16" s="6" t="s">
        <v>27</v>
      </c>
      <c r="S16" s="10">
        <v>6.2637753891017597E-2</v>
      </c>
      <c r="T16" s="10">
        <v>0.93736224610898244</v>
      </c>
      <c r="U16" s="10">
        <v>1</v>
      </c>
    </row>
    <row r="17" spans="1:21" x14ac:dyDescent="0.3">
      <c r="A17" s="2">
        <v>42552</v>
      </c>
      <c r="B17" t="s">
        <v>3</v>
      </c>
      <c r="C17">
        <v>1952</v>
      </c>
      <c r="E17" s="8" t="s">
        <v>20</v>
      </c>
      <c r="F17" s="9">
        <v>2709</v>
      </c>
      <c r="G17" s="9">
        <v>31386</v>
      </c>
      <c r="H17" s="9">
        <v>34095</v>
      </c>
      <c r="R17" s="7" t="s">
        <v>10</v>
      </c>
      <c r="S17" s="10">
        <v>1.8044107819113388E-2</v>
      </c>
      <c r="T17" s="10">
        <v>0.98195589218088664</v>
      </c>
      <c r="U17" s="10">
        <v>1</v>
      </c>
    </row>
    <row r="18" spans="1:21" x14ac:dyDescent="0.3">
      <c r="A18" s="2">
        <v>42583</v>
      </c>
      <c r="B18" t="s">
        <v>4</v>
      </c>
      <c r="C18">
        <v>31386</v>
      </c>
      <c r="E18" s="8" t="s">
        <v>21</v>
      </c>
      <c r="F18" s="9">
        <v>1932</v>
      </c>
      <c r="G18" s="9">
        <v>31368</v>
      </c>
      <c r="H18" s="9">
        <v>33300</v>
      </c>
      <c r="R18" s="7" t="s">
        <v>14</v>
      </c>
      <c r="S18" s="10">
        <v>7.4605915558383071E-2</v>
      </c>
      <c r="T18" s="10">
        <v>0.92539408444161697</v>
      </c>
      <c r="U18" s="10">
        <v>1</v>
      </c>
    </row>
    <row r="19" spans="1:21" x14ac:dyDescent="0.3">
      <c r="A19" s="2">
        <v>42583</v>
      </c>
      <c r="B19" t="s">
        <v>3</v>
      </c>
      <c r="C19">
        <v>2709</v>
      </c>
      <c r="E19" s="7" t="s">
        <v>22</v>
      </c>
      <c r="F19" s="9">
        <v>1871</v>
      </c>
      <c r="G19" s="9">
        <v>64546</v>
      </c>
      <c r="H19" s="9">
        <v>66417</v>
      </c>
      <c r="R19" s="7" t="s">
        <v>18</v>
      </c>
      <c r="S19" s="10">
        <v>8.3326704952196115E-2</v>
      </c>
      <c r="T19" s="10">
        <v>0.91667329504780393</v>
      </c>
      <c r="U19" s="10">
        <v>1</v>
      </c>
    </row>
    <row r="20" spans="1:21" x14ac:dyDescent="0.3">
      <c r="A20" s="2">
        <v>42614</v>
      </c>
      <c r="B20" t="s">
        <v>3</v>
      </c>
      <c r="C20">
        <v>1932</v>
      </c>
      <c r="E20" s="8" t="s">
        <v>23</v>
      </c>
      <c r="F20" s="9">
        <v>1076</v>
      </c>
      <c r="G20" s="9">
        <v>28485</v>
      </c>
      <c r="H20" s="9">
        <v>29561</v>
      </c>
      <c r="R20" s="7" t="s">
        <v>22</v>
      </c>
      <c r="S20" s="10">
        <v>4.1458464387024795E-2</v>
      </c>
      <c r="T20" s="10">
        <v>0.95854153561297517</v>
      </c>
      <c r="U20" s="10">
        <v>1</v>
      </c>
    </row>
    <row r="21" spans="1:21" x14ac:dyDescent="0.3">
      <c r="A21" s="2">
        <v>42614</v>
      </c>
      <c r="B21" t="s">
        <v>4</v>
      </c>
      <c r="C21">
        <v>31368</v>
      </c>
      <c r="E21" s="8" t="s">
        <v>24</v>
      </c>
      <c r="F21" s="9">
        <v>591</v>
      </c>
      <c r="G21" s="9">
        <v>21192</v>
      </c>
      <c r="H21" s="9">
        <v>21783</v>
      </c>
      <c r="R21" s="6" t="s">
        <v>28</v>
      </c>
      <c r="S21" s="10">
        <v>0.10625094148123088</v>
      </c>
      <c r="T21" s="10">
        <v>0.89374905851876907</v>
      </c>
      <c r="U21" s="10">
        <v>1</v>
      </c>
    </row>
    <row r="22" spans="1:21" x14ac:dyDescent="0.3">
      <c r="A22" s="2">
        <v>42644</v>
      </c>
      <c r="B22" t="s">
        <v>3</v>
      </c>
      <c r="C22">
        <v>1076</v>
      </c>
      <c r="E22" s="8" t="s">
        <v>25</v>
      </c>
      <c r="F22" s="9">
        <v>204</v>
      </c>
      <c r="G22" s="9">
        <v>14869</v>
      </c>
      <c r="H22" s="9">
        <v>15073</v>
      </c>
      <c r="R22" s="7" t="s">
        <v>10</v>
      </c>
      <c r="S22" s="10">
        <v>3.1109027115300662E-2</v>
      </c>
      <c r="T22" s="10">
        <v>0.96889097288469939</v>
      </c>
      <c r="U22" s="10">
        <v>1</v>
      </c>
    </row>
    <row r="23" spans="1:21" x14ac:dyDescent="0.3">
      <c r="A23" s="2">
        <v>42644</v>
      </c>
      <c r="B23" t="s">
        <v>4</v>
      </c>
      <c r="C23">
        <v>28485</v>
      </c>
      <c r="E23" s="6" t="s">
        <v>26</v>
      </c>
      <c r="F23" s="9">
        <v>16030</v>
      </c>
      <c r="G23" s="9">
        <v>278781</v>
      </c>
      <c r="H23" s="9">
        <v>294811</v>
      </c>
      <c r="R23" s="7" t="s">
        <v>14</v>
      </c>
      <c r="S23" s="10">
        <v>0.11404792811703078</v>
      </c>
      <c r="T23" s="10">
        <v>0.88595207188296921</v>
      </c>
      <c r="U23" s="10">
        <v>1</v>
      </c>
    </row>
    <row r="24" spans="1:21" x14ac:dyDescent="0.3">
      <c r="A24" s="2">
        <v>42675</v>
      </c>
      <c r="B24" t="s">
        <v>4</v>
      </c>
      <c r="C24">
        <v>21192</v>
      </c>
      <c r="E24" s="7" t="s">
        <v>10</v>
      </c>
      <c r="F24" s="9">
        <v>730</v>
      </c>
      <c r="G24" s="9">
        <v>38306</v>
      </c>
      <c r="H24" s="9">
        <v>39036</v>
      </c>
      <c r="R24" s="7" t="s">
        <v>18</v>
      </c>
      <c r="S24" s="10">
        <v>0.14839697673269772</v>
      </c>
      <c r="T24" s="10">
        <v>0.85160302326730231</v>
      </c>
      <c r="U24" s="10">
        <v>1</v>
      </c>
    </row>
    <row r="25" spans="1:21" x14ac:dyDescent="0.3">
      <c r="A25" s="2">
        <v>42675</v>
      </c>
      <c r="B25" t="s">
        <v>3</v>
      </c>
      <c r="C25">
        <v>591</v>
      </c>
      <c r="E25" s="8" t="s">
        <v>11</v>
      </c>
      <c r="F25" s="9">
        <v>81</v>
      </c>
      <c r="G25" s="9">
        <v>12827</v>
      </c>
      <c r="H25" s="9">
        <v>12908</v>
      </c>
      <c r="R25" s="7" t="s">
        <v>22</v>
      </c>
      <c r="S25" s="10">
        <v>8.2842915346310553E-2</v>
      </c>
      <c r="T25" s="10">
        <v>0.9171570846536895</v>
      </c>
      <c r="U25" s="10">
        <v>1</v>
      </c>
    </row>
    <row r="26" spans="1:21" x14ac:dyDescent="0.3">
      <c r="A26" s="2">
        <v>42705</v>
      </c>
      <c r="B26" t="s">
        <v>3</v>
      </c>
      <c r="C26">
        <v>204</v>
      </c>
      <c r="E26" s="8" t="s">
        <v>12</v>
      </c>
      <c r="F26" s="9">
        <v>456</v>
      </c>
      <c r="G26" s="9">
        <v>13504</v>
      </c>
      <c r="H26" s="9">
        <v>13960</v>
      </c>
      <c r="R26" s="6" t="s">
        <v>8</v>
      </c>
      <c r="S26" s="10">
        <v>7.4369606427777443E-2</v>
      </c>
      <c r="T26" s="10">
        <v>0.92563039357222254</v>
      </c>
      <c r="U26" s="10">
        <v>1</v>
      </c>
    </row>
    <row r="27" spans="1:21" x14ac:dyDescent="0.3">
      <c r="A27" s="2">
        <v>42705</v>
      </c>
      <c r="B27" t="s">
        <v>4</v>
      </c>
      <c r="C27">
        <v>14869</v>
      </c>
      <c r="E27" s="8" t="s">
        <v>13</v>
      </c>
      <c r="F27" s="9">
        <v>193</v>
      </c>
      <c r="G27" s="9">
        <v>11975</v>
      </c>
      <c r="H27" s="9">
        <v>12168</v>
      </c>
    </row>
    <row r="28" spans="1:21" x14ac:dyDescent="0.3">
      <c r="A28" s="2">
        <v>42736</v>
      </c>
      <c r="B28" t="s">
        <v>4</v>
      </c>
      <c r="C28">
        <v>12827</v>
      </c>
      <c r="E28" s="7" t="s">
        <v>14</v>
      </c>
      <c r="F28" s="9">
        <v>5448</v>
      </c>
      <c r="G28" s="9">
        <v>73764</v>
      </c>
      <c r="H28" s="9">
        <v>79212</v>
      </c>
    </row>
    <row r="29" spans="1:21" x14ac:dyDescent="0.3">
      <c r="A29" s="2">
        <v>42736</v>
      </c>
      <c r="B29" t="s">
        <v>3</v>
      </c>
      <c r="C29">
        <v>81</v>
      </c>
      <c r="E29" s="8" t="s">
        <v>15</v>
      </c>
      <c r="F29" s="9">
        <v>1829</v>
      </c>
      <c r="G29" s="9">
        <v>19357</v>
      </c>
      <c r="H29" s="9">
        <v>21186</v>
      </c>
    </row>
    <row r="30" spans="1:21" x14ac:dyDescent="0.3">
      <c r="A30" s="2">
        <v>42767</v>
      </c>
      <c r="B30" t="s">
        <v>3</v>
      </c>
      <c r="C30">
        <v>456</v>
      </c>
      <c r="E30" s="8" t="s">
        <v>16</v>
      </c>
      <c r="F30" s="9">
        <v>1641</v>
      </c>
      <c r="G30" s="9">
        <v>24325</v>
      </c>
      <c r="H30" s="9">
        <v>25966</v>
      </c>
    </row>
    <row r="31" spans="1:21" x14ac:dyDescent="0.3">
      <c r="A31" s="2">
        <v>42767</v>
      </c>
      <c r="B31" t="s">
        <v>4</v>
      </c>
      <c r="C31">
        <v>13504</v>
      </c>
      <c r="E31" s="8" t="s">
        <v>17</v>
      </c>
      <c r="F31" s="9">
        <v>1978</v>
      </c>
      <c r="G31" s="9">
        <v>30082</v>
      </c>
      <c r="H31" s="9">
        <v>32060</v>
      </c>
    </row>
    <row r="32" spans="1:21" x14ac:dyDescent="0.3">
      <c r="A32" s="2">
        <v>42795</v>
      </c>
      <c r="B32" t="s">
        <v>4</v>
      </c>
      <c r="C32">
        <v>11975</v>
      </c>
      <c r="E32" s="7" t="s">
        <v>18</v>
      </c>
      <c r="F32" s="9">
        <v>7231</v>
      </c>
      <c r="G32" s="9">
        <v>94933</v>
      </c>
      <c r="H32" s="9">
        <v>102164</v>
      </c>
    </row>
    <row r="33" spans="1:8" x14ac:dyDescent="0.3">
      <c r="A33" s="2">
        <v>42795</v>
      </c>
      <c r="B33" t="s">
        <v>3</v>
      </c>
      <c r="C33">
        <v>193</v>
      </c>
      <c r="E33" s="8" t="s">
        <v>19</v>
      </c>
      <c r="F33" s="9">
        <v>2628</v>
      </c>
      <c r="G33" s="9">
        <v>30945</v>
      </c>
      <c r="H33" s="9">
        <v>33573</v>
      </c>
    </row>
    <row r="34" spans="1:8" x14ac:dyDescent="0.3">
      <c r="A34" s="2">
        <v>42826</v>
      </c>
      <c r="B34" t="s">
        <v>3</v>
      </c>
      <c r="C34">
        <v>1829</v>
      </c>
      <c r="E34" s="8" t="s">
        <v>20</v>
      </c>
      <c r="F34" s="9">
        <v>2470</v>
      </c>
      <c r="G34" s="9">
        <v>33002</v>
      </c>
      <c r="H34" s="9">
        <v>35472</v>
      </c>
    </row>
    <row r="35" spans="1:8" x14ac:dyDescent="0.3">
      <c r="A35" s="2">
        <v>42826</v>
      </c>
      <c r="B35" t="s">
        <v>4</v>
      </c>
      <c r="C35">
        <v>19357</v>
      </c>
      <c r="E35" s="8" t="s">
        <v>21</v>
      </c>
      <c r="F35" s="9">
        <v>2133</v>
      </c>
      <c r="G35" s="9">
        <v>30986</v>
      </c>
      <c r="H35" s="9">
        <v>33119</v>
      </c>
    </row>
    <row r="36" spans="1:8" x14ac:dyDescent="0.3">
      <c r="A36" s="2">
        <v>42856</v>
      </c>
      <c r="B36" t="s">
        <v>3</v>
      </c>
      <c r="C36">
        <v>1641</v>
      </c>
      <c r="E36" s="7" t="s">
        <v>22</v>
      </c>
      <c r="F36" s="9">
        <v>2621</v>
      </c>
      <c r="G36" s="9">
        <v>71778</v>
      </c>
      <c r="H36" s="9">
        <v>74399</v>
      </c>
    </row>
    <row r="37" spans="1:8" x14ac:dyDescent="0.3">
      <c r="A37" s="2">
        <v>42856</v>
      </c>
      <c r="B37" t="s">
        <v>4</v>
      </c>
      <c r="C37">
        <v>24325</v>
      </c>
      <c r="E37" s="8" t="s">
        <v>23</v>
      </c>
      <c r="F37" s="9">
        <v>1837</v>
      </c>
      <c r="G37" s="9">
        <v>33082</v>
      </c>
      <c r="H37" s="9">
        <v>34919</v>
      </c>
    </row>
    <row r="38" spans="1:8" x14ac:dyDescent="0.3">
      <c r="A38" s="2">
        <v>42887</v>
      </c>
      <c r="B38" t="s">
        <v>3</v>
      </c>
      <c r="C38">
        <v>1978</v>
      </c>
      <c r="E38" s="8" t="s">
        <v>24</v>
      </c>
      <c r="F38" s="9">
        <v>559</v>
      </c>
      <c r="G38" s="9">
        <v>23023</v>
      </c>
      <c r="H38" s="9">
        <v>23582</v>
      </c>
    </row>
    <row r="39" spans="1:8" x14ac:dyDescent="0.3">
      <c r="A39" s="2">
        <v>42887</v>
      </c>
      <c r="B39" t="s">
        <v>4</v>
      </c>
      <c r="C39">
        <v>30082</v>
      </c>
      <c r="E39" s="8" t="s">
        <v>25</v>
      </c>
      <c r="F39" s="9">
        <v>225</v>
      </c>
      <c r="G39" s="9">
        <v>15673</v>
      </c>
      <c r="H39" s="9">
        <v>15898</v>
      </c>
    </row>
    <row r="40" spans="1:8" x14ac:dyDescent="0.3">
      <c r="A40" s="2">
        <v>42917</v>
      </c>
      <c r="B40" t="s">
        <v>3</v>
      </c>
      <c r="C40">
        <v>2628</v>
      </c>
      <c r="E40" s="6" t="s">
        <v>27</v>
      </c>
      <c r="F40" s="9">
        <v>22167</v>
      </c>
      <c r="G40" s="9">
        <v>331725</v>
      </c>
      <c r="H40" s="9">
        <v>353892</v>
      </c>
    </row>
    <row r="41" spans="1:8" x14ac:dyDescent="0.3">
      <c r="A41" s="2">
        <v>42917</v>
      </c>
      <c r="B41" t="s">
        <v>4</v>
      </c>
      <c r="C41">
        <v>30945</v>
      </c>
      <c r="E41" s="7" t="s">
        <v>10</v>
      </c>
      <c r="F41" s="9">
        <v>810</v>
      </c>
      <c r="G41" s="9">
        <v>44080</v>
      </c>
      <c r="H41" s="9">
        <v>44890</v>
      </c>
    </row>
    <row r="42" spans="1:8" x14ac:dyDescent="0.3">
      <c r="A42" s="2">
        <v>42948</v>
      </c>
      <c r="B42" t="s">
        <v>4</v>
      </c>
      <c r="C42">
        <v>33002</v>
      </c>
      <c r="E42" s="8" t="s">
        <v>11</v>
      </c>
      <c r="F42" s="9">
        <v>185</v>
      </c>
      <c r="G42" s="9">
        <v>12492</v>
      </c>
      <c r="H42" s="9">
        <v>12677</v>
      </c>
    </row>
    <row r="43" spans="1:8" x14ac:dyDescent="0.3">
      <c r="A43" s="2">
        <v>42948</v>
      </c>
      <c r="B43" t="s">
        <v>3</v>
      </c>
      <c r="C43">
        <v>2470</v>
      </c>
      <c r="E43" s="8" t="s">
        <v>12</v>
      </c>
      <c r="F43" s="9">
        <v>189</v>
      </c>
      <c r="G43" s="9">
        <v>14915</v>
      </c>
      <c r="H43" s="9">
        <v>15104</v>
      </c>
    </row>
    <row r="44" spans="1:8" x14ac:dyDescent="0.3">
      <c r="A44" s="2">
        <v>42979</v>
      </c>
      <c r="B44" t="s">
        <v>3</v>
      </c>
      <c r="C44">
        <v>2133</v>
      </c>
      <c r="E44" s="8" t="s">
        <v>13</v>
      </c>
      <c r="F44" s="9">
        <v>436</v>
      </c>
      <c r="G44" s="9">
        <v>16673</v>
      </c>
      <c r="H44" s="9">
        <v>17109</v>
      </c>
    </row>
    <row r="45" spans="1:8" x14ac:dyDescent="0.3">
      <c r="A45" s="2">
        <v>42979</v>
      </c>
      <c r="B45" t="s">
        <v>4</v>
      </c>
      <c r="C45">
        <v>30986</v>
      </c>
      <c r="E45" s="7" t="s">
        <v>14</v>
      </c>
      <c r="F45" s="9">
        <v>7388</v>
      </c>
      <c r="G45" s="9">
        <v>91639</v>
      </c>
      <c r="H45" s="9">
        <v>99027</v>
      </c>
    </row>
    <row r="46" spans="1:8" x14ac:dyDescent="0.3">
      <c r="A46" s="2">
        <v>43009</v>
      </c>
      <c r="B46" t="s">
        <v>4</v>
      </c>
      <c r="C46">
        <v>33082</v>
      </c>
      <c r="E46" s="8" t="s">
        <v>15</v>
      </c>
      <c r="F46" s="9">
        <v>1743</v>
      </c>
      <c r="G46" s="9">
        <v>21891</v>
      </c>
      <c r="H46" s="9">
        <v>23634</v>
      </c>
    </row>
    <row r="47" spans="1:8" x14ac:dyDescent="0.3">
      <c r="A47" s="2">
        <v>43009</v>
      </c>
      <c r="B47" t="s">
        <v>3</v>
      </c>
      <c r="C47">
        <v>1837</v>
      </c>
      <c r="E47" s="8" t="s">
        <v>16</v>
      </c>
      <c r="F47" s="9">
        <v>2458</v>
      </c>
      <c r="G47" s="9">
        <v>31998</v>
      </c>
      <c r="H47" s="9">
        <v>34456</v>
      </c>
    </row>
    <row r="48" spans="1:8" x14ac:dyDescent="0.3">
      <c r="A48" s="2">
        <v>43040</v>
      </c>
      <c r="B48" t="s">
        <v>3</v>
      </c>
      <c r="C48">
        <v>559</v>
      </c>
      <c r="E48" s="8" t="s">
        <v>17</v>
      </c>
      <c r="F48" s="9">
        <v>3187</v>
      </c>
      <c r="G48" s="9">
        <v>37750</v>
      </c>
      <c r="H48" s="9">
        <v>40937</v>
      </c>
    </row>
    <row r="49" spans="1:8" x14ac:dyDescent="0.3">
      <c r="A49" s="2">
        <v>43040</v>
      </c>
      <c r="B49" t="s">
        <v>4</v>
      </c>
      <c r="C49">
        <v>23023</v>
      </c>
      <c r="E49" s="7" t="s">
        <v>18</v>
      </c>
      <c r="F49" s="9">
        <v>10476</v>
      </c>
      <c r="G49" s="9">
        <v>115246</v>
      </c>
      <c r="H49" s="9">
        <v>125722</v>
      </c>
    </row>
    <row r="50" spans="1:8" x14ac:dyDescent="0.3">
      <c r="A50" s="2">
        <v>43070</v>
      </c>
      <c r="B50" t="s">
        <v>4</v>
      </c>
      <c r="C50">
        <v>15673</v>
      </c>
      <c r="E50" s="8" t="s">
        <v>19</v>
      </c>
      <c r="F50" s="9">
        <v>3794</v>
      </c>
      <c r="G50" s="9">
        <v>38474</v>
      </c>
      <c r="H50" s="9">
        <v>42268</v>
      </c>
    </row>
    <row r="51" spans="1:8" x14ac:dyDescent="0.3">
      <c r="A51" s="2">
        <v>43070</v>
      </c>
      <c r="B51" t="s">
        <v>3</v>
      </c>
      <c r="C51">
        <v>225</v>
      </c>
      <c r="E51" s="8" t="s">
        <v>20</v>
      </c>
      <c r="F51" s="9">
        <v>3158</v>
      </c>
      <c r="G51" s="9">
        <v>41274</v>
      </c>
      <c r="H51" s="9">
        <v>44432</v>
      </c>
    </row>
    <row r="52" spans="1:8" x14ac:dyDescent="0.3">
      <c r="A52" s="2">
        <v>43101</v>
      </c>
      <c r="B52" t="s">
        <v>4</v>
      </c>
      <c r="C52">
        <v>12492</v>
      </c>
      <c r="E52" s="8" t="s">
        <v>21</v>
      </c>
      <c r="F52" s="9">
        <v>3524</v>
      </c>
      <c r="G52" s="9">
        <v>35498</v>
      </c>
      <c r="H52" s="9">
        <v>39022</v>
      </c>
    </row>
    <row r="53" spans="1:8" x14ac:dyDescent="0.3">
      <c r="A53" s="2">
        <v>43101</v>
      </c>
      <c r="B53" t="s">
        <v>3</v>
      </c>
      <c r="C53">
        <v>185</v>
      </c>
      <c r="E53" s="7" t="s">
        <v>22</v>
      </c>
      <c r="F53" s="9">
        <v>3493</v>
      </c>
      <c r="G53" s="9">
        <v>80760</v>
      </c>
      <c r="H53" s="9">
        <v>84253</v>
      </c>
    </row>
    <row r="54" spans="1:8" x14ac:dyDescent="0.3">
      <c r="A54" s="2">
        <v>43132</v>
      </c>
      <c r="B54" t="s">
        <v>4</v>
      </c>
      <c r="C54">
        <v>14915</v>
      </c>
      <c r="E54" s="8" t="s">
        <v>23</v>
      </c>
      <c r="F54" s="9">
        <v>2004</v>
      </c>
      <c r="G54" s="9">
        <v>37134</v>
      </c>
      <c r="H54" s="9">
        <v>39138</v>
      </c>
    </row>
    <row r="55" spans="1:8" x14ac:dyDescent="0.3">
      <c r="A55" s="2">
        <v>43132</v>
      </c>
      <c r="B55" t="s">
        <v>3</v>
      </c>
      <c r="C55">
        <v>189</v>
      </c>
      <c r="E55" s="8" t="s">
        <v>24</v>
      </c>
      <c r="F55" s="9">
        <v>898</v>
      </c>
      <c r="G55" s="9">
        <v>24012</v>
      </c>
      <c r="H55" s="9">
        <v>24910</v>
      </c>
    </row>
    <row r="56" spans="1:8" x14ac:dyDescent="0.3">
      <c r="A56" s="2">
        <v>43160</v>
      </c>
      <c r="B56" t="s">
        <v>4</v>
      </c>
      <c r="C56">
        <v>16673</v>
      </c>
      <c r="E56" s="8" t="s">
        <v>25</v>
      </c>
      <c r="F56" s="9">
        <v>591</v>
      </c>
      <c r="G56" s="9">
        <v>19614</v>
      </c>
      <c r="H56" s="9">
        <v>20205</v>
      </c>
    </row>
    <row r="57" spans="1:8" x14ac:dyDescent="0.3">
      <c r="A57" s="2">
        <v>43160</v>
      </c>
      <c r="B57" t="s">
        <v>3</v>
      </c>
      <c r="C57">
        <v>436</v>
      </c>
      <c r="E57" s="6" t="s">
        <v>28</v>
      </c>
      <c r="F57" s="9">
        <v>43026</v>
      </c>
      <c r="G57" s="9">
        <v>361921</v>
      </c>
      <c r="H57" s="9">
        <v>404947</v>
      </c>
    </row>
    <row r="58" spans="1:8" x14ac:dyDescent="0.3">
      <c r="A58" s="2">
        <v>43191</v>
      </c>
      <c r="B58" t="s">
        <v>3</v>
      </c>
      <c r="C58">
        <v>1743</v>
      </c>
      <c r="E58" s="7" t="s">
        <v>10</v>
      </c>
      <c r="F58" s="9">
        <v>1924</v>
      </c>
      <c r="G58" s="9">
        <v>59923</v>
      </c>
      <c r="H58" s="9">
        <v>61847</v>
      </c>
    </row>
    <row r="59" spans="1:8" x14ac:dyDescent="0.3">
      <c r="A59" s="2">
        <v>43191</v>
      </c>
      <c r="B59" t="s">
        <v>4</v>
      </c>
      <c r="C59">
        <v>21891</v>
      </c>
      <c r="E59" s="8" t="s">
        <v>11</v>
      </c>
      <c r="F59" s="9">
        <v>409</v>
      </c>
      <c r="G59" s="9">
        <v>19267</v>
      </c>
      <c r="H59" s="9">
        <v>19676</v>
      </c>
    </row>
    <row r="60" spans="1:8" x14ac:dyDescent="0.3">
      <c r="A60" s="2">
        <v>43221</v>
      </c>
      <c r="B60" t="s">
        <v>4</v>
      </c>
      <c r="C60">
        <v>31998</v>
      </c>
      <c r="E60" s="8" t="s">
        <v>12</v>
      </c>
      <c r="F60" s="9">
        <v>438</v>
      </c>
      <c r="G60" s="9">
        <v>18127</v>
      </c>
      <c r="H60" s="9">
        <v>18565</v>
      </c>
    </row>
    <row r="61" spans="1:8" x14ac:dyDescent="0.3">
      <c r="A61" s="2">
        <v>43221</v>
      </c>
      <c r="B61" t="s">
        <v>3</v>
      </c>
      <c r="C61">
        <v>2458</v>
      </c>
      <c r="E61" s="8" t="s">
        <v>13</v>
      </c>
      <c r="F61" s="9">
        <v>1077</v>
      </c>
      <c r="G61" s="9">
        <v>22529</v>
      </c>
      <c r="H61" s="9">
        <v>23606</v>
      </c>
    </row>
    <row r="62" spans="1:8" x14ac:dyDescent="0.3">
      <c r="A62" s="2">
        <v>43252</v>
      </c>
      <c r="B62" t="s">
        <v>3</v>
      </c>
      <c r="C62">
        <v>3187</v>
      </c>
      <c r="E62" s="7" t="s">
        <v>14</v>
      </c>
      <c r="F62" s="9">
        <v>12388</v>
      </c>
      <c r="G62" s="9">
        <v>96233</v>
      </c>
      <c r="H62" s="9">
        <v>108621</v>
      </c>
    </row>
    <row r="63" spans="1:8" x14ac:dyDescent="0.3">
      <c r="A63" s="2">
        <v>43252</v>
      </c>
      <c r="B63" t="s">
        <v>4</v>
      </c>
      <c r="C63">
        <v>37750</v>
      </c>
      <c r="E63" s="8" t="s">
        <v>15</v>
      </c>
      <c r="F63" s="9">
        <v>2848</v>
      </c>
      <c r="G63" s="9">
        <v>30208</v>
      </c>
      <c r="H63" s="9">
        <v>33056</v>
      </c>
    </row>
    <row r="64" spans="1:8" x14ac:dyDescent="0.3">
      <c r="A64" s="2">
        <v>43282</v>
      </c>
      <c r="B64" t="s">
        <v>4</v>
      </c>
      <c r="C64">
        <v>38474</v>
      </c>
      <c r="E64" s="8" t="s">
        <v>16</v>
      </c>
      <c r="F64" s="9">
        <v>3771</v>
      </c>
      <c r="G64" s="9">
        <v>32364</v>
      </c>
      <c r="H64" s="9">
        <v>36135</v>
      </c>
    </row>
    <row r="65" spans="1:8" x14ac:dyDescent="0.3">
      <c r="A65" s="2">
        <v>43282</v>
      </c>
      <c r="B65" t="s">
        <v>3</v>
      </c>
      <c r="C65">
        <v>3794</v>
      </c>
      <c r="E65" s="8" t="s">
        <v>17</v>
      </c>
      <c r="F65" s="9">
        <v>5769</v>
      </c>
      <c r="G65" s="9">
        <v>33661</v>
      </c>
      <c r="H65" s="9">
        <v>39430</v>
      </c>
    </row>
    <row r="66" spans="1:8" x14ac:dyDescent="0.3">
      <c r="A66" s="2">
        <v>43313</v>
      </c>
      <c r="B66" t="s">
        <v>3</v>
      </c>
      <c r="C66">
        <v>3158</v>
      </c>
      <c r="E66" s="7" t="s">
        <v>18</v>
      </c>
      <c r="F66" s="9">
        <v>21028</v>
      </c>
      <c r="G66" s="9">
        <v>120673</v>
      </c>
      <c r="H66" s="9">
        <v>141701</v>
      </c>
    </row>
    <row r="67" spans="1:8" x14ac:dyDescent="0.3">
      <c r="A67" s="2">
        <v>43313</v>
      </c>
      <c r="B67" t="s">
        <v>4</v>
      </c>
      <c r="C67">
        <v>41274</v>
      </c>
      <c r="E67" s="8" t="s">
        <v>19</v>
      </c>
      <c r="F67" s="9">
        <v>6251</v>
      </c>
      <c r="G67" s="9">
        <v>37495</v>
      </c>
      <c r="H67" s="9">
        <v>43746</v>
      </c>
    </row>
    <row r="68" spans="1:8" x14ac:dyDescent="0.3">
      <c r="A68" s="2">
        <v>43344</v>
      </c>
      <c r="B68" t="s">
        <v>3</v>
      </c>
      <c r="C68">
        <v>3524</v>
      </c>
      <c r="E68" s="8" t="s">
        <v>20</v>
      </c>
      <c r="F68" s="9">
        <v>7389</v>
      </c>
      <c r="G68" s="9">
        <v>41322</v>
      </c>
      <c r="H68" s="9">
        <v>48711</v>
      </c>
    </row>
    <row r="69" spans="1:8" x14ac:dyDescent="0.3">
      <c r="A69" s="2">
        <v>43344</v>
      </c>
      <c r="B69" t="s">
        <v>4</v>
      </c>
      <c r="C69">
        <v>35498</v>
      </c>
      <c r="E69" s="8" t="s">
        <v>21</v>
      </c>
      <c r="F69" s="9">
        <v>7388</v>
      </c>
      <c r="G69" s="9">
        <v>41856</v>
      </c>
      <c r="H69" s="9">
        <v>49244</v>
      </c>
    </row>
    <row r="70" spans="1:8" x14ac:dyDescent="0.3">
      <c r="A70" s="2">
        <v>43374</v>
      </c>
      <c r="B70" t="s">
        <v>4</v>
      </c>
      <c r="C70">
        <v>37134</v>
      </c>
      <c r="E70" s="7" t="s">
        <v>22</v>
      </c>
      <c r="F70" s="9">
        <v>7686</v>
      </c>
      <c r="G70" s="9">
        <v>85092</v>
      </c>
      <c r="H70" s="9">
        <v>92778</v>
      </c>
    </row>
    <row r="71" spans="1:8" x14ac:dyDescent="0.3">
      <c r="A71" s="2">
        <v>43374</v>
      </c>
      <c r="B71" t="s">
        <v>3</v>
      </c>
      <c r="C71">
        <v>2004</v>
      </c>
      <c r="E71" s="8" t="s">
        <v>23</v>
      </c>
      <c r="F71" s="9">
        <v>4056</v>
      </c>
      <c r="G71" s="9">
        <v>38197</v>
      </c>
      <c r="H71" s="9">
        <v>42253</v>
      </c>
    </row>
    <row r="72" spans="1:8" x14ac:dyDescent="0.3">
      <c r="A72" s="2">
        <v>43405</v>
      </c>
      <c r="B72" t="s">
        <v>3</v>
      </c>
      <c r="C72">
        <v>898</v>
      </c>
      <c r="E72" s="8" t="s">
        <v>24</v>
      </c>
      <c r="F72" s="9">
        <v>2394</v>
      </c>
      <c r="G72" s="9">
        <v>28403</v>
      </c>
      <c r="H72" s="9">
        <v>30797</v>
      </c>
    </row>
    <row r="73" spans="1:8" x14ac:dyDescent="0.3">
      <c r="A73" s="2">
        <v>43405</v>
      </c>
      <c r="B73" t="s">
        <v>4</v>
      </c>
      <c r="C73">
        <v>24012</v>
      </c>
      <c r="E73" s="8" t="s">
        <v>25</v>
      </c>
      <c r="F73" s="9">
        <v>1236</v>
      </c>
      <c r="G73" s="9">
        <v>18492</v>
      </c>
      <c r="H73" s="9">
        <v>19728</v>
      </c>
    </row>
    <row r="74" spans="1:8" x14ac:dyDescent="0.3">
      <c r="A74" s="2">
        <v>43435</v>
      </c>
      <c r="B74" t="s">
        <v>4</v>
      </c>
      <c r="C74">
        <v>19614</v>
      </c>
      <c r="E74" s="6" t="s">
        <v>8</v>
      </c>
      <c r="F74" s="9">
        <v>96744</v>
      </c>
      <c r="G74" s="9">
        <v>1204110</v>
      </c>
      <c r="H74" s="9">
        <v>1300854</v>
      </c>
    </row>
    <row r="75" spans="1:8" x14ac:dyDescent="0.3">
      <c r="A75" s="2">
        <v>43435</v>
      </c>
      <c r="B75" t="s">
        <v>3</v>
      </c>
      <c r="C75">
        <v>591</v>
      </c>
    </row>
    <row r="76" spans="1:8" x14ac:dyDescent="0.3">
      <c r="A76" s="2">
        <v>43466</v>
      </c>
      <c r="B76" t="s">
        <v>4</v>
      </c>
      <c r="C76">
        <v>19267</v>
      </c>
    </row>
    <row r="77" spans="1:8" x14ac:dyDescent="0.3">
      <c r="A77" s="2">
        <v>43466</v>
      </c>
      <c r="B77" t="s">
        <v>3</v>
      </c>
      <c r="C77">
        <v>409</v>
      </c>
    </row>
    <row r="78" spans="1:8" x14ac:dyDescent="0.3">
      <c r="A78" s="2">
        <v>43497</v>
      </c>
      <c r="B78" t="s">
        <v>4</v>
      </c>
      <c r="C78">
        <v>18127</v>
      </c>
    </row>
    <row r="79" spans="1:8" x14ac:dyDescent="0.3">
      <c r="A79" s="2">
        <v>43497</v>
      </c>
      <c r="B79" t="s">
        <v>3</v>
      </c>
      <c r="C79">
        <v>438</v>
      </c>
    </row>
    <row r="80" spans="1:8" x14ac:dyDescent="0.3">
      <c r="A80" s="2">
        <v>43525</v>
      </c>
      <c r="B80" t="s">
        <v>3</v>
      </c>
      <c r="C80">
        <v>1077</v>
      </c>
    </row>
    <row r="81" spans="1:3" x14ac:dyDescent="0.3">
      <c r="A81" s="2">
        <v>43525</v>
      </c>
      <c r="B81" t="s">
        <v>4</v>
      </c>
      <c r="C81">
        <v>22529</v>
      </c>
    </row>
    <row r="82" spans="1:3" x14ac:dyDescent="0.3">
      <c r="A82" s="2">
        <v>43556</v>
      </c>
      <c r="B82" t="s">
        <v>3</v>
      </c>
      <c r="C82">
        <v>2848</v>
      </c>
    </row>
    <row r="83" spans="1:3" x14ac:dyDescent="0.3">
      <c r="A83" s="2">
        <v>43556</v>
      </c>
      <c r="B83" t="s">
        <v>4</v>
      </c>
      <c r="C83">
        <v>30208</v>
      </c>
    </row>
    <row r="84" spans="1:3" x14ac:dyDescent="0.3">
      <c r="A84" s="2">
        <v>43586</v>
      </c>
      <c r="B84" t="s">
        <v>3</v>
      </c>
      <c r="C84">
        <v>3771</v>
      </c>
    </row>
    <row r="85" spans="1:3" x14ac:dyDescent="0.3">
      <c r="A85" s="2">
        <v>43586</v>
      </c>
      <c r="B85" t="s">
        <v>4</v>
      </c>
      <c r="C85">
        <v>32364</v>
      </c>
    </row>
    <row r="86" spans="1:3" x14ac:dyDescent="0.3">
      <c r="A86" s="2">
        <v>43617</v>
      </c>
      <c r="B86" t="s">
        <v>3</v>
      </c>
      <c r="C86">
        <v>5769</v>
      </c>
    </row>
    <row r="87" spans="1:3" x14ac:dyDescent="0.3">
      <c r="A87" s="2">
        <v>43617</v>
      </c>
      <c r="B87" t="s">
        <v>4</v>
      </c>
      <c r="C87">
        <v>33661</v>
      </c>
    </row>
    <row r="88" spans="1:3" x14ac:dyDescent="0.3">
      <c r="A88" s="2">
        <v>43647</v>
      </c>
      <c r="B88" t="s">
        <v>4</v>
      </c>
      <c r="C88">
        <v>37495</v>
      </c>
    </row>
    <row r="89" spans="1:3" x14ac:dyDescent="0.3">
      <c r="A89" s="2">
        <v>43647</v>
      </c>
      <c r="B89" t="s">
        <v>3</v>
      </c>
      <c r="C89">
        <v>6251</v>
      </c>
    </row>
    <row r="90" spans="1:3" x14ac:dyDescent="0.3">
      <c r="A90" s="2">
        <v>43678</v>
      </c>
      <c r="B90" t="s">
        <v>3</v>
      </c>
      <c r="C90">
        <v>7389</v>
      </c>
    </row>
    <row r="91" spans="1:3" x14ac:dyDescent="0.3">
      <c r="A91" s="2">
        <v>43678</v>
      </c>
      <c r="B91" t="s">
        <v>4</v>
      </c>
      <c r="C91">
        <v>41322</v>
      </c>
    </row>
    <row r="92" spans="1:3" x14ac:dyDescent="0.3">
      <c r="A92" s="2">
        <v>43709</v>
      </c>
      <c r="B92" t="s">
        <v>3</v>
      </c>
      <c r="C92">
        <v>7388</v>
      </c>
    </row>
    <row r="93" spans="1:3" x14ac:dyDescent="0.3">
      <c r="A93" s="2">
        <v>43709</v>
      </c>
      <c r="B93" t="s">
        <v>4</v>
      </c>
      <c r="C93">
        <v>41856</v>
      </c>
    </row>
    <row r="94" spans="1:3" x14ac:dyDescent="0.3">
      <c r="A94" s="2">
        <v>43739</v>
      </c>
      <c r="B94" t="s">
        <v>4</v>
      </c>
      <c r="C94">
        <v>38197</v>
      </c>
    </row>
    <row r="95" spans="1:3" x14ac:dyDescent="0.3">
      <c r="A95" s="2">
        <v>43739</v>
      </c>
      <c r="B95" t="s">
        <v>3</v>
      </c>
      <c r="C95">
        <v>4056</v>
      </c>
    </row>
    <row r="96" spans="1:3" x14ac:dyDescent="0.3">
      <c r="A96" s="2">
        <v>43770</v>
      </c>
      <c r="B96" t="s">
        <v>3</v>
      </c>
      <c r="C96">
        <v>2394</v>
      </c>
    </row>
    <row r="97" spans="1:3" x14ac:dyDescent="0.3">
      <c r="A97" s="2">
        <v>43770</v>
      </c>
      <c r="B97" t="s">
        <v>4</v>
      </c>
      <c r="C97">
        <v>28403</v>
      </c>
    </row>
    <row r="98" spans="1:3" x14ac:dyDescent="0.3">
      <c r="A98" s="2">
        <v>43800</v>
      </c>
      <c r="B98" t="s">
        <v>3</v>
      </c>
      <c r="C98">
        <v>1236</v>
      </c>
    </row>
    <row r="99" spans="1:3" x14ac:dyDescent="0.3">
      <c r="A99" s="2">
        <v>43800</v>
      </c>
      <c r="B99" t="s">
        <v>4</v>
      </c>
      <c r="C99">
        <v>18492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7A8E-F380-4372-B99D-6B48C06A21FD}">
  <dimension ref="A1:R52"/>
  <sheetViews>
    <sheetView workbookViewId="0">
      <selection activeCell="U40" sqref="U40"/>
    </sheetView>
  </sheetViews>
  <sheetFormatPr defaultRowHeight="14.4" x14ac:dyDescent="0.3"/>
  <cols>
    <col min="1" max="1" width="13.6640625" style="2" bestFit="1" customWidth="1"/>
    <col min="2" max="2" width="6" bestFit="1" customWidth="1"/>
    <col min="6" max="6" width="17.44140625" bestFit="1" customWidth="1"/>
    <col min="12" max="12" width="9.5546875" bestFit="1" customWidth="1"/>
    <col min="17" max="17" width="9.5546875" bestFit="1" customWidth="1"/>
    <col min="18" max="18" width="10" bestFit="1" customWidth="1"/>
  </cols>
  <sheetData>
    <row r="1" spans="1:18" x14ac:dyDescent="0.3">
      <c r="A1" s="17" t="s">
        <v>68</v>
      </c>
    </row>
    <row r="3" spans="1:18" x14ac:dyDescent="0.3">
      <c r="A3" s="4" t="s">
        <v>0</v>
      </c>
      <c r="B3" s="3" t="s">
        <v>1</v>
      </c>
    </row>
    <row r="4" spans="1:18" x14ac:dyDescent="0.3">
      <c r="A4" s="2">
        <v>42370</v>
      </c>
      <c r="B4">
        <v>7479</v>
      </c>
      <c r="F4" t="s">
        <v>31</v>
      </c>
    </row>
    <row r="5" spans="1:18" ht="15" thickBot="1" x14ac:dyDescent="0.35">
      <c r="A5" s="2">
        <v>42401</v>
      </c>
      <c r="B5">
        <v>8250</v>
      </c>
    </row>
    <row r="6" spans="1:18" x14ac:dyDescent="0.3">
      <c r="A6" s="2">
        <v>42430</v>
      </c>
      <c r="B6">
        <v>13511</v>
      </c>
      <c r="F6" s="14" t="s">
        <v>32</v>
      </c>
      <c r="G6" s="14"/>
    </row>
    <row r="7" spans="1:18" x14ac:dyDescent="0.3">
      <c r="A7" s="2">
        <v>42461</v>
      </c>
      <c r="B7">
        <v>16342</v>
      </c>
      <c r="F7" s="11" t="s">
        <v>33</v>
      </c>
      <c r="G7" s="11">
        <v>0.54102274737582601</v>
      </c>
    </row>
    <row r="8" spans="1:18" x14ac:dyDescent="0.3">
      <c r="A8" s="2">
        <v>42491</v>
      </c>
      <c r="B8">
        <v>19488</v>
      </c>
      <c r="F8" s="11" t="s">
        <v>34</v>
      </c>
      <c r="G8" s="11">
        <v>0.29270561317808685</v>
      </c>
    </row>
    <row r="9" spans="1:18" x14ac:dyDescent="0.3">
      <c r="A9" s="2">
        <v>42522</v>
      </c>
      <c r="B9">
        <v>23947</v>
      </c>
      <c r="F9" s="11" t="s">
        <v>35</v>
      </c>
      <c r="G9" s="11">
        <v>0.27732964824717571</v>
      </c>
    </row>
    <row r="10" spans="1:18" x14ac:dyDescent="0.3">
      <c r="A10" s="2">
        <v>42552</v>
      </c>
      <c r="B10">
        <v>24436</v>
      </c>
      <c r="F10" s="11" t="s">
        <v>36</v>
      </c>
      <c r="G10" s="11">
        <v>9529.1130100790251</v>
      </c>
    </row>
    <row r="11" spans="1:18" ht="15" thickBot="1" x14ac:dyDescent="0.35">
      <c r="A11" s="2">
        <v>42583</v>
      </c>
      <c r="B11">
        <v>34149</v>
      </c>
      <c r="F11" s="12" t="s">
        <v>37</v>
      </c>
      <c r="G11" s="12">
        <v>48</v>
      </c>
    </row>
    <row r="12" spans="1:18" x14ac:dyDescent="0.3">
      <c r="A12" s="2">
        <v>42614</v>
      </c>
      <c r="B12">
        <v>33425</v>
      </c>
    </row>
    <row r="13" spans="1:18" ht="15" thickBot="1" x14ac:dyDescent="0.35">
      <c r="A13" s="2">
        <v>42644</v>
      </c>
      <c r="B13">
        <v>29611</v>
      </c>
      <c r="F13" t="s">
        <v>38</v>
      </c>
    </row>
    <row r="14" spans="1:18" x14ac:dyDescent="0.3">
      <c r="A14" s="2">
        <v>42675</v>
      </c>
      <c r="B14">
        <v>21832</v>
      </c>
      <c r="F14" s="13"/>
      <c r="G14" s="13" t="s">
        <v>43</v>
      </c>
      <c r="H14" s="13" t="s">
        <v>44</v>
      </c>
      <c r="I14" s="13" t="s">
        <v>45</v>
      </c>
      <c r="J14" s="13" t="s">
        <v>46</v>
      </c>
      <c r="K14" s="13" t="s">
        <v>47</v>
      </c>
    </row>
    <row r="15" spans="1:18" x14ac:dyDescent="0.3">
      <c r="A15" s="2">
        <v>42705</v>
      </c>
      <c r="B15">
        <v>15114</v>
      </c>
      <c r="F15" s="11" t="s">
        <v>39</v>
      </c>
      <c r="G15" s="11">
        <v>1</v>
      </c>
      <c r="H15" s="11">
        <v>1728596487.0717292</v>
      </c>
      <c r="I15" s="11">
        <v>1728596487.0717292</v>
      </c>
      <c r="J15" s="11">
        <v>19.036568728746548</v>
      </c>
      <c r="K15" s="11">
        <v>7.1794104994170649E-5</v>
      </c>
      <c r="R15">
        <v>470043793</v>
      </c>
    </row>
    <row r="16" spans="1:18" x14ac:dyDescent="0.3">
      <c r="A16" s="2">
        <v>42736</v>
      </c>
      <c r="B16">
        <v>12926</v>
      </c>
      <c r="F16" s="11" t="s">
        <v>40</v>
      </c>
      <c r="G16" s="11">
        <v>46</v>
      </c>
      <c r="H16" s="11">
        <v>4176983758.9074378</v>
      </c>
      <c r="I16" s="11">
        <v>90803994.75885734</v>
      </c>
      <c r="J16" s="11"/>
      <c r="K16" s="11"/>
    </row>
    <row r="17" spans="1:14" ht="15" thickBot="1" x14ac:dyDescent="0.35">
      <c r="A17" s="2">
        <v>42767</v>
      </c>
      <c r="B17">
        <v>14026</v>
      </c>
      <c r="F17" s="12" t="s">
        <v>41</v>
      </c>
      <c r="G17" s="12">
        <v>47</v>
      </c>
      <c r="H17" s="12">
        <v>5905580245.979167</v>
      </c>
      <c r="I17" s="12"/>
      <c r="J17" s="12"/>
      <c r="K17" s="12"/>
    </row>
    <row r="18" spans="1:14" ht="15" thickBot="1" x14ac:dyDescent="0.35">
      <c r="A18" s="2">
        <v>42795</v>
      </c>
      <c r="B18">
        <v>12201</v>
      </c>
    </row>
    <row r="19" spans="1:14" x14ac:dyDescent="0.3">
      <c r="A19" s="2">
        <v>42826</v>
      </c>
      <c r="B19">
        <v>21186</v>
      </c>
      <c r="F19" s="13"/>
      <c r="G19" s="13" t="s">
        <v>48</v>
      </c>
      <c r="H19" s="13" t="s">
        <v>36</v>
      </c>
      <c r="I19" s="13" t="s">
        <v>49</v>
      </c>
      <c r="J19" s="13" t="s">
        <v>50</v>
      </c>
      <c r="K19" s="13" t="s">
        <v>51</v>
      </c>
      <c r="L19" s="13" t="s">
        <v>52</v>
      </c>
      <c r="M19" s="13" t="s">
        <v>53</v>
      </c>
      <c r="N19" s="13" t="s">
        <v>54</v>
      </c>
    </row>
    <row r="20" spans="1:14" x14ac:dyDescent="0.3">
      <c r="A20" s="2">
        <v>42856</v>
      </c>
      <c r="B20">
        <v>25966</v>
      </c>
      <c r="F20" s="11" t="s">
        <v>42</v>
      </c>
      <c r="G20" s="11">
        <v>-586381.37236488238</v>
      </c>
      <c r="H20" s="11">
        <v>140616.39100234173</v>
      </c>
      <c r="I20" s="11">
        <v>-4.1700783826482732</v>
      </c>
      <c r="J20" s="11">
        <v>1.3326179032352933E-4</v>
      </c>
      <c r="K20" s="11">
        <v>-869427.48694942985</v>
      </c>
      <c r="L20" s="11">
        <v>-303335.25778033497</v>
      </c>
      <c r="M20" s="11">
        <v>-869427.48694942985</v>
      </c>
      <c r="N20" s="11">
        <v>-303335.25778033497</v>
      </c>
    </row>
    <row r="21" spans="1:14" ht="15" thickBot="1" x14ac:dyDescent="0.35">
      <c r="A21" s="2">
        <v>42887</v>
      </c>
      <c r="B21">
        <v>32060</v>
      </c>
      <c r="F21" s="12" t="s">
        <v>55</v>
      </c>
      <c r="G21" s="12">
        <v>14.239142272928946</v>
      </c>
      <c r="H21" s="12">
        <v>3.2635441612815401</v>
      </c>
      <c r="I21" s="12">
        <v>4.3630916479884458</v>
      </c>
      <c r="J21" s="12">
        <v>7.1794104994170988E-5</v>
      </c>
      <c r="K21" s="12">
        <v>7.6699685938061322</v>
      </c>
      <c r="L21" s="12">
        <v>20.80831595205176</v>
      </c>
      <c r="M21" s="12">
        <v>7.6699685938061322</v>
      </c>
      <c r="N21" s="12">
        <v>20.80831595205176</v>
      </c>
    </row>
    <row r="22" spans="1:14" x14ac:dyDescent="0.3">
      <c r="A22" s="2">
        <v>42917</v>
      </c>
      <c r="B22">
        <v>33573</v>
      </c>
    </row>
    <row r="23" spans="1:14" x14ac:dyDescent="0.3">
      <c r="A23" s="2">
        <v>42948</v>
      </c>
      <c r="B23">
        <v>35472</v>
      </c>
    </row>
    <row r="24" spans="1:14" x14ac:dyDescent="0.3">
      <c r="A24" s="2">
        <v>42979</v>
      </c>
      <c r="B24">
        <v>33119</v>
      </c>
    </row>
    <row r="25" spans="1:14" x14ac:dyDescent="0.3">
      <c r="A25" s="2">
        <v>43009</v>
      </c>
      <c r="B25">
        <v>34919</v>
      </c>
    </row>
    <row r="26" spans="1:14" x14ac:dyDescent="0.3">
      <c r="A26" s="2">
        <v>43040</v>
      </c>
      <c r="B26">
        <v>23582</v>
      </c>
    </row>
    <row r="27" spans="1:14" x14ac:dyDescent="0.3">
      <c r="A27" s="2">
        <v>43070</v>
      </c>
      <c r="B27">
        <v>15898</v>
      </c>
    </row>
    <row r="28" spans="1:14" x14ac:dyDescent="0.3">
      <c r="A28" s="2">
        <v>43101</v>
      </c>
      <c r="B28">
        <v>12677</v>
      </c>
    </row>
    <row r="29" spans="1:14" x14ac:dyDescent="0.3">
      <c r="A29" s="2">
        <v>43132</v>
      </c>
      <c r="B29">
        <v>15104</v>
      </c>
    </row>
    <row r="30" spans="1:14" x14ac:dyDescent="0.3">
      <c r="A30" s="2">
        <v>43160</v>
      </c>
      <c r="B30">
        <v>17109</v>
      </c>
    </row>
    <row r="31" spans="1:14" x14ac:dyDescent="0.3">
      <c r="A31" s="2">
        <v>43191</v>
      </c>
      <c r="B31">
        <v>23634</v>
      </c>
    </row>
    <row r="32" spans="1:14" x14ac:dyDescent="0.3">
      <c r="A32" s="2">
        <v>43221</v>
      </c>
      <c r="B32">
        <v>34456</v>
      </c>
    </row>
    <row r="33" spans="1:18" x14ac:dyDescent="0.3">
      <c r="A33" s="2">
        <v>43252</v>
      </c>
      <c r="B33">
        <v>40937</v>
      </c>
    </row>
    <row r="34" spans="1:18" x14ac:dyDescent="0.3">
      <c r="A34" s="2">
        <v>43282</v>
      </c>
      <c r="B34">
        <v>42268</v>
      </c>
    </row>
    <row r="35" spans="1:18" x14ac:dyDescent="0.3">
      <c r="A35" s="2">
        <v>43313</v>
      </c>
      <c r="B35">
        <v>44432</v>
      </c>
    </row>
    <row r="36" spans="1:18" x14ac:dyDescent="0.3">
      <c r="A36" s="2">
        <v>43344</v>
      </c>
      <c r="B36">
        <v>39022</v>
      </c>
    </row>
    <row r="37" spans="1:18" x14ac:dyDescent="0.3">
      <c r="A37" s="2">
        <v>43374</v>
      </c>
      <c r="B37">
        <v>39138</v>
      </c>
    </row>
    <row r="38" spans="1:18" x14ac:dyDescent="0.3">
      <c r="A38" s="2">
        <v>43405</v>
      </c>
      <c r="B38">
        <v>24910</v>
      </c>
    </row>
    <row r="39" spans="1:18" x14ac:dyDescent="0.3">
      <c r="A39" s="2">
        <v>43435</v>
      </c>
      <c r="B39">
        <v>20205</v>
      </c>
    </row>
    <row r="40" spans="1:18" x14ac:dyDescent="0.3">
      <c r="A40" s="2">
        <v>43466</v>
      </c>
      <c r="B40">
        <v>19676</v>
      </c>
    </row>
    <row r="41" spans="1:18" x14ac:dyDescent="0.3">
      <c r="A41" s="2">
        <v>43497</v>
      </c>
      <c r="B41">
        <v>18565</v>
      </c>
    </row>
    <row r="42" spans="1:18" x14ac:dyDescent="0.3">
      <c r="A42" s="2">
        <v>43525</v>
      </c>
      <c r="B42">
        <v>23606</v>
      </c>
      <c r="F42" s="3"/>
      <c r="G42" s="3">
        <v>2016</v>
      </c>
      <c r="H42" s="3" t="s">
        <v>59</v>
      </c>
      <c r="I42" s="3">
        <v>2017</v>
      </c>
      <c r="J42" s="3" t="s">
        <v>59</v>
      </c>
      <c r="K42" s="3">
        <v>2018</v>
      </c>
      <c r="L42" s="3" t="s">
        <v>59</v>
      </c>
      <c r="M42" s="3">
        <v>2019</v>
      </c>
    </row>
    <row r="43" spans="1:18" x14ac:dyDescent="0.3">
      <c r="A43" s="2">
        <v>43556</v>
      </c>
      <c r="B43">
        <v>33056</v>
      </c>
      <c r="F43" s="3" t="s">
        <v>56</v>
      </c>
      <c r="G43">
        <f>MIN(B4:B15)</f>
        <v>7479</v>
      </c>
      <c r="H43">
        <f>I43-G43</f>
        <v>4722</v>
      </c>
      <c r="I43">
        <f>MIN(B16:B27)</f>
        <v>12201</v>
      </c>
      <c r="J43">
        <f>K43-I43</f>
        <v>476</v>
      </c>
      <c r="K43">
        <f>MIN(B28:B39)</f>
        <v>12677</v>
      </c>
      <c r="L43">
        <f>M43-K43</f>
        <v>5888</v>
      </c>
      <c r="M43">
        <f>MIN(B40:B51)</f>
        <v>18565</v>
      </c>
      <c r="O43">
        <f>AVERAGE(H43,J43,L43)</f>
        <v>3695.3333333333335</v>
      </c>
      <c r="Q43" s="3" t="s">
        <v>62</v>
      </c>
      <c r="R43" s="3" t="s">
        <v>1</v>
      </c>
    </row>
    <row r="44" spans="1:18" x14ac:dyDescent="0.3">
      <c r="A44" s="2">
        <v>43586</v>
      </c>
      <c r="B44">
        <v>36135</v>
      </c>
      <c r="F44" s="3" t="s">
        <v>57</v>
      </c>
      <c r="G44">
        <f>MAX(B4:B15)</f>
        <v>34149</v>
      </c>
      <c r="H44">
        <f t="shared" ref="H44:J45" si="0">I44-G44</f>
        <v>1323</v>
      </c>
      <c r="I44">
        <f>MAX(B16:B27)</f>
        <v>35472</v>
      </c>
      <c r="J44">
        <f t="shared" si="0"/>
        <v>8960</v>
      </c>
      <c r="K44">
        <f>MAX(B28:B39)</f>
        <v>44432</v>
      </c>
      <c r="L44">
        <f t="shared" ref="L44" si="1">M44-K44</f>
        <v>4812</v>
      </c>
      <c r="M44">
        <f>MAX(B40:B51)</f>
        <v>49244</v>
      </c>
      <c r="O44">
        <f t="shared" ref="O44:O45" si="2">AVERAGE(H44,J44,L44)</f>
        <v>5031.666666666667</v>
      </c>
      <c r="Q44" s="16">
        <v>43922</v>
      </c>
      <c r="R44" s="15">
        <f>$G$20+$G$21*Q44</f>
        <v>39030.234546702821</v>
      </c>
    </row>
    <row r="45" spans="1:18" x14ac:dyDescent="0.3">
      <c r="A45" s="2">
        <v>43617</v>
      </c>
      <c r="B45">
        <v>39430</v>
      </c>
      <c r="F45" s="3" t="s">
        <v>58</v>
      </c>
      <c r="G45">
        <f>AVERAGE(B4:B15)</f>
        <v>20632</v>
      </c>
      <c r="H45">
        <f t="shared" si="0"/>
        <v>3945.3333333333321</v>
      </c>
      <c r="I45">
        <f>AVERAGE(B16:B27)</f>
        <v>24577.333333333332</v>
      </c>
      <c r="J45">
        <f t="shared" si="0"/>
        <v>4913.6666666666679</v>
      </c>
      <c r="K45">
        <f>AVERAGE(B28:B39)</f>
        <v>29491</v>
      </c>
      <c r="L45">
        <f t="shared" ref="L45" si="3">M45-K45</f>
        <v>4254.5833333333358</v>
      </c>
      <c r="M45">
        <f>AVERAGE(B40:B51)</f>
        <v>33745.583333333336</v>
      </c>
      <c r="O45">
        <f t="shared" si="2"/>
        <v>4371.1944444444453</v>
      </c>
      <c r="Q45" s="16">
        <v>44136</v>
      </c>
      <c r="R45" s="15">
        <f>$G$20+$G$21*Q45</f>
        <v>42077.410993109574</v>
      </c>
    </row>
    <row r="46" spans="1:18" x14ac:dyDescent="0.3">
      <c r="A46" s="2">
        <v>43647</v>
      </c>
      <c r="B46">
        <v>43746</v>
      </c>
    </row>
    <row r="47" spans="1:18" x14ac:dyDescent="0.3">
      <c r="A47" s="2">
        <v>43678</v>
      </c>
      <c r="B47">
        <v>48711</v>
      </c>
    </row>
    <row r="48" spans="1:18" x14ac:dyDescent="0.3">
      <c r="A48" s="2">
        <v>43709</v>
      </c>
      <c r="B48">
        <v>49244</v>
      </c>
      <c r="F48" s="3" t="s">
        <v>60</v>
      </c>
    </row>
    <row r="49" spans="1:6" x14ac:dyDescent="0.3">
      <c r="A49" s="2">
        <v>43739</v>
      </c>
      <c r="B49">
        <v>42253</v>
      </c>
      <c r="F49" t="s">
        <v>61</v>
      </c>
    </row>
    <row r="50" spans="1:6" x14ac:dyDescent="0.3">
      <c r="A50" s="2">
        <v>43770</v>
      </c>
      <c r="B50">
        <v>30797</v>
      </c>
      <c r="F50" t="s">
        <v>64</v>
      </c>
    </row>
    <row r="51" spans="1:6" x14ac:dyDescent="0.3">
      <c r="A51" s="2">
        <v>43800</v>
      </c>
      <c r="B51">
        <v>19728</v>
      </c>
      <c r="F51" t="s">
        <v>63</v>
      </c>
    </row>
    <row r="52" spans="1:6" x14ac:dyDescent="0.3">
      <c r="F52" t="s">
        <v>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8974-557E-489E-AB30-A45EB7C65F88}">
  <dimension ref="A1:C12"/>
  <sheetViews>
    <sheetView workbookViewId="0">
      <selection activeCell="B3" sqref="B3"/>
    </sheetView>
  </sheetViews>
  <sheetFormatPr defaultRowHeight="14.4" x14ac:dyDescent="0.3"/>
  <cols>
    <col min="1" max="1" width="27.109375" customWidth="1"/>
    <col min="2" max="2" width="24.33203125" bestFit="1" customWidth="1"/>
    <col min="3" max="3" width="12" bestFit="1" customWidth="1"/>
  </cols>
  <sheetData>
    <row r="1" spans="1:3" x14ac:dyDescent="0.3">
      <c r="A1" s="17" t="s">
        <v>125</v>
      </c>
    </row>
    <row r="2" spans="1:3" x14ac:dyDescent="0.3">
      <c r="A2" s="3" t="s">
        <v>133</v>
      </c>
      <c r="B2" s="3" t="s">
        <v>134</v>
      </c>
      <c r="C2" s="3" t="s">
        <v>135</v>
      </c>
    </row>
    <row r="3" spans="1:3" x14ac:dyDescent="0.3">
      <c r="A3" t="s">
        <v>103</v>
      </c>
      <c r="B3" t="s">
        <v>126</v>
      </c>
      <c r="C3">
        <v>14.0259102496618</v>
      </c>
    </row>
    <row r="4" spans="1:3" x14ac:dyDescent="0.3">
      <c r="A4" t="s">
        <v>98</v>
      </c>
      <c r="B4" t="s">
        <v>127</v>
      </c>
      <c r="C4">
        <v>13.8669201033613</v>
      </c>
    </row>
    <row r="5" spans="1:3" x14ac:dyDescent="0.3">
      <c r="A5" t="s">
        <v>104</v>
      </c>
      <c r="B5" t="s">
        <v>128</v>
      </c>
      <c r="C5">
        <v>12.124599471220501</v>
      </c>
    </row>
    <row r="6" spans="1:3" x14ac:dyDescent="0.3">
      <c r="A6" t="s">
        <v>91</v>
      </c>
      <c r="B6" t="s">
        <v>129</v>
      </c>
      <c r="C6">
        <v>12.0945840847023</v>
      </c>
    </row>
    <row r="7" spans="1:3" x14ac:dyDescent="0.3">
      <c r="A7" t="s">
        <v>117</v>
      </c>
      <c r="B7" t="s">
        <v>130</v>
      </c>
      <c r="C7">
        <v>11.836132328624499</v>
      </c>
    </row>
    <row r="8" spans="1:3" x14ac:dyDescent="0.3">
      <c r="A8" t="s">
        <v>74</v>
      </c>
      <c r="B8" t="s">
        <v>126</v>
      </c>
      <c r="C8">
        <v>11.5797634091186</v>
      </c>
    </row>
    <row r="9" spans="1:3" x14ac:dyDescent="0.3">
      <c r="A9" t="s">
        <v>74</v>
      </c>
      <c r="B9" t="s">
        <v>131</v>
      </c>
      <c r="C9">
        <v>11.549821396397901</v>
      </c>
    </row>
    <row r="10" spans="1:3" x14ac:dyDescent="0.3">
      <c r="A10" t="s">
        <v>119</v>
      </c>
      <c r="B10" t="s">
        <v>131</v>
      </c>
      <c r="C10">
        <v>11.498532801041501</v>
      </c>
    </row>
    <row r="11" spans="1:3" x14ac:dyDescent="0.3">
      <c r="A11" t="s">
        <v>119</v>
      </c>
      <c r="B11" t="s">
        <v>131</v>
      </c>
      <c r="C11">
        <v>11.498532801041501</v>
      </c>
    </row>
    <row r="12" spans="1:3" x14ac:dyDescent="0.3">
      <c r="A12" t="s">
        <v>69</v>
      </c>
      <c r="B12" t="s">
        <v>132</v>
      </c>
      <c r="C12">
        <v>11.3861659481171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0E2B-68F6-4EE9-BBA2-CAF09A923F0C}">
  <dimension ref="A1:D56"/>
  <sheetViews>
    <sheetView workbookViewId="0">
      <selection activeCell="B27" sqref="B27"/>
    </sheetView>
  </sheetViews>
  <sheetFormatPr defaultRowHeight="14.4" x14ac:dyDescent="0.3"/>
  <cols>
    <col min="1" max="1" width="36.21875" bestFit="1" customWidth="1"/>
    <col min="2" max="2" width="12.44140625" bestFit="1" customWidth="1"/>
    <col min="3" max="3" width="13.109375" bestFit="1" customWidth="1"/>
    <col min="4" max="4" width="12.44140625" bestFit="1" customWidth="1"/>
  </cols>
  <sheetData>
    <row r="1" spans="1:4" x14ac:dyDescent="0.3">
      <c r="A1" s="19" t="s">
        <v>136</v>
      </c>
    </row>
    <row r="2" spans="1:4" x14ac:dyDescent="0.3">
      <c r="A2" s="18" t="s">
        <v>123</v>
      </c>
    </row>
    <row r="3" spans="1:4" x14ac:dyDescent="0.3">
      <c r="A3" t="s">
        <v>124</v>
      </c>
    </row>
    <row r="5" spans="1:4" x14ac:dyDescent="0.3">
      <c r="A5" s="3" t="s">
        <v>120</v>
      </c>
      <c r="B5" s="3" t="s">
        <v>122</v>
      </c>
      <c r="C5" s="3" t="s">
        <v>121</v>
      </c>
      <c r="D5" s="3"/>
    </row>
    <row r="6" spans="1:4" x14ac:dyDescent="0.3">
      <c r="A6" t="s">
        <v>69</v>
      </c>
      <c r="B6">
        <v>20740.879760486401</v>
      </c>
      <c r="C6">
        <v>24278</v>
      </c>
    </row>
    <row r="7" spans="1:4" x14ac:dyDescent="0.3">
      <c r="A7" t="s">
        <v>70</v>
      </c>
      <c r="B7">
        <v>18034.907129531101</v>
      </c>
      <c r="C7">
        <v>10107</v>
      </c>
    </row>
    <row r="8" spans="1:4" x14ac:dyDescent="0.3">
      <c r="A8" t="s">
        <v>71</v>
      </c>
      <c r="B8">
        <v>13792.1390198671</v>
      </c>
      <c r="C8">
        <v>6627</v>
      </c>
    </row>
    <row r="9" spans="1:4" x14ac:dyDescent="0.3">
      <c r="A9" t="s">
        <v>72</v>
      </c>
      <c r="B9">
        <v>13103.4134724709</v>
      </c>
      <c r="C9">
        <v>13276</v>
      </c>
    </row>
    <row r="10" spans="1:4" x14ac:dyDescent="0.3">
      <c r="A10" t="s">
        <v>73</v>
      </c>
      <c r="B10">
        <v>9180.6889674945305</v>
      </c>
      <c r="C10">
        <v>4499</v>
      </c>
    </row>
    <row r="11" spans="1:4" x14ac:dyDescent="0.3">
      <c r="A11" t="s">
        <v>74</v>
      </c>
      <c r="B11">
        <v>7507.2255886256899</v>
      </c>
      <c r="C11">
        <v>5544</v>
      </c>
    </row>
    <row r="12" spans="1:4" x14ac:dyDescent="0.3">
      <c r="A12" t="s">
        <v>75</v>
      </c>
      <c r="B12">
        <v>6924.46084510117</v>
      </c>
      <c r="C12">
        <v>7201</v>
      </c>
    </row>
    <row r="13" spans="1:4" x14ac:dyDescent="0.3">
      <c r="A13" t="s">
        <v>76</v>
      </c>
      <c r="B13">
        <v>6642.6342871162296</v>
      </c>
      <c r="C13">
        <v>6608</v>
      </c>
    </row>
    <row r="14" spans="1:4" x14ac:dyDescent="0.3">
      <c r="A14" t="s">
        <v>77</v>
      </c>
      <c r="B14">
        <v>6192.94251336868</v>
      </c>
      <c r="C14">
        <v>6159</v>
      </c>
    </row>
    <row r="15" spans="1:4" x14ac:dyDescent="0.3">
      <c r="A15" t="s">
        <v>78</v>
      </c>
      <c r="B15">
        <v>5547.5871068297902</v>
      </c>
      <c r="C15">
        <v>7312</v>
      </c>
    </row>
    <row r="16" spans="1:4" x14ac:dyDescent="0.3">
      <c r="A16" t="s">
        <v>79</v>
      </c>
      <c r="B16">
        <v>4543.0247840473403</v>
      </c>
      <c r="C16">
        <v>4931</v>
      </c>
    </row>
    <row r="17" spans="1:3" x14ac:dyDescent="0.3">
      <c r="A17" t="s">
        <v>80</v>
      </c>
      <c r="B17">
        <v>4356.5924580863602</v>
      </c>
      <c r="C17">
        <v>2426</v>
      </c>
    </row>
    <row r="18" spans="1:3" x14ac:dyDescent="0.3">
      <c r="A18" t="s">
        <v>81</v>
      </c>
      <c r="B18">
        <v>4227.7421745044903</v>
      </c>
      <c r="C18">
        <v>2636</v>
      </c>
    </row>
    <row r="19" spans="1:3" x14ac:dyDescent="0.3">
      <c r="A19" t="s">
        <v>82</v>
      </c>
      <c r="B19">
        <v>4098.3828794890296</v>
      </c>
      <c r="C19">
        <v>2340</v>
      </c>
    </row>
    <row r="20" spans="1:3" x14ac:dyDescent="0.3">
      <c r="A20" t="s">
        <v>83</v>
      </c>
      <c r="B20">
        <v>3994.16758363893</v>
      </c>
      <c r="C20">
        <v>3218</v>
      </c>
    </row>
    <row r="21" spans="1:3" x14ac:dyDescent="0.3">
      <c r="A21" t="s">
        <v>84</v>
      </c>
      <c r="B21">
        <v>3313.9165062720399</v>
      </c>
      <c r="C21">
        <v>4702</v>
      </c>
    </row>
    <row r="22" spans="1:3" x14ac:dyDescent="0.3">
      <c r="A22" t="s">
        <v>85</v>
      </c>
      <c r="B22">
        <v>3120.9904712181201</v>
      </c>
      <c r="C22">
        <v>1265</v>
      </c>
    </row>
    <row r="23" spans="1:3" x14ac:dyDescent="0.3">
      <c r="A23" t="s">
        <v>86</v>
      </c>
      <c r="B23">
        <v>3014.1532907735</v>
      </c>
      <c r="C23">
        <v>1142</v>
      </c>
    </row>
    <row r="24" spans="1:3" x14ac:dyDescent="0.3">
      <c r="A24" t="s">
        <v>87</v>
      </c>
      <c r="B24">
        <v>2971.2080283576602</v>
      </c>
      <c r="C24">
        <v>1700</v>
      </c>
    </row>
    <row r="25" spans="1:3" x14ac:dyDescent="0.3">
      <c r="A25" t="s">
        <v>88</v>
      </c>
      <c r="B25">
        <v>2910.7686917578699</v>
      </c>
      <c r="C25">
        <v>1589</v>
      </c>
    </row>
    <row r="26" spans="1:3" x14ac:dyDescent="0.3">
      <c r="A26" t="s">
        <v>89</v>
      </c>
      <c r="B26">
        <v>2898.6344833465</v>
      </c>
      <c r="C26">
        <v>1203</v>
      </c>
    </row>
    <row r="27" spans="1:3" x14ac:dyDescent="0.3">
      <c r="A27" t="s">
        <v>90</v>
      </c>
      <c r="B27">
        <v>2567.8739146026101</v>
      </c>
      <c r="C27">
        <v>3045</v>
      </c>
    </row>
    <row r="28" spans="1:3" x14ac:dyDescent="0.3">
      <c r="A28" t="s">
        <v>91</v>
      </c>
      <c r="B28">
        <v>2437.9201770476702</v>
      </c>
      <c r="C28">
        <v>3022</v>
      </c>
    </row>
    <row r="29" spans="1:3" x14ac:dyDescent="0.3">
      <c r="A29" t="s">
        <v>92</v>
      </c>
      <c r="B29">
        <v>2404.7087450832801</v>
      </c>
      <c r="C29">
        <v>789</v>
      </c>
    </row>
    <row r="30" spans="1:3" x14ac:dyDescent="0.3">
      <c r="A30" t="s">
        <v>93</v>
      </c>
      <c r="B30">
        <v>2263.7865536980098</v>
      </c>
      <c r="C30">
        <v>1783</v>
      </c>
    </row>
    <row r="31" spans="1:3" x14ac:dyDescent="0.3">
      <c r="A31" t="s">
        <v>94</v>
      </c>
      <c r="B31">
        <v>2168.69775318542</v>
      </c>
      <c r="C31">
        <v>3305</v>
      </c>
    </row>
    <row r="32" spans="1:3" x14ac:dyDescent="0.3">
      <c r="A32" t="s">
        <v>95</v>
      </c>
      <c r="B32">
        <v>2116.4100899591999</v>
      </c>
      <c r="C32">
        <v>869</v>
      </c>
    </row>
    <row r="33" spans="1:3" x14ac:dyDescent="0.3">
      <c r="A33" t="s">
        <v>96</v>
      </c>
      <c r="B33">
        <v>1964.9886649112</v>
      </c>
      <c r="C33">
        <v>684</v>
      </c>
    </row>
    <row r="34" spans="1:3" x14ac:dyDescent="0.3">
      <c r="A34" t="s">
        <v>97</v>
      </c>
      <c r="B34">
        <v>1881.92908941305</v>
      </c>
      <c r="C34">
        <v>3146</v>
      </c>
    </row>
    <row r="35" spans="1:3" x14ac:dyDescent="0.3">
      <c r="A35" t="s">
        <v>98</v>
      </c>
      <c r="B35">
        <v>1862.7537231142701</v>
      </c>
      <c r="C35">
        <v>1126</v>
      </c>
    </row>
    <row r="36" spans="1:3" x14ac:dyDescent="0.3">
      <c r="A36" t="s">
        <v>99</v>
      </c>
      <c r="B36">
        <v>1834.9498653210501</v>
      </c>
      <c r="C36">
        <v>1553</v>
      </c>
    </row>
    <row r="37" spans="1:3" x14ac:dyDescent="0.3">
      <c r="A37" t="s">
        <v>100</v>
      </c>
      <c r="B37">
        <v>1529.7647116335299</v>
      </c>
      <c r="C37">
        <v>1398</v>
      </c>
    </row>
    <row r="38" spans="1:3" x14ac:dyDescent="0.3">
      <c r="A38" t="s">
        <v>101</v>
      </c>
      <c r="B38">
        <v>1451.2065821295801</v>
      </c>
      <c r="C38">
        <v>2131</v>
      </c>
    </row>
    <row r="39" spans="1:3" x14ac:dyDescent="0.3">
      <c r="A39" t="s">
        <v>102</v>
      </c>
      <c r="B39">
        <v>1447.23439862033</v>
      </c>
      <c r="C39">
        <v>1392</v>
      </c>
    </row>
    <row r="40" spans="1:3" x14ac:dyDescent="0.3">
      <c r="A40" t="s">
        <v>103</v>
      </c>
      <c r="B40">
        <v>1042.7120728846201</v>
      </c>
      <c r="C40">
        <v>478</v>
      </c>
    </row>
    <row r="41" spans="1:3" x14ac:dyDescent="0.3">
      <c r="A41" t="s">
        <v>104</v>
      </c>
      <c r="B41">
        <v>976.02221484655104</v>
      </c>
      <c r="C41">
        <v>1510</v>
      </c>
    </row>
    <row r="42" spans="1:3" x14ac:dyDescent="0.3">
      <c r="A42" t="s">
        <v>105</v>
      </c>
      <c r="B42">
        <v>931.05174559662703</v>
      </c>
      <c r="C42">
        <v>426</v>
      </c>
    </row>
    <row r="43" spans="1:3" x14ac:dyDescent="0.3">
      <c r="A43" t="s">
        <v>106</v>
      </c>
      <c r="B43">
        <v>795.18436641045503</v>
      </c>
      <c r="C43">
        <v>826</v>
      </c>
    </row>
    <row r="44" spans="1:3" x14ac:dyDescent="0.3">
      <c r="A44" t="s">
        <v>107</v>
      </c>
      <c r="B44">
        <v>763.80143298264204</v>
      </c>
      <c r="C44">
        <v>397</v>
      </c>
    </row>
    <row r="45" spans="1:3" x14ac:dyDescent="0.3">
      <c r="A45" t="s">
        <v>108</v>
      </c>
      <c r="B45">
        <v>725.31604840913803</v>
      </c>
      <c r="C45">
        <v>331</v>
      </c>
    </row>
    <row r="46" spans="1:3" x14ac:dyDescent="0.3">
      <c r="A46" t="s">
        <v>109</v>
      </c>
      <c r="B46">
        <v>659.26054030188595</v>
      </c>
      <c r="C46">
        <v>931</v>
      </c>
    </row>
    <row r="47" spans="1:3" x14ac:dyDescent="0.3">
      <c r="A47" t="s">
        <v>110</v>
      </c>
      <c r="B47">
        <v>643.22543514898496</v>
      </c>
      <c r="C47">
        <v>227</v>
      </c>
    </row>
    <row r="48" spans="1:3" x14ac:dyDescent="0.3">
      <c r="A48" t="s">
        <v>111</v>
      </c>
      <c r="B48">
        <v>563.66392446503403</v>
      </c>
      <c r="C48">
        <v>573</v>
      </c>
    </row>
    <row r="49" spans="1:3" x14ac:dyDescent="0.3">
      <c r="A49" t="s">
        <v>112</v>
      </c>
      <c r="B49">
        <v>558.44555974431103</v>
      </c>
      <c r="C49">
        <v>1054</v>
      </c>
    </row>
    <row r="50" spans="1:3" x14ac:dyDescent="0.3">
      <c r="A50" t="s">
        <v>113</v>
      </c>
      <c r="B50">
        <v>489.899872759304</v>
      </c>
      <c r="C50">
        <v>641</v>
      </c>
    </row>
    <row r="51" spans="1:3" x14ac:dyDescent="0.3">
      <c r="A51" t="s">
        <v>114</v>
      </c>
      <c r="B51">
        <v>454.006858307409</v>
      </c>
      <c r="C51">
        <v>208</v>
      </c>
    </row>
    <row r="52" spans="1:3" x14ac:dyDescent="0.3">
      <c r="A52" t="s">
        <v>115</v>
      </c>
      <c r="B52">
        <v>378.00804546601103</v>
      </c>
      <c r="C52">
        <v>185</v>
      </c>
    </row>
    <row r="53" spans="1:3" x14ac:dyDescent="0.3">
      <c r="A53" t="s">
        <v>116</v>
      </c>
      <c r="B53">
        <v>358.65332964102402</v>
      </c>
      <c r="C53">
        <v>387</v>
      </c>
    </row>
    <row r="54" spans="1:3" x14ac:dyDescent="0.3">
      <c r="A54" t="s">
        <v>117</v>
      </c>
      <c r="B54">
        <v>313.581160660693</v>
      </c>
      <c r="C54">
        <v>413</v>
      </c>
    </row>
    <row r="55" spans="1:3" x14ac:dyDescent="0.3">
      <c r="A55" t="s">
        <v>118</v>
      </c>
      <c r="B55">
        <v>225.27105709200899</v>
      </c>
      <c r="C55">
        <v>82</v>
      </c>
    </row>
    <row r="56" spans="1:3" x14ac:dyDescent="0.3">
      <c r="A56" t="s">
        <v>119</v>
      </c>
      <c r="B56">
        <v>56.296247783060203</v>
      </c>
      <c r="C56">
        <v>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F18-7365-4804-92FF-0F6DFE2CFE18}">
  <dimension ref="A1:L17"/>
  <sheetViews>
    <sheetView topLeftCell="B1" workbookViewId="0">
      <selection activeCell="D40" sqref="D40"/>
    </sheetView>
  </sheetViews>
  <sheetFormatPr defaultRowHeight="14.4" x14ac:dyDescent="0.3"/>
  <cols>
    <col min="2" max="2" width="9.88671875" bestFit="1" customWidth="1"/>
    <col min="4" max="4" width="9.88671875" bestFit="1" customWidth="1"/>
    <col min="7" max="7" width="8.88671875" customWidth="1"/>
    <col min="11" max="11" width="10.77734375" bestFit="1" customWidth="1"/>
  </cols>
  <sheetData>
    <row r="1" spans="1:12" x14ac:dyDescent="0.3">
      <c r="A1" s="17" t="s">
        <v>151</v>
      </c>
    </row>
    <row r="4" spans="1:12" x14ac:dyDescent="0.3">
      <c r="K4" s="3" t="s">
        <v>143</v>
      </c>
      <c r="L4" s="3" t="s">
        <v>6</v>
      </c>
    </row>
    <row r="5" spans="1:12" x14ac:dyDescent="0.3">
      <c r="D5" s="3" t="s">
        <v>160</v>
      </c>
      <c r="E5" s="3" t="s">
        <v>6</v>
      </c>
      <c r="K5" s="21" t="s">
        <v>139</v>
      </c>
      <c r="L5">
        <v>8882</v>
      </c>
    </row>
    <row r="6" spans="1:12" x14ac:dyDescent="0.3">
      <c r="D6" t="s">
        <v>159</v>
      </c>
      <c r="E6">
        <v>606</v>
      </c>
      <c r="K6" s="21" t="s">
        <v>149</v>
      </c>
      <c r="L6">
        <v>5338</v>
      </c>
    </row>
    <row r="7" spans="1:12" x14ac:dyDescent="0.3">
      <c r="D7" t="s">
        <v>152</v>
      </c>
      <c r="E7">
        <v>10026</v>
      </c>
      <c r="K7" s="21" t="s">
        <v>145</v>
      </c>
      <c r="L7">
        <v>50432</v>
      </c>
    </row>
    <row r="8" spans="1:12" x14ac:dyDescent="0.3">
      <c r="D8" t="s">
        <v>155</v>
      </c>
      <c r="E8">
        <v>86615</v>
      </c>
      <c r="K8" s="21" t="s">
        <v>144</v>
      </c>
      <c r="L8">
        <v>241058</v>
      </c>
    </row>
    <row r="9" spans="1:12" x14ac:dyDescent="0.3">
      <c r="D9" t="s">
        <v>156</v>
      </c>
      <c r="E9">
        <v>197218</v>
      </c>
      <c r="K9" s="21" t="s">
        <v>146</v>
      </c>
      <c r="L9">
        <v>130484</v>
      </c>
    </row>
    <row r="10" spans="1:12" x14ac:dyDescent="0.3">
      <c r="D10" t="s">
        <v>157</v>
      </c>
      <c r="E10">
        <v>376074</v>
      </c>
      <c r="K10" s="21" t="s">
        <v>148</v>
      </c>
      <c r="L10">
        <v>106762</v>
      </c>
    </row>
    <row r="11" spans="1:12" x14ac:dyDescent="0.3">
      <c r="D11" t="s">
        <v>154</v>
      </c>
      <c r="E11">
        <v>536808</v>
      </c>
      <c r="K11" s="21" t="s">
        <v>147</v>
      </c>
      <c r="L11">
        <v>110850</v>
      </c>
    </row>
    <row r="12" spans="1:12" x14ac:dyDescent="0.3">
      <c r="D12" t="s">
        <v>158</v>
      </c>
      <c r="E12">
        <v>54557</v>
      </c>
      <c r="K12" s="21" t="s">
        <v>141</v>
      </c>
      <c r="L12">
        <v>127266</v>
      </c>
    </row>
    <row r="13" spans="1:12" x14ac:dyDescent="0.3">
      <c r="D13" t="s">
        <v>153</v>
      </c>
      <c r="E13">
        <v>833</v>
      </c>
      <c r="K13" s="21" t="s">
        <v>142</v>
      </c>
      <c r="L13">
        <v>255528</v>
      </c>
    </row>
    <row r="14" spans="1:12" x14ac:dyDescent="0.3">
      <c r="K14" s="21" t="s">
        <v>138</v>
      </c>
      <c r="L14">
        <v>162626</v>
      </c>
    </row>
    <row r="15" spans="1:12" x14ac:dyDescent="0.3">
      <c r="C15">
        <v>1993</v>
      </c>
      <c r="D15">
        <v>1983</v>
      </c>
      <c r="K15" s="21" t="s">
        <v>137</v>
      </c>
      <c r="L15">
        <v>74302</v>
      </c>
    </row>
    <row r="16" spans="1:12" x14ac:dyDescent="0.3">
      <c r="B16" t="s">
        <v>161</v>
      </c>
      <c r="C16">
        <f>2019-1993</f>
        <v>26</v>
      </c>
      <c r="D16">
        <f>2019-1984</f>
        <v>35</v>
      </c>
      <c r="K16" s="21" t="s">
        <v>140</v>
      </c>
      <c r="L16">
        <v>17386</v>
      </c>
    </row>
    <row r="17" spans="11:12" x14ac:dyDescent="0.3">
      <c r="K17" s="20" t="s">
        <v>150</v>
      </c>
      <c r="L17">
        <v>10437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2023-03-11T05:11:23Z</dcterms:created>
  <dcterms:modified xsi:type="dcterms:W3CDTF">2023-03-18T00:36:05Z</dcterms:modified>
</cp:coreProperties>
</file>