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6474\Desktop\"/>
    </mc:Choice>
  </mc:AlternateContent>
  <xr:revisionPtr revIDLastSave="0" documentId="8_{3B18D968-A474-429A-A5BA-9888664BA366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rowdfunding" sheetId="1" r:id="rId1"/>
    <sheet name="Category vs Outcome" sheetId="2" r:id="rId2"/>
    <sheet name="Sub-Category vs Outcome" sheetId="3" r:id="rId3"/>
    <sheet name="Date vs Outcome" sheetId="10" r:id="rId4"/>
    <sheet name="Outcomes Based on Goals" sheetId="12" r:id="rId5"/>
    <sheet name="Successful vs Failed Backers" sheetId="13" r:id="rId6"/>
  </sheets>
  <definedNames>
    <definedName name="_xlnm._FilterDatabase" localSheetId="0" hidden="1">Crowdfunding!$A$1:$T$1001</definedName>
  </definedNames>
  <calcPr calcId="191029"/>
  <pivotCaches>
    <pivotCache cacheId="2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3" l="1"/>
  <c r="G3" i="13"/>
  <c r="H10" i="13"/>
  <c r="K11" i="13"/>
  <c r="K10" i="13"/>
  <c r="K9" i="13"/>
  <c r="K8" i="13"/>
  <c r="K7" i="13"/>
  <c r="K6" i="13"/>
  <c r="H11" i="13"/>
  <c r="H8" i="13"/>
  <c r="H7" i="13"/>
  <c r="H9" i="13" s="1"/>
  <c r="H4" i="13"/>
  <c r="K5" i="13"/>
  <c r="K4" i="13"/>
  <c r="H6" i="13"/>
  <c r="H5" i="13"/>
  <c r="D13" i="12"/>
  <c r="C13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D5" i="12"/>
  <c r="C5" i="12"/>
  <c r="D4" i="12"/>
  <c r="C4" i="12"/>
  <c r="D3" i="12"/>
  <c r="C3" i="12"/>
  <c r="D2" i="12"/>
  <c r="C2" i="12"/>
  <c r="B13" i="12"/>
  <c r="B12" i="12"/>
  <c r="B11" i="12"/>
  <c r="B10" i="12"/>
  <c r="E10" i="12" s="1"/>
  <c r="B9" i="12"/>
  <c r="E9" i="12" s="1"/>
  <c r="B8" i="12"/>
  <c r="B7" i="12"/>
  <c r="B6" i="12"/>
  <c r="E6" i="12" s="1"/>
  <c r="B5" i="12"/>
  <c r="E5" i="12" s="1"/>
  <c r="B4" i="12"/>
  <c r="E4" i="12" s="1"/>
  <c r="B3" i="12"/>
  <c r="B2" i="1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3" i="1"/>
  <c r="E8" i="12" l="1"/>
  <c r="E3" i="12"/>
  <c r="E7" i="12"/>
  <c r="H7" i="12" s="1"/>
  <c r="G7" i="12"/>
  <c r="H4" i="12"/>
  <c r="G5" i="12"/>
  <c r="G6" i="12"/>
  <c r="H6" i="12"/>
  <c r="G8" i="12"/>
  <c r="H8" i="12"/>
  <c r="G9" i="12"/>
  <c r="H9" i="12"/>
  <c r="G10" i="12"/>
  <c r="H2" i="12"/>
  <c r="H10" i="12"/>
  <c r="G3" i="12"/>
  <c r="H3" i="12"/>
  <c r="G4" i="12"/>
  <c r="H5" i="12"/>
  <c r="E2" i="12"/>
  <c r="F2" i="12" s="1"/>
  <c r="F10" i="12"/>
  <c r="E13" i="12"/>
  <c r="G13" i="12" s="1"/>
  <c r="F9" i="12"/>
  <c r="E12" i="12"/>
  <c r="G12" i="12" s="1"/>
  <c r="F8" i="12"/>
  <c r="E11" i="12"/>
  <c r="H11" i="12" s="1"/>
  <c r="F7" i="12"/>
  <c r="F6" i="12"/>
  <c r="F5" i="12"/>
  <c r="F4" i="12"/>
  <c r="F3" i="12"/>
  <c r="H13" i="12" l="1"/>
  <c r="G11" i="12"/>
  <c r="G2" i="12"/>
  <c r="F13" i="12"/>
  <c r="F12" i="12"/>
  <c r="H12" i="12"/>
  <c r="F11" i="12"/>
</calcChain>
</file>

<file path=xl/sharedStrings.xml><?xml version="1.0" encoding="utf-8"?>
<sst xmlns="http://schemas.openxmlformats.org/spreadsheetml/2006/main" count="9074" uniqueCount="2117">
  <si>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</si>
  <si>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</si>
  <si>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</si>
  <si>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</si>
  <si>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</si>
  <si>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</si>
  <si>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</si>
  <si>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</si>
  <si>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</si>
  <si>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</si>
  <si>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</si>
  <si>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</si>
  <si>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</si>
  <si>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</si>
  <si>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</si>
  <si>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</si>
  <si>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</si>
  <si>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</si>
  <si>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</si>
  <si>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</si>
  <si>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</si>
  <si>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</si>
  <si>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</si>
  <si>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</si>
  <si>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</si>
  <si>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</si>
  <si>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</si>
  <si>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</si>
  <si>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</si>
  <si>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</si>
  <si>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</si>
  <si>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</si>
  <si>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</si>
  <si>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</si>
  <si>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</si>
  <si>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</si>
  <si>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</si>
  <si>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</si>
  <si>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</si>
  <si>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</si>
  <si>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</si>
  <si>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</si>
  <si>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</si>
  <si>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</si>
  <si>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</si>
  <si>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</si>
  <si>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</si>
  <si>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</si>
  <si>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</si>
  <si>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</si>
  <si>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</si>
  <si>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</si>
  <si>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</si>
  <si>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</si>
  <si>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</si>
  <si>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</si>
  <si>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</si>
  <si>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</si>
  <si>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</si>
  <si>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</si>
  <si>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</si>
  <si>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</si>
  <si>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</si>
  <si>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</si>
  <si>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</si>
  <si>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</si>
  <si>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</si>
  <si>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</si>
  <si>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</si>
  <si>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</si>
  <si>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</si>
  <si>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</si>
  <si>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</si>
  <si>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</si>
  <si>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</si>
  <si>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</si>
  <si>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</si>
  <si>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</si>
  <si>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</si>
  <si>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</si>
  <si>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</si>
  <si>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</si>
  <si>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</si>
  <si>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</si>
  <si>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</si>
  <si>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</si>
  <si>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</si>
  <si>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</si>
  <si>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</si>
  <si>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</si>
  <si>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</si>
  <si>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</si>
  <si>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</si>
  <si>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</si>
  <si>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</si>
  <si>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</si>
  <si>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</si>
  <si>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</si>
  <si>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</si>
  <si>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</si>
  <si>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</si>
  <si>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</si>
  <si>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</si>
  <si>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</si>
  <si>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</si>
  <si>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</si>
  <si>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</si>
  <si>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</si>
  <si>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</si>
  <si>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</si>
  <si>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</si>
  <si>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</si>
  <si>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</si>
  <si>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</si>
  <si>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</si>
  <si>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</si>
  <si>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</si>
  <si>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</si>
  <si>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</si>
  <si>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</si>
  <si>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</si>
  <si>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</si>
  <si>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</si>
  <si>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</si>
  <si>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</si>
  <si>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</si>
  <si>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</si>
  <si>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</si>
  <si>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</si>
  <si>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</si>
  <si>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</si>
  <si>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</si>
  <si>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</si>
  <si>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</si>
  <si>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</si>
  <si>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</si>
  <si>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</si>
  <si>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</si>
  <si>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</si>
  <si>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</si>
  <si>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</si>
  <si>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</si>
  <si>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</si>
  <si>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</si>
  <si>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</si>
  <si>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</si>
  <si>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</si>
  <si>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</si>
  <si>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</si>
  <si>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</si>
  <si>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</si>
  <si>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</si>
  <si>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</si>
  <si>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</si>
  <si>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</si>
  <si>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</si>
  <si>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</si>
  <si>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</si>
  <si>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</si>
  <si>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</si>
  <si>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</si>
  <si>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</si>
  <si>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</si>
  <si>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</si>
  <si>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</si>
  <si>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</si>
  <si>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</si>
  <si>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</si>
  <si>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</si>
  <si>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</si>
  <si>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</si>
  <si>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</si>
  <si>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</si>
  <si>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</si>
  <si>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</si>
  <si>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</si>
  <si>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</si>
  <si>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</si>
  <si>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</si>
  <si>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</si>
  <si>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</si>
  <si>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</si>
  <si>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</si>
  <si>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</si>
  <si>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</si>
  <si>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</si>
  <si>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</si>
  <si>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</si>
  <si>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</si>
  <si>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</si>
  <si>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</si>
  <si>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</si>
  <si>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</si>
  <si>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</si>
  <si>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</si>
  <si>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</si>
  <si>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</si>
  <si>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</si>
  <si>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</si>
  <si>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</si>
  <si>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</si>
  <si>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</si>
  <si>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</si>
  <si>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</si>
  <si>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</si>
  <si>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</si>
  <si>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</si>
  <si>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</si>
  <si>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</si>
  <si>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</si>
  <si>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</si>
  <si>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</si>
  <si>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</si>
  <si>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</si>
  <si>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</si>
  <si>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</si>
  <si>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</si>
  <si>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</si>
  <si>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</si>
  <si>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</si>
  <si>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</si>
  <si>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</si>
  <si>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</si>
  <si>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</si>
  <si>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</si>
  <si>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</si>
  <si>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</si>
  <si>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</si>
  <si>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</si>
  <si>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</si>
  <si>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</si>
  <si>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</si>
  <si>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</si>
  <si>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</si>
  <si>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</si>
  <si>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</si>
  <si>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</si>
  <si>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</si>
  <si>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</si>
  <si>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</si>
  <si>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</si>
  <si>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</si>
  <si>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</si>
  <si>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</si>
  <si>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</si>
  <si>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</si>
  <si>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</si>
  <si>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</si>
  <si>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</si>
  <si>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</si>
  <si>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</si>
  <si>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</si>
  <si>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</si>
  <si>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</si>
  <si>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</si>
  <si>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</si>
  <si>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</si>
  <si>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</si>
  <si>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</si>
  <si>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</si>
  <si>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</si>
  <si>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</si>
  <si>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</si>
  <si>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</si>
  <si>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</si>
  <si>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</si>
  <si>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</si>
  <si>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</si>
  <si>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</si>
  <si>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</si>
  <si>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</si>
  <si>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</si>
  <si>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</si>
  <si>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</si>
  <si>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</si>
  <si>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</si>
  <si>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</si>
  <si>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</si>
  <si>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</si>
  <si>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</si>
  <si>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</si>
  <si>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</si>
  <si>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</si>
  <si>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</si>
  <si>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</si>
  <si>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</si>
  <si>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</si>
  <si>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</si>
  <si>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</si>
  <si>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</si>
  <si>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</si>
  <si>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</si>
  <si>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</si>
  <si>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</si>
  <si>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</si>
  <si>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</si>
  <si>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</si>
  <si>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</si>
  <si>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</si>
  <si>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</si>
  <si>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</si>
  <si>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</si>
  <si>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</si>
  <si>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</si>
  <si>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</si>
  <si>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</si>
  <si>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</si>
  <si>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</si>
  <si>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</si>
  <si>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</si>
  <si>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</si>
  <si>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</si>
  <si>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</si>
  <si>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</si>
  <si>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</si>
  <si>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</si>
  <si>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</si>
  <si>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</si>
  <si>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</si>
  <si>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</si>
  <si>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</si>
  <si>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</si>
  <si>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</si>
  <si>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</si>
  <si>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</si>
  <si>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</si>
  <si>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</si>
  <si>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</si>
  <si>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</si>
  <si>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</si>
  <si>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</si>
  <si>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</si>
  <si>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</si>
  <si>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</si>
  <si>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</si>
  <si>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</si>
  <si>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</si>
  <si>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</si>
  <si>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</si>
  <si>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</si>
  <si>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</si>
  <si>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</si>
  <si>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</si>
  <si>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</si>
  <si>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</si>
  <si>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</si>
  <si>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</si>
  <si>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</si>
  <si>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</si>
  <si>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</si>
  <si>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</si>
  <si>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</si>
  <si>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</si>
  <si>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</si>
  <si>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</si>
  <si>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</si>
  <si>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</si>
  <si>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</si>
  <si>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</si>
  <si>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</si>
  <si>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</si>
  <si>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</si>
  <si>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</si>
  <si>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</si>
  <si>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</si>
  <si>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</si>
  <si>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</si>
  <si>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</si>
  <si>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</si>
  <si>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</si>
  <si>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</si>
  <si>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</si>
  <si>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</si>
  <si>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</si>
  <si>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</si>
  <si>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</si>
  <si>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</si>
  <si>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</si>
  <si>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</si>
  <si>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</si>
  <si>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</si>
  <si>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</si>
  <si>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</si>
  <si>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</si>
  <si>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</si>
  <si>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</si>
  <si>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</si>
  <si>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</si>
  <si>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</si>
  <si>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</si>
  <si>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</si>
  <si>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</si>
  <si>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</si>
  <si>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</si>
  <si>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</si>
  <si>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</si>
  <si>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</si>
  <si>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</si>
  <si>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</si>
  <si>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</si>
  <si>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</si>
  <si>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</si>
  <si>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</si>
  <si>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</si>
  <si>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</si>
  <si>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</si>
  <si>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</si>
  <si>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</si>
  <si>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</si>
  <si>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</si>
  <si>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</si>
  <si>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</si>
  <si>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</si>
  <si>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</si>
  <si>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</si>
  <si>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</si>
  <si>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</si>
  <si>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</si>
  <si>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</si>
  <si>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</si>
  <si>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</si>
  <si>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</si>
  <si>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</si>
  <si>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</si>
  <si>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</si>
  <si>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</si>
  <si>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</si>
  <si>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</si>
  <si>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</si>
  <si>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</si>
  <si>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</si>
  <si>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</si>
  <si>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</si>
  <si>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</si>
  <si>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</si>
  <si>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</si>
  <si>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</si>
  <si>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</si>
  <si>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</si>
  <si>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</si>
  <si>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</si>
  <si>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</si>
  <si>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</si>
  <si>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</si>
  <si>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</si>
  <si>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</si>
  <si>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</si>
  <si>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</si>
  <si>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</si>
  <si>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</si>
  <si>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</si>
  <si>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</si>
  <si>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</si>
  <si>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</si>
  <si>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</si>
  <si>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</si>
  <si>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</si>
  <si>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</si>
  <si>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</si>
  <si>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</si>
  <si>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</si>
  <si>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</si>
  <si>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</si>
  <si>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</si>
  <si>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</si>
  <si>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</si>
  <si>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</si>
  <si>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</si>
  <si>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</si>
  <si>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</si>
  <si>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</si>
  <si>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</si>
  <si>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</si>
  <si>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</si>
  <si>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</si>
  <si>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</si>
  <si>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</si>
  <si>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</si>
  <si>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</si>
  <si>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</si>
  <si>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</si>
  <si>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</si>
  <si>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</si>
  <si>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</si>
  <si>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</si>
  <si>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</si>
  <si>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</si>
  <si>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</si>
  <si>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</si>
  <si>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</si>
  <si>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</si>
  <si>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</si>
  <si>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</si>
  <si>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</si>
  <si>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</si>
  <si>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</si>
  <si>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</si>
  <si>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</si>
  <si>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</si>
  <si>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</si>
  <si>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</si>
  <si>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</si>
  <si>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</si>
  <si>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</si>
  <si>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</si>
  <si>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</si>
  <si>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</si>
  <si>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</si>
  <si>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</si>
  <si>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</si>
  <si>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</si>
  <si>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</si>
  <si>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</si>
  <si>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</si>
  <si>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</si>
  <si>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</si>
  <si>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</si>
  <si>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</si>
  <si>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</si>
  <si>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</si>
  <si>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</si>
  <si>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</si>
  <si>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</si>
  <si>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</si>
  <si>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</si>
  <si>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</si>
  <si>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</si>
  <si>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</si>
  <si>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</si>
  <si>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</si>
  <si>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</si>
  <si>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</si>
  <si>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</si>
  <si>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</si>
  <si>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</si>
  <si>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</si>
  <si>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</si>
  <si>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</si>
  <si>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</si>
  <si>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</si>
  <si>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</si>
  <si>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</si>
  <si>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</si>
  <si>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</si>
  <si>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</si>
  <si>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</si>
  <si>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</si>
  <si>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</si>
  <si>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</si>
  <si>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</si>
  <si>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</si>
  <si>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</si>
  <si>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</si>
  <si>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</si>
  <si>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</si>
  <si>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</si>
  <si>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</si>
  <si>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</si>
  <si>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</si>
  <si>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</si>
  <si>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</si>
  <si>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</si>
  <si>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</si>
  <si>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</si>
  <si>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</si>
  <si>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</si>
  <si>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</si>
  <si>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</si>
  <si>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</si>
  <si>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</si>
  <si>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</si>
  <si>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</si>
  <si>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</si>
  <si>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</si>
  <si>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</si>
  <si>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</si>
  <si>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</si>
  <si>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</si>
  <si>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</si>
  <si>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</si>
  <si>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</si>
  <si>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</si>
  <si>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</si>
  <si>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</si>
  <si>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</si>
  <si>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</si>
  <si>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</si>
  <si>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</si>
  <si>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</si>
  <si>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</si>
  <si>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</si>
  <si>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</si>
  <si>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</si>
  <si>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</si>
  <si>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</si>
  <si>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</si>
  <si>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</si>
  <si>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</si>
  <si>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</si>
  <si>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</si>
  <si>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</si>
  <si>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</si>
  <si>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</si>
  <si>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</si>
  <si>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</si>
  <si>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</si>
  <si>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</si>
  <si>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</si>
  <si>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</si>
  <si>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</si>
  <si>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</si>
  <si>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</si>
  <si>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</si>
  <si>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</si>
  <si>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</si>
  <si>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</si>
  <si>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</si>
  <si>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</si>
  <si>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</si>
  <si>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</si>
  <si>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</si>
  <si>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</si>
  <si>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</si>
  <si>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</si>
  <si>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</si>
  <si>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</si>
  <si>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</si>
  <si>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</si>
  <si>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</si>
  <si>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</si>
  <si>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</si>
  <si>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</si>
  <si>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</si>
  <si>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</si>
  <si>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</si>
  <si>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</si>
  <si>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</si>
  <si>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</si>
  <si>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</si>
  <si>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</si>
  <si>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</si>
  <si>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</si>
  <si>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</si>
  <si>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</si>
  <si>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</si>
  <si>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</si>
  <si>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</si>
  <si>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</si>
  <si>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</si>
  <si>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</si>
  <si>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</si>
  <si>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</si>
  <si>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</si>
  <si>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</si>
  <si>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</si>
  <si>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</si>
  <si>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</si>
  <si>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</si>
  <si>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</si>
  <si>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</si>
  <si>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</si>
  <si>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</si>
  <si>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</si>
  <si>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</si>
  <si>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</si>
  <si>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</si>
  <si>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</si>
  <si>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</si>
  <si>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</si>
  <si>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</si>
  <si>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</si>
  <si>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</si>
  <si>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</si>
  <si>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</si>
  <si>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</si>
  <si>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</si>
  <si>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</si>
  <si>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</si>
  <si>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</si>
  <si>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</si>
  <si>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</si>
  <si>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</si>
  <si>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</si>
  <si>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</si>
  <si>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</si>
  <si>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</si>
  <si>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</si>
  <si>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</si>
  <si>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</si>
  <si>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</si>
  <si>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</si>
  <si>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</si>
  <si>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</si>
  <si>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</si>
  <si>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</si>
  <si>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</si>
  <si>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</si>
  <si>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</si>
  <si>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</si>
  <si>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</si>
  <si>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</si>
  <si>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</si>
  <si>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</si>
  <si>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</si>
  <si>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</si>
  <si>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</si>
  <si>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</si>
  <si>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</si>
  <si>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</si>
  <si>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</si>
  <si>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</si>
  <si>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</si>
  <si>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</si>
  <si>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</si>
  <si>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</si>
  <si>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</si>
  <si>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</si>
  <si>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</si>
  <si>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</si>
  <si>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</si>
  <si>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</si>
  <si>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</si>
  <si>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</si>
  <si>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</si>
  <si>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</si>
  <si>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</si>
  <si>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</si>
  <si>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</si>
  <si>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</si>
  <si>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</si>
  <si>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</si>
  <si>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</si>
  <si>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</si>
  <si>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</si>
  <si>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</si>
  <si>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</si>
  <si>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</si>
  <si>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</si>
  <si>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</si>
  <si>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</si>
  <si>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</si>
  <si>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</si>
  <si>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</si>
  <si>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</si>
  <si>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</si>
  <si>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</si>
  <si>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</si>
  <si>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</si>
  <si>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</si>
  <si>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</si>
  <si>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</si>
  <si>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</si>
  <si>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</si>
  <si>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</si>
  <si>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</si>
  <si>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</si>
  <si>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</si>
  <si>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</si>
  <si>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</si>
  <si>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</si>
  <si>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</si>
  <si>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</si>
  <si>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</si>
  <si>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</si>
  <si>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</si>
  <si>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</si>
  <si>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</si>
  <si>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</si>
  <si>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</si>
  <si>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</si>
  <si>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</si>
  <si>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</si>
  <si>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</si>
  <si>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</si>
  <si>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</si>
  <si>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</si>
  <si>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</si>
  <si>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</si>
  <si>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</si>
  <si>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</si>
  <si>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</si>
  <si>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</si>
  <si>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</si>
  <si>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</si>
  <si>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</si>
  <si>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</si>
  <si>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</si>
  <si>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</si>
  <si>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</si>
  <si>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</si>
  <si>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</si>
  <si>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</si>
  <si>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</si>
  <si>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</si>
  <si>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</si>
  <si>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</si>
  <si>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</si>
  <si>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</si>
  <si>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</si>
  <si>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</si>
  <si>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</si>
  <si>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</si>
  <si>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</si>
  <si>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</si>
  <si>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</si>
  <si>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</si>
  <si>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</si>
  <si>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</si>
  <si>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</si>
  <si>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</si>
  <si>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</si>
  <si>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</si>
  <si>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</si>
  <si>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</si>
  <si>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</si>
  <si>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</si>
  <si>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</si>
  <si>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</si>
  <si>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</si>
  <si>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</si>
  <si>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</si>
  <si>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</si>
  <si>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</si>
  <si>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</si>
  <si>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</si>
  <si>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</si>
  <si>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</si>
  <si>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</si>
  <si>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</si>
  <si>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</si>
  <si>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</si>
  <si>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</si>
  <si>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</si>
  <si>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</si>
  <si>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</si>
  <si>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</si>
  <si>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</si>
  <si>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</si>
  <si>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</si>
  <si>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</si>
  <si>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</si>
  <si>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</si>
  <si>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</si>
  <si>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</si>
  <si>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</si>
  <si>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</si>
  <si>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</si>
  <si>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</si>
  <si>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</si>
  <si>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</si>
  <si>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</si>
  <si>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</si>
  <si>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</si>
  <si>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</si>
  <si>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</si>
  <si>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</si>
  <si>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</si>
  <si>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</si>
  <si>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</si>
  <si>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</si>
  <si>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</si>
  <si>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</si>
  <si>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</si>
  <si>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</si>
  <si>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</si>
  <si>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</si>
  <si>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</si>
  <si>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</si>
  <si>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</si>
  <si>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</si>
  <si>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</si>
  <si>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</si>
  <si>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</si>
  <si>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</si>
  <si>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</si>
  <si>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</si>
  <si>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</si>
  <si>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</si>
  <si>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</si>
  <si>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</si>
  <si>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</si>
  <si>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</si>
  <si>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</si>
  <si>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</si>
  <si>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</si>
  <si>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</si>
  <si>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</si>
  <si>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</si>
  <si>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</si>
  <si>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</si>
  <si>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</si>
  <si>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</si>
  <si>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</si>
  <si>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</si>
  <si>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</si>
  <si>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</si>
  <si>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</si>
  <si>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</si>
  <si>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</si>
  <si>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</si>
  <si>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</si>
  <si>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</si>
  <si>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</si>
  <si>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</si>
  <si>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</si>
  <si>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</si>
  <si>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</si>
  <si>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</si>
  <si>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</si>
  <si>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</si>
  <si>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</si>
  <si>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</si>
  <si>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</si>
  <si>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</si>
  <si>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</si>
  <si>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</si>
  <si>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</si>
  <si>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</si>
  <si>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</si>
  <si>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</si>
  <si>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</si>
  <si>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</si>
  <si>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</si>
  <si>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</si>
  <si>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</si>
  <si>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</si>
  <si>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</si>
  <si>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</si>
  <si>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</si>
  <si>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</si>
  <si>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</si>
  <si>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</si>
  <si>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</si>
  <si>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</si>
  <si>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</si>
  <si>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</si>
  <si>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</si>
  <si>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</si>
  <si>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</si>
  <si>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</si>
  <si>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</si>
  <si>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</si>
  <si>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</si>
  <si>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</si>
  <si>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</si>
  <si>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</si>
  <si>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</si>
  <si>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</si>
  <si>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</si>
  <si>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</si>
  <si>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</si>
  <si>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</si>
  <si>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</si>
  <si>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</si>
  <si>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</si>
  <si>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</si>
  <si>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</si>
  <si>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</si>
  <si>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</si>
  <si>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</si>
  <si>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</si>
  <si>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</si>
  <si>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</si>
  <si>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</si>
  <si>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</si>
  <si>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</si>
  <si>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</si>
  <si>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</si>
  <si>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</si>
  <si>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</si>
  <si>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</si>
  <si>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</si>
  <si>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</si>
  <si>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</si>
  <si>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</si>
  <si>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</si>
  <si>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</si>
  <si>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</si>
  <si>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</si>
  <si>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</si>
  <si>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</si>
  <si>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</si>
  <si>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</si>
  <si>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</si>
  <si>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</si>
  <si>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</si>
  <si>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</si>
  <si>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</si>
  <si>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</si>
  <si>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</si>
  <si>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</si>
  <si>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</si>
  <si>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</si>
  <si>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</si>
  <si>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</si>
  <si>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</si>
  <si>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</si>
  <si>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</si>
  <si>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</si>
  <si>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</si>
  <si>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</si>
  <si>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</si>
  <si>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</si>
  <si>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</si>
  <si>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</si>
  <si>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</si>
  <si>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</si>
  <si>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</si>
  <si>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</si>
  <si>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</si>
  <si>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</si>
  <si>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</si>
  <si>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</si>
  <si>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</si>
  <si>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</si>
  <si>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</si>
  <si>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</si>
  <si>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</si>
  <si>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</si>
  <si>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</si>
  <si>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</si>
  <si>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</si>
  <si>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</si>
  <si>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</si>
  <si>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</si>
  <si>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</si>
  <si>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</si>
  <si>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</si>
  <si>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</si>
  <si>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</si>
  <si>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</si>
  <si>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</si>
  <si>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</si>
  <si>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</si>
  <si>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</si>
  <si>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</si>
  <si>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</si>
  <si>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</si>
  <si>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</si>
  <si>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</si>
  <si>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</si>
  <si>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</si>
  <si>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</si>
  <si>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</si>
  <si>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</si>
  <si>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</si>
  <si>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</si>
  <si>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</si>
  <si>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</si>
  <si>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</si>
  <si>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</si>
  <si>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</si>
  <si>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</si>
  <si>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</si>
  <si>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</si>
  <si>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</si>
  <si>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</si>
  <si>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</si>
  <si>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</si>
  <si>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</si>
  <si>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</si>
  <si>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</si>
  <si>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</si>
  <si>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</si>
  <si>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</si>
  <si>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</si>
  <si>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</si>
  <si>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</si>
  <si>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</si>
  <si>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</si>
  <si>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</si>
  <si>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</si>
  <si>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</si>
  <si>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</si>
  <si>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</si>
  <si>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</si>
  <si>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</si>
  <si>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</si>
  <si>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</si>
  <si>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</si>
  <si>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</si>
  <si>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</si>
  <si>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</si>
  <si>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</si>
  <si>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</si>
  <si>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</si>
  <si>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</si>
  <si>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</si>
  <si>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</si>
  <si>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</si>
  <si>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</si>
  <si>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</si>
  <si>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</si>
  <si>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</si>
  <si>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</si>
  <si>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</si>
  <si>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</si>
  <si>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</si>
  <si>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</si>
  <si>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</si>
  <si>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</si>
  <si>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</si>
  <si>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</si>
  <si>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</si>
  <si>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</si>
  <si>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</si>
  <si>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</si>
  <si>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</si>
  <si>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</si>
  <si>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</si>
  <si>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</si>
  <si>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</si>
  <si>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</si>
  <si>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</si>
  <si>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</si>
  <si>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</si>
  <si>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</si>
  <si>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</si>
  <si>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</si>
  <si>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</si>
  <si>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</si>
  <si>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</si>
  <si>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</si>
  <si>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</si>
  <si>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</si>
  <si>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</si>
  <si>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</si>
  <si>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</si>
  <si>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</si>
  <si>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</si>
  <si>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</si>
  <si>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</si>
  <si>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</si>
  <si>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</si>
  <si>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</si>
  <si>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</si>
  <si>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</si>
  <si>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</si>
  <si>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</si>
  <si>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</si>
  <si>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</si>
  <si>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</si>
  <si>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</si>
  <si>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</si>
  <si>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</si>
  <si>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</si>
  <si>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</si>
  <si>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</si>
  <si>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</si>
  <si>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</si>
  <si>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</si>
  <si>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</si>
  <si>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</si>
  <si>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</si>
  <si>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</si>
  <si>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</si>
  <si>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</si>
  <si>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</si>
  <si>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</si>
  <si>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</si>
  <si>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</si>
  <si>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</si>
  <si>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</si>
  <si>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</si>
  <si>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</si>
  <si>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</si>
  <si>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</si>
  <si>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</si>
  <si>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</si>
  <si>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</si>
  <si>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</si>
  <si>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</si>
  <si>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</si>
  <si>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</si>
  <si>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</si>
  <si>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</si>
  <si>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</si>
  <si>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</si>
  <si>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</si>
  <si>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</si>
  <si>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</si>
  <si>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</si>
  <si>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</si>
  <si>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</si>
  <si>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</si>
  <si>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</si>
  <si>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</si>
  <si>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</si>
  <si>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</si>
  <si>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</si>
  <si>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</si>
  <si>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</si>
  <si>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</si>
  <si>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</si>
  <si>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</si>
  <si>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</si>
  <si>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</si>
  <si>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</si>
  <si>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</si>
  <si>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</si>
  <si>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</si>
  <si>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</si>
  <si>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</si>
  <si>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</si>
  <si>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</si>
  <si>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</si>
  <si>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</si>
  <si>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</si>
  <si>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</si>
  <si>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</si>
  <si>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</si>
  <si>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</si>
  <si>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</si>
  <si>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</si>
  <si>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</si>
  <si>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</si>
  <si>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</si>
  <si>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</si>
  <si>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</si>
  <si>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</si>
  <si>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</si>
  <si>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</si>
  <si>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</si>
  <si>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</si>
  <si>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</si>
  <si>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</si>
  <si>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</si>
  <si>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</si>
  <si>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</si>
  <si>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</si>
  <si>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</si>
  <si>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</si>
  <si>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</si>
  <si>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</si>
  <si>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</si>
  <si>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</si>
  <si>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</si>
  <si>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</si>
  <si>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</si>
  <si>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</si>
  <si>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</si>
  <si>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</si>
  <si>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</si>
  <si>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</si>
  <si>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</si>
  <si>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</si>
  <si>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</si>
  <si>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</si>
  <si>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</si>
  <si>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</si>
  <si>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</si>
  <si>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</si>
  <si>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</si>
  <si>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</si>
  <si>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</si>
  <si>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</si>
  <si>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</si>
  <si>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</si>
  <si>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</si>
  <si>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</si>
  <si>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</si>
  <si>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</si>
  <si>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</si>
  <si>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</si>
  <si>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</si>
  <si>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</si>
  <si>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</si>
  <si>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</si>
  <si>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</si>
  <si>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</si>
  <si>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</si>
  <si>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</si>
  <si>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</si>
  <si>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</si>
  <si>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</si>
  <si>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</si>
  <si>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</si>
  <si>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</si>
  <si>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</si>
  <si>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</si>
  <si>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</si>
  <si>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</si>
  <si>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</si>
  <si>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</si>
  <si>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</si>
  <si>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</si>
  <si>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</si>
  <si>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</si>
  <si>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</si>
  <si>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</si>
  <si>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</si>
  <si>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</si>
  <si>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</si>
  <si>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</si>
  <si>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</si>
  <si>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</si>
  <si>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</si>
  <si>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</si>
  <si>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</si>
  <si>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</si>
  <si>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</si>
  <si>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</si>
  <si>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</si>
  <si>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</si>
  <si>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</si>
  <si>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</si>
  <si>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</si>
  <si>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</si>
  <si>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</si>
  <si>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</si>
  <si>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</si>
  <si>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</si>
  <si>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</si>
  <si>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</si>
  <si>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</si>
  <si>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</si>
  <si>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</si>
  <si>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</si>
  <si>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</si>
  <si>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</si>
  <si>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</si>
  <si>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</si>
  <si>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</si>
  <si>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</si>
  <si>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</si>
  <si>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</si>
  <si>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</si>
  <si>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</si>
  <si>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</si>
  <si>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</si>
  <si>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</si>
  <si>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</si>
  <si>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</si>
  <si>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</si>
  <si>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</si>
  <si>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</si>
  <si>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</si>
  <si>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</si>
  <si>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</si>
  <si>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</si>
  <si>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</si>
  <si>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</si>
  <si>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</si>
  <si>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</si>
  <si>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</si>
  <si>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</si>
  <si>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</si>
  <si>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</si>
  <si>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</si>
  <si>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</si>
  <si>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</si>
  <si>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</si>
  <si>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</si>
  <si>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</si>
  <si>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</si>
  <si>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</si>
  <si>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</si>
  <si>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</si>
  <si>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</si>
  <si>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</si>
  <si>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</si>
  <si>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</si>
  <si>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</si>
  <si>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</si>
  <si>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</si>
  <si>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</si>
  <si>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</si>
  <si>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</si>
  <si>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</si>
  <si>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</si>
  <si>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</si>
  <si>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</si>
  <si>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</si>
  <si>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</si>
  <si>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</si>
  <si>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</si>
  <si>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</si>
  <si>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</si>
  <si>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</si>
  <si>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</si>
  <si>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</si>
  <si>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</si>
  <si>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</si>
  <si>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</si>
  <si>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</si>
  <si>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</si>
  <si>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</si>
  <si>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</si>
  <si>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</si>
  <si>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</si>
  <si>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</si>
  <si>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</si>
  <si>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</si>
  <si>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</si>
  <si>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</si>
  <si>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</si>
  <si>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</si>
  <si>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</si>
  <si>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</si>
  <si>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</si>
  <si>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</si>
  <si>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</si>
  <si>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</si>
  <si>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</si>
  <si>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</si>
  <si>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</si>
  <si>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</si>
  <si>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</si>
  <si>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</si>
  <si>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</si>
  <si>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</si>
  <si>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</si>
  <si>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</si>
  <si>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</si>
  <si>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</si>
  <si>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</si>
  <si>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</si>
  <si>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</si>
  <si>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</si>
  <si>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</si>
  <si>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</si>
  <si>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</si>
  <si>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</si>
  <si>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</si>
  <si>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</si>
  <si>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</si>
  <si>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</si>
  <si>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</si>
  <si>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</si>
  <si>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</si>
  <si>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</si>
  <si>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</si>
  <si>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</si>
  <si>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</si>
  <si>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</si>
  <si>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</si>
  <si>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</si>
  <si>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</si>
  <si>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</si>
  <si>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</si>
  <si>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</si>
  <si>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</si>
  <si>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</si>
  <si>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</si>
  <si>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</si>
  <si>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</si>
  <si>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</si>
  <si>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</si>
  <si>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</si>
  <si>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</si>
  <si>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</si>
  <si>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</si>
  <si>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</si>
  <si>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</si>
  <si>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</si>
  <si>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</si>
  <si>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</si>
  <si>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</si>
  <si>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</si>
  <si>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</si>
  <si>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</si>
  <si>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</si>
  <si>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</si>
  <si>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</si>
  <si>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</si>
  <si>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</si>
  <si>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</si>
  <si>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</si>
  <si>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</si>
  <si>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</si>
  <si>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</si>
  <si>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</si>
  <si>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</si>
  <si>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</si>
  <si>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</si>
  <si>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</si>
  <si>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</si>
  <si>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</si>
  <si>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</si>
  <si>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</si>
  <si>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</si>
  <si>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</si>
  <si>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</si>
  <si>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</si>
  <si>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</si>
  <si>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</si>
  <si>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</si>
  <si>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</si>
  <si>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</si>
  <si>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</si>
  <si>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</si>
  <si>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</si>
  <si>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</si>
  <si>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</si>
  <si>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</si>
  <si>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</si>
  <si>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</si>
  <si>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</si>
  <si>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</si>
  <si>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</si>
  <si>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</si>
  <si>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</si>
  <si>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</si>
  <si>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</si>
  <si>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</si>
  <si>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</si>
  <si>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</si>
  <si>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</si>
  <si>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</si>
  <si>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</si>
  <si>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</si>
  <si>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</si>
  <si>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</si>
  <si>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</si>
  <si>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</si>
  <si>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</si>
  <si>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</si>
  <si>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</si>
  <si>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</si>
  <si>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</si>
  <si>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</si>
  <si>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</si>
  <si>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</si>
  <si>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</si>
  <si>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</si>
  <si>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</si>
  <si>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</si>
  <si>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</si>
  <si>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</si>
  <si>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</si>
  <si>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</si>
  <si>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</si>
  <si>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</si>
  <si>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</si>
  <si>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</si>
  <si>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</si>
  <si>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</si>
  <si>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</si>
  <si>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</si>
  <si>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</si>
  <si>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</si>
  <si>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</si>
  <si>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</si>
  <si>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</si>
  <si>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</si>
  <si>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</si>
  <si>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</si>
  <si>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</si>
  <si>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</si>
  <si>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</si>
  <si>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</si>
  <si>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</si>
  <si>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</si>
  <si>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</si>
  <si>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</si>
  <si>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</si>
  <si>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</si>
  <si>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</si>
  <si>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</si>
  <si>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</si>
  <si>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</si>
  <si>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</si>
  <si>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</si>
  <si>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</si>
  <si>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</si>
  <si>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</si>
  <si>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</si>
  <si>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</si>
  <si>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</si>
  <si>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</si>
  <si>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</si>
  <si>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</si>
  <si>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</si>
  <si>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</si>
  <si>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</si>
  <si>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</si>
  <si>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</si>
  <si>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</si>
  <si>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</si>
  <si>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</si>
  <si>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</si>
  <si>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</si>
  <si>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</si>
  <si>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</si>
  <si>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</si>
  <si>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</si>
  <si>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</si>
  <si>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</si>
  <si>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</si>
  <si>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</si>
  <si>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</si>
  <si>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</si>
  <si>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</si>
  <si>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</si>
  <si>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</si>
  <si>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</si>
  <si>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</si>
  <si>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</si>
  <si>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</si>
  <si>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</si>
  <si>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</si>
  <si>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</si>
  <si>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</si>
  <si>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</si>
  <si>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</si>
  <si>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</si>
  <si>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</si>
  <si>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</si>
  <si>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</si>
  <si>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</si>
  <si>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</si>
  <si>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</si>
  <si>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</si>
  <si>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</si>
  <si>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</si>
  <si>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</si>
  <si>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</si>
  <si>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</si>
  <si>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</si>
  <si>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</si>
  <si>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</si>
  <si>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</si>
  <si>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</si>
  <si>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</si>
  <si>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</si>
  <si>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</si>
  <si>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</si>
  <si>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</si>
  <si>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</si>
  <si>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</si>
  <si>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</si>
  <si>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</si>
  <si>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</si>
  <si>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</si>
  <si>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</si>
  <si>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</si>
  <si>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</si>
  <si>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</si>
  <si>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</si>
  <si>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</si>
  <si>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</si>
  <si>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</si>
  <si>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</si>
  <si>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</si>
  <si>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</si>
  <si>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</si>
  <si>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</si>
  <si>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</si>
  <si>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</si>
  <si>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</si>
  <si>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</si>
  <si>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</si>
  <si>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</si>
  <si>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</si>
  <si>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</si>
  <si>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</si>
  <si>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</si>
  <si>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</si>
  <si>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</si>
  <si>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</si>
  <si>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</si>
  <si>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</si>
  <si>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</si>
  <si>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</si>
  <si>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</si>
  <si>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</si>
  <si>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</si>
  <si>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</si>
  <si>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</si>
  <si>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</si>
  <si>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</si>
  <si>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</si>
  <si>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</si>
  <si>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</si>
  <si>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</si>
  <si>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</si>
  <si>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</si>
  <si>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</si>
  <si>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</si>
  <si>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</si>
  <si>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</si>
  <si>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</si>
  <si>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</si>
  <si>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</si>
  <si>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</si>
  <si>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</si>
  <si>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</si>
  <si>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</si>
  <si>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</si>
  <si>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</si>
  <si>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</si>
  <si>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</si>
  <si>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</si>
  <si>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</si>
  <si>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</si>
  <si>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</si>
  <si>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</si>
  <si>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</si>
  <si>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</si>
  <si>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</si>
  <si>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</si>
  <si>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</si>
  <si>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</si>
  <si>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</si>
  <si>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</si>
  <si>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</si>
  <si>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</si>
  <si>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</si>
  <si>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</si>
  <si>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</si>
  <si>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</si>
  <si>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</si>
  <si>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</si>
  <si>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</si>
  <si>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</si>
  <si>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</si>
  <si>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</si>
  <si>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</si>
  <si>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</si>
  <si>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</si>
  <si>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</si>
  <si>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</si>
  <si>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</si>
  <si>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</si>
  <si>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</si>
  <si>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</si>
  <si>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</si>
  <si>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</si>
  <si>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</si>
  <si>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</si>
  <si>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</si>
  <si>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</si>
  <si>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</si>
  <si>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</si>
  <si>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</si>
  <si>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</si>
  <si>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</si>
  <si>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</si>
  <si>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</si>
  <si>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</si>
  <si>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</si>
  <si>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</si>
  <si>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</si>
  <si>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</si>
  <si>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</si>
  <si>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</si>
  <si>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</si>
  <si>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</si>
  <si>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</si>
  <si>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</si>
  <si>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</si>
  <si>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</si>
  <si>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</si>
  <si>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</si>
  <si>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</si>
  <si>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</si>
  <si>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</si>
  <si>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</si>
  <si>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</si>
  <si>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</si>
  <si>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</si>
  <si>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</si>
  <si>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</si>
  <si>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</si>
  <si>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</si>
  <si>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</si>
  <si>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</si>
  <si>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</si>
  <si>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</si>
  <si>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</si>
  <si>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</si>
  <si>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</si>
  <si>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</si>
  <si>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</si>
  <si>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</si>
  <si>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</si>
  <si>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</si>
  <si>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</si>
  <si>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</si>
  <si>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</si>
  <si>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</si>
  <si>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</si>
  <si>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</si>
  <si>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</si>
  <si>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</si>
  <si>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</si>
  <si>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</si>
  <si>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</si>
  <si>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</si>
  <si>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</si>
  <si>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</si>
  <si>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</si>
  <si>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</si>
  <si>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</si>
  <si>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</si>
  <si>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</si>
  <si>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</si>
  <si>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</si>
  <si>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</si>
  <si>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</si>
  <si>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</si>
  <si>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</si>
  <si>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</si>
  <si>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</si>
  <si>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</si>
  <si>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</si>
  <si>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</si>
  <si>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</si>
  <si>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</si>
  <si>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</si>
  <si>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</si>
  <si>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</si>
  <si>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</si>
  <si>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</si>
  <si>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</si>
  <si>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</si>
  <si>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</si>
  <si>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</si>
  <si>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</si>
  <si>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</si>
  <si>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</si>
  <si>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</si>
  <si>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</si>
  <si>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</si>
  <si>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</si>
  <si>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</si>
  <si>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</si>
  <si>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</si>
  <si>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</si>
  <si>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</si>
  <si>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</si>
  <si>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</si>
  <si>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</si>
  <si>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</si>
  <si>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</si>
  <si>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</si>
  <si>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</si>
  <si>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</si>
  <si>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</si>
  <si>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</si>
  <si>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</si>
  <si>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</si>
  <si>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</si>
  <si>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</si>
  <si>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</si>
  <si>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</si>
  <si>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</si>
  <si>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</si>
  <si>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</si>
  <si>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</si>
  <si>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</si>
  <si>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</si>
  <si>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</si>
  <si>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</si>
  <si>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</si>
  <si>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</si>
  <si>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</si>
  <si>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</si>
  <si>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</si>
  <si>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</si>
  <si>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</si>
  <si>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</si>
  <si>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</si>
  <si>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</si>
  <si>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</si>
  <si>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</si>
  <si>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</si>
  <si>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</si>
  <si>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</si>
  <si>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</si>
  <si>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</si>
  <si>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</si>
  <si>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</si>
  <si>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</si>
  <si>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</si>
  <si>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</si>
  <si>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</si>
  <si>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</si>
  <si>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</si>
  <si>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</si>
  <si>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</si>
  <si>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</si>
  <si>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</si>
  <si>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</si>
  <si>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</si>
  <si>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</si>
  <si>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</si>
  <si>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</si>
  <si>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</si>
  <si>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</si>
  <si>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</si>
  <si>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</si>
  <si>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</si>
  <si>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</si>
  <si>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</si>
  <si>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</si>
  <si>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</si>
  <si>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</si>
  <si>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</si>
  <si>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</si>
  <si>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</si>
  <si>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</si>
  <si>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</si>
  <si>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</si>
  <si>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</si>
  <si>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</si>
  <si>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</si>
  <si>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</si>
  <si>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</si>
  <si>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</si>
  <si>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</si>
  <si>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</si>
  <si>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</si>
  <si>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</si>
  <si>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</si>
  <si>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</si>
  <si>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</si>
  <si>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</si>
  <si>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</si>
  <si>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</si>
  <si>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</si>
  <si>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</si>
  <si>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</si>
  <si>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</si>
  <si>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</si>
  <si>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</si>
  <si>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</si>
  <si>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</si>
  <si>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</si>
  <si>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</si>
  <si>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</si>
  <si>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</si>
  <si>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</si>
  <si>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</si>
  <si>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</si>
  <si>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</si>
  <si>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</si>
  <si>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</si>
  <si>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</si>
  <si>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</si>
  <si>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</si>
  <si>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</si>
  <si>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</si>
  <si>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</si>
  <si>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</si>
  <si>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</si>
  <si>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</si>
  <si>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</si>
  <si>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</si>
  <si>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</si>
  <si>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</si>
  <si>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</si>
  <si>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</si>
  <si>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</si>
  <si>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</si>
  <si>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</si>
  <si>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</si>
  <si>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</si>
  <si>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</si>
  <si>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</si>
  <si>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</si>
  <si>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</si>
  <si>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</si>
  <si>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</si>
  <si>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</si>
  <si>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</si>
  <si>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</si>
  <si>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</si>
  <si>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</si>
  <si>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</si>
  <si>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</si>
  <si>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</si>
  <si>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</si>
  <si>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</si>
  <si>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</si>
  <si>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</si>
  <si>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</si>
  <si>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</si>
  <si>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</si>
  <si>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</si>
  <si>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</si>
  <si>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</si>
  <si>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</si>
  <si>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</si>
  <si>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</si>
  <si>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</si>
  <si>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</si>
  <si>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</si>
  <si>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</si>
  <si>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</si>
  <si>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</si>
  <si>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</si>
  <si>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</si>
  <si>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</si>
  <si>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</si>
  <si>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</si>
  <si>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</si>
  <si>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</si>
  <si>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</si>
  <si>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</si>
  <si>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</si>
  <si>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</si>
  <si>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</si>
  <si>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</si>
  <si>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</si>
  <si>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</si>
  <si>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</si>
  <si>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</si>
  <si>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</si>
  <si>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</si>
  <si>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</si>
  <si>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</si>
  <si>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</si>
  <si>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</si>
  <si>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</si>
  <si>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</si>
  <si>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</si>
  <si>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</si>
  <si>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</si>
  <si>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</si>
  <si>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</si>
  <si>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</si>
  <si>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</si>
  <si>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</si>
  <si>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</si>
  <si>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</si>
  <si>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</si>
  <si>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</si>
  <si>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</si>
  <si>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</si>
  <si>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</si>
  <si>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</si>
  <si>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</si>
  <si>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</si>
  <si>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</si>
  <si>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</si>
  <si>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</si>
  <si>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</si>
  <si>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</si>
  <si>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</si>
  <si>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</si>
  <si>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</si>
  <si>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</si>
  <si>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</si>
  <si>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</si>
  <si>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</si>
  <si>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</si>
  <si>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</si>
  <si>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</si>
  <si>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</si>
  <si>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</si>
  <si>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</si>
  <si>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</si>
  <si>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</si>
  <si>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</si>
  <si>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</si>
  <si>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</si>
  <si>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</si>
  <si>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</si>
  <si>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</si>
  <si>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</si>
  <si>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</si>
  <si>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</si>
  <si>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</si>
  <si>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</si>
  <si>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</si>
  <si>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</si>
  <si>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</si>
  <si>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</si>
  <si>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</si>
  <si>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</si>
  <si>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</si>
  <si>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</si>
  <si>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</si>
  <si>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</si>
  <si>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</si>
  <si>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</si>
  <si>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</si>
  <si>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</si>
  <si>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</si>
  <si>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</si>
  <si>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</si>
  <si>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</si>
  <si>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</si>
  <si>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</si>
  <si>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</si>
  <si>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</si>
  <si>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</si>
  <si>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</si>
  <si>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</si>
  <si>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</si>
  <si>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</si>
  <si>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</si>
  <si>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</si>
  <si>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</si>
  <si>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</si>
  <si>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</si>
  <si>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</si>
  <si>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</si>
  <si>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</si>
  <si>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</si>
  <si>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</si>
  <si>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</si>
  <si>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</si>
  <si>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</si>
  <si>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</si>
  <si>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Outcomes</t>
  </si>
  <si>
    <t>Mode:</t>
  </si>
  <si>
    <t>Median:</t>
  </si>
  <si>
    <t>Mean:</t>
  </si>
  <si>
    <t>Failed Outcomes</t>
  </si>
  <si>
    <t>Maximum:</t>
  </si>
  <si>
    <t>Minimum:</t>
  </si>
  <si>
    <t>Range:</t>
  </si>
  <si>
    <t>Variance</t>
  </si>
  <si>
    <t>Standard Deviation:</t>
  </si>
  <si>
    <t>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</si>
</sst>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&quot;$&quot;#,##0.00"/>
    <numFmt numFmtId="179" formatCode="&quot;$&quot;#,##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1" fontId="16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172" fontId="0" fillId="0" borderId="0" xfId="0" applyNumberFormat="1" applyAlignment="1">
      <alignment horizontal="right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0" fontId="0" fillId="0" borderId="0" xfId="0" applyAlignment="1">
      <alignment horizontal="center"/>
    </xf>
    <xf numFmtId="172" fontId="16" fillId="0" borderId="0" xfId="0" applyNumberFormat="1" applyFont="1" applyAlignment="1">
      <alignment horizontal="center"/>
    </xf>
    <xf numFmtId="172" fontId="0" fillId="0" borderId="0" xfId="0" applyNumberFormat="1"/>
    <xf numFmtId="179" fontId="16" fillId="0" borderId="0" xfId="0" applyNumberFormat="1" applyFont="1" applyAlignment="1">
      <alignment horizontal="center"/>
    </xf>
    <xf numFmtId="17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Assignment -Kelly, Dylan .xlsx]Category vs Outcome!PivotTable1</c:name>
    <c:fmtId val="3"/>
  </c:pivotSource>
  <c:chart>
    <c:autoTitleDeleted val="1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505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vs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vs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vs Outcome'!$B$5:$B$14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B-423A-B42B-0C8C66E46B31}"/>
            </c:ext>
          </c:extLst>
        </c:ser>
        <c:ser>
          <c:idx val="1"/>
          <c:order val="1"/>
          <c:tx>
            <c:strRef>
              <c:f>'Category vs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'Category vs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vs Outcome'!$C$5:$C$14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B-423A-B42B-0C8C66E46B31}"/>
            </c:ext>
          </c:extLst>
        </c:ser>
        <c:ser>
          <c:idx val="2"/>
          <c:order val="2"/>
          <c:tx>
            <c:strRef>
              <c:f>'Category vs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'Category vs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vs Outcome'!$D$5:$D$14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CB-423A-B42B-0C8C66E46B31}"/>
            </c:ext>
          </c:extLst>
        </c:ser>
        <c:ser>
          <c:idx val="3"/>
          <c:order val="3"/>
          <c:tx>
            <c:strRef>
              <c:f>'Category vs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'Category vs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vs Outcome'!$E$5:$E$14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CB-423A-B42B-0C8C66E46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2005728"/>
        <c:axId val="802006688"/>
      </c:barChart>
      <c:catAx>
        <c:axId val="80200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006688"/>
        <c:crosses val="autoZero"/>
        <c:auto val="1"/>
        <c:lblAlgn val="ctr"/>
        <c:lblOffset val="100"/>
        <c:noMultiLvlLbl val="0"/>
      </c:catAx>
      <c:valAx>
        <c:axId val="8020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00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Assignment -Kelly, Dylan .xlsx]Sub-Category vs Outcome!PivotTable2</c:name>
    <c:fmtId val="4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5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vs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vs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vs Outcome'!$B$6:$B$30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2-4DE4-9338-35251E7E5ECD}"/>
            </c:ext>
          </c:extLst>
        </c:ser>
        <c:ser>
          <c:idx val="1"/>
          <c:order val="1"/>
          <c:tx>
            <c:strRef>
              <c:f>'Sub-Category vs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'Sub-Category vs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vs Outcome'!$C$6:$C$30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2-4DE4-9338-35251E7E5ECD}"/>
            </c:ext>
          </c:extLst>
        </c:ser>
        <c:ser>
          <c:idx val="2"/>
          <c:order val="2"/>
          <c:tx>
            <c:strRef>
              <c:f>'Sub-Category vs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'Sub-Category vs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vs Outcome'!$D$6:$D$30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2-4DE4-9338-35251E7E5ECD}"/>
            </c:ext>
          </c:extLst>
        </c:ser>
        <c:ser>
          <c:idx val="3"/>
          <c:order val="3"/>
          <c:tx>
            <c:strRef>
              <c:f>'Sub-Category vs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'Sub-Category vs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vs Outcome'!$E$6:$E$30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62-4DE4-9338-35251E7E5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8398176"/>
        <c:axId val="1238390016"/>
      </c:barChart>
      <c:catAx>
        <c:axId val="12383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90016"/>
        <c:crosses val="autoZero"/>
        <c:auto val="1"/>
        <c:lblAlgn val="ctr"/>
        <c:lblOffset val="100"/>
        <c:noMultiLvlLbl val="0"/>
      </c:catAx>
      <c:valAx>
        <c:axId val="12383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Assignment -Kelly, Dylan .xlsx]Date vs Outcome!PivotTable9</c:name>
    <c:fmtId val="3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5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vs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'Date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vs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A-4874-BE56-93B0C4841031}"/>
            </c:ext>
          </c:extLst>
        </c:ser>
        <c:ser>
          <c:idx val="1"/>
          <c:order val="1"/>
          <c:tx>
            <c:strRef>
              <c:f>'Date vs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cat>
            <c:strRef>
              <c:f>'Date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vs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A-4874-BE56-93B0C4841031}"/>
            </c:ext>
          </c:extLst>
        </c:ser>
        <c:ser>
          <c:idx val="2"/>
          <c:order val="2"/>
          <c:tx>
            <c:strRef>
              <c:f>'Date vs Outcome'!$D$4:$D$5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'Date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vs Outcome'!$D$6:$D$18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0A-4874-BE56-93B0C4841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587824"/>
        <c:axId val="1233582064"/>
      </c:lineChart>
      <c:catAx>
        <c:axId val="123358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582064"/>
        <c:crosses val="autoZero"/>
        <c:auto val="1"/>
        <c:lblAlgn val="ctr"/>
        <c:lblOffset val="100"/>
        <c:noMultiLvlLbl val="0"/>
      </c:catAx>
      <c:valAx>
        <c:axId val="12335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5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Outcomes Based on Goals</a:t>
            </a:r>
          </a:p>
        </c:rich>
      </c:tx>
      <c:layout>
        <c:manualLayout>
          <c:xMode val="edge"/>
          <c:yMode val="edge"/>
          <c:x val="0.46367540155238302"/>
          <c:y val="3.6303630363036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3-454C-917C-D10A1371B5AC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3-454C-917C-D10A1371B5AC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3-454C-917C-D10A1371B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398656"/>
        <c:axId val="1238397696"/>
      </c:lineChart>
      <c:catAx>
        <c:axId val="123839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97696"/>
        <c:crosses val="autoZero"/>
        <c:auto val="1"/>
        <c:lblAlgn val="ctr"/>
        <c:lblOffset val="100"/>
        <c:noMultiLvlLbl val="0"/>
      </c:catAx>
      <c:valAx>
        <c:axId val="12383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9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166686</xdr:colOff>
      <xdr:row>1</xdr:row>
      <xdr:rowOff>187570</xdr:rowOff>
    </xdr:from>
    <xdr:to>
      <xdr:col>16</xdr:col>
      <xdr:colOff>590549</xdr:colOff>
      <xdr:row>24</xdr:row>
      <xdr:rowOff>73270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35F3F-30A3-B468-C570-81E6D79E5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290511</xdr:colOff>
      <xdr:row>3</xdr:row>
      <xdr:rowOff>28575</xdr:rowOff>
    </xdr:from>
    <xdr:to>
      <xdr:col>13</xdr:col>
      <xdr:colOff>19050</xdr:colOff>
      <xdr:row>30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CEA57-75D4-AC5D-69FE-9AFF4B26C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2</xdr:row>
      <xdr:rowOff>161925</xdr:rowOff>
    </xdr:from>
    <xdr:to>
      <xdr:col>16</xdr:col>
      <xdr:colOff>523875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0B444-AC82-A077-6ED4-A19A46A3F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13</xdr:row>
      <xdr:rowOff>200024</xdr:rowOff>
    </xdr:from>
    <xdr:to>
      <xdr:col>7</xdr:col>
      <xdr:colOff>1781174</xdr:colOff>
      <xdr:row>35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450328-6DFC-0395-F85F-F21B74D29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6474" refreshedDate="45045.850463657407" createdVersion="8" refreshedVersion="8" minRefreshableVersion="3" recordCount="1000" xr:uid="{A517DF63-8708-417D-B39F-D1D45B3E80F5}">
  <cacheSource type="worksheet">
    <worksheetSource ref="A1:T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3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Years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967E8-9D85-495B-BD28-29E7BB658D92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8DBB4-61FA-4C58-98B5-A17F912C91C8}" name="PivotTable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D15C8-D5DB-4EF4-A318-AB3DA6DD9BEA}" name="PivotTable9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80" zoomScaleNormal="80" workbookViewId="0">
      <selection activeCell="H5" sqref="H5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4" max="4" width="12.75" style="22" customWidth="1"/>
    <col min="5" max="5" width="13.125" style="22" customWidth="1"/>
    <col min="6" max="6" width="16.625" style="4" customWidth="1"/>
    <col min="7" max="7" width="11" customWidth="1"/>
    <col min="8" max="8" width="19.5" customWidth="1"/>
    <col min="9" max="9" width="17.625" style="20" customWidth="1"/>
    <col min="10" max="10" width="9.25" customWidth="1"/>
    <col min="11" max="11" width="9.875" customWidth="1"/>
    <col min="12" max="12" width="16" customWidth="1"/>
    <col min="13" max="13" width="15.375" customWidth="1"/>
    <col min="14" max="14" width="22.75" customWidth="1"/>
    <col min="15" max="15" width="22.625" customWidth="1"/>
    <col min="18" max="18" width="28" bestFit="1" customWidth="1"/>
    <col min="19" max="19" width="16.625" customWidth="1"/>
    <col min="20" max="20" width="16.1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21" t="s">
        <v>2</v>
      </c>
      <c r="E1" s="21" t="s">
        <v>3</v>
      </c>
      <c r="F1" s="5" t="s">
        <v>2029</v>
      </c>
      <c r="G1" s="1" t="s">
        <v>4</v>
      </c>
      <c r="H1" s="1" t="s">
        <v>5</v>
      </c>
      <c r="I1" s="19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 s="22">
        <v>100</v>
      </c>
      <c r="E2" s="22">
        <v>0</v>
      </c>
      <c r="F2" s="4">
        <f>E2/D2*100</f>
        <v>0</v>
      </c>
      <c r="G2" t="s">
        <v>14</v>
      </c>
      <c r="H2">
        <v>0</v>
      </c>
      <c r="I2" s="7" t="str">
        <f>IF(H2=0,"0",E2/H2)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 s="22">
        <v>1400</v>
      </c>
      <c r="E3" s="22">
        <v>14560</v>
      </c>
      <c r="F3" s="4">
        <f>E3/D3*100</f>
        <v>1040</v>
      </c>
      <c r="G3" t="s">
        <v>20</v>
      </c>
      <c r="H3">
        <v>158</v>
      </c>
      <c r="I3" s="7">
        <f t="shared" ref="I3:I66" si="0">IF(H3=0,"0",E3/H3)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1">(((L3/60)/60)/24)+DATE(1970,1,1)</f>
        <v>41870.208333333336</v>
      </c>
      <c r="O3" s="12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 s="22">
        <v>108400</v>
      </c>
      <c r="E4" s="22">
        <v>142523</v>
      </c>
      <c r="F4" s="4">
        <f t="shared" ref="F4:F67" si="3">E4/D4*100</f>
        <v>131.4787822878229</v>
      </c>
      <c r="G4" t="s">
        <v>20</v>
      </c>
      <c r="H4">
        <v>1425</v>
      </c>
      <c r="I4" s="7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1"/>
        <v>41595.25</v>
      </c>
      <c r="O4" s="12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 s="22">
        <v>4200</v>
      </c>
      <c r="E5" s="22">
        <v>2477</v>
      </c>
      <c r="F5" s="4">
        <f t="shared" si="3"/>
        <v>58.976190476190467</v>
      </c>
      <c r="G5" t="s">
        <v>14</v>
      </c>
      <c r="H5">
        <v>24</v>
      </c>
      <c r="I5" s="7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1"/>
        <v>43688.208333333328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 s="22">
        <v>7600</v>
      </c>
      <c r="E6" s="22">
        <v>5265</v>
      </c>
      <c r="F6" s="4">
        <f t="shared" si="3"/>
        <v>69.276315789473685</v>
      </c>
      <c r="G6" t="s">
        <v>14</v>
      </c>
      <c r="H6">
        <v>53</v>
      </c>
      <c r="I6" s="7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1"/>
        <v>43485.25</v>
      </c>
      <c r="O6" s="12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 s="22">
        <v>7600</v>
      </c>
      <c r="E7" s="22">
        <v>13195</v>
      </c>
      <c r="F7" s="4">
        <f t="shared" si="3"/>
        <v>173.61842105263159</v>
      </c>
      <c r="G7" t="s">
        <v>20</v>
      </c>
      <c r="H7">
        <v>174</v>
      </c>
      <c r="I7" s="7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1"/>
        <v>41149.208333333336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 s="22">
        <v>5200</v>
      </c>
      <c r="E8" s="22">
        <v>1090</v>
      </c>
      <c r="F8" s="4">
        <f t="shared" si="3"/>
        <v>20.961538461538463</v>
      </c>
      <c r="G8" t="s">
        <v>14</v>
      </c>
      <c r="H8">
        <v>18</v>
      </c>
      <c r="I8" s="7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1"/>
        <v>42991.208333333328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 s="22">
        <v>4500</v>
      </c>
      <c r="E9" s="22">
        <v>14741</v>
      </c>
      <c r="F9" s="4">
        <f t="shared" si="3"/>
        <v>327.57777777777778</v>
      </c>
      <c r="G9" t="s">
        <v>20</v>
      </c>
      <c r="H9">
        <v>227</v>
      </c>
      <c r="I9" s="7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1"/>
        <v>42229.208333333328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 s="22">
        <v>110100</v>
      </c>
      <c r="E10" s="22">
        <v>21946</v>
      </c>
      <c r="F10" s="4">
        <f t="shared" si="3"/>
        <v>19.932788374205266</v>
      </c>
      <c r="G10" t="s">
        <v>47</v>
      </c>
      <c r="H10">
        <v>708</v>
      </c>
      <c r="I10" s="7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1"/>
        <v>40399.208333333336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 s="22">
        <v>6200</v>
      </c>
      <c r="E11" s="22">
        <v>3208</v>
      </c>
      <c r="F11" s="4">
        <f t="shared" si="3"/>
        <v>51.741935483870968</v>
      </c>
      <c r="G11" t="s">
        <v>14</v>
      </c>
      <c r="H11">
        <v>44</v>
      </c>
      <c r="I11" s="7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1"/>
        <v>41536.208333333336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 s="22">
        <v>5200</v>
      </c>
      <c r="E12" s="22">
        <v>13838</v>
      </c>
      <c r="F12" s="4">
        <f t="shared" si="3"/>
        <v>266.11538461538464</v>
      </c>
      <c r="G12" t="s">
        <v>20</v>
      </c>
      <c r="H12">
        <v>220</v>
      </c>
      <c r="I12" s="7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1"/>
        <v>40404.208333333336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 s="22">
        <v>6300</v>
      </c>
      <c r="E13" s="22">
        <v>3030</v>
      </c>
      <c r="F13" s="4">
        <f t="shared" si="3"/>
        <v>48.095238095238095</v>
      </c>
      <c r="G13" t="s">
        <v>14</v>
      </c>
      <c r="H13">
        <v>27</v>
      </c>
      <c r="I13" s="7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1"/>
        <v>40442.208333333336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 s="22">
        <v>6300</v>
      </c>
      <c r="E14" s="22">
        <v>5629</v>
      </c>
      <c r="F14" s="4">
        <f t="shared" si="3"/>
        <v>89.349206349206341</v>
      </c>
      <c r="G14" t="s">
        <v>14</v>
      </c>
      <c r="H14">
        <v>55</v>
      </c>
      <c r="I14" s="7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1"/>
        <v>43760.208333333328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 s="22">
        <v>4200</v>
      </c>
      <c r="E15" s="22">
        <v>10295</v>
      </c>
      <c r="F15" s="4">
        <f t="shared" si="3"/>
        <v>245.11904761904765</v>
      </c>
      <c r="G15" t="s">
        <v>20</v>
      </c>
      <c r="H15">
        <v>98</v>
      </c>
      <c r="I15" s="7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1"/>
        <v>42532.208333333328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 s="22">
        <v>28200</v>
      </c>
      <c r="E16" s="22">
        <v>18829</v>
      </c>
      <c r="F16" s="4">
        <f t="shared" si="3"/>
        <v>66.769503546099301</v>
      </c>
      <c r="G16" t="s">
        <v>14</v>
      </c>
      <c r="H16">
        <v>200</v>
      </c>
      <c r="I16" s="7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1"/>
        <v>40974.25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 s="22">
        <v>81200</v>
      </c>
      <c r="E17" s="22">
        <v>38414</v>
      </c>
      <c r="F17" s="4">
        <f t="shared" si="3"/>
        <v>47.307881773399011</v>
      </c>
      <c r="G17" t="s">
        <v>14</v>
      </c>
      <c r="H17">
        <v>452</v>
      </c>
      <c r="I17" s="7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1"/>
        <v>43809.25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 s="22">
        <v>1700</v>
      </c>
      <c r="E18" s="22">
        <v>11041</v>
      </c>
      <c r="F18" s="4">
        <f t="shared" si="3"/>
        <v>649.47058823529414</v>
      </c>
      <c r="G18" t="s">
        <v>20</v>
      </c>
      <c r="H18">
        <v>100</v>
      </c>
      <c r="I18" s="7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1"/>
        <v>41661.25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 s="22">
        <v>84600</v>
      </c>
      <c r="E19" s="22">
        <v>134845</v>
      </c>
      <c r="F19" s="4">
        <f t="shared" si="3"/>
        <v>159.39125295508273</v>
      </c>
      <c r="G19" t="s">
        <v>20</v>
      </c>
      <c r="H19">
        <v>1249</v>
      </c>
      <c r="I19" s="7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1"/>
        <v>40555.25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 s="22">
        <v>9100</v>
      </c>
      <c r="E20" s="22">
        <v>6089</v>
      </c>
      <c r="F20" s="4">
        <f t="shared" si="3"/>
        <v>66.912087912087912</v>
      </c>
      <c r="G20" t="s">
        <v>74</v>
      </c>
      <c r="H20">
        <v>135</v>
      </c>
      <c r="I20" s="7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1"/>
        <v>43351.208333333328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 s="22">
        <v>62500</v>
      </c>
      <c r="E21" s="22">
        <v>30331</v>
      </c>
      <c r="F21" s="4">
        <f t="shared" si="3"/>
        <v>48.529600000000002</v>
      </c>
      <c r="G21" t="s">
        <v>14</v>
      </c>
      <c r="H21">
        <v>674</v>
      </c>
      <c r="I21" s="7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1"/>
        <v>43528.25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 s="22">
        <v>131800</v>
      </c>
      <c r="E22" s="22">
        <v>147936</v>
      </c>
      <c r="F22" s="4">
        <f t="shared" si="3"/>
        <v>112.24279210925646</v>
      </c>
      <c r="G22" t="s">
        <v>20</v>
      </c>
      <c r="H22">
        <v>1396</v>
      </c>
      <c r="I22" s="7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1"/>
        <v>41848.208333333336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 s="22">
        <v>94000</v>
      </c>
      <c r="E23" s="22">
        <v>38533</v>
      </c>
      <c r="F23" s="4">
        <f t="shared" si="3"/>
        <v>40.992553191489364</v>
      </c>
      <c r="G23" t="s">
        <v>14</v>
      </c>
      <c r="H23">
        <v>558</v>
      </c>
      <c r="I23" s="7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1"/>
        <v>40770.208333333336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 s="22">
        <v>59100</v>
      </c>
      <c r="E24" s="22">
        <v>75690</v>
      </c>
      <c r="F24" s="4">
        <f t="shared" si="3"/>
        <v>128.07106598984771</v>
      </c>
      <c r="G24" t="s">
        <v>20</v>
      </c>
      <c r="H24">
        <v>890</v>
      </c>
      <c r="I24" s="7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1"/>
        <v>43193.208333333328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 s="22">
        <v>4500</v>
      </c>
      <c r="E25" s="22">
        <v>14942</v>
      </c>
      <c r="F25" s="4">
        <f t="shared" si="3"/>
        <v>332.04444444444448</v>
      </c>
      <c r="G25" t="s">
        <v>20</v>
      </c>
      <c r="H25">
        <v>142</v>
      </c>
      <c r="I25" s="7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1"/>
        <v>43510.25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 s="22">
        <v>92400</v>
      </c>
      <c r="E26" s="22">
        <v>104257</v>
      </c>
      <c r="F26" s="4">
        <f t="shared" si="3"/>
        <v>112.83225108225108</v>
      </c>
      <c r="G26" t="s">
        <v>20</v>
      </c>
      <c r="H26">
        <v>2673</v>
      </c>
      <c r="I26" s="7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1"/>
        <v>41811.208333333336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 s="22">
        <v>5500</v>
      </c>
      <c r="E27" s="22">
        <v>11904</v>
      </c>
      <c r="F27" s="4">
        <f t="shared" si="3"/>
        <v>216.43636363636364</v>
      </c>
      <c r="G27" t="s">
        <v>20</v>
      </c>
      <c r="H27">
        <v>163</v>
      </c>
      <c r="I27" s="7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1"/>
        <v>40681.208333333336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 s="22">
        <v>107500</v>
      </c>
      <c r="E28" s="22">
        <v>51814</v>
      </c>
      <c r="F28" s="4">
        <f t="shared" si="3"/>
        <v>48.199069767441863</v>
      </c>
      <c r="G28" t="s">
        <v>74</v>
      </c>
      <c r="H28">
        <v>1480</v>
      </c>
      <c r="I28" s="7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1"/>
        <v>43312.208333333328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 s="22">
        <v>2000</v>
      </c>
      <c r="E29" s="22">
        <v>1599</v>
      </c>
      <c r="F29" s="4">
        <f t="shared" si="3"/>
        <v>79.95</v>
      </c>
      <c r="G29" t="s">
        <v>14</v>
      </c>
      <c r="H29">
        <v>15</v>
      </c>
      <c r="I29" s="7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1"/>
        <v>42280.208333333328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 s="22">
        <v>130800</v>
      </c>
      <c r="E30" s="22">
        <v>137635</v>
      </c>
      <c r="F30" s="4">
        <f t="shared" si="3"/>
        <v>105.22553516819573</v>
      </c>
      <c r="G30" t="s">
        <v>20</v>
      </c>
      <c r="H30">
        <v>2220</v>
      </c>
      <c r="I30" s="7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1"/>
        <v>40218.25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 s="22">
        <v>45900</v>
      </c>
      <c r="E31" s="22">
        <v>150965</v>
      </c>
      <c r="F31" s="4">
        <f t="shared" si="3"/>
        <v>328.89978213507629</v>
      </c>
      <c r="G31" t="s">
        <v>20</v>
      </c>
      <c r="H31">
        <v>1606</v>
      </c>
      <c r="I31" s="7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1"/>
        <v>43301.208333333328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 s="22">
        <v>9000</v>
      </c>
      <c r="E32" s="22">
        <v>14455</v>
      </c>
      <c r="F32" s="4">
        <f t="shared" si="3"/>
        <v>160.61111111111111</v>
      </c>
      <c r="G32" t="s">
        <v>20</v>
      </c>
      <c r="H32">
        <v>129</v>
      </c>
      <c r="I32" s="7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1"/>
        <v>43609.208333333328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 s="22">
        <v>3500</v>
      </c>
      <c r="E33" s="22">
        <v>10850</v>
      </c>
      <c r="F33" s="4">
        <f t="shared" si="3"/>
        <v>310</v>
      </c>
      <c r="G33" t="s">
        <v>20</v>
      </c>
      <c r="H33">
        <v>226</v>
      </c>
      <c r="I33" s="7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1"/>
        <v>42374.25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 s="22">
        <v>101000</v>
      </c>
      <c r="E34" s="22">
        <v>87676</v>
      </c>
      <c r="F34" s="4">
        <f t="shared" si="3"/>
        <v>86.807920792079202</v>
      </c>
      <c r="G34" t="s">
        <v>14</v>
      </c>
      <c r="H34">
        <v>2307</v>
      </c>
      <c r="I34" s="7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1"/>
        <v>43110.25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 s="22">
        <v>50200</v>
      </c>
      <c r="E35" s="22">
        <v>189666</v>
      </c>
      <c r="F35" s="4">
        <f t="shared" si="3"/>
        <v>377.82071713147411</v>
      </c>
      <c r="G35" t="s">
        <v>20</v>
      </c>
      <c r="H35">
        <v>5419</v>
      </c>
      <c r="I35" s="7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1"/>
        <v>41917.208333333336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 s="22">
        <v>9300</v>
      </c>
      <c r="E36" s="22">
        <v>14025</v>
      </c>
      <c r="F36" s="4">
        <f t="shared" si="3"/>
        <v>150.80645161290323</v>
      </c>
      <c r="G36" t="s">
        <v>20</v>
      </c>
      <c r="H36">
        <v>165</v>
      </c>
      <c r="I36" s="7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1"/>
        <v>42817.208333333328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 s="22">
        <v>125500</v>
      </c>
      <c r="E37" s="22">
        <v>188628</v>
      </c>
      <c r="F37" s="4">
        <f t="shared" si="3"/>
        <v>150.30119521912351</v>
      </c>
      <c r="G37" t="s">
        <v>20</v>
      </c>
      <c r="H37">
        <v>1965</v>
      </c>
      <c r="I37" s="7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1"/>
        <v>43484.25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 s="22">
        <v>700</v>
      </c>
      <c r="E38" s="22">
        <v>1101</v>
      </c>
      <c r="F38" s="4">
        <f t="shared" si="3"/>
        <v>157.28571428571431</v>
      </c>
      <c r="G38" t="s">
        <v>20</v>
      </c>
      <c r="H38">
        <v>16</v>
      </c>
      <c r="I38" s="7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1"/>
        <v>40600.25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 s="22">
        <v>8100</v>
      </c>
      <c r="E39" s="22">
        <v>11339</v>
      </c>
      <c r="F39" s="4">
        <f t="shared" si="3"/>
        <v>139.98765432098764</v>
      </c>
      <c r="G39" t="s">
        <v>20</v>
      </c>
      <c r="H39">
        <v>107</v>
      </c>
      <c r="I39" s="7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1"/>
        <v>43744.208333333328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 s="22">
        <v>3100</v>
      </c>
      <c r="E40" s="22">
        <v>10085</v>
      </c>
      <c r="F40" s="4">
        <f t="shared" si="3"/>
        <v>325.32258064516128</v>
      </c>
      <c r="G40" t="s">
        <v>20</v>
      </c>
      <c r="H40">
        <v>134</v>
      </c>
      <c r="I40" s="7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1"/>
        <v>40469.208333333336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 s="22">
        <v>9900</v>
      </c>
      <c r="E41" s="22">
        <v>5027</v>
      </c>
      <c r="F41" s="4">
        <f t="shared" si="3"/>
        <v>50.777777777777779</v>
      </c>
      <c r="G41" t="s">
        <v>14</v>
      </c>
      <c r="H41">
        <v>88</v>
      </c>
      <c r="I41" s="7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1"/>
        <v>41330.25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 s="22">
        <v>8800</v>
      </c>
      <c r="E42" s="22">
        <v>14878</v>
      </c>
      <c r="F42" s="4">
        <f t="shared" si="3"/>
        <v>169.06818181818181</v>
      </c>
      <c r="G42" t="s">
        <v>20</v>
      </c>
      <c r="H42">
        <v>198</v>
      </c>
      <c r="I42" s="7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1"/>
        <v>40334.208333333336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 s="22">
        <v>5600</v>
      </c>
      <c r="E43" s="22">
        <v>11924</v>
      </c>
      <c r="F43" s="4">
        <f t="shared" si="3"/>
        <v>212.92857142857144</v>
      </c>
      <c r="G43" t="s">
        <v>20</v>
      </c>
      <c r="H43">
        <v>111</v>
      </c>
      <c r="I43" s="7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1"/>
        <v>41156.208333333336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 s="22">
        <v>1800</v>
      </c>
      <c r="E44" s="22">
        <v>7991</v>
      </c>
      <c r="F44" s="4">
        <f t="shared" si="3"/>
        <v>443.94444444444446</v>
      </c>
      <c r="G44" t="s">
        <v>20</v>
      </c>
      <c r="H44">
        <v>222</v>
      </c>
      <c r="I44" s="7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1"/>
        <v>40728.208333333336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 s="22">
        <v>90200</v>
      </c>
      <c r="E45" s="22">
        <v>167717</v>
      </c>
      <c r="F45" s="4">
        <f t="shared" si="3"/>
        <v>185.9390243902439</v>
      </c>
      <c r="G45" t="s">
        <v>20</v>
      </c>
      <c r="H45">
        <v>6212</v>
      </c>
      <c r="I45" s="7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1"/>
        <v>41844.208333333336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 s="22">
        <v>1600</v>
      </c>
      <c r="E46" s="22">
        <v>10541</v>
      </c>
      <c r="F46" s="4">
        <f t="shared" si="3"/>
        <v>658.8125</v>
      </c>
      <c r="G46" t="s">
        <v>20</v>
      </c>
      <c r="H46">
        <v>98</v>
      </c>
      <c r="I46" s="7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1"/>
        <v>43541.208333333328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 s="22">
        <v>9500</v>
      </c>
      <c r="E47" s="22">
        <v>4530</v>
      </c>
      <c r="F47" s="4">
        <f t="shared" si="3"/>
        <v>47.684210526315788</v>
      </c>
      <c r="G47" t="s">
        <v>14</v>
      </c>
      <c r="H47">
        <v>48</v>
      </c>
      <c r="I47" s="7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1"/>
        <v>42676.208333333328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 s="22">
        <v>3700</v>
      </c>
      <c r="E48" s="22">
        <v>4247</v>
      </c>
      <c r="F48" s="4">
        <f t="shared" si="3"/>
        <v>114.78378378378378</v>
      </c>
      <c r="G48" t="s">
        <v>20</v>
      </c>
      <c r="H48">
        <v>92</v>
      </c>
      <c r="I48" s="7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1"/>
        <v>40367.208333333336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 s="22">
        <v>1500</v>
      </c>
      <c r="E49" s="22">
        <v>7129</v>
      </c>
      <c r="F49" s="4">
        <f t="shared" si="3"/>
        <v>475.26666666666665</v>
      </c>
      <c r="G49" t="s">
        <v>20</v>
      </c>
      <c r="H49">
        <v>149</v>
      </c>
      <c r="I49" s="7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1"/>
        <v>41727.208333333336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 s="22">
        <v>33300</v>
      </c>
      <c r="E50" s="22">
        <v>128862</v>
      </c>
      <c r="F50" s="4">
        <f t="shared" si="3"/>
        <v>386.97297297297297</v>
      </c>
      <c r="G50" t="s">
        <v>20</v>
      </c>
      <c r="H50">
        <v>2431</v>
      </c>
      <c r="I50" s="7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1"/>
        <v>42180.208333333328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 s="22">
        <v>7200</v>
      </c>
      <c r="E51" s="22">
        <v>13653</v>
      </c>
      <c r="F51" s="4">
        <f t="shared" si="3"/>
        <v>189.625</v>
      </c>
      <c r="G51" t="s">
        <v>20</v>
      </c>
      <c r="H51">
        <v>303</v>
      </c>
      <c r="I51" s="7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1"/>
        <v>43758.208333333328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 s="22">
        <v>100</v>
      </c>
      <c r="E52" s="22">
        <v>2</v>
      </c>
      <c r="F52" s="4">
        <f t="shared" si="3"/>
        <v>2</v>
      </c>
      <c r="G52" t="s">
        <v>14</v>
      </c>
      <c r="H52">
        <v>1</v>
      </c>
      <c r="I52" s="7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1"/>
        <v>41487.208333333336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 s="22">
        <v>158100</v>
      </c>
      <c r="E53" s="22">
        <v>145243</v>
      </c>
      <c r="F53" s="4">
        <f t="shared" si="3"/>
        <v>91.867805186590772</v>
      </c>
      <c r="G53" t="s">
        <v>14</v>
      </c>
      <c r="H53">
        <v>1467</v>
      </c>
      <c r="I53" s="7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1"/>
        <v>40995.208333333336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 s="22">
        <v>7200</v>
      </c>
      <c r="E54" s="22">
        <v>2459</v>
      </c>
      <c r="F54" s="4">
        <f t="shared" si="3"/>
        <v>34.152777777777779</v>
      </c>
      <c r="G54" t="s">
        <v>14</v>
      </c>
      <c r="H54">
        <v>75</v>
      </c>
      <c r="I54" s="7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1"/>
        <v>40436.208333333336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 s="22">
        <v>8800</v>
      </c>
      <c r="E55" s="22">
        <v>12356</v>
      </c>
      <c r="F55" s="4">
        <f t="shared" si="3"/>
        <v>140.40909090909091</v>
      </c>
      <c r="G55" t="s">
        <v>20</v>
      </c>
      <c r="H55">
        <v>209</v>
      </c>
      <c r="I55" s="7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1"/>
        <v>41779.208333333336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 s="22">
        <v>6000</v>
      </c>
      <c r="E56" s="22">
        <v>5392</v>
      </c>
      <c r="F56" s="4">
        <f t="shared" si="3"/>
        <v>89.86666666666666</v>
      </c>
      <c r="G56" t="s">
        <v>14</v>
      </c>
      <c r="H56">
        <v>120</v>
      </c>
      <c r="I56" s="7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1"/>
        <v>43170.25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 s="22">
        <v>6600</v>
      </c>
      <c r="E57" s="22">
        <v>11746</v>
      </c>
      <c r="F57" s="4">
        <f t="shared" si="3"/>
        <v>177.96969696969697</v>
      </c>
      <c r="G57" t="s">
        <v>20</v>
      </c>
      <c r="H57">
        <v>131</v>
      </c>
      <c r="I57" s="7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1"/>
        <v>43311.208333333328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 s="22">
        <v>8000</v>
      </c>
      <c r="E58" s="22">
        <v>11493</v>
      </c>
      <c r="F58" s="4">
        <f t="shared" si="3"/>
        <v>143.66249999999999</v>
      </c>
      <c r="G58" t="s">
        <v>20</v>
      </c>
      <c r="H58">
        <v>164</v>
      </c>
      <c r="I58" s="7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1"/>
        <v>42014.25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 s="22">
        <v>2900</v>
      </c>
      <c r="E59" s="22">
        <v>6243</v>
      </c>
      <c r="F59" s="4">
        <f t="shared" si="3"/>
        <v>215.27586206896552</v>
      </c>
      <c r="G59" t="s">
        <v>20</v>
      </c>
      <c r="H59">
        <v>201</v>
      </c>
      <c r="I59" s="7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1"/>
        <v>42979.208333333328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 s="22">
        <v>2700</v>
      </c>
      <c r="E60" s="22">
        <v>6132</v>
      </c>
      <c r="F60" s="4">
        <f t="shared" si="3"/>
        <v>227.11111111111114</v>
      </c>
      <c r="G60" t="s">
        <v>20</v>
      </c>
      <c r="H60">
        <v>211</v>
      </c>
      <c r="I60" s="7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1"/>
        <v>42268.208333333328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 s="22">
        <v>1400</v>
      </c>
      <c r="E61" s="22">
        <v>3851</v>
      </c>
      <c r="F61" s="4">
        <f t="shared" si="3"/>
        <v>275.07142857142861</v>
      </c>
      <c r="G61" t="s">
        <v>20</v>
      </c>
      <c r="H61">
        <v>128</v>
      </c>
      <c r="I61" s="7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1"/>
        <v>42898.208333333328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 s="22">
        <v>94200</v>
      </c>
      <c r="E62" s="22">
        <v>135997</v>
      </c>
      <c r="F62" s="4">
        <f t="shared" si="3"/>
        <v>144.37048832271762</v>
      </c>
      <c r="G62" t="s">
        <v>20</v>
      </c>
      <c r="H62">
        <v>1600</v>
      </c>
      <c r="I62" s="7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1"/>
        <v>41107.208333333336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 s="22">
        <v>199200</v>
      </c>
      <c r="E63" s="22">
        <v>184750</v>
      </c>
      <c r="F63" s="4">
        <f t="shared" si="3"/>
        <v>92.74598393574297</v>
      </c>
      <c r="G63" t="s">
        <v>14</v>
      </c>
      <c r="H63">
        <v>2253</v>
      </c>
      <c r="I63" s="7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1"/>
        <v>40595.25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 s="22">
        <v>2000</v>
      </c>
      <c r="E64" s="22">
        <v>14452</v>
      </c>
      <c r="F64" s="4">
        <f t="shared" si="3"/>
        <v>722.6</v>
      </c>
      <c r="G64" t="s">
        <v>20</v>
      </c>
      <c r="H64">
        <v>249</v>
      </c>
      <c r="I64" s="7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1"/>
        <v>42160.208333333328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 s="22">
        <v>4700</v>
      </c>
      <c r="E65" s="22">
        <v>557</v>
      </c>
      <c r="F65" s="4">
        <f t="shared" si="3"/>
        <v>11.851063829787234</v>
      </c>
      <c r="G65" t="s">
        <v>14</v>
      </c>
      <c r="H65">
        <v>5</v>
      </c>
      <c r="I65" s="7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1"/>
        <v>42853.208333333328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 s="22">
        <v>2800</v>
      </c>
      <c r="E66" s="22">
        <v>2734</v>
      </c>
      <c r="F66" s="4">
        <f t="shared" si="3"/>
        <v>97.642857142857139</v>
      </c>
      <c r="G66" t="s">
        <v>14</v>
      </c>
      <c r="H66">
        <v>38</v>
      </c>
      <c r="I66" s="7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1"/>
        <v>43283.208333333328</v>
      </c>
      <c r="O66" s="12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 s="22">
        <v>6100</v>
      </c>
      <c r="E67" s="22">
        <v>14405</v>
      </c>
      <c r="F67" s="4">
        <f t="shared" si="3"/>
        <v>236.14754098360655</v>
      </c>
      <c r="G67" t="s">
        <v>20</v>
      </c>
      <c r="H67">
        <v>236</v>
      </c>
      <c r="I67" s="7">
        <f t="shared" ref="I67:I130" si="4">IF(H67=0,"0",E67/H67)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5">(((L67/60)/60)/24)+DATE(1970,1,1)</f>
        <v>40570.25</v>
      </c>
      <c r="O67" s="12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 s="22">
        <v>2900</v>
      </c>
      <c r="E68" s="22">
        <v>1307</v>
      </c>
      <c r="F68" s="4">
        <f t="shared" ref="F68:F131" si="7">E68/D68*100</f>
        <v>45.068965517241381</v>
      </c>
      <c r="G68" t="s">
        <v>14</v>
      </c>
      <c r="H68">
        <v>12</v>
      </c>
      <c r="I68" s="7">
        <f t="shared" si="4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5"/>
        <v>42102.208333333328</v>
      </c>
      <c r="O68" s="12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 s="22">
        <v>72600</v>
      </c>
      <c r="E69" s="22">
        <v>117892</v>
      </c>
      <c r="F69" s="4">
        <f t="shared" si="7"/>
        <v>162.38567493112947</v>
      </c>
      <c r="G69" t="s">
        <v>20</v>
      </c>
      <c r="H69">
        <v>4065</v>
      </c>
      <c r="I69" s="7">
        <f t="shared" si="4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5"/>
        <v>40203.25</v>
      </c>
      <c r="O69" s="12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 s="22">
        <v>5700</v>
      </c>
      <c r="E70" s="22">
        <v>14508</v>
      </c>
      <c r="F70" s="4">
        <f t="shared" si="7"/>
        <v>254.52631578947367</v>
      </c>
      <c r="G70" t="s">
        <v>20</v>
      </c>
      <c r="H70">
        <v>246</v>
      </c>
      <c r="I70" s="7">
        <f t="shared" si="4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5"/>
        <v>42943.208333333328</v>
      </c>
      <c r="O70" s="12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 s="22">
        <v>7900</v>
      </c>
      <c r="E71" s="22">
        <v>1901</v>
      </c>
      <c r="F71" s="4">
        <f t="shared" si="7"/>
        <v>24.063291139240505</v>
      </c>
      <c r="G71" t="s">
        <v>74</v>
      </c>
      <c r="H71">
        <v>17</v>
      </c>
      <c r="I71" s="7">
        <f t="shared" si="4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5"/>
        <v>40531.25</v>
      </c>
      <c r="O71" s="12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 s="22">
        <v>128000</v>
      </c>
      <c r="E72" s="22">
        <v>158389</v>
      </c>
      <c r="F72" s="4">
        <f t="shared" si="7"/>
        <v>123.74140625000001</v>
      </c>
      <c r="G72" t="s">
        <v>20</v>
      </c>
      <c r="H72">
        <v>2475</v>
      </c>
      <c r="I72" s="7">
        <f t="shared" si="4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5"/>
        <v>40484.208333333336</v>
      </c>
      <c r="O72" s="12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 s="22">
        <v>6000</v>
      </c>
      <c r="E73" s="22">
        <v>6484</v>
      </c>
      <c r="F73" s="4">
        <f t="shared" si="7"/>
        <v>108.06666666666666</v>
      </c>
      <c r="G73" t="s">
        <v>20</v>
      </c>
      <c r="H73">
        <v>76</v>
      </c>
      <c r="I73" s="7">
        <f t="shared" si="4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5"/>
        <v>43799.25</v>
      </c>
      <c r="O73" s="12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 s="22">
        <v>600</v>
      </c>
      <c r="E74" s="22">
        <v>4022</v>
      </c>
      <c r="F74" s="4">
        <f t="shared" si="7"/>
        <v>670.33333333333326</v>
      </c>
      <c r="G74" t="s">
        <v>20</v>
      </c>
      <c r="H74">
        <v>54</v>
      </c>
      <c r="I74" s="7">
        <f t="shared" si="4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5"/>
        <v>42186.208333333328</v>
      </c>
      <c r="O74" s="12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 s="22">
        <v>1400</v>
      </c>
      <c r="E75" s="22">
        <v>9253</v>
      </c>
      <c r="F75" s="4">
        <f t="shared" si="7"/>
        <v>660.92857142857144</v>
      </c>
      <c r="G75" t="s">
        <v>20</v>
      </c>
      <c r="H75">
        <v>88</v>
      </c>
      <c r="I75" s="7">
        <f t="shared" si="4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5"/>
        <v>42701.25</v>
      </c>
      <c r="O75" s="12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 s="22">
        <v>3900</v>
      </c>
      <c r="E76" s="22">
        <v>4776</v>
      </c>
      <c r="F76" s="4">
        <f t="shared" si="7"/>
        <v>122.46153846153847</v>
      </c>
      <c r="G76" t="s">
        <v>20</v>
      </c>
      <c r="H76">
        <v>85</v>
      </c>
      <c r="I76" s="7">
        <f t="shared" si="4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5"/>
        <v>42456.208333333328</v>
      </c>
      <c r="O76" s="12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 s="22">
        <v>9700</v>
      </c>
      <c r="E77" s="22">
        <v>14606</v>
      </c>
      <c r="F77" s="4">
        <f t="shared" si="7"/>
        <v>150.57731958762886</v>
      </c>
      <c r="G77" t="s">
        <v>20</v>
      </c>
      <c r="H77">
        <v>170</v>
      </c>
      <c r="I77" s="7">
        <f t="shared" si="4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5"/>
        <v>43296.208333333328</v>
      </c>
      <c r="O77" s="12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 s="22">
        <v>122900</v>
      </c>
      <c r="E78" s="22">
        <v>95993</v>
      </c>
      <c r="F78" s="4">
        <f t="shared" si="7"/>
        <v>78.106590724165997</v>
      </c>
      <c r="G78" t="s">
        <v>14</v>
      </c>
      <c r="H78">
        <v>1684</v>
      </c>
      <c r="I78" s="7">
        <f t="shared" si="4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5"/>
        <v>42027.25</v>
      </c>
      <c r="O78" s="12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 s="22">
        <v>9500</v>
      </c>
      <c r="E79" s="22">
        <v>4460</v>
      </c>
      <c r="F79" s="4">
        <f t="shared" si="7"/>
        <v>46.94736842105263</v>
      </c>
      <c r="G79" t="s">
        <v>14</v>
      </c>
      <c r="H79">
        <v>56</v>
      </c>
      <c r="I79" s="7">
        <f t="shared" si="4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5"/>
        <v>40448.208333333336</v>
      </c>
      <c r="O79" s="12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 s="22">
        <v>4500</v>
      </c>
      <c r="E80" s="22">
        <v>13536</v>
      </c>
      <c r="F80" s="4">
        <f t="shared" si="7"/>
        <v>300.8</v>
      </c>
      <c r="G80" t="s">
        <v>20</v>
      </c>
      <c r="H80">
        <v>330</v>
      </c>
      <c r="I80" s="7">
        <f t="shared" si="4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5"/>
        <v>43206.208333333328</v>
      </c>
      <c r="O80" s="12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 s="22">
        <v>57800</v>
      </c>
      <c r="E81" s="22">
        <v>40228</v>
      </c>
      <c r="F81" s="4">
        <f t="shared" si="7"/>
        <v>69.598615916955026</v>
      </c>
      <c r="G81" t="s">
        <v>14</v>
      </c>
      <c r="H81">
        <v>838</v>
      </c>
      <c r="I81" s="7">
        <f t="shared" si="4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5"/>
        <v>43267.208333333328</v>
      </c>
      <c r="O81" s="12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 s="22">
        <v>1100</v>
      </c>
      <c r="E82" s="22">
        <v>7012</v>
      </c>
      <c r="F82" s="4">
        <f t="shared" si="7"/>
        <v>637.4545454545455</v>
      </c>
      <c r="G82" t="s">
        <v>20</v>
      </c>
      <c r="H82">
        <v>127</v>
      </c>
      <c r="I82" s="7">
        <f t="shared" si="4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5"/>
        <v>42976.208333333328</v>
      </c>
      <c r="O82" s="12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 s="22">
        <v>16800</v>
      </c>
      <c r="E83" s="22">
        <v>37857</v>
      </c>
      <c r="F83" s="4">
        <f t="shared" si="7"/>
        <v>225.33928571428569</v>
      </c>
      <c r="G83" t="s">
        <v>20</v>
      </c>
      <c r="H83">
        <v>411</v>
      </c>
      <c r="I83" s="7">
        <f t="shared" si="4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5"/>
        <v>43062.25</v>
      </c>
      <c r="O83" s="12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 s="22">
        <v>1000</v>
      </c>
      <c r="E84" s="22">
        <v>14973</v>
      </c>
      <c r="F84" s="4">
        <f t="shared" si="7"/>
        <v>1497.3000000000002</v>
      </c>
      <c r="G84" t="s">
        <v>20</v>
      </c>
      <c r="H84">
        <v>180</v>
      </c>
      <c r="I84" s="7">
        <f t="shared" si="4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5"/>
        <v>43482.25</v>
      </c>
      <c r="O84" s="12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 s="22">
        <v>106400</v>
      </c>
      <c r="E85" s="22">
        <v>39996</v>
      </c>
      <c r="F85" s="4">
        <f t="shared" si="7"/>
        <v>37.590225563909776</v>
      </c>
      <c r="G85" t="s">
        <v>14</v>
      </c>
      <c r="H85">
        <v>1000</v>
      </c>
      <c r="I85" s="7">
        <f t="shared" si="4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5"/>
        <v>42579.208333333328</v>
      </c>
      <c r="O85" s="12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 s="22">
        <v>31400</v>
      </c>
      <c r="E86" s="22">
        <v>41564</v>
      </c>
      <c r="F86" s="4">
        <f t="shared" si="7"/>
        <v>132.36942675159236</v>
      </c>
      <c r="G86" t="s">
        <v>20</v>
      </c>
      <c r="H86">
        <v>374</v>
      </c>
      <c r="I86" s="7">
        <f t="shared" si="4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5"/>
        <v>41118.208333333336</v>
      </c>
      <c r="O86" s="12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 s="22">
        <v>4900</v>
      </c>
      <c r="E87" s="22">
        <v>6430</v>
      </c>
      <c r="F87" s="4">
        <f t="shared" si="7"/>
        <v>131.22448979591837</v>
      </c>
      <c r="G87" t="s">
        <v>20</v>
      </c>
      <c r="H87">
        <v>71</v>
      </c>
      <c r="I87" s="7">
        <f t="shared" si="4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5"/>
        <v>40797.208333333336</v>
      </c>
      <c r="O87" s="12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 s="22">
        <v>7400</v>
      </c>
      <c r="E88" s="22">
        <v>12405</v>
      </c>
      <c r="F88" s="4">
        <f t="shared" si="7"/>
        <v>167.63513513513513</v>
      </c>
      <c r="G88" t="s">
        <v>20</v>
      </c>
      <c r="H88">
        <v>203</v>
      </c>
      <c r="I88" s="7">
        <f t="shared" si="4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5"/>
        <v>42128.208333333328</v>
      </c>
      <c r="O88" s="12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 s="22">
        <v>198500</v>
      </c>
      <c r="E89" s="22">
        <v>123040</v>
      </c>
      <c r="F89" s="4">
        <f t="shared" si="7"/>
        <v>61.984886649874063</v>
      </c>
      <c r="G89" t="s">
        <v>14</v>
      </c>
      <c r="H89">
        <v>1482</v>
      </c>
      <c r="I89" s="7">
        <f t="shared" si="4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5"/>
        <v>40610.25</v>
      </c>
      <c r="O89" s="12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 s="22">
        <v>4800</v>
      </c>
      <c r="E90" s="22">
        <v>12516</v>
      </c>
      <c r="F90" s="4">
        <f t="shared" si="7"/>
        <v>260.75</v>
      </c>
      <c r="G90" t="s">
        <v>20</v>
      </c>
      <c r="H90">
        <v>113</v>
      </c>
      <c r="I90" s="7">
        <f t="shared" si="4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5"/>
        <v>42110.208333333328</v>
      </c>
      <c r="O90" s="12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 s="22">
        <v>3400</v>
      </c>
      <c r="E91" s="22">
        <v>8588</v>
      </c>
      <c r="F91" s="4">
        <f t="shared" si="7"/>
        <v>252.58823529411765</v>
      </c>
      <c r="G91" t="s">
        <v>20</v>
      </c>
      <c r="H91">
        <v>96</v>
      </c>
      <c r="I91" s="7">
        <f t="shared" si="4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5"/>
        <v>40283.208333333336</v>
      </c>
      <c r="O91" s="12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 s="22">
        <v>7800</v>
      </c>
      <c r="E92" s="22">
        <v>6132</v>
      </c>
      <c r="F92" s="4">
        <f t="shared" si="7"/>
        <v>78.615384615384613</v>
      </c>
      <c r="G92" t="s">
        <v>14</v>
      </c>
      <c r="H92">
        <v>106</v>
      </c>
      <c r="I92" s="7">
        <f t="shared" si="4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5"/>
        <v>42425.25</v>
      </c>
      <c r="O92" s="12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 s="22">
        <v>154300</v>
      </c>
      <c r="E93" s="22">
        <v>74688</v>
      </c>
      <c r="F93" s="4">
        <f t="shared" si="7"/>
        <v>48.404406999351913</v>
      </c>
      <c r="G93" t="s">
        <v>14</v>
      </c>
      <c r="H93">
        <v>679</v>
      </c>
      <c r="I93" s="7">
        <f t="shared" si="4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5"/>
        <v>42588.208333333328</v>
      </c>
      <c r="O93" s="12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 s="22">
        <v>20000</v>
      </c>
      <c r="E94" s="22">
        <v>51775</v>
      </c>
      <c r="F94" s="4">
        <f t="shared" si="7"/>
        <v>258.875</v>
      </c>
      <c r="G94" t="s">
        <v>20</v>
      </c>
      <c r="H94">
        <v>498</v>
      </c>
      <c r="I94" s="7">
        <f t="shared" si="4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5"/>
        <v>40352.208333333336</v>
      </c>
      <c r="O94" s="12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 s="22">
        <v>108800</v>
      </c>
      <c r="E95" s="22">
        <v>65877</v>
      </c>
      <c r="F95" s="4">
        <f t="shared" si="7"/>
        <v>60.548713235294116</v>
      </c>
      <c r="G95" t="s">
        <v>74</v>
      </c>
      <c r="H95">
        <v>610</v>
      </c>
      <c r="I95" s="7">
        <f t="shared" si="4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5"/>
        <v>41202.208333333336</v>
      </c>
      <c r="O95" s="12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 s="22">
        <v>2900</v>
      </c>
      <c r="E96" s="22">
        <v>8807</v>
      </c>
      <c r="F96" s="4">
        <f t="shared" si="7"/>
        <v>303.68965517241378</v>
      </c>
      <c r="G96" t="s">
        <v>20</v>
      </c>
      <c r="H96">
        <v>180</v>
      </c>
      <c r="I96" s="7">
        <f t="shared" si="4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5"/>
        <v>43562.208333333328</v>
      </c>
      <c r="O96" s="12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 s="22">
        <v>900</v>
      </c>
      <c r="E97" s="22">
        <v>1017</v>
      </c>
      <c r="F97" s="4">
        <f t="shared" si="7"/>
        <v>112.99999999999999</v>
      </c>
      <c r="G97" t="s">
        <v>20</v>
      </c>
      <c r="H97">
        <v>27</v>
      </c>
      <c r="I97" s="7">
        <f t="shared" si="4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5"/>
        <v>43752.208333333328</v>
      </c>
      <c r="O97" s="12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 s="22">
        <v>69700</v>
      </c>
      <c r="E98" s="22">
        <v>151513</v>
      </c>
      <c r="F98" s="4">
        <f t="shared" si="7"/>
        <v>217.37876614060258</v>
      </c>
      <c r="G98" t="s">
        <v>20</v>
      </c>
      <c r="H98">
        <v>2331</v>
      </c>
      <c r="I98" s="7">
        <f t="shared" si="4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5"/>
        <v>40612.25</v>
      </c>
      <c r="O98" s="12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 s="22">
        <v>1300</v>
      </c>
      <c r="E99" s="22">
        <v>12047</v>
      </c>
      <c r="F99" s="4">
        <f t="shared" si="7"/>
        <v>926.69230769230762</v>
      </c>
      <c r="G99" t="s">
        <v>20</v>
      </c>
      <c r="H99">
        <v>113</v>
      </c>
      <c r="I99" s="7">
        <f t="shared" si="4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5"/>
        <v>42180.208333333328</v>
      </c>
      <c r="O99" s="12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 s="22">
        <v>97800</v>
      </c>
      <c r="E100" s="22">
        <v>32951</v>
      </c>
      <c r="F100" s="4">
        <f t="shared" si="7"/>
        <v>33.692229038854805</v>
      </c>
      <c r="G100" t="s">
        <v>14</v>
      </c>
      <c r="H100">
        <v>1220</v>
      </c>
      <c r="I100" s="7">
        <f t="shared" si="4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5"/>
        <v>42212.208333333328</v>
      </c>
      <c r="O100" s="12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 s="22">
        <v>7600</v>
      </c>
      <c r="E101" s="22">
        <v>14951</v>
      </c>
      <c r="F101" s="4">
        <f t="shared" si="7"/>
        <v>196.7236842105263</v>
      </c>
      <c r="G101" t="s">
        <v>20</v>
      </c>
      <c r="H101">
        <v>164</v>
      </c>
      <c r="I101" s="7">
        <f t="shared" si="4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5"/>
        <v>41968.25</v>
      </c>
      <c r="O101" s="12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 s="22">
        <v>100</v>
      </c>
      <c r="E102" s="22">
        <v>1</v>
      </c>
      <c r="F102" s="4">
        <f t="shared" si="7"/>
        <v>1</v>
      </c>
      <c r="G102" t="s">
        <v>14</v>
      </c>
      <c r="H102">
        <v>1</v>
      </c>
      <c r="I102" s="7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5"/>
        <v>40835.208333333336</v>
      </c>
      <c r="O102" s="12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 s="22">
        <v>900</v>
      </c>
      <c r="E103" s="22">
        <v>9193</v>
      </c>
      <c r="F103" s="4">
        <f t="shared" si="7"/>
        <v>1021.4444444444445</v>
      </c>
      <c r="G103" t="s">
        <v>20</v>
      </c>
      <c r="H103">
        <v>164</v>
      </c>
      <c r="I103" s="7">
        <f t="shared" si="4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5"/>
        <v>42056.25</v>
      </c>
      <c r="O103" s="12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 s="22">
        <v>3700</v>
      </c>
      <c r="E104" s="22">
        <v>10422</v>
      </c>
      <c r="F104" s="4">
        <f t="shared" si="7"/>
        <v>281.67567567567568</v>
      </c>
      <c r="G104" t="s">
        <v>20</v>
      </c>
      <c r="H104">
        <v>336</v>
      </c>
      <c r="I104" s="7">
        <f t="shared" si="4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5"/>
        <v>43234.208333333328</v>
      </c>
      <c r="O104" s="12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 s="22">
        <v>10000</v>
      </c>
      <c r="E105" s="22">
        <v>2461</v>
      </c>
      <c r="F105" s="4">
        <f t="shared" si="7"/>
        <v>24.610000000000003</v>
      </c>
      <c r="G105" t="s">
        <v>14</v>
      </c>
      <c r="H105">
        <v>37</v>
      </c>
      <c r="I105" s="7">
        <f t="shared" si="4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5"/>
        <v>40475.208333333336</v>
      </c>
      <c r="O105" s="12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 s="22">
        <v>119200</v>
      </c>
      <c r="E106" s="22">
        <v>170623</v>
      </c>
      <c r="F106" s="4">
        <f t="shared" si="7"/>
        <v>143.14010067114094</v>
      </c>
      <c r="G106" t="s">
        <v>20</v>
      </c>
      <c r="H106">
        <v>1917</v>
      </c>
      <c r="I106" s="7">
        <f t="shared" si="4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5"/>
        <v>42878.208333333328</v>
      </c>
      <c r="O106" s="12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 s="22">
        <v>6800</v>
      </c>
      <c r="E107" s="22">
        <v>9829</v>
      </c>
      <c r="F107" s="4">
        <f t="shared" si="7"/>
        <v>144.54411764705884</v>
      </c>
      <c r="G107" t="s">
        <v>20</v>
      </c>
      <c r="H107">
        <v>95</v>
      </c>
      <c r="I107" s="7">
        <f t="shared" si="4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5"/>
        <v>41366.208333333336</v>
      </c>
      <c r="O107" s="12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 s="22">
        <v>3900</v>
      </c>
      <c r="E108" s="22">
        <v>14006</v>
      </c>
      <c r="F108" s="4">
        <f t="shared" si="7"/>
        <v>359.12820512820514</v>
      </c>
      <c r="G108" t="s">
        <v>20</v>
      </c>
      <c r="H108">
        <v>147</v>
      </c>
      <c r="I108" s="7">
        <f t="shared" si="4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5"/>
        <v>43716.208333333328</v>
      </c>
      <c r="O108" s="12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 s="22">
        <v>3500</v>
      </c>
      <c r="E109" s="22">
        <v>6527</v>
      </c>
      <c r="F109" s="4">
        <f t="shared" si="7"/>
        <v>186.48571428571427</v>
      </c>
      <c r="G109" t="s">
        <v>20</v>
      </c>
      <c r="H109">
        <v>86</v>
      </c>
      <c r="I109" s="7">
        <f t="shared" si="4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5"/>
        <v>43213.208333333328</v>
      </c>
      <c r="O109" s="12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 s="22">
        <v>1500</v>
      </c>
      <c r="E110" s="22">
        <v>8929</v>
      </c>
      <c r="F110" s="4">
        <f t="shared" si="7"/>
        <v>595.26666666666665</v>
      </c>
      <c r="G110" t="s">
        <v>20</v>
      </c>
      <c r="H110">
        <v>83</v>
      </c>
      <c r="I110" s="7">
        <f t="shared" si="4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5"/>
        <v>41005.208333333336</v>
      </c>
      <c r="O110" s="12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 s="22">
        <v>5200</v>
      </c>
      <c r="E111" s="22">
        <v>3079</v>
      </c>
      <c r="F111" s="4">
        <f t="shared" si="7"/>
        <v>59.21153846153846</v>
      </c>
      <c r="G111" t="s">
        <v>14</v>
      </c>
      <c r="H111">
        <v>60</v>
      </c>
      <c r="I111" s="7">
        <f t="shared" si="4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5"/>
        <v>41651.25</v>
      </c>
      <c r="O111" s="12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 s="22">
        <v>142400</v>
      </c>
      <c r="E112" s="22">
        <v>21307</v>
      </c>
      <c r="F112" s="4">
        <f t="shared" si="7"/>
        <v>14.962780898876405</v>
      </c>
      <c r="G112" t="s">
        <v>14</v>
      </c>
      <c r="H112">
        <v>296</v>
      </c>
      <c r="I112" s="7">
        <f t="shared" si="4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5"/>
        <v>43354.208333333328</v>
      </c>
      <c r="O112" s="12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 s="22">
        <v>61400</v>
      </c>
      <c r="E113" s="22">
        <v>73653</v>
      </c>
      <c r="F113" s="4">
        <f t="shared" si="7"/>
        <v>119.95602605863192</v>
      </c>
      <c r="G113" t="s">
        <v>20</v>
      </c>
      <c r="H113">
        <v>676</v>
      </c>
      <c r="I113" s="7">
        <f t="shared" si="4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5"/>
        <v>41174.208333333336</v>
      </c>
      <c r="O113" s="12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 s="22">
        <v>4700</v>
      </c>
      <c r="E114" s="22">
        <v>12635</v>
      </c>
      <c r="F114" s="4">
        <f t="shared" si="7"/>
        <v>268.82978723404256</v>
      </c>
      <c r="G114" t="s">
        <v>20</v>
      </c>
      <c r="H114">
        <v>361</v>
      </c>
      <c r="I114" s="7">
        <f t="shared" si="4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5"/>
        <v>41875.208333333336</v>
      </c>
      <c r="O114" s="12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 s="22">
        <v>3300</v>
      </c>
      <c r="E115" s="22">
        <v>12437</v>
      </c>
      <c r="F115" s="4">
        <f t="shared" si="7"/>
        <v>376.87878787878788</v>
      </c>
      <c r="G115" t="s">
        <v>20</v>
      </c>
      <c r="H115">
        <v>131</v>
      </c>
      <c r="I115" s="7">
        <f t="shared" si="4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5"/>
        <v>42990.208333333328</v>
      </c>
      <c r="O115" s="12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 s="22">
        <v>1900</v>
      </c>
      <c r="E116" s="22">
        <v>13816</v>
      </c>
      <c r="F116" s="4">
        <f t="shared" si="7"/>
        <v>727.15789473684208</v>
      </c>
      <c r="G116" t="s">
        <v>20</v>
      </c>
      <c r="H116">
        <v>126</v>
      </c>
      <c r="I116" s="7">
        <f t="shared" si="4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5"/>
        <v>43564.208333333328</v>
      </c>
      <c r="O116" s="12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 s="22">
        <v>166700</v>
      </c>
      <c r="E117" s="22">
        <v>145382</v>
      </c>
      <c r="F117" s="4">
        <f t="shared" si="7"/>
        <v>87.211757648470297</v>
      </c>
      <c r="G117" t="s">
        <v>14</v>
      </c>
      <c r="H117">
        <v>3304</v>
      </c>
      <c r="I117" s="7">
        <f t="shared" si="4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5"/>
        <v>43056.25</v>
      </c>
      <c r="O117" s="12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 s="22">
        <v>7200</v>
      </c>
      <c r="E118" s="22">
        <v>6336</v>
      </c>
      <c r="F118" s="4">
        <f t="shared" si="7"/>
        <v>88</v>
      </c>
      <c r="G118" t="s">
        <v>14</v>
      </c>
      <c r="H118">
        <v>73</v>
      </c>
      <c r="I118" s="7">
        <f t="shared" si="4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5"/>
        <v>42265.208333333328</v>
      </c>
      <c r="O118" s="12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 s="22">
        <v>4900</v>
      </c>
      <c r="E119" s="22">
        <v>8523</v>
      </c>
      <c r="F119" s="4">
        <f t="shared" si="7"/>
        <v>173.9387755102041</v>
      </c>
      <c r="G119" t="s">
        <v>20</v>
      </c>
      <c r="H119">
        <v>275</v>
      </c>
      <c r="I119" s="7">
        <f t="shared" si="4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5"/>
        <v>40808.208333333336</v>
      </c>
      <c r="O119" s="12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 s="22">
        <v>5400</v>
      </c>
      <c r="E120" s="22">
        <v>6351</v>
      </c>
      <c r="F120" s="4">
        <f t="shared" si="7"/>
        <v>117.61111111111111</v>
      </c>
      <c r="G120" t="s">
        <v>20</v>
      </c>
      <c r="H120">
        <v>67</v>
      </c>
      <c r="I120" s="7">
        <f t="shared" si="4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5"/>
        <v>41665.25</v>
      </c>
      <c r="O120" s="12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 s="22">
        <v>5000</v>
      </c>
      <c r="E121" s="22">
        <v>10748</v>
      </c>
      <c r="F121" s="4">
        <f t="shared" si="7"/>
        <v>214.96</v>
      </c>
      <c r="G121" t="s">
        <v>20</v>
      </c>
      <c r="H121">
        <v>154</v>
      </c>
      <c r="I121" s="7">
        <f t="shared" si="4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5"/>
        <v>41806.208333333336</v>
      </c>
      <c r="O121" s="12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 s="22">
        <v>75100</v>
      </c>
      <c r="E122" s="22">
        <v>112272</v>
      </c>
      <c r="F122" s="4">
        <f t="shared" si="7"/>
        <v>149.49667110519306</v>
      </c>
      <c r="G122" t="s">
        <v>20</v>
      </c>
      <c r="H122">
        <v>1782</v>
      </c>
      <c r="I122" s="7">
        <f t="shared" si="4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5"/>
        <v>42111.208333333328</v>
      </c>
      <c r="O122" s="12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 s="22">
        <v>45300</v>
      </c>
      <c r="E123" s="22">
        <v>99361</v>
      </c>
      <c r="F123" s="4">
        <f t="shared" si="7"/>
        <v>219.33995584988963</v>
      </c>
      <c r="G123" t="s">
        <v>20</v>
      </c>
      <c r="H123">
        <v>903</v>
      </c>
      <c r="I123" s="7">
        <f t="shared" si="4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5"/>
        <v>41917.208333333336</v>
      </c>
      <c r="O123" s="12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 s="22">
        <v>136800</v>
      </c>
      <c r="E124" s="22">
        <v>88055</v>
      </c>
      <c r="F124" s="4">
        <f t="shared" si="7"/>
        <v>64.367690058479525</v>
      </c>
      <c r="G124" t="s">
        <v>14</v>
      </c>
      <c r="H124">
        <v>3387</v>
      </c>
      <c r="I124" s="7">
        <f t="shared" si="4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5"/>
        <v>41970.25</v>
      </c>
      <c r="O124" s="12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 s="22">
        <v>177700</v>
      </c>
      <c r="E125" s="22">
        <v>33092</v>
      </c>
      <c r="F125" s="4">
        <f t="shared" si="7"/>
        <v>18.622397298818232</v>
      </c>
      <c r="G125" t="s">
        <v>14</v>
      </c>
      <c r="H125">
        <v>662</v>
      </c>
      <c r="I125" s="7">
        <f t="shared" si="4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5"/>
        <v>42332.25</v>
      </c>
      <c r="O125" s="12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 s="22">
        <v>2600</v>
      </c>
      <c r="E126" s="22">
        <v>9562</v>
      </c>
      <c r="F126" s="4">
        <f t="shared" si="7"/>
        <v>367.76923076923077</v>
      </c>
      <c r="G126" t="s">
        <v>20</v>
      </c>
      <c r="H126">
        <v>94</v>
      </c>
      <c r="I126" s="7">
        <f t="shared" si="4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5"/>
        <v>43598.208333333328</v>
      </c>
      <c r="O126" s="12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 s="22">
        <v>5300</v>
      </c>
      <c r="E127" s="22">
        <v>8475</v>
      </c>
      <c r="F127" s="4">
        <f t="shared" si="7"/>
        <v>159.90566037735849</v>
      </c>
      <c r="G127" t="s">
        <v>20</v>
      </c>
      <c r="H127">
        <v>180</v>
      </c>
      <c r="I127" s="7">
        <f t="shared" si="4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5"/>
        <v>43362.208333333328</v>
      </c>
      <c r="O127" s="12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 s="22">
        <v>180200</v>
      </c>
      <c r="E128" s="22">
        <v>69617</v>
      </c>
      <c r="F128" s="4">
        <f t="shared" si="7"/>
        <v>38.633185349611544</v>
      </c>
      <c r="G128" t="s">
        <v>14</v>
      </c>
      <c r="H128">
        <v>774</v>
      </c>
      <c r="I128" s="7">
        <f t="shared" si="4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5"/>
        <v>42596.208333333328</v>
      </c>
      <c r="O128" s="12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 s="22">
        <v>103200</v>
      </c>
      <c r="E129" s="22">
        <v>53067</v>
      </c>
      <c r="F129" s="4">
        <f t="shared" si="7"/>
        <v>51.42151162790698</v>
      </c>
      <c r="G129" t="s">
        <v>14</v>
      </c>
      <c r="H129">
        <v>672</v>
      </c>
      <c r="I129" s="7">
        <f t="shared" si="4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5"/>
        <v>40310.208333333336</v>
      </c>
      <c r="O129" s="12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 s="22">
        <v>70600</v>
      </c>
      <c r="E130" s="22">
        <v>42596</v>
      </c>
      <c r="F130" s="4">
        <f t="shared" si="7"/>
        <v>60.334277620396605</v>
      </c>
      <c r="G130" t="s">
        <v>74</v>
      </c>
      <c r="H130">
        <v>532</v>
      </c>
      <c r="I130" s="7">
        <f t="shared" si="4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5"/>
        <v>40417.208333333336</v>
      </c>
      <c r="O130" s="12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 s="22">
        <v>148500</v>
      </c>
      <c r="E131" s="22">
        <v>4756</v>
      </c>
      <c r="F131" s="4">
        <f t="shared" si="7"/>
        <v>3.202693602693603</v>
      </c>
      <c r="G131" t="s">
        <v>74</v>
      </c>
      <c r="H131">
        <v>55</v>
      </c>
      <c r="I131" s="7">
        <f t="shared" ref="I131:I194" si="8">IF(H131=0,"0",E131/H131)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9">(((L131/60)/60)/24)+DATE(1970,1,1)</f>
        <v>42038.25</v>
      </c>
      <c r="O131" s="12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 s="22">
        <v>9600</v>
      </c>
      <c r="E132" s="22">
        <v>14925</v>
      </c>
      <c r="F132" s="4">
        <f t="shared" ref="F132:F195" si="11">E132/D132*100</f>
        <v>155.46875</v>
      </c>
      <c r="G132" t="s">
        <v>20</v>
      </c>
      <c r="H132">
        <v>533</v>
      </c>
      <c r="I132" s="7">
        <f t="shared" si="8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9"/>
        <v>40842.208333333336</v>
      </c>
      <c r="O132" s="12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 s="22">
        <v>164700</v>
      </c>
      <c r="E133" s="22">
        <v>166116</v>
      </c>
      <c r="F133" s="4">
        <f t="shared" si="11"/>
        <v>100.85974499089254</v>
      </c>
      <c r="G133" t="s">
        <v>20</v>
      </c>
      <c r="H133">
        <v>2443</v>
      </c>
      <c r="I133" s="7">
        <f t="shared" si="8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9"/>
        <v>41607.25</v>
      </c>
      <c r="O133" s="12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 s="22">
        <v>3300</v>
      </c>
      <c r="E134" s="22">
        <v>3834</v>
      </c>
      <c r="F134" s="4">
        <f t="shared" si="11"/>
        <v>116.18181818181819</v>
      </c>
      <c r="G134" t="s">
        <v>20</v>
      </c>
      <c r="H134">
        <v>89</v>
      </c>
      <c r="I134" s="7">
        <f t="shared" si="8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9"/>
        <v>43112.25</v>
      </c>
      <c r="O134" s="12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 s="22">
        <v>4500</v>
      </c>
      <c r="E135" s="22">
        <v>13985</v>
      </c>
      <c r="F135" s="4">
        <f t="shared" si="11"/>
        <v>310.77777777777777</v>
      </c>
      <c r="G135" t="s">
        <v>20</v>
      </c>
      <c r="H135">
        <v>159</v>
      </c>
      <c r="I135" s="7">
        <f t="shared" si="8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9"/>
        <v>40767.208333333336</v>
      </c>
      <c r="O135" s="12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 s="22">
        <v>99500</v>
      </c>
      <c r="E136" s="22">
        <v>89288</v>
      </c>
      <c r="F136" s="4">
        <f t="shared" si="11"/>
        <v>89.73668341708543</v>
      </c>
      <c r="G136" t="s">
        <v>14</v>
      </c>
      <c r="H136">
        <v>940</v>
      </c>
      <c r="I136" s="7">
        <f t="shared" si="8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9"/>
        <v>40713.208333333336</v>
      </c>
      <c r="O136" s="12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 s="22">
        <v>7700</v>
      </c>
      <c r="E137" s="22">
        <v>5488</v>
      </c>
      <c r="F137" s="4">
        <f t="shared" si="11"/>
        <v>71.27272727272728</v>
      </c>
      <c r="G137" t="s">
        <v>14</v>
      </c>
      <c r="H137">
        <v>117</v>
      </c>
      <c r="I137" s="7">
        <f t="shared" si="8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9"/>
        <v>41340.25</v>
      </c>
      <c r="O137" s="12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 s="22">
        <v>82800</v>
      </c>
      <c r="E138" s="22">
        <v>2721</v>
      </c>
      <c r="F138" s="4">
        <f t="shared" si="11"/>
        <v>3.2862318840579712</v>
      </c>
      <c r="G138" t="s">
        <v>74</v>
      </c>
      <c r="H138">
        <v>58</v>
      </c>
      <c r="I138" s="7">
        <f t="shared" si="8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9"/>
        <v>41797.208333333336</v>
      </c>
      <c r="O138" s="12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 s="22">
        <v>1800</v>
      </c>
      <c r="E139" s="22">
        <v>4712</v>
      </c>
      <c r="F139" s="4">
        <f t="shared" si="11"/>
        <v>261.77777777777777</v>
      </c>
      <c r="G139" t="s">
        <v>20</v>
      </c>
      <c r="H139">
        <v>50</v>
      </c>
      <c r="I139" s="7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9"/>
        <v>40457.208333333336</v>
      </c>
      <c r="O139" s="12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 s="22">
        <v>9600</v>
      </c>
      <c r="E140" s="22">
        <v>9216</v>
      </c>
      <c r="F140" s="4">
        <f t="shared" si="11"/>
        <v>96</v>
      </c>
      <c r="G140" t="s">
        <v>14</v>
      </c>
      <c r="H140">
        <v>115</v>
      </c>
      <c r="I140" s="7">
        <f t="shared" si="8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9"/>
        <v>41180.208333333336</v>
      </c>
      <c r="O140" s="12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 s="22">
        <v>92100</v>
      </c>
      <c r="E141" s="22">
        <v>19246</v>
      </c>
      <c r="F141" s="4">
        <f t="shared" si="11"/>
        <v>20.896851248642779</v>
      </c>
      <c r="G141" t="s">
        <v>14</v>
      </c>
      <c r="H141">
        <v>326</v>
      </c>
      <c r="I141" s="7">
        <f t="shared" si="8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9"/>
        <v>42115.208333333328</v>
      </c>
      <c r="O141" s="12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 s="22">
        <v>5500</v>
      </c>
      <c r="E142" s="22">
        <v>12274</v>
      </c>
      <c r="F142" s="4">
        <f t="shared" si="11"/>
        <v>223.16363636363636</v>
      </c>
      <c r="G142" t="s">
        <v>20</v>
      </c>
      <c r="H142">
        <v>186</v>
      </c>
      <c r="I142" s="7">
        <f t="shared" si="8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9"/>
        <v>43156.25</v>
      </c>
      <c r="O142" s="12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 s="22">
        <v>64300</v>
      </c>
      <c r="E143" s="22">
        <v>65323</v>
      </c>
      <c r="F143" s="4">
        <f t="shared" si="11"/>
        <v>101.59097978227061</v>
      </c>
      <c r="G143" t="s">
        <v>20</v>
      </c>
      <c r="H143">
        <v>1071</v>
      </c>
      <c r="I143" s="7">
        <f t="shared" si="8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9"/>
        <v>42167.208333333328</v>
      </c>
      <c r="O143" s="12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 s="22">
        <v>5000</v>
      </c>
      <c r="E144" s="22">
        <v>11502</v>
      </c>
      <c r="F144" s="4">
        <f t="shared" si="11"/>
        <v>230.03999999999996</v>
      </c>
      <c r="G144" t="s">
        <v>20</v>
      </c>
      <c r="H144">
        <v>117</v>
      </c>
      <c r="I144" s="7">
        <f t="shared" si="8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9"/>
        <v>41005.208333333336</v>
      </c>
      <c r="O144" s="12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 s="22">
        <v>5400</v>
      </c>
      <c r="E145" s="22">
        <v>7322</v>
      </c>
      <c r="F145" s="4">
        <f t="shared" si="11"/>
        <v>135.59259259259261</v>
      </c>
      <c r="G145" t="s">
        <v>20</v>
      </c>
      <c r="H145">
        <v>70</v>
      </c>
      <c r="I145" s="7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9"/>
        <v>40357.208333333336</v>
      </c>
      <c r="O145" s="12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 s="22">
        <v>9000</v>
      </c>
      <c r="E146" s="22">
        <v>11619</v>
      </c>
      <c r="F146" s="4">
        <f t="shared" si="11"/>
        <v>129.1</v>
      </c>
      <c r="G146" t="s">
        <v>20</v>
      </c>
      <c r="H146">
        <v>135</v>
      </c>
      <c r="I146" s="7">
        <f t="shared" si="8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9"/>
        <v>43633.208333333328</v>
      </c>
      <c r="O146" s="12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 s="22">
        <v>25000</v>
      </c>
      <c r="E147" s="22">
        <v>59128</v>
      </c>
      <c r="F147" s="4">
        <f t="shared" si="11"/>
        <v>236.512</v>
      </c>
      <c r="G147" t="s">
        <v>20</v>
      </c>
      <c r="H147">
        <v>768</v>
      </c>
      <c r="I147" s="7">
        <f t="shared" si="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9"/>
        <v>41889.208333333336</v>
      </c>
      <c r="O147" s="12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 s="22">
        <v>8800</v>
      </c>
      <c r="E148" s="22">
        <v>1518</v>
      </c>
      <c r="F148" s="4">
        <f t="shared" si="11"/>
        <v>17.25</v>
      </c>
      <c r="G148" t="s">
        <v>74</v>
      </c>
      <c r="H148">
        <v>51</v>
      </c>
      <c r="I148" s="7">
        <f t="shared" si="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9"/>
        <v>40855.25</v>
      </c>
      <c r="O148" s="12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 s="22">
        <v>8300</v>
      </c>
      <c r="E149" s="22">
        <v>9337</v>
      </c>
      <c r="F149" s="4">
        <f t="shared" si="11"/>
        <v>112.49397590361446</v>
      </c>
      <c r="G149" t="s">
        <v>20</v>
      </c>
      <c r="H149">
        <v>199</v>
      </c>
      <c r="I149" s="7">
        <f t="shared" si="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9"/>
        <v>42534.208333333328</v>
      </c>
      <c r="O149" s="12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 s="22">
        <v>9300</v>
      </c>
      <c r="E150" s="22">
        <v>11255</v>
      </c>
      <c r="F150" s="4">
        <f t="shared" si="11"/>
        <v>121.02150537634408</v>
      </c>
      <c r="G150" t="s">
        <v>20</v>
      </c>
      <c r="H150">
        <v>107</v>
      </c>
      <c r="I150" s="7">
        <f t="shared" si="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9"/>
        <v>42941.208333333328</v>
      </c>
      <c r="O150" s="12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 s="22">
        <v>6200</v>
      </c>
      <c r="E151" s="22">
        <v>13632</v>
      </c>
      <c r="F151" s="4">
        <f t="shared" si="11"/>
        <v>219.87096774193549</v>
      </c>
      <c r="G151" t="s">
        <v>20</v>
      </c>
      <c r="H151">
        <v>195</v>
      </c>
      <c r="I151" s="7">
        <f t="shared" si="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9"/>
        <v>41275.25</v>
      </c>
      <c r="O151" s="12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 s="22">
        <v>100</v>
      </c>
      <c r="E152" s="22">
        <v>1</v>
      </c>
      <c r="F152" s="4">
        <f t="shared" si="11"/>
        <v>1</v>
      </c>
      <c r="G152" t="s">
        <v>14</v>
      </c>
      <c r="H152">
        <v>1</v>
      </c>
      <c r="I152" s="7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9"/>
        <v>43450.25</v>
      </c>
      <c r="O152" s="12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 s="22">
        <v>137200</v>
      </c>
      <c r="E153" s="22">
        <v>88037</v>
      </c>
      <c r="F153" s="4">
        <f t="shared" si="11"/>
        <v>64.166909620991248</v>
      </c>
      <c r="G153" t="s">
        <v>14</v>
      </c>
      <c r="H153">
        <v>1467</v>
      </c>
      <c r="I153" s="7">
        <f t="shared" si="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9"/>
        <v>41799.208333333336</v>
      </c>
      <c r="O153" s="12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 s="22">
        <v>41500</v>
      </c>
      <c r="E154" s="22">
        <v>175573</v>
      </c>
      <c r="F154" s="4">
        <f t="shared" si="11"/>
        <v>423.06746987951806</v>
      </c>
      <c r="G154" t="s">
        <v>20</v>
      </c>
      <c r="H154">
        <v>3376</v>
      </c>
      <c r="I154" s="7">
        <f t="shared" si="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9"/>
        <v>42783.25</v>
      </c>
      <c r="O154" s="12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 s="22">
        <v>189400</v>
      </c>
      <c r="E155" s="22">
        <v>176112</v>
      </c>
      <c r="F155" s="4">
        <f t="shared" si="11"/>
        <v>92.984160506863773</v>
      </c>
      <c r="G155" t="s">
        <v>14</v>
      </c>
      <c r="H155">
        <v>5681</v>
      </c>
      <c r="I155" s="7">
        <f t="shared" si="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9"/>
        <v>41201.208333333336</v>
      </c>
      <c r="O155" s="12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 s="22">
        <v>171300</v>
      </c>
      <c r="E156" s="22">
        <v>100650</v>
      </c>
      <c r="F156" s="4">
        <f t="shared" si="11"/>
        <v>58.756567425569173</v>
      </c>
      <c r="G156" t="s">
        <v>14</v>
      </c>
      <c r="H156">
        <v>1059</v>
      </c>
      <c r="I156" s="7">
        <f t="shared" si="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9"/>
        <v>42502.208333333328</v>
      </c>
      <c r="O156" s="12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 s="22">
        <v>139500</v>
      </c>
      <c r="E157" s="22">
        <v>90706</v>
      </c>
      <c r="F157" s="4">
        <f t="shared" si="11"/>
        <v>65.022222222222226</v>
      </c>
      <c r="G157" t="s">
        <v>14</v>
      </c>
      <c r="H157">
        <v>1194</v>
      </c>
      <c r="I157" s="7">
        <f t="shared" si="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9"/>
        <v>40262.208333333336</v>
      </c>
      <c r="O157" s="12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 s="22">
        <v>36400</v>
      </c>
      <c r="E158" s="22">
        <v>26914</v>
      </c>
      <c r="F158" s="4">
        <f t="shared" si="11"/>
        <v>73.939560439560438</v>
      </c>
      <c r="G158" t="s">
        <v>74</v>
      </c>
      <c r="H158">
        <v>379</v>
      </c>
      <c r="I158" s="7">
        <f t="shared" si="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9"/>
        <v>43743.208333333328</v>
      </c>
      <c r="O158" s="12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 s="22">
        <v>4200</v>
      </c>
      <c r="E159" s="22">
        <v>2212</v>
      </c>
      <c r="F159" s="4">
        <f t="shared" si="11"/>
        <v>52.666666666666664</v>
      </c>
      <c r="G159" t="s">
        <v>14</v>
      </c>
      <c r="H159">
        <v>30</v>
      </c>
      <c r="I159" s="7">
        <f t="shared" si="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9"/>
        <v>41638.25</v>
      </c>
      <c r="O159" s="12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 s="22">
        <v>2100</v>
      </c>
      <c r="E160" s="22">
        <v>4640</v>
      </c>
      <c r="F160" s="4">
        <f t="shared" si="11"/>
        <v>220.95238095238096</v>
      </c>
      <c r="G160" t="s">
        <v>20</v>
      </c>
      <c r="H160">
        <v>41</v>
      </c>
      <c r="I160" s="7">
        <f t="shared" si="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9"/>
        <v>42346.25</v>
      </c>
      <c r="O160" s="12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 s="22">
        <v>191200</v>
      </c>
      <c r="E161" s="22">
        <v>191222</v>
      </c>
      <c r="F161" s="4">
        <f t="shared" si="11"/>
        <v>100.01150627615063</v>
      </c>
      <c r="G161" t="s">
        <v>20</v>
      </c>
      <c r="H161">
        <v>1821</v>
      </c>
      <c r="I161" s="7">
        <f t="shared" si="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9"/>
        <v>43551.208333333328</v>
      </c>
      <c r="O161" s="12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 s="22">
        <v>8000</v>
      </c>
      <c r="E162" s="22">
        <v>12985</v>
      </c>
      <c r="F162" s="4">
        <f t="shared" si="11"/>
        <v>162.3125</v>
      </c>
      <c r="G162" t="s">
        <v>20</v>
      </c>
      <c r="H162">
        <v>164</v>
      </c>
      <c r="I162" s="7">
        <f t="shared" si="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9"/>
        <v>43582.208333333328</v>
      </c>
      <c r="O162" s="12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 s="22">
        <v>5500</v>
      </c>
      <c r="E163" s="22">
        <v>4300</v>
      </c>
      <c r="F163" s="4">
        <f t="shared" si="11"/>
        <v>78.181818181818187</v>
      </c>
      <c r="G163" t="s">
        <v>14</v>
      </c>
      <c r="H163">
        <v>75</v>
      </c>
      <c r="I163" s="7">
        <f t="shared" si="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9"/>
        <v>42270.208333333328</v>
      </c>
      <c r="O163" s="12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 s="22">
        <v>6100</v>
      </c>
      <c r="E164" s="22">
        <v>9134</v>
      </c>
      <c r="F164" s="4">
        <f t="shared" si="11"/>
        <v>149.73770491803279</v>
      </c>
      <c r="G164" t="s">
        <v>20</v>
      </c>
      <c r="H164">
        <v>157</v>
      </c>
      <c r="I164" s="7">
        <f t="shared" si="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9"/>
        <v>43442.25</v>
      </c>
      <c r="O164" s="12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 s="22">
        <v>3500</v>
      </c>
      <c r="E165" s="22">
        <v>8864</v>
      </c>
      <c r="F165" s="4">
        <f t="shared" si="11"/>
        <v>253.25714285714284</v>
      </c>
      <c r="G165" t="s">
        <v>20</v>
      </c>
      <c r="H165">
        <v>246</v>
      </c>
      <c r="I165" s="7">
        <f t="shared" si="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9"/>
        <v>43028.208333333328</v>
      </c>
      <c r="O165" s="12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 s="22">
        <v>150500</v>
      </c>
      <c r="E166" s="22">
        <v>150755</v>
      </c>
      <c r="F166" s="4">
        <f t="shared" si="11"/>
        <v>100.16943521594683</v>
      </c>
      <c r="G166" t="s">
        <v>20</v>
      </c>
      <c r="H166">
        <v>1396</v>
      </c>
      <c r="I166" s="7">
        <f t="shared" si="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9"/>
        <v>43016.208333333328</v>
      </c>
      <c r="O166" s="12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 s="22">
        <v>90400</v>
      </c>
      <c r="E167" s="22">
        <v>110279</v>
      </c>
      <c r="F167" s="4">
        <f t="shared" si="11"/>
        <v>121.99004424778761</v>
      </c>
      <c r="G167" t="s">
        <v>20</v>
      </c>
      <c r="H167">
        <v>2506</v>
      </c>
      <c r="I167" s="7">
        <f t="shared" si="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9"/>
        <v>42948.208333333328</v>
      </c>
      <c r="O167" s="12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 s="22">
        <v>9800</v>
      </c>
      <c r="E168" s="22">
        <v>13439</v>
      </c>
      <c r="F168" s="4">
        <f t="shared" si="11"/>
        <v>137.13265306122449</v>
      </c>
      <c r="G168" t="s">
        <v>20</v>
      </c>
      <c r="H168">
        <v>244</v>
      </c>
      <c r="I168" s="7">
        <f t="shared" si="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9"/>
        <v>40534.25</v>
      </c>
      <c r="O168" s="12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 s="22">
        <v>2600</v>
      </c>
      <c r="E169" s="22">
        <v>10804</v>
      </c>
      <c r="F169" s="4">
        <f t="shared" si="11"/>
        <v>415.53846153846149</v>
      </c>
      <c r="G169" t="s">
        <v>20</v>
      </c>
      <c r="H169">
        <v>146</v>
      </c>
      <c r="I169" s="7">
        <f t="shared" si="8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9"/>
        <v>41435.208333333336</v>
      </c>
      <c r="O169" s="12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 s="22">
        <v>128100</v>
      </c>
      <c r="E170" s="22">
        <v>40107</v>
      </c>
      <c r="F170" s="4">
        <f t="shared" si="11"/>
        <v>31.30913348946136</v>
      </c>
      <c r="G170" t="s">
        <v>14</v>
      </c>
      <c r="H170">
        <v>955</v>
      </c>
      <c r="I170" s="7">
        <f t="shared" si="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9"/>
        <v>43518.25</v>
      </c>
      <c r="O170" s="12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 s="22">
        <v>23300</v>
      </c>
      <c r="E171" s="22">
        <v>98811</v>
      </c>
      <c r="F171" s="4">
        <f t="shared" si="11"/>
        <v>424.08154506437768</v>
      </c>
      <c r="G171" t="s">
        <v>20</v>
      </c>
      <c r="H171">
        <v>1267</v>
      </c>
      <c r="I171" s="7">
        <f t="shared" si="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9"/>
        <v>41077.208333333336</v>
      </c>
      <c r="O171" s="12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 s="22">
        <v>188100</v>
      </c>
      <c r="E172" s="22">
        <v>5528</v>
      </c>
      <c r="F172" s="4">
        <f t="shared" si="11"/>
        <v>2.93886230728336</v>
      </c>
      <c r="G172" t="s">
        <v>14</v>
      </c>
      <c r="H172">
        <v>67</v>
      </c>
      <c r="I172" s="7">
        <f t="shared" si="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9"/>
        <v>42950.208333333328</v>
      </c>
      <c r="O172" s="12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 s="22">
        <v>4900</v>
      </c>
      <c r="E173" s="22">
        <v>521</v>
      </c>
      <c r="F173" s="4">
        <f t="shared" si="11"/>
        <v>10.63265306122449</v>
      </c>
      <c r="G173" t="s">
        <v>14</v>
      </c>
      <c r="H173">
        <v>5</v>
      </c>
      <c r="I173" s="7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9"/>
        <v>41718.208333333336</v>
      </c>
      <c r="O173" s="12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 s="22">
        <v>800</v>
      </c>
      <c r="E174" s="22">
        <v>663</v>
      </c>
      <c r="F174" s="4">
        <f t="shared" si="11"/>
        <v>82.875</v>
      </c>
      <c r="G174" t="s">
        <v>14</v>
      </c>
      <c r="H174">
        <v>26</v>
      </c>
      <c r="I174" s="7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9"/>
        <v>41839.208333333336</v>
      </c>
      <c r="O174" s="12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 s="22">
        <v>96700</v>
      </c>
      <c r="E175" s="22">
        <v>157635</v>
      </c>
      <c r="F175" s="4">
        <f t="shared" si="11"/>
        <v>163.01447776628748</v>
      </c>
      <c r="G175" t="s">
        <v>20</v>
      </c>
      <c r="H175">
        <v>1561</v>
      </c>
      <c r="I175" s="7">
        <f t="shared" si="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9"/>
        <v>41412.208333333336</v>
      </c>
      <c r="O175" s="12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 s="22">
        <v>600</v>
      </c>
      <c r="E176" s="22">
        <v>5368</v>
      </c>
      <c r="F176" s="4">
        <f t="shared" si="11"/>
        <v>894.66666666666674</v>
      </c>
      <c r="G176" t="s">
        <v>20</v>
      </c>
      <c r="H176">
        <v>48</v>
      </c>
      <c r="I176" s="7">
        <f t="shared" si="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9"/>
        <v>42282.208333333328</v>
      </c>
      <c r="O176" s="12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 s="22">
        <v>181200</v>
      </c>
      <c r="E177" s="22">
        <v>47459</v>
      </c>
      <c r="F177" s="4">
        <f t="shared" si="11"/>
        <v>26.191501103752756</v>
      </c>
      <c r="G177" t="s">
        <v>14</v>
      </c>
      <c r="H177">
        <v>1130</v>
      </c>
      <c r="I177" s="7">
        <f t="shared" si="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9"/>
        <v>42613.208333333328</v>
      </c>
      <c r="O177" s="12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 s="22">
        <v>115000</v>
      </c>
      <c r="E178" s="22">
        <v>86060</v>
      </c>
      <c r="F178" s="4">
        <f t="shared" si="11"/>
        <v>74.834782608695647</v>
      </c>
      <c r="G178" t="s">
        <v>14</v>
      </c>
      <c r="H178">
        <v>782</v>
      </c>
      <c r="I178" s="7">
        <f t="shared" si="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9"/>
        <v>42616.208333333328</v>
      </c>
      <c r="O178" s="12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 s="22">
        <v>38800</v>
      </c>
      <c r="E179" s="22">
        <v>161593</v>
      </c>
      <c r="F179" s="4">
        <f t="shared" si="11"/>
        <v>416.47680412371136</v>
      </c>
      <c r="G179" t="s">
        <v>20</v>
      </c>
      <c r="H179">
        <v>2739</v>
      </c>
      <c r="I179" s="7">
        <f t="shared" si="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9"/>
        <v>40497.25</v>
      </c>
      <c r="O179" s="12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 s="22">
        <v>7200</v>
      </c>
      <c r="E180" s="22">
        <v>6927</v>
      </c>
      <c r="F180" s="4">
        <f t="shared" si="11"/>
        <v>96.208333333333329</v>
      </c>
      <c r="G180" t="s">
        <v>14</v>
      </c>
      <c r="H180">
        <v>210</v>
      </c>
      <c r="I180" s="7">
        <f t="shared" si="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9"/>
        <v>42999.208333333328</v>
      </c>
      <c r="O180" s="12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 s="22">
        <v>44500</v>
      </c>
      <c r="E181" s="22">
        <v>159185</v>
      </c>
      <c r="F181" s="4">
        <f t="shared" si="11"/>
        <v>357.71910112359546</v>
      </c>
      <c r="G181" t="s">
        <v>20</v>
      </c>
      <c r="H181">
        <v>3537</v>
      </c>
      <c r="I181" s="7">
        <f t="shared" si="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9"/>
        <v>41350.208333333336</v>
      </c>
      <c r="O181" s="12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 s="22">
        <v>56000</v>
      </c>
      <c r="E182" s="22">
        <v>172736</v>
      </c>
      <c r="F182" s="4">
        <f t="shared" si="11"/>
        <v>308.45714285714286</v>
      </c>
      <c r="G182" t="s">
        <v>20</v>
      </c>
      <c r="H182">
        <v>2107</v>
      </c>
      <c r="I182" s="7">
        <f t="shared" si="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9"/>
        <v>40259.208333333336</v>
      </c>
      <c r="O182" s="12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 s="22">
        <v>8600</v>
      </c>
      <c r="E183" s="22">
        <v>5315</v>
      </c>
      <c r="F183" s="4">
        <f t="shared" si="11"/>
        <v>61.802325581395344</v>
      </c>
      <c r="G183" t="s">
        <v>14</v>
      </c>
      <c r="H183">
        <v>136</v>
      </c>
      <c r="I183" s="7">
        <f t="shared" si="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9"/>
        <v>43012.208333333328</v>
      </c>
      <c r="O183" s="12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 s="22">
        <v>27100</v>
      </c>
      <c r="E184" s="22">
        <v>195750</v>
      </c>
      <c r="F184" s="4">
        <f t="shared" si="11"/>
        <v>722.32472324723244</v>
      </c>
      <c r="G184" t="s">
        <v>20</v>
      </c>
      <c r="H184">
        <v>3318</v>
      </c>
      <c r="I184" s="7">
        <f t="shared" si="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9"/>
        <v>43631.208333333328</v>
      </c>
      <c r="O184" s="12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 s="22">
        <v>5100</v>
      </c>
      <c r="E185" s="22">
        <v>3525</v>
      </c>
      <c r="F185" s="4">
        <f t="shared" si="11"/>
        <v>69.117647058823522</v>
      </c>
      <c r="G185" t="s">
        <v>14</v>
      </c>
      <c r="H185">
        <v>86</v>
      </c>
      <c r="I185" s="7">
        <f t="shared" si="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9"/>
        <v>40430.208333333336</v>
      </c>
      <c r="O185" s="12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 s="22">
        <v>3600</v>
      </c>
      <c r="E186" s="22">
        <v>10550</v>
      </c>
      <c r="F186" s="4">
        <f t="shared" si="11"/>
        <v>293.05555555555554</v>
      </c>
      <c r="G186" t="s">
        <v>20</v>
      </c>
      <c r="H186">
        <v>340</v>
      </c>
      <c r="I186" s="7">
        <f t="shared" si="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9"/>
        <v>43588.208333333328</v>
      </c>
      <c r="O186" s="12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 s="22">
        <v>1000</v>
      </c>
      <c r="E187" s="22">
        <v>718</v>
      </c>
      <c r="F187" s="4">
        <f t="shared" si="11"/>
        <v>71.8</v>
      </c>
      <c r="G187" t="s">
        <v>14</v>
      </c>
      <c r="H187">
        <v>19</v>
      </c>
      <c r="I187" s="7">
        <f t="shared" si="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9"/>
        <v>43233.208333333328</v>
      </c>
      <c r="O187" s="12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 s="22">
        <v>88800</v>
      </c>
      <c r="E188" s="22">
        <v>28358</v>
      </c>
      <c r="F188" s="4">
        <f t="shared" si="11"/>
        <v>31.934684684684683</v>
      </c>
      <c r="G188" t="s">
        <v>14</v>
      </c>
      <c r="H188">
        <v>886</v>
      </c>
      <c r="I188" s="7">
        <f t="shared" si="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9"/>
        <v>41782.208333333336</v>
      </c>
      <c r="O188" s="12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 s="22">
        <v>60200</v>
      </c>
      <c r="E189" s="22">
        <v>138384</v>
      </c>
      <c r="F189" s="4">
        <f t="shared" si="11"/>
        <v>229.87375415282392</v>
      </c>
      <c r="G189" t="s">
        <v>20</v>
      </c>
      <c r="H189">
        <v>1442</v>
      </c>
      <c r="I189" s="7">
        <f t="shared" si="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9"/>
        <v>41328.25</v>
      </c>
      <c r="O189" s="12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 s="22">
        <v>8200</v>
      </c>
      <c r="E190" s="22">
        <v>2625</v>
      </c>
      <c r="F190" s="4">
        <f t="shared" si="11"/>
        <v>32.012195121951223</v>
      </c>
      <c r="G190" t="s">
        <v>14</v>
      </c>
      <c r="H190">
        <v>35</v>
      </c>
      <c r="I190" s="7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9"/>
        <v>41975.25</v>
      </c>
      <c r="O190" s="12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 s="22">
        <v>191300</v>
      </c>
      <c r="E191" s="22">
        <v>45004</v>
      </c>
      <c r="F191" s="4">
        <f t="shared" si="11"/>
        <v>23.525352848928385</v>
      </c>
      <c r="G191" t="s">
        <v>74</v>
      </c>
      <c r="H191">
        <v>441</v>
      </c>
      <c r="I191" s="7">
        <f t="shared" si="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9"/>
        <v>42433.25</v>
      </c>
      <c r="O191" s="12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 s="22">
        <v>3700</v>
      </c>
      <c r="E192" s="22">
        <v>2538</v>
      </c>
      <c r="F192" s="4">
        <f t="shared" si="11"/>
        <v>68.594594594594597</v>
      </c>
      <c r="G192" t="s">
        <v>14</v>
      </c>
      <c r="H192">
        <v>24</v>
      </c>
      <c r="I192" s="7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9"/>
        <v>41429.208333333336</v>
      </c>
      <c r="O192" s="12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 s="22">
        <v>8400</v>
      </c>
      <c r="E193" s="22">
        <v>3188</v>
      </c>
      <c r="F193" s="4">
        <f t="shared" si="11"/>
        <v>37.952380952380956</v>
      </c>
      <c r="G193" t="s">
        <v>14</v>
      </c>
      <c r="H193">
        <v>86</v>
      </c>
      <c r="I193" s="7">
        <f t="shared" si="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9"/>
        <v>43536.208333333328</v>
      </c>
      <c r="O193" s="12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 s="22">
        <v>42600</v>
      </c>
      <c r="E194" s="22">
        <v>8517</v>
      </c>
      <c r="F194" s="4">
        <f t="shared" si="11"/>
        <v>19.992957746478872</v>
      </c>
      <c r="G194" t="s">
        <v>14</v>
      </c>
      <c r="H194">
        <v>243</v>
      </c>
      <c r="I194" s="7">
        <f t="shared" si="8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9"/>
        <v>41817.208333333336</v>
      </c>
      <c r="O194" s="12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 s="22">
        <v>6600</v>
      </c>
      <c r="E195" s="22">
        <v>3012</v>
      </c>
      <c r="F195" s="4">
        <f t="shared" si="11"/>
        <v>45.636363636363633</v>
      </c>
      <c r="G195" t="s">
        <v>14</v>
      </c>
      <c r="H195">
        <v>65</v>
      </c>
      <c r="I195" s="7">
        <f t="shared" ref="I195:I258" si="12">IF(H195=0,"0",E195/H195)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13">(((L195/60)/60)/24)+DATE(1970,1,1)</f>
        <v>43198.208333333328</v>
      </c>
      <c r="O195" s="12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 s="22">
        <v>7100</v>
      </c>
      <c r="E196" s="22">
        <v>8716</v>
      </c>
      <c r="F196" s="4">
        <f t="shared" ref="F196:F259" si="15">E196/D196*100</f>
        <v>122.7605633802817</v>
      </c>
      <c r="G196" t="s">
        <v>20</v>
      </c>
      <c r="H196">
        <v>126</v>
      </c>
      <c r="I196" s="7">
        <f t="shared" si="12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3"/>
        <v>42261.208333333328</v>
      </c>
      <c r="O196" s="12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 s="22">
        <v>15800</v>
      </c>
      <c r="E197" s="22">
        <v>57157</v>
      </c>
      <c r="F197" s="4">
        <f t="shared" si="15"/>
        <v>361.75316455696202</v>
      </c>
      <c r="G197" t="s">
        <v>20</v>
      </c>
      <c r="H197">
        <v>524</v>
      </c>
      <c r="I197" s="7">
        <f t="shared" si="1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3"/>
        <v>43310.208333333328</v>
      </c>
      <c r="O197" s="12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 s="22">
        <v>8200</v>
      </c>
      <c r="E198" s="22">
        <v>5178</v>
      </c>
      <c r="F198" s="4">
        <f t="shared" si="15"/>
        <v>63.146341463414636</v>
      </c>
      <c r="G198" t="s">
        <v>14</v>
      </c>
      <c r="H198">
        <v>100</v>
      </c>
      <c r="I198" s="7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3"/>
        <v>42616.208333333328</v>
      </c>
      <c r="O198" s="12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 s="22">
        <v>54700</v>
      </c>
      <c r="E199" s="22">
        <v>163118</v>
      </c>
      <c r="F199" s="4">
        <f t="shared" si="15"/>
        <v>298.20475319926874</v>
      </c>
      <c r="G199" t="s">
        <v>20</v>
      </c>
      <c r="H199">
        <v>1989</v>
      </c>
      <c r="I199" s="7">
        <f t="shared" si="1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3"/>
        <v>42909.208333333328</v>
      </c>
      <c r="O199" s="12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 s="22">
        <v>63200</v>
      </c>
      <c r="E200" s="22">
        <v>6041</v>
      </c>
      <c r="F200" s="4">
        <f t="shared" si="15"/>
        <v>9.5585443037974684</v>
      </c>
      <c r="G200" t="s">
        <v>14</v>
      </c>
      <c r="H200">
        <v>168</v>
      </c>
      <c r="I200" s="7">
        <f t="shared" si="1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3"/>
        <v>40396.208333333336</v>
      </c>
      <c r="O200" s="12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 s="22">
        <v>1800</v>
      </c>
      <c r="E201" s="22">
        <v>968</v>
      </c>
      <c r="F201" s="4">
        <f t="shared" si="15"/>
        <v>53.777777777777779</v>
      </c>
      <c r="G201" t="s">
        <v>14</v>
      </c>
      <c r="H201">
        <v>13</v>
      </c>
      <c r="I201" s="7">
        <f t="shared" si="1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3"/>
        <v>42192.208333333328</v>
      </c>
      <c r="O201" s="12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 s="22">
        <v>100</v>
      </c>
      <c r="E202" s="22">
        <v>2</v>
      </c>
      <c r="F202" s="4">
        <f t="shared" si="15"/>
        <v>2</v>
      </c>
      <c r="G202" t="s">
        <v>14</v>
      </c>
      <c r="H202">
        <v>1</v>
      </c>
      <c r="I202" s="7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3"/>
        <v>40262.208333333336</v>
      </c>
      <c r="O202" s="12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 s="22">
        <v>2100</v>
      </c>
      <c r="E203" s="22">
        <v>14305</v>
      </c>
      <c r="F203" s="4">
        <f t="shared" si="15"/>
        <v>681.19047619047615</v>
      </c>
      <c r="G203" t="s">
        <v>20</v>
      </c>
      <c r="H203">
        <v>157</v>
      </c>
      <c r="I203" s="7">
        <f t="shared" si="1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3"/>
        <v>41845.208333333336</v>
      </c>
      <c r="O203" s="12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 s="22">
        <v>8300</v>
      </c>
      <c r="E204" s="22">
        <v>6543</v>
      </c>
      <c r="F204" s="4">
        <f t="shared" si="15"/>
        <v>78.831325301204828</v>
      </c>
      <c r="G204" t="s">
        <v>74</v>
      </c>
      <c r="H204">
        <v>82</v>
      </c>
      <c r="I204" s="7">
        <f t="shared" si="1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3"/>
        <v>40818.208333333336</v>
      </c>
      <c r="O204" s="12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 s="22">
        <v>143900</v>
      </c>
      <c r="E205" s="22">
        <v>193413</v>
      </c>
      <c r="F205" s="4">
        <f t="shared" si="15"/>
        <v>134.40792216817235</v>
      </c>
      <c r="G205" t="s">
        <v>20</v>
      </c>
      <c r="H205">
        <v>4498</v>
      </c>
      <c r="I205" s="7">
        <f t="shared" si="1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3"/>
        <v>42752.25</v>
      </c>
      <c r="O205" s="12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 s="22">
        <v>75000</v>
      </c>
      <c r="E206" s="22">
        <v>2529</v>
      </c>
      <c r="F206" s="4">
        <f t="shared" si="15"/>
        <v>3.3719999999999999</v>
      </c>
      <c r="G206" t="s">
        <v>14</v>
      </c>
      <c r="H206">
        <v>40</v>
      </c>
      <c r="I206" s="7">
        <f t="shared" si="1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3"/>
        <v>40636.208333333336</v>
      </c>
      <c r="O206" s="12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 s="22">
        <v>1300</v>
      </c>
      <c r="E207" s="22">
        <v>5614</v>
      </c>
      <c r="F207" s="4">
        <f t="shared" si="15"/>
        <v>431.84615384615387</v>
      </c>
      <c r="G207" t="s">
        <v>20</v>
      </c>
      <c r="H207">
        <v>80</v>
      </c>
      <c r="I207" s="7">
        <f t="shared" si="1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3"/>
        <v>43390.208333333328</v>
      </c>
      <c r="O207" s="12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 s="22">
        <v>9000</v>
      </c>
      <c r="E208" s="22">
        <v>3496</v>
      </c>
      <c r="F208" s="4">
        <f t="shared" si="15"/>
        <v>38.844444444444441</v>
      </c>
      <c r="G208" t="s">
        <v>74</v>
      </c>
      <c r="H208">
        <v>57</v>
      </c>
      <c r="I208" s="7">
        <f t="shared" si="1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3"/>
        <v>40236.25</v>
      </c>
      <c r="O208" s="12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 s="22">
        <v>1000</v>
      </c>
      <c r="E209" s="22">
        <v>4257</v>
      </c>
      <c r="F209" s="4">
        <f t="shared" si="15"/>
        <v>425.7</v>
      </c>
      <c r="G209" t="s">
        <v>20</v>
      </c>
      <c r="H209">
        <v>43</v>
      </c>
      <c r="I209" s="7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3"/>
        <v>43340.208333333328</v>
      </c>
      <c r="O209" s="12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 s="22">
        <v>196900</v>
      </c>
      <c r="E210" s="22">
        <v>199110</v>
      </c>
      <c r="F210" s="4">
        <f t="shared" si="15"/>
        <v>101.12239715591672</v>
      </c>
      <c r="G210" t="s">
        <v>20</v>
      </c>
      <c r="H210">
        <v>2053</v>
      </c>
      <c r="I210" s="7">
        <f t="shared" si="1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3"/>
        <v>43048.25</v>
      </c>
      <c r="O210" s="12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 s="22">
        <v>194500</v>
      </c>
      <c r="E211" s="22">
        <v>41212</v>
      </c>
      <c r="F211" s="4">
        <f t="shared" si="15"/>
        <v>21.188688946015425</v>
      </c>
      <c r="G211" t="s">
        <v>47</v>
      </c>
      <c r="H211">
        <v>808</v>
      </c>
      <c r="I211" s="7">
        <f t="shared" si="1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3"/>
        <v>42496.208333333328</v>
      </c>
      <c r="O211" s="12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 s="22">
        <v>9400</v>
      </c>
      <c r="E212" s="22">
        <v>6338</v>
      </c>
      <c r="F212" s="4">
        <f t="shared" si="15"/>
        <v>67.425531914893625</v>
      </c>
      <c r="G212" t="s">
        <v>14</v>
      </c>
      <c r="H212">
        <v>226</v>
      </c>
      <c r="I212" s="7">
        <f t="shared" si="1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3"/>
        <v>42797.25</v>
      </c>
      <c r="O212" s="12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 s="22">
        <v>104400</v>
      </c>
      <c r="E213" s="22">
        <v>99100</v>
      </c>
      <c r="F213" s="4">
        <f t="shared" si="15"/>
        <v>94.923371647509583</v>
      </c>
      <c r="G213" t="s">
        <v>14</v>
      </c>
      <c r="H213">
        <v>1625</v>
      </c>
      <c r="I213" s="7">
        <f t="shared" si="1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3"/>
        <v>41513.208333333336</v>
      </c>
      <c r="O213" s="12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 s="22">
        <v>8100</v>
      </c>
      <c r="E214" s="22">
        <v>12300</v>
      </c>
      <c r="F214" s="4">
        <f t="shared" si="15"/>
        <v>151.85185185185185</v>
      </c>
      <c r="G214" t="s">
        <v>20</v>
      </c>
      <c r="H214">
        <v>168</v>
      </c>
      <c r="I214" s="7">
        <f t="shared" si="1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3"/>
        <v>43814.25</v>
      </c>
      <c r="O214" s="12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 s="22">
        <v>87900</v>
      </c>
      <c r="E215" s="22">
        <v>171549</v>
      </c>
      <c r="F215" s="4">
        <f t="shared" si="15"/>
        <v>195.16382252559728</v>
      </c>
      <c r="G215" t="s">
        <v>20</v>
      </c>
      <c r="H215">
        <v>4289</v>
      </c>
      <c r="I215" s="7">
        <f t="shared" si="1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3"/>
        <v>40488.208333333336</v>
      </c>
      <c r="O215" s="12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 s="22">
        <v>1400</v>
      </c>
      <c r="E216" s="22">
        <v>14324</v>
      </c>
      <c r="F216" s="4">
        <f t="shared" si="15"/>
        <v>1023.1428571428571</v>
      </c>
      <c r="G216" t="s">
        <v>20</v>
      </c>
      <c r="H216">
        <v>165</v>
      </c>
      <c r="I216" s="7">
        <f t="shared" si="1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3"/>
        <v>40409.208333333336</v>
      </c>
      <c r="O216" s="12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 s="22">
        <v>156800</v>
      </c>
      <c r="E217" s="22">
        <v>6024</v>
      </c>
      <c r="F217" s="4">
        <f t="shared" si="15"/>
        <v>3.841836734693878</v>
      </c>
      <c r="G217" t="s">
        <v>14</v>
      </c>
      <c r="H217">
        <v>143</v>
      </c>
      <c r="I217" s="7">
        <f t="shared" si="1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3"/>
        <v>43509.25</v>
      </c>
      <c r="O217" s="12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 s="22">
        <v>121700</v>
      </c>
      <c r="E218" s="22">
        <v>188721</v>
      </c>
      <c r="F218" s="4">
        <f t="shared" si="15"/>
        <v>155.07066557107643</v>
      </c>
      <c r="G218" t="s">
        <v>20</v>
      </c>
      <c r="H218">
        <v>1815</v>
      </c>
      <c r="I218" s="7">
        <f t="shared" si="1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3"/>
        <v>40869.25</v>
      </c>
      <c r="O218" s="12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 s="22">
        <v>129400</v>
      </c>
      <c r="E219" s="22">
        <v>57911</v>
      </c>
      <c r="F219" s="4">
        <f t="shared" si="15"/>
        <v>44.753477588871718</v>
      </c>
      <c r="G219" t="s">
        <v>14</v>
      </c>
      <c r="H219">
        <v>934</v>
      </c>
      <c r="I219" s="7">
        <f t="shared" si="1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3"/>
        <v>43583.208333333328</v>
      </c>
      <c r="O219" s="12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 s="22">
        <v>5700</v>
      </c>
      <c r="E220" s="22">
        <v>12309</v>
      </c>
      <c r="F220" s="4">
        <f t="shared" si="15"/>
        <v>215.94736842105263</v>
      </c>
      <c r="G220" t="s">
        <v>20</v>
      </c>
      <c r="H220">
        <v>397</v>
      </c>
      <c r="I220" s="7">
        <f t="shared" si="1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3"/>
        <v>40858.25</v>
      </c>
      <c r="O220" s="12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 s="22">
        <v>41700</v>
      </c>
      <c r="E221" s="22">
        <v>138497</v>
      </c>
      <c r="F221" s="4">
        <f t="shared" si="15"/>
        <v>332.12709832134288</v>
      </c>
      <c r="G221" t="s">
        <v>20</v>
      </c>
      <c r="H221">
        <v>1539</v>
      </c>
      <c r="I221" s="7">
        <f t="shared" si="1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3"/>
        <v>41137.208333333336</v>
      </c>
      <c r="O221" s="12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 s="22">
        <v>7900</v>
      </c>
      <c r="E222" s="22">
        <v>667</v>
      </c>
      <c r="F222" s="4">
        <f t="shared" si="15"/>
        <v>8.4430379746835449</v>
      </c>
      <c r="G222" t="s">
        <v>14</v>
      </c>
      <c r="H222">
        <v>17</v>
      </c>
      <c r="I222" s="7">
        <f t="shared" si="1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3"/>
        <v>40725.208333333336</v>
      </c>
      <c r="O222" s="12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 s="22">
        <v>121500</v>
      </c>
      <c r="E223" s="22">
        <v>119830</v>
      </c>
      <c r="F223" s="4">
        <f t="shared" si="15"/>
        <v>98.625514403292186</v>
      </c>
      <c r="G223" t="s">
        <v>14</v>
      </c>
      <c r="H223">
        <v>2179</v>
      </c>
      <c r="I223" s="7">
        <f t="shared" si="1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3"/>
        <v>41081.208333333336</v>
      </c>
      <c r="O223" s="12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 s="22">
        <v>4800</v>
      </c>
      <c r="E224" s="22">
        <v>6623</v>
      </c>
      <c r="F224" s="4">
        <f t="shared" si="15"/>
        <v>137.97916666666669</v>
      </c>
      <c r="G224" t="s">
        <v>20</v>
      </c>
      <c r="H224">
        <v>138</v>
      </c>
      <c r="I224" s="7">
        <f t="shared" si="1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3"/>
        <v>41914.208333333336</v>
      </c>
      <c r="O224" s="12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 s="22">
        <v>87300</v>
      </c>
      <c r="E225" s="22">
        <v>81897</v>
      </c>
      <c r="F225" s="4">
        <f t="shared" si="15"/>
        <v>93.81099656357388</v>
      </c>
      <c r="G225" t="s">
        <v>14</v>
      </c>
      <c r="H225">
        <v>931</v>
      </c>
      <c r="I225" s="7">
        <f t="shared" si="1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3"/>
        <v>42445.208333333328</v>
      </c>
      <c r="O225" s="12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 s="22">
        <v>46300</v>
      </c>
      <c r="E226" s="22">
        <v>186885</v>
      </c>
      <c r="F226" s="4">
        <f t="shared" si="15"/>
        <v>403.63930885529157</v>
      </c>
      <c r="G226" t="s">
        <v>20</v>
      </c>
      <c r="H226">
        <v>3594</v>
      </c>
      <c r="I226" s="7">
        <f t="shared" si="1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3"/>
        <v>41906.208333333336</v>
      </c>
      <c r="O226" s="12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 s="22">
        <v>67800</v>
      </c>
      <c r="E227" s="22">
        <v>176398</v>
      </c>
      <c r="F227" s="4">
        <f t="shared" si="15"/>
        <v>260.1740412979351</v>
      </c>
      <c r="G227" t="s">
        <v>20</v>
      </c>
      <c r="H227">
        <v>5880</v>
      </c>
      <c r="I227" s="7">
        <f t="shared" si="1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3"/>
        <v>41762.208333333336</v>
      </c>
      <c r="O227" s="12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 s="22">
        <v>3000</v>
      </c>
      <c r="E228" s="22">
        <v>10999</v>
      </c>
      <c r="F228" s="4">
        <f t="shared" si="15"/>
        <v>366.63333333333333</v>
      </c>
      <c r="G228" t="s">
        <v>20</v>
      </c>
      <c r="H228">
        <v>112</v>
      </c>
      <c r="I228" s="7">
        <f t="shared" si="1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3"/>
        <v>40276.208333333336</v>
      </c>
      <c r="O228" s="12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 s="22">
        <v>60900</v>
      </c>
      <c r="E229" s="22">
        <v>102751</v>
      </c>
      <c r="F229" s="4">
        <f t="shared" si="15"/>
        <v>168.72085385878489</v>
      </c>
      <c r="G229" t="s">
        <v>20</v>
      </c>
      <c r="H229">
        <v>943</v>
      </c>
      <c r="I229" s="7">
        <f t="shared" si="1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3"/>
        <v>42139.208333333328</v>
      </c>
      <c r="O229" s="12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 s="22">
        <v>137900</v>
      </c>
      <c r="E230" s="22">
        <v>165352</v>
      </c>
      <c r="F230" s="4">
        <f t="shared" si="15"/>
        <v>119.90717911530093</v>
      </c>
      <c r="G230" t="s">
        <v>20</v>
      </c>
      <c r="H230">
        <v>2468</v>
      </c>
      <c r="I230" s="7">
        <f t="shared" si="1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3"/>
        <v>42613.208333333328</v>
      </c>
      <c r="O230" s="12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 s="22">
        <v>85600</v>
      </c>
      <c r="E231" s="22">
        <v>165798</v>
      </c>
      <c r="F231" s="4">
        <f t="shared" si="15"/>
        <v>193.68925233644859</v>
      </c>
      <c r="G231" t="s">
        <v>20</v>
      </c>
      <c r="H231">
        <v>2551</v>
      </c>
      <c r="I231" s="7">
        <f t="shared" si="1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3"/>
        <v>42887.208333333328</v>
      </c>
      <c r="O231" s="12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 s="22">
        <v>2400</v>
      </c>
      <c r="E232" s="22">
        <v>10084</v>
      </c>
      <c r="F232" s="4">
        <f t="shared" si="15"/>
        <v>420.16666666666669</v>
      </c>
      <c r="G232" t="s">
        <v>20</v>
      </c>
      <c r="H232">
        <v>101</v>
      </c>
      <c r="I232" s="7">
        <f t="shared" si="1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3"/>
        <v>43805.25</v>
      </c>
      <c r="O232" s="12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 s="22">
        <v>7200</v>
      </c>
      <c r="E233" s="22">
        <v>5523</v>
      </c>
      <c r="F233" s="4">
        <f t="shared" si="15"/>
        <v>76.708333333333329</v>
      </c>
      <c r="G233" t="s">
        <v>74</v>
      </c>
      <c r="H233">
        <v>67</v>
      </c>
      <c r="I233" s="7">
        <f t="shared" si="1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3"/>
        <v>41415.208333333336</v>
      </c>
      <c r="O233" s="12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 s="22">
        <v>3400</v>
      </c>
      <c r="E234" s="22">
        <v>5823</v>
      </c>
      <c r="F234" s="4">
        <f t="shared" si="15"/>
        <v>171.26470588235293</v>
      </c>
      <c r="G234" t="s">
        <v>20</v>
      </c>
      <c r="H234">
        <v>92</v>
      </c>
      <c r="I234" s="7">
        <f t="shared" si="1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3"/>
        <v>42576.208333333328</v>
      </c>
      <c r="O234" s="12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 s="22">
        <v>3800</v>
      </c>
      <c r="E235" s="22">
        <v>6000</v>
      </c>
      <c r="F235" s="4">
        <f t="shared" si="15"/>
        <v>157.89473684210526</v>
      </c>
      <c r="G235" t="s">
        <v>20</v>
      </c>
      <c r="H235">
        <v>62</v>
      </c>
      <c r="I235" s="7">
        <f t="shared" si="1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3"/>
        <v>40706.208333333336</v>
      </c>
      <c r="O235" s="12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 s="22">
        <v>7500</v>
      </c>
      <c r="E236" s="22">
        <v>8181</v>
      </c>
      <c r="F236" s="4">
        <f t="shared" si="15"/>
        <v>109.08</v>
      </c>
      <c r="G236" t="s">
        <v>20</v>
      </c>
      <c r="H236">
        <v>149</v>
      </c>
      <c r="I236" s="7">
        <f t="shared" si="1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3"/>
        <v>42969.208333333328</v>
      </c>
      <c r="O236" s="12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 s="22">
        <v>8600</v>
      </c>
      <c r="E237" s="22">
        <v>3589</v>
      </c>
      <c r="F237" s="4">
        <f t="shared" si="15"/>
        <v>41.732558139534881</v>
      </c>
      <c r="G237" t="s">
        <v>14</v>
      </c>
      <c r="H237">
        <v>92</v>
      </c>
      <c r="I237" s="7">
        <f t="shared" si="1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3"/>
        <v>42779.25</v>
      </c>
      <c r="O237" s="12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 s="22">
        <v>39500</v>
      </c>
      <c r="E238" s="22">
        <v>4323</v>
      </c>
      <c r="F238" s="4">
        <f t="shared" si="15"/>
        <v>10.944303797468354</v>
      </c>
      <c r="G238" t="s">
        <v>14</v>
      </c>
      <c r="H238">
        <v>57</v>
      </c>
      <c r="I238" s="7">
        <f t="shared" si="1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3"/>
        <v>43641.208333333328</v>
      </c>
      <c r="O238" s="12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 s="22">
        <v>9300</v>
      </c>
      <c r="E239" s="22">
        <v>14822</v>
      </c>
      <c r="F239" s="4">
        <f t="shared" si="15"/>
        <v>159.3763440860215</v>
      </c>
      <c r="G239" t="s">
        <v>20</v>
      </c>
      <c r="H239">
        <v>329</v>
      </c>
      <c r="I239" s="7">
        <f t="shared" si="1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3"/>
        <v>41754.208333333336</v>
      </c>
      <c r="O239" s="12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 s="22">
        <v>2400</v>
      </c>
      <c r="E240" s="22">
        <v>10138</v>
      </c>
      <c r="F240" s="4">
        <f t="shared" si="15"/>
        <v>422.41666666666669</v>
      </c>
      <c r="G240" t="s">
        <v>20</v>
      </c>
      <c r="H240">
        <v>97</v>
      </c>
      <c r="I240" s="7">
        <f t="shared" si="1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3"/>
        <v>43083.25</v>
      </c>
      <c r="O240" s="12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 s="22">
        <v>3200</v>
      </c>
      <c r="E241" s="22">
        <v>3127</v>
      </c>
      <c r="F241" s="4">
        <f t="shared" si="15"/>
        <v>97.71875</v>
      </c>
      <c r="G241" t="s">
        <v>14</v>
      </c>
      <c r="H241">
        <v>41</v>
      </c>
      <c r="I241" s="7">
        <f t="shared" si="1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3"/>
        <v>42245.208333333328</v>
      </c>
      <c r="O241" s="12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 s="22">
        <v>29400</v>
      </c>
      <c r="E242" s="22">
        <v>123124</v>
      </c>
      <c r="F242" s="4">
        <f t="shared" si="15"/>
        <v>418.78911564625849</v>
      </c>
      <c r="G242" t="s">
        <v>20</v>
      </c>
      <c r="H242">
        <v>1784</v>
      </c>
      <c r="I242" s="7">
        <f t="shared" si="1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3"/>
        <v>40396.208333333336</v>
      </c>
      <c r="O242" s="12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 s="22">
        <v>168500</v>
      </c>
      <c r="E243" s="22">
        <v>171729</v>
      </c>
      <c r="F243" s="4">
        <f t="shared" si="15"/>
        <v>101.91632047477745</v>
      </c>
      <c r="G243" t="s">
        <v>20</v>
      </c>
      <c r="H243">
        <v>1684</v>
      </c>
      <c r="I243" s="7">
        <f t="shared" si="1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3"/>
        <v>41742.208333333336</v>
      </c>
      <c r="O243" s="12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 s="22">
        <v>8400</v>
      </c>
      <c r="E244" s="22">
        <v>10729</v>
      </c>
      <c r="F244" s="4">
        <f t="shared" si="15"/>
        <v>127.72619047619047</v>
      </c>
      <c r="G244" t="s">
        <v>20</v>
      </c>
      <c r="H244">
        <v>250</v>
      </c>
      <c r="I244" s="7">
        <f t="shared" si="1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3"/>
        <v>42865.208333333328</v>
      </c>
      <c r="O244" s="12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 s="22">
        <v>2300</v>
      </c>
      <c r="E245" s="22">
        <v>10240</v>
      </c>
      <c r="F245" s="4">
        <f t="shared" si="15"/>
        <v>445.21739130434781</v>
      </c>
      <c r="G245" t="s">
        <v>20</v>
      </c>
      <c r="H245">
        <v>238</v>
      </c>
      <c r="I245" s="7">
        <f t="shared" si="1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3"/>
        <v>43163.25</v>
      </c>
      <c r="O245" s="12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 s="22">
        <v>700</v>
      </c>
      <c r="E246" s="22">
        <v>3988</v>
      </c>
      <c r="F246" s="4">
        <f t="shared" si="15"/>
        <v>569.71428571428578</v>
      </c>
      <c r="G246" t="s">
        <v>20</v>
      </c>
      <c r="H246">
        <v>53</v>
      </c>
      <c r="I246" s="7">
        <f t="shared" si="1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3"/>
        <v>41834.208333333336</v>
      </c>
      <c r="O246" s="12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 s="22">
        <v>2900</v>
      </c>
      <c r="E247" s="22">
        <v>14771</v>
      </c>
      <c r="F247" s="4">
        <f t="shared" si="15"/>
        <v>509.34482758620686</v>
      </c>
      <c r="G247" t="s">
        <v>20</v>
      </c>
      <c r="H247">
        <v>214</v>
      </c>
      <c r="I247" s="7">
        <f t="shared" si="1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3"/>
        <v>41736.208333333336</v>
      </c>
      <c r="O247" s="12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 s="22">
        <v>4500</v>
      </c>
      <c r="E248" s="22">
        <v>14649</v>
      </c>
      <c r="F248" s="4">
        <f t="shared" si="15"/>
        <v>325.5333333333333</v>
      </c>
      <c r="G248" t="s">
        <v>20</v>
      </c>
      <c r="H248">
        <v>222</v>
      </c>
      <c r="I248" s="7">
        <f t="shared" si="1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3"/>
        <v>41491.208333333336</v>
      </c>
      <c r="O248" s="12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 s="22">
        <v>19800</v>
      </c>
      <c r="E249" s="22">
        <v>184658</v>
      </c>
      <c r="F249" s="4">
        <f t="shared" si="15"/>
        <v>932.61616161616166</v>
      </c>
      <c r="G249" t="s">
        <v>20</v>
      </c>
      <c r="H249">
        <v>1884</v>
      </c>
      <c r="I249" s="7">
        <f t="shared" si="1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3"/>
        <v>42726.25</v>
      </c>
      <c r="O249" s="12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 s="22">
        <v>6200</v>
      </c>
      <c r="E250" s="22">
        <v>13103</v>
      </c>
      <c r="F250" s="4">
        <f t="shared" si="15"/>
        <v>211.33870967741933</v>
      </c>
      <c r="G250" t="s">
        <v>20</v>
      </c>
      <c r="H250">
        <v>218</v>
      </c>
      <c r="I250" s="7">
        <f t="shared" si="1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3"/>
        <v>42004.25</v>
      </c>
      <c r="O250" s="12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 s="22">
        <v>61500</v>
      </c>
      <c r="E251" s="22">
        <v>168095</v>
      </c>
      <c r="F251" s="4">
        <f t="shared" si="15"/>
        <v>273.32520325203251</v>
      </c>
      <c r="G251" t="s">
        <v>20</v>
      </c>
      <c r="H251">
        <v>6465</v>
      </c>
      <c r="I251" s="7">
        <f t="shared" si="1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3"/>
        <v>42006.25</v>
      </c>
      <c r="O251" s="12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 s="22">
        <v>100</v>
      </c>
      <c r="E252" s="22">
        <v>3</v>
      </c>
      <c r="F252" s="4">
        <f t="shared" si="15"/>
        <v>3</v>
      </c>
      <c r="G252" t="s">
        <v>14</v>
      </c>
      <c r="H252">
        <v>1</v>
      </c>
      <c r="I252" s="7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3"/>
        <v>40203.25</v>
      </c>
      <c r="O252" s="12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 s="22">
        <v>7100</v>
      </c>
      <c r="E253" s="22">
        <v>3840</v>
      </c>
      <c r="F253" s="4">
        <f t="shared" si="15"/>
        <v>54.084507042253513</v>
      </c>
      <c r="G253" t="s">
        <v>14</v>
      </c>
      <c r="H253">
        <v>101</v>
      </c>
      <c r="I253" s="7">
        <f t="shared" si="1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3"/>
        <v>41252.25</v>
      </c>
      <c r="O253" s="12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 s="22">
        <v>1000</v>
      </c>
      <c r="E254" s="22">
        <v>6263</v>
      </c>
      <c r="F254" s="4">
        <f t="shared" si="15"/>
        <v>626.29999999999995</v>
      </c>
      <c r="G254" t="s">
        <v>20</v>
      </c>
      <c r="H254">
        <v>59</v>
      </c>
      <c r="I254" s="7">
        <f t="shared" si="1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3"/>
        <v>41572.208333333336</v>
      </c>
      <c r="O254" s="12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 s="22">
        <v>121500</v>
      </c>
      <c r="E255" s="22">
        <v>108161</v>
      </c>
      <c r="F255" s="4">
        <f t="shared" si="15"/>
        <v>89.021399176954731</v>
      </c>
      <c r="G255" t="s">
        <v>14</v>
      </c>
      <c r="H255">
        <v>1335</v>
      </c>
      <c r="I255" s="7">
        <f t="shared" si="1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3"/>
        <v>40641.208333333336</v>
      </c>
      <c r="O255" s="12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 s="22">
        <v>4600</v>
      </c>
      <c r="E256" s="22">
        <v>8505</v>
      </c>
      <c r="F256" s="4">
        <f t="shared" si="15"/>
        <v>184.89130434782609</v>
      </c>
      <c r="G256" t="s">
        <v>20</v>
      </c>
      <c r="H256">
        <v>88</v>
      </c>
      <c r="I256" s="7">
        <f t="shared" si="1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3"/>
        <v>42787.25</v>
      </c>
      <c r="O256" s="12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 s="22">
        <v>80500</v>
      </c>
      <c r="E257" s="22">
        <v>96735</v>
      </c>
      <c r="F257" s="4">
        <f t="shared" si="15"/>
        <v>120.16770186335404</v>
      </c>
      <c r="G257" t="s">
        <v>20</v>
      </c>
      <c r="H257">
        <v>1697</v>
      </c>
      <c r="I257" s="7">
        <f t="shared" si="1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3"/>
        <v>40590.25</v>
      </c>
      <c r="O257" s="12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 s="22">
        <v>4100</v>
      </c>
      <c r="E258" s="22">
        <v>959</v>
      </c>
      <c r="F258" s="4">
        <f t="shared" si="15"/>
        <v>23.390243902439025</v>
      </c>
      <c r="G258" t="s">
        <v>14</v>
      </c>
      <c r="H258">
        <v>15</v>
      </c>
      <c r="I258" s="7">
        <f t="shared" si="1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3"/>
        <v>42393.25</v>
      </c>
      <c r="O258" s="12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 s="22">
        <v>5700</v>
      </c>
      <c r="E259" s="22">
        <v>8322</v>
      </c>
      <c r="F259" s="4">
        <f t="shared" si="15"/>
        <v>146</v>
      </c>
      <c r="G259" t="s">
        <v>20</v>
      </c>
      <c r="H259">
        <v>92</v>
      </c>
      <c r="I259" s="7">
        <f t="shared" ref="I259:I322" si="16">IF(H259=0,"0",E259/H259)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17">(((L259/60)/60)/24)+DATE(1970,1,1)</f>
        <v>41338.25</v>
      </c>
      <c r="O259" s="12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 s="22">
        <v>5000</v>
      </c>
      <c r="E260" s="22">
        <v>13424</v>
      </c>
      <c r="F260" s="4">
        <f t="shared" ref="F260:F323" si="19">E260/D260*100</f>
        <v>268.48</v>
      </c>
      <c r="G260" t="s">
        <v>20</v>
      </c>
      <c r="H260">
        <v>186</v>
      </c>
      <c r="I260" s="7">
        <f t="shared" si="16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17"/>
        <v>42712.25</v>
      </c>
      <c r="O260" s="12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 s="22">
        <v>1800</v>
      </c>
      <c r="E261" s="22">
        <v>10755</v>
      </c>
      <c r="F261" s="4">
        <f t="shared" si="19"/>
        <v>597.5</v>
      </c>
      <c r="G261" t="s">
        <v>20</v>
      </c>
      <c r="H261">
        <v>138</v>
      </c>
      <c r="I261" s="7">
        <f t="shared" si="16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17"/>
        <v>41251.25</v>
      </c>
      <c r="O261" s="12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 s="22">
        <v>6300</v>
      </c>
      <c r="E262" s="22">
        <v>9935</v>
      </c>
      <c r="F262" s="4">
        <f t="shared" si="19"/>
        <v>157.69841269841268</v>
      </c>
      <c r="G262" t="s">
        <v>20</v>
      </c>
      <c r="H262">
        <v>261</v>
      </c>
      <c r="I262" s="7">
        <f t="shared" si="16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17"/>
        <v>41180.208333333336</v>
      </c>
      <c r="O262" s="12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 s="22">
        <v>84300</v>
      </c>
      <c r="E263" s="22">
        <v>26303</v>
      </c>
      <c r="F263" s="4">
        <f t="shared" si="19"/>
        <v>31.201660735468568</v>
      </c>
      <c r="G263" t="s">
        <v>14</v>
      </c>
      <c r="H263">
        <v>454</v>
      </c>
      <c r="I263" s="7">
        <f t="shared" si="16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17"/>
        <v>40415.208333333336</v>
      </c>
      <c r="O263" s="12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 s="22">
        <v>1700</v>
      </c>
      <c r="E264" s="22">
        <v>5328</v>
      </c>
      <c r="F264" s="4">
        <f t="shared" si="19"/>
        <v>313.41176470588238</v>
      </c>
      <c r="G264" t="s">
        <v>20</v>
      </c>
      <c r="H264">
        <v>107</v>
      </c>
      <c r="I264" s="7">
        <f t="shared" si="16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17"/>
        <v>40638.208333333336</v>
      </c>
      <c r="O264" s="12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 s="22">
        <v>2900</v>
      </c>
      <c r="E265" s="22">
        <v>10756</v>
      </c>
      <c r="F265" s="4">
        <f t="shared" si="19"/>
        <v>370.89655172413791</v>
      </c>
      <c r="G265" t="s">
        <v>20</v>
      </c>
      <c r="H265">
        <v>199</v>
      </c>
      <c r="I265" s="7">
        <f t="shared" si="16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17"/>
        <v>40187.25</v>
      </c>
      <c r="O265" s="12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 s="22">
        <v>45600</v>
      </c>
      <c r="E266" s="22">
        <v>165375</v>
      </c>
      <c r="F266" s="4">
        <f t="shared" si="19"/>
        <v>362.66447368421052</v>
      </c>
      <c r="G266" t="s">
        <v>20</v>
      </c>
      <c r="H266">
        <v>5512</v>
      </c>
      <c r="I266" s="7">
        <f t="shared" si="16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17"/>
        <v>41317.25</v>
      </c>
      <c r="O266" s="12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 s="22">
        <v>4900</v>
      </c>
      <c r="E267" s="22">
        <v>6031</v>
      </c>
      <c r="F267" s="4">
        <f t="shared" si="19"/>
        <v>123.08163265306122</v>
      </c>
      <c r="G267" t="s">
        <v>20</v>
      </c>
      <c r="H267">
        <v>86</v>
      </c>
      <c r="I267" s="7">
        <f t="shared" si="16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17"/>
        <v>42372.25</v>
      </c>
      <c r="O267" s="12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 s="22">
        <v>111900</v>
      </c>
      <c r="E268" s="22">
        <v>85902</v>
      </c>
      <c r="F268" s="4">
        <f t="shared" si="19"/>
        <v>76.766756032171585</v>
      </c>
      <c r="G268" t="s">
        <v>14</v>
      </c>
      <c r="H268">
        <v>3182</v>
      </c>
      <c r="I268" s="7">
        <f t="shared" si="16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17"/>
        <v>41950.25</v>
      </c>
      <c r="O268" s="12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 s="22">
        <v>61600</v>
      </c>
      <c r="E269" s="22">
        <v>143910</v>
      </c>
      <c r="F269" s="4">
        <f t="shared" si="19"/>
        <v>233.62012987012989</v>
      </c>
      <c r="G269" t="s">
        <v>20</v>
      </c>
      <c r="H269">
        <v>2768</v>
      </c>
      <c r="I269" s="7">
        <f t="shared" si="16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17"/>
        <v>41206.208333333336</v>
      </c>
      <c r="O269" s="12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 s="22">
        <v>1500</v>
      </c>
      <c r="E270" s="22">
        <v>2708</v>
      </c>
      <c r="F270" s="4">
        <f t="shared" si="19"/>
        <v>180.53333333333333</v>
      </c>
      <c r="G270" t="s">
        <v>20</v>
      </c>
      <c r="H270">
        <v>48</v>
      </c>
      <c r="I270" s="7">
        <f t="shared" si="16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17"/>
        <v>41186.208333333336</v>
      </c>
      <c r="O270" s="12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 s="22">
        <v>3500</v>
      </c>
      <c r="E271" s="22">
        <v>8842</v>
      </c>
      <c r="F271" s="4">
        <f t="shared" si="19"/>
        <v>252.62857142857143</v>
      </c>
      <c r="G271" t="s">
        <v>20</v>
      </c>
      <c r="H271">
        <v>87</v>
      </c>
      <c r="I271" s="7">
        <f t="shared" si="16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17"/>
        <v>43496.25</v>
      </c>
      <c r="O271" s="12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 s="22">
        <v>173900</v>
      </c>
      <c r="E272" s="22">
        <v>47260</v>
      </c>
      <c r="F272" s="4">
        <f t="shared" si="19"/>
        <v>27.176538240368025</v>
      </c>
      <c r="G272" t="s">
        <v>74</v>
      </c>
      <c r="H272">
        <v>1890</v>
      </c>
      <c r="I272" s="7">
        <f t="shared" si="16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17"/>
        <v>40514.25</v>
      </c>
      <c r="O272" s="12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 s="22">
        <v>153700</v>
      </c>
      <c r="E273" s="22">
        <v>1953</v>
      </c>
      <c r="F273" s="4">
        <f t="shared" si="19"/>
        <v>1.2706571242680547</v>
      </c>
      <c r="G273" t="s">
        <v>47</v>
      </c>
      <c r="H273">
        <v>61</v>
      </c>
      <c r="I273" s="7">
        <f t="shared" si="16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17"/>
        <v>42345.25</v>
      </c>
      <c r="O273" s="12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 s="22">
        <v>51100</v>
      </c>
      <c r="E274" s="22">
        <v>155349</v>
      </c>
      <c r="F274" s="4">
        <f t="shared" si="19"/>
        <v>304.0097847358121</v>
      </c>
      <c r="G274" t="s">
        <v>20</v>
      </c>
      <c r="H274">
        <v>1894</v>
      </c>
      <c r="I274" s="7">
        <f t="shared" si="16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17"/>
        <v>43656.208333333328</v>
      </c>
      <c r="O274" s="12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 s="22">
        <v>7800</v>
      </c>
      <c r="E275" s="22">
        <v>10704</v>
      </c>
      <c r="F275" s="4">
        <f t="shared" si="19"/>
        <v>137.23076923076923</v>
      </c>
      <c r="G275" t="s">
        <v>20</v>
      </c>
      <c r="H275">
        <v>282</v>
      </c>
      <c r="I275" s="7">
        <f t="shared" si="16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17"/>
        <v>42995.208333333328</v>
      </c>
      <c r="O275" s="12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 s="22">
        <v>2400</v>
      </c>
      <c r="E276" s="22">
        <v>773</v>
      </c>
      <c r="F276" s="4">
        <f t="shared" si="19"/>
        <v>32.208333333333336</v>
      </c>
      <c r="G276" t="s">
        <v>14</v>
      </c>
      <c r="H276">
        <v>15</v>
      </c>
      <c r="I276" s="7">
        <f t="shared" si="16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17"/>
        <v>43045.25</v>
      </c>
      <c r="O276" s="12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 s="22">
        <v>3900</v>
      </c>
      <c r="E277" s="22">
        <v>9419</v>
      </c>
      <c r="F277" s="4">
        <f t="shared" si="19"/>
        <v>241.51282051282053</v>
      </c>
      <c r="G277" t="s">
        <v>20</v>
      </c>
      <c r="H277">
        <v>116</v>
      </c>
      <c r="I277" s="7">
        <f t="shared" si="16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17"/>
        <v>43561.208333333328</v>
      </c>
      <c r="O277" s="12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 s="22">
        <v>5500</v>
      </c>
      <c r="E278" s="22">
        <v>5324</v>
      </c>
      <c r="F278" s="4">
        <f t="shared" si="19"/>
        <v>96.8</v>
      </c>
      <c r="G278" t="s">
        <v>14</v>
      </c>
      <c r="H278">
        <v>133</v>
      </c>
      <c r="I278" s="7">
        <f t="shared" si="16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17"/>
        <v>41018.208333333336</v>
      </c>
      <c r="O278" s="12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 s="22">
        <v>700</v>
      </c>
      <c r="E279" s="22">
        <v>7465</v>
      </c>
      <c r="F279" s="4">
        <f t="shared" si="19"/>
        <v>1066.4285714285716</v>
      </c>
      <c r="G279" t="s">
        <v>20</v>
      </c>
      <c r="H279">
        <v>83</v>
      </c>
      <c r="I279" s="7">
        <f t="shared" si="16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17"/>
        <v>40378.208333333336</v>
      </c>
      <c r="O279" s="12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 s="22">
        <v>2700</v>
      </c>
      <c r="E280" s="22">
        <v>8799</v>
      </c>
      <c r="F280" s="4">
        <f t="shared" si="19"/>
        <v>325.88888888888891</v>
      </c>
      <c r="G280" t="s">
        <v>20</v>
      </c>
      <c r="H280">
        <v>91</v>
      </c>
      <c r="I280" s="7">
        <f t="shared" si="16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17"/>
        <v>41239.25</v>
      </c>
      <c r="O280" s="12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 s="22">
        <v>8000</v>
      </c>
      <c r="E281" s="22">
        <v>13656</v>
      </c>
      <c r="F281" s="4">
        <f t="shared" si="19"/>
        <v>170.70000000000002</v>
      </c>
      <c r="G281" t="s">
        <v>20</v>
      </c>
      <c r="H281">
        <v>546</v>
      </c>
      <c r="I281" s="7">
        <f t="shared" si="16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17"/>
        <v>43346.208333333328</v>
      </c>
      <c r="O281" s="12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 s="22">
        <v>2500</v>
      </c>
      <c r="E282" s="22">
        <v>14536</v>
      </c>
      <c r="F282" s="4">
        <f t="shared" si="19"/>
        <v>581.44000000000005</v>
      </c>
      <c r="G282" t="s">
        <v>20</v>
      </c>
      <c r="H282">
        <v>393</v>
      </c>
      <c r="I282" s="7">
        <f t="shared" si="16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17"/>
        <v>43060.25</v>
      </c>
      <c r="O282" s="12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 s="22">
        <v>164500</v>
      </c>
      <c r="E283" s="22">
        <v>150552</v>
      </c>
      <c r="F283" s="4">
        <f t="shared" si="19"/>
        <v>91.520972644376897</v>
      </c>
      <c r="G283" t="s">
        <v>14</v>
      </c>
      <c r="H283">
        <v>2062</v>
      </c>
      <c r="I283" s="7">
        <f t="shared" si="16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17"/>
        <v>40979.25</v>
      </c>
      <c r="O283" s="12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 s="22">
        <v>8400</v>
      </c>
      <c r="E284" s="22">
        <v>9076</v>
      </c>
      <c r="F284" s="4">
        <f t="shared" si="19"/>
        <v>108.04761904761904</v>
      </c>
      <c r="G284" t="s">
        <v>20</v>
      </c>
      <c r="H284">
        <v>133</v>
      </c>
      <c r="I284" s="7">
        <f t="shared" si="16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17"/>
        <v>42701.25</v>
      </c>
      <c r="O284" s="12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 s="22">
        <v>8100</v>
      </c>
      <c r="E285" s="22">
        <v>1517</v>
      </c>
      <c r="F285" s="4">
        <f t="shared" si="19"/>
        <v>18.728395061728396</v>
      </c>
      <c r="G285" t="s">
        <v>14</v>
      </c>
      <c r="H285">
        <v>29</v>
      </c>
      <c r="I285" s="7">
        <f t="shared" si="16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17"/>
        <v>42520.208333333328</v>
      </c>
      <c r="O285" s="12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 s="22">
        <v>9800</v>
      </c>
      <c r="E286" s="22">
        <v>8153</v>
      </c>
      <c r="F286" s="4">
        <f t="shared" si="19"/>
        <v>83.193877551020407</v>
      </c>
      <c r="G286" t="s">
        <v>14</v>
      </c>
      <c r="H286">
        <v>132</v>
      </c>
      <c r="I286" s="7">
        <f t="shared" si="16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17"/>
        <v>41030.208333333336</v>
      </c>
      <c r="O286" s="12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 s="22">
        <v>900</v>
      </c>
      <c r="E287" s="22">
        <v>6357</v>
      </c>
      <c r="F287" s="4">
        <f t="shared" si="19"/>
        <v>706.33333333333337</v>
      </c>
      <c r="G287" t="s">
        <v>20</v>
      </c>
      <c r="H287">
        <v>254</v>
      </c>
      <c r="I287" s="7">
        <f t="shared" si="16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17"/>
        <v>42623.208333333328</v>
      </c>
      <c r="O287" s="12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 s="22">
        <v>112100</v>
      </c>
      <c r="E288" s="22">
        <v>19557</v>
      </c>
      <c r="F288" s="4">
        <f t="shared" si="19"/>
        <v>17.446030330062445</v>
      </c>
      <c r="G288" t="s">
        <v>74</v>
      </c>
      <c r="H288">
        <v>184</v>
      </c>
      <c r="I288" s="7">
        <f t="shared" si="16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17"/>
        <v>42697.25</v>
      </c>
      <c r="O288" s="12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 s="22">
        <v>6300</v>
      </c>
      <c r="E289" s="22">
        <v>13213</v>
      </c>
      <c r="F289" s="4">
        <f t="shared" si="19"/>
        <v>209.73015873015873</v>
      </c>
      <c r="G289" t="s">
        <v>20</v>
      </c>
      <c r="H289">
        <v>176</v>
      </c>
      <c r="I289" s="7">
        <f t="shared" si="16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17"/>
        <v>42122.208333333328</v>
      </c>
      <c r="O289" s="12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 s="22">
        <v>5600</v>
      </c>
      <c r="E290" s="22">
        <v>5476</v>
      </c>
      <c r="F290" s="4">
        <f t="shared" si="19"/>
        <v>97.785714285714292</v>
      </c>
      <c r="G290" t="s">
        <v>14</v>
      </c>
      <c r="H290">
        <v>137</v>
      </c>
      <c r="I290" s="7">
        <f t="shared" si="16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17"/>
        <v>40982.208333333336</v>
      </c>
      <c r="O290" s="12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 s="22">
        <v>800</v>
      </c>
      <c r="E291" s="22">
        <v>13474</v>
      </c>
      <c r="F291" s="4">
        <f t="shared" si="19"/>
        <v>1684.25</v>
      </c>
      <c r="G291" t="s">
        <v>20</v>
      </c>
      <c r="H291">
        <v>337</v>
      </c>
      <c r="I291" s="7">
        <f t="shared" si="16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17"/>
        <v>42219.208333333328</v>
      </c>
      <c r="O291" s="12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 s="22">
        <v>168600</v>
      </c>
      <c r="E292" s="22">
        <v>91722</v>
      </c>
      <c r="F292" s="4">
        <f t="shared" si="19"/>
        <v>54.402135231316727</v>
      </c>
      <c r="G292" t="s">
        <v>14</v>
      </c>
      <c r="H292">
        <v>908</v>
      </c>
      <c r="I292" s="7">
        <f t="shared" si="16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17"/>
        <v>41404.208333333336</v>
      </c>
      <c r="O292" s="12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 s="22">
        <v>1800</v>
      </c>
      <c r="E293" s="22">
        <v>8219</v>
      </c>
      <c r="F293" s="4">
        <f t="shared" si="19"/>
        <v>456.61111111111109</v>
      </c>
      <c r="G293" t="s">
        <v>20</v>
      </c>
      <c r="H293">
        <v>107</v>
      </c>
      <c r="I293" s="7">
        <f t="shared" si="16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17"/>
        <v>40831.208333333336</v>
      </c>
      <c r="O293" s="12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 s="22">
        <v>7300</v>
      </c>
      <c r="E294" s="22">
        <v>717</v>
      </c>
      <c r="F294" s="4">
        <f t="shared" si="19"/>
        <v>9.8219178082191778</v>
      </c>
      <c r="G294" t="s">
        <v>14</v>
      </c>
      <c r="H294">
        <v>10</v>
      </c>
      <c r="I294" s="7">
        <f t="shared" si="16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17"/>
        <v>40984.208333333336</v>
      </c>
      <c r="O294" s="12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 s="22">
        <v>6500</v>
      </c>
      <c r="E295" s="22">
        <v>1065</v>
      </c>
      <c r="F295" s="4">
        <f t="shared" si="19"/>
        <v>16.384615384615383</v>
      </c>
      <c r="G295" t="s">
        <v>74</v>
      </c>
      <c r="H295">
        <v>32</v>
      </c>
      <c r="I295" s="7">
        <f t="shared" si="16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17"/>
        <v>40456.208333333336</v>
      </c>
      <c r="O295" s="12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 s="22">
        <v>600</v>
      </c>
      <c r="E296" s="22">
        <v>8038</v>
      </c>
      <c r="F296" s="4">
        <f t="shared" si="19"/>
        <v>1339.6666666666667</v>
      </c>
      <c r="G296" t="s">
        <v>20</v>
      </c>
      <c r="H296">
        <v>183</v>
      </c>
      <c r="I296" s="7">
        <f t="shared" si="16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17"/>
        <v>43399.208333333328</v>
      </c>
      <c r="O296" s="12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 s="22">
        <v>192900</v>
      </c>
      <c r="E297" s="22">
        <v>68769</v>
      </c>
      <c r="F297" s="4">
        <f t="shared" si="19"/>
        <v>35.650077760497666</v>
      </c>
      <c r="G297" t="s">
        <v>14</v>
      </c>
      <c r="H297">
        <v>1910</v>
      </c>
      <c r="I297" s="7">
        <f t="shared" si="16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17"/>
        <v>41562.208333333336</v>
      </c>
      <c r="O297" s="12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 s="22">
        <v>6100</v>
      </c>
      <c r="E298" s="22">
        <v>3352</v>
      </c>
      <c r="F298" s="4">
        <f t="shared" si="19"/>
        <v>54.950819672131146</v>
      </c>
      <c r="G298" t="s">
        <v>14</v>
      </c>
      <c r="H298">
        <v>38</v>
      </c>
      <c r="I298" s="7">
        <f t="shared" si="16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17"/>
        <v>43493.25</v>
      </c>
      <c r="O298" s="12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 s="22">
        <v>7200</v>
      </c>
      <c r="E299" s="22">
        <v>6785</v>
      </c>
      <c r="F299" s="4">
        <f t="shared" si="19"/>
        <v>94.236111111111114</v>
      </c>
      <c r="G299" t="s">
        <v>14</v>
      </c>
      <c r="H299">
        <v>104</v>
      </c>
      <c r="I299" s="7">
        <f t="shared" si="16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17"/>
        <v>41653.25</v>
      </c>
      <c r="O299" s="12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 s="22">
        <v>3500</v>
      </c>
      <c r="E300" s="22">
        <v>5037</v>
      </c>
      <c r="F300" s="4">
        <f t="shared" si="19"/>
        <v>143.91428571428571</v>
      </c>
      <c r="G300" t="s">
        <v>20</v>
      </c>
      <c r="H300">
        <v>72</v>
      </c>
      <c r="I300" s="7">
        <f t="shared" si="16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17"/>
        <v>42426.25</v>
      </c>
      <c r="O300" s="12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 s="22">
        <v>3800</v>
      </c>
      <c r="E301" s="22">
        <v>1954</v>
      </c>
      <c r="F301" s="4">
        <f t="shared" si="19"/>
        <v>51.421052631578945</v>
      </c>
      <c r="G301" t="s">
        <v>14</v>
      </c>
      <c r="H301">
        <v>49</v>
      </c>
      <c r="I301" s="7">
        <f t="shared" si="16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17"/>
        <v>42432.25</v>
      </c>
      <c r="O301" s="12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 s="22">
        <v>100</v>
      </c>
      <c r="E302" s="22">
        <v>5</v>
      </c>
      <c r="F302" s="4">
        <f t="shared" si="19"/>
        <v>5</v>
      </c>
      <c r="G302" t="s">
        <v>14</v>
      </c>
      <c r="H302">
        <v>1</v>
      </c>
      <c r="I302" s="7">
        <f t="shared" si="16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17"/>
        <v>42977.208333333328</v>
      </c>
      <c r="O302" s="12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 s="22">
        <v>900</v>
      </c>
      <c r="E303" s="22">
        <v>12102</v>
      </c>
      <c r="F303" s="4">
        <f t="shared" si="19"/>
        <v>1344.6666666666667</v>
      </c>
      <c r="G303" t="s">
        <v>20</v>
      </c>
      <c r="H303">
        <v>295</v>
      </c>
      <c r="I303" s="7">
        <f t="shared" si="16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17"/>
        <v>42061.25</v>
      </c>
      <c r="O303" s="12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 s="22">
        <v>76100</v>
      </c>
      <c r="E304" s="22">
        <v>24234</v>
      </c>
      <c r="F304" s="4">
        <f t="shared" si="19"/>
        <v>31.844940867279899</v>
      </c>
      <c r="G304" t="s">
        <v>14</v>
      </c>
      <c r="H304">
        <v>245</v>
      </c>
      <c r="I304" s="7">
        <f t="shared" si="16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17"/>
        <v>43345.208333333328</v>
      </c>
      <c r="O304" s="12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 s="22">
        <v>3400</v>
      </c>
      <c r="E305" s="22">
        <v>2809</v>
      </c>
      <c r="F305" s="4">
        <f t="shared" si="19"/>
        <v>82.617647058823536</v>
      </c>
      <c r="G305" t="s">
        <v>14</v>
      </c>
      <c r="H305">
        <v>32</v>
      </c>
      <c r="I305" s="7">
        <f t="shared" si="16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17"/>
        <v>42376.25</v>
      </c>
      <c r="O305" s="12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 s="22">
        <v>2100</v>
      </c>
      <c r="E306" s="22">
        <v>11469</v>
      </c>
      <c r="F306" s="4">
        <f t="shared" si="19"/>
        <v>546.14285714285722</v>
      </c>
      <c r="G306" t="s">
        <v>20</v>
      </c>
      <c r="H306">
        <v>142</v>
      </c>
      <c r="I306" s="7">
        <f t="shared" si="16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17"/>
        <v>42589.208333333328</v>
      </c>
      <c r="O306" s="12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 s="22">
        <v>2800</v>
      </c>
      <c r="E307" s="22">
        <v>8014</v>
      </c>
      <c r="F307" s="4">
        <f t="shared" si="19"/>
        <v>286.21428571428572</v>
      </c>
      <c r="G307" t="s">
        <v>20</v>
      </c>
      <c r="H307">
        <v>85</v>
      </c>
      <c r="I307" s="7">
        <f t="shared" si="16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17"/>
        <v>42448.208333333328</v>
      </c>
      <c r="O307" s="12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 s="22">
        <v>6500</v>
      </c>
      <c r="E308" s="22">
        <v>514</v>
      </c>
      <c r="F308" s="4">
        <f t="shared" si="19"/>
        <v>7.9076923076923071</v>
      </c>
      <c r="G308" t="s">
        <v>14</v>
      </c>
      <c r="H308">
        <v>7</v>
      </c>
      <c r="I308" s="7">
        <f t="shared" si="16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17"/>
        <v>42930.208333333328</v>
      </c>
      <c r="O308" s="12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 s="22">
        <v>32900</v>
      </c>
      <c r="E309" s="22">
        <v>43473</v>
      </c>
      <c r="F309" s="4">
        <f t="shared" si="19"/>
        <v>132.13677811550153</v>
      </c>
      <c r="G309" t="s">
        <v>20</v>
      </c>
      <c r="H309">
        <v>659</v>
      </c>
      <c r="I309" s="7">
        <f t="shared" si="16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17"/>
        <v>41066.208333333336</v>
      </c>
      <c r="O309" s="12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 s="22">
        <v>118200</v>
      </c>
      <c r="E310" s="22">
        <v>87560</v>
      </c>
      <c r="F310" s="4">
        <f t="shared" si="19"/>
        <v>74.077834179357026</v>
      </c>
      <c r="G310" t="s">
        <v>14</v>
      </c>
      <c r="H310">
        <v>803</v>
      </c>
      <c r="I310" s="7">
        <f t="shared" si="16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17"/>
        <v>40651.208333333336</v>
      </c>
      <c r="O310" s="12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 s="22">
        <v>4100</v>
      </c>
      <c r="E311" s="22">
        <v>3087</v>
      </c>
      <c r="F311" s="4">
        <f t="shared" si="19"/>
        <v>75.292682926829272</v>
      </c>
      <c r="G311" t="s">
        <v>74</v>
      </c>
      <c r="H311">
        <v>75</v>
      </c>
      <c r="I311" s="7">
        <f t="shared" si="16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17"/>
        <v>40807.208333333336</v>
      </c>
      <c r="O311" s="12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 s="22">
        <v>7800</v>
      </c>
      <c r="E312" s="22">
        <v>1586</v>
      </c>
      <c r="F312" s="4">
        <f t="shared" si="19"/>
        <v>20.333333333333332</v>
      </c>
      <c r="G312" t="s">
        <v>14</v>
      </c>
      <c r="H312">
        <v>16</v>
      </c>
      <c r="I312" s="7">
        <f t="shared" si="16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17"/>
        <v>40277.208333333336</v>
      </c>
      <c r="O312" s="12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 s="22">
        <v>6300</v>
      </c>
      <c r="E313" s="22">
        <v>12812</v>
      </c>
      <c r="F313" s="4">
        <f t="shared" si="19"/>
        <v>203.36507936507937</v>
      </c>
      <c r="G313" t="s">
        <v>20</v>
      </c>
      <c r="H313">
        <v>121</v>
      </c>
      <c r="I313" s="7">
        <f t="shared" si="16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17"/>
        <v>40590.25</v>
      </c>
      <c r="O313" s="12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 s="22">
        <v>59100</v>
      </c>
      <c r="E314" s="22">
        <v>183345</v>
      </c>
      <c r="F314" s="4">
        <f t="shared" si="19"/>
        <v>310.2284263959391</v>
      </c>
      <c r="G314" t="s">
        <v>20</v>
      </c>
      <c r="H314">
        <v>3742</v>
      </c>
      <c r="I314" s="7">
        <f t="shared" si="16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17"/>
        <v>41572.208333333336</v>
      </c>
      <c r="O314" s="12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 s="22">
        <v>2200</v>
      </c>
      <c r="E315" s="22">
        <v>8697</v>
      </c>
      <c r="F315" s="4">
        <f t="shared" si="19"/>
        <v>395.31818181818181</v>
      </c>
      <c r="G315" t="s">
        <v>20</v>
      </c>
      <c r="H315">
        <v>223</v>
      </c>
      <c r="I315" s="7">
        <f t="shared" si="16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17"/>
        <v>40966.25</v>
      </c>
      <c r="O315" s="12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 s="22">
        <v>1400</v>
      </c>
      <c r="E316" s="22">
        <v>4126</v>
      </c>
      <c r="F316" s="4">
        <f t="shared" si="19"/>
        <v>294.71428571428572</v>
      </c>
      <c r="G316" t="s">
        <v>20</v>
      </c>
      <c r="H316">
        <v>133</v>
      </c>
      <c r="I316" s="7">
        <f t="shared" si="16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17"/>
        <v>43536.208333333328</v>
      </c>
      <c r="O316" s="12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 s="22">
        <v>9500</v>
      </c>
      <c r="E317" s="22">
        <v>3220</v>
      </c>
      <c r="F317" s="4">
        <f t="shared" si="19"/>
        <v>33.89473684210526</v>
      </c>
      <c r="G317" t="s">
        <v>14</v>
      </c>
      <c r="H317">
        <v>31</v>
      </c>
      <c r="I317" s="7">
        <f t="shared" si="16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17"/>
        <v>41783.208333333336</v>
      </c>
      <c r="O317" s="12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 s="22">
        <v>9600</v>
      </c>
      <c r="E318" s="22">
        <v>6401</v>
      </c>
      <c r="F318" s="4">
        <f t="shared" si="19"/>
        <v>66.677083333333329</v>
      </c>
      <c r="G318" t="s">
        <v>14</v>
      </c>
      <c r="H318">
        <v>108</v>
      </c>
      <c r="I318" s="7">
        <f t="shared" si="16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17"/>
        <v>43788.25</v>
      </c>
      <c r="O318" s="12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 s="22">
        <v>6600</v>
      </c>
      <c r="E319" s="22">
        <v>1269</v>
      </c>
      <c r="F319" s="4">
        <f t="shared" si="19"/>
        <v>19.227272727272727</v>
      </c>
      <c r="G319" t="s">
        <v>14</v>
      </c>
      <c r="H319">
        <v>30</v>
      </c>
      <c r="I319" s="7">
        <f t="shared" si="16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17"/>
        <v>42869.208333333328</v>
      </c>
      <c r="O319" s="12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 s="22">
        <v>5700</v>
      </c>
      <c r="E320" s="22">
        <v>903</v>
      </c>
      <c r="F320" s="4">
        <f t="shared" si="19"/>
        <v>15.842105263157894</v>
      </c>
      <c r="G320" t="s">
        <v>14</v>
      </c>
      <c r="H320">
        <v>17</v>
      </c>
      <c r="I320" s="7">
        <f t="shared" si="16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17"/>
        <v>41684.25</v>
      </c>
      <c r="O320" s="12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 s="22">
        <v>8400</v>
      </c>
      <c r="E321" s="22">
        <v>3251</v>
      </c>
      <c r="F321" s="4">
        <f t="shared" si="19"/>
        <v>38.702380952380956</v>
      </c>
      <c r="G321" t="s">
        <v>74</v>
      </c>
      <c r="H321">
        <v>64</v>
      </c>
      <c r="I321" s="7">
        <f t="shared" si="16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17"/>
        <v>40402.208333333336</v>
      </c>
      <c r="O321" s="12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 s="22">
        <v>84400</v>
      </c>
      <c r="E322" s="22">
        <v>8092</v>
      </c>
      <c r="F322" s="4">
        <f t="shared" si="19"/>
        <v>9.5876777251184837</v>
      </c>
      <c r="G322" t="s">
        <v>14</v>
      </c>
      <c r="H322">
        <v>80</v>
      </c>
      <c r="I322" s="7">
        <f t="shared" si="16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17"/>
        <v>40673.208333333336</v>
      </c>
      <c r="O322" s="12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 s="22">
        <v>170400</v>
      </c>
      <c r="E323" s="22">
        <v>160422</v>
      </c>
      <c r="F323" s="4">
        <f t="shared" si="19"/>
        <v>94.144366197183089</v>
      </c>
      <c r="G323" t="s">
        <v>14</v>
      </c>
      <c r="H323">
        <v>2468</v>
      </c>
      <c r="I323" s="7">
        <f t="shared" ref="I323:I386" si="20">IF(H323=0,"0",E323/H323)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21">(((L323/60)/60)/24)+DATE(1970,1,1)</f>
        <v>40634.208333333336</v>
      </c>
      <c r="O323" s="12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 s="22">
        <v>117900</v>
      </c>
      <c r="E324" s="22">
        <v>196377</v>
      </c>
      <c r="F324" s="4">
        <f t="shared" ref="F324:F387" si="23">E324/D324*100</f>
        <v>166.56234096692114</v>
      </c>
      <c r="G324" t="s">
        <v>20</v>
      </c>
      <c r="H324">
        <v>5168</v>
      </c>
      <c r="I324" s="7">
        <f t="shared" si="2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21"/>
        <v>40507.25</v>
      </c>
      <c r="O324" s="12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 s="22">
        <v>8900</v>
      </c>
      <c r="E325" s="22">
        <v>2148</v>
      </c>
      <c r="F325" s="4">
        <f t="shared" si="23"/>
        <v>24.134831460674157</v>
      </c>
      <c r="G325" t="s">
        <v>14</v>
      </c>
      <c r="H325">
        <v>26</v>
      </c>
      <c r="I325" s="7">
        <f t="shared" si="2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21"/>
        <v>41725.208333333336</v>
      </c>
      <c r="O325" s="12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 s="22">
        <v>7100</v>
      </c>
      <c r="E326" s="22">
        <v>11648</v>
      </c>
      <c r="F326" s="4">
        <f t="shared" si="23"/>
        <v>164.05633802816902</v>
      </c>
      <c r="G326" t="s">
        <v>20</v>
      </c>
      <c r="H326">
        <v>307</v>
      </c>
      <c r="I326" s="7">
        <f t="shared" si="2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21"/>
        <v>42176.208333333328</v>
      </c>
      <c r="O326" s="12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 s="22">
        <v>6500</v>
      </c>
      <c r="E327" s="22">
        <v>5897</v>
      </c>
      <c r="F327" s="4">
        <f t="shared" si="23"/>
        <v>90.723076923076931</v>
      </c>
      <c r="G327" t="s">
        <v>14</v>
      </c>
      <c r="H327">
        <v>73</v>
      </c>
      <c r="I327" s="7">
        <f t="shared" si="2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21"/>
        <v>43267.208333333328</v>
      </c>
      <c r="O327" s="12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 s="22">
        <v>7200</v>
      </c>
      <c r="E328" s="22">
        <v>3326</v>
      </c>
      <c r="F328" s="4">
        <f t="shared" si="23"/>
        <v>46.194444444444443</v>
      </c>
      <c r="G328" t="s">
        <v>14</v>
      </c>
      <c r="H328">
        <v>128</v>
      </c>
      <c r="I328" s="7">
        <f t="shared" si="2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21"/>
        <v>42364.25</v>
      </c>
      <c r="O328" s="12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 s="22">
        <v>2600</v>
      </c>
      <c r="E329" s="22">
        <v>1002</v>
      </c>
      <c r="F329" s="4">
        <f t="shared" si="23"/>
        <v>38.53846153846154</v>
      </c>
      <c r="G329" t="s">
        <v>14</v>
      </c>
      <c r="H329">
        <v>33</v>
      </c>
      <c r="I329" s="7">
        <f t="shared" si="2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21"/>
        <v>43705.208333333328</v>
      </c>
      <c r="O329" s="12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 s="22">
        <v>98700</v>
      </c>
      <c r="E330" s="22">
        <v>131826</v>
      </c>
      <c r="F330" s="4">
        <f t="shared" si="23"/>
        <v>133.56231003039514</v>
      </c>
      <c r="G330" t="s">
        <v>20</v>
      </c>
      <c r="H330">
        <v>2441</v>
      </c>
      <c r="I330" s="7">
        <f t="shared" si="2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21"/>
        <v>43434.25</v>
      </c>
      <c r="O330" s="12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 s="22">
        <v>93800</v>
      </c>
      <c r="E331" s="22">
        <v>21477</v>
      </c>
      <c r="F331" s="4">
        <f t="shared" si="23"/>
        <v>22.896588486140725</v>
      </c>
      <c r="G331" t="s">
        <v>47</v>
      </c>
      <c r="H331">
        <v>211</v>
      </c>
      <c r="I331" s="7">
        <f t="shared" si="2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21"/>
        <v>42716.25</v>
      </c>
      <c r="O331" s="12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 s="22">
        <v>33700</v>
      </c>
      <c r="E332" s="22">
        <v>62330</v>
      </c>
      <c r="F332" s="4">
        <f t="shared" si="23"/>
        <v>184.95548961424333</v>
      </c>
      <c r="G332" t="s">
        <v>20</v>
      </c>
      <c r="H332">
        <v>1385</v>
      </c>
      <c r="I332" s="7">
        <f t="shared" si="2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21"/>
        <v>43077.25</v>
      </c>
      <c r="O332" s="12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 s="22">
        <v>3300</v>
      </c>
      <c r="E333" s="22">
        <v>14643</v>
      </c>
      <c r="F333" s="4">
        <f t="shared" si="23"/>
        <v>443.72727272727275</v>
      </c>
      <c r="G333" t="s">
        <v>20</v>
      </c>
      <c r="H333">
        <v>190</v>
      </c>
      <c r="I333" s="7">
        <f t="shared" si="2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21"/>
        <v>40896.25</v>
      </c>
      <c r="O333" s="12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 s="22">
        <v>20700</v>
      </c>
      <c r="E334" s="22">
        <v>41396</v>
      </c>
      <c r="F334" s="4">
        <f t="shared" si="23"/>
        <v>199.9806763285024</v>
      </c>
      <c r="G334" t="s">
        <v>20</v>
      </c>
      <c r="H334">
        <v>470</v>
      </c>
      <c r="I334" s="7">
        <f t="shared" si="2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21"/>
        <v>41361.208333333336</v>
      </c>
      <c r="O334" s="12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 s="22">
        <v>9600</v>
      </c>
      <c r="E335" s="22">
        <v>11900</v>
      </c>
      <c r="F335" s="4">
        <f t="shared" si="23"/>
        <v>123.95833333333333</v>
      </c>
      <c r="G335" t="s">
        <v>20</v>
      </c>
      <c r="H335">
        <v>253</v>
      </c>
      <c r="I335" s="7">
        <f t="shared" si="2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21"/>
        <v>43424.25</v>
      </c>
      <c r="O335" s="12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 s="22">
        <v>66200</v>
      </c>
      <c r="E336" s="22">
        <v>123538</v>
      </c>
      <c r="F336" s="4">
        <f t="shared" si="23"/>
        <v>186.61329305135951</v>
      </c>
      <c r="G336" t="s">
        <v>20</v>
      </c>
      <c r="H336">
        <v>1113</v>
      </c>
      <c r="I336" s="7">
        <f t="shared" si="2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21"/>
        <v>43110.25</v>
      </c>
      <c r="O336" s="12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 s="22">
        <v>173800</v>
      </c>
      <c r="E337" s="22">
        <v>198628</v>
      </c>
      <c r="F337" s="4">
        <f t="shared" si="23"/>
        <v>114.28538550057536</v>
      </c>
      <c r="G337" t="s">
        <v>20</v>
      </c>
      <c r="H337">
        <v>2283</v>
      </c>
      <c r="I337" s="7">
        <f t="shared" si="2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21"/>
        <v>43784.25</v>
      </c>
      <c r="O337" s="12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 s="22">
        <v>70700</v>
      </c>
      <c r="E338" s="22">
        <v>68602</v>
      </c>
      <c r="F338" s="4">
        <f t="shared" si="23"/>
        <v>97.032531824611041</v>
      </c>
      <c r="G338" t="s">
        <v>14</v>
      </c>
      <c r="H338">
        <v>1072</v>
      </c>
      <c r="I338" s="7">
        <f t="shared" si="2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21"/>
        <v>40527.25</v>
      </c>
      <c r="O338" s="12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 s="22">
        <v>94500</v>
      </c>
      <c r="E339" s="22">
        <v>116064</v>
      </c>
      <c r="F339" s="4">
        <f t="shared" si="23"/>
        <v>122.81904761904762</v>
      </c>
      <c r="G339" t="s">
        <v>20</v>
      </c>
      <c r="H339">
        <v>1095</v>
      </c>
      <c r="I339" s="7">
        <f t="shared" si="2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21"/>
        <v>43780.25</v>
      </c>
      <c r="O339" s="12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 s="22">
        <v>69800</v>
      </c>
      <c r="E340" s="22">
        <v>125042</v>
      </c>
      <c r="F340" s="4">
        <f t="shared" si="23"/>
        <v>179.14326647564468</v>
      </c>
      <c r="G340" t="s">
        <v>20</v>
      </c>
      <c r="H340">
        <v>1690</v>
      </c>
      <c r="I340" s="7">
        <f t="shared" si="2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21"/>
        <v>40821.208333333336</v>
      </c>
      <c r="O340" s="12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 s="22">
        <v>136300</v>
      </c>
      <c r="E341" s="22">
        <v>108974</v>
      </c>
      <c r="F341" s="4">
        <f t="shared" si="23"/>
        <v>79.951577402787962</v>
      </c>
      <c r="G341" t="s">
        <v>74</v>
      </c>
      <c r="H341">
        <v>1297</v>
      </c>
      <c r="I341" s="7">
        <f t="shared" si="2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21"/>
        <v>42949.208333333328</v>
      </c>
      <c r="O341" s="12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 s="22">
        <v>37100</v>
      </c>
      <c r="E342" s="22">
        <v>34964</v>
      </c>
      <c r="F342" s="4">
        <f t="shared" si="23"/>
        <v>94.242587601078171</v>
      </c>
      <c r="G342" t="s">
        <v>14</v>
      </c>
      <c r="H342">
        <v>393</v>
      </c>
      <c r="I342" s="7">
        <f t="shared" si="2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21"/>
        <v>40889.25</v>
      </c>
      <c r="O342" s="12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 s="22">
        <v>114300</v>
      </c>
      <c r="E343" s="22">
        <v>96777</v>
      </c>
      <c r="F343" s="4">
        <f t="shared" si="23"/>
        <v>84.669291338582681</v>
      </c>
      <c r="G343" t="s">
        <v>14</v>
      </c>
      <c r="H343">
        <v>1257</v>
      </c>
      <c r="I343" s="7">
        <f t="shared" si="2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21"/>
        <v>42244.208333333328</v>
      </c>
      <c r="O343" s="12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 s="22">
        <v>47900</v>
      </c>
      <c r="E344" s="22">
        <v>31864</v>
      </c>
      <c r="F344" s="4">
        <f t="shared" si="23"/>
        <v>66.521920668058456</v>
      </c>
      <c r="G344" t="s">
        <v>14</v>
      </c>
      <c r="H344">
        <v>328</v>
      </c>
      <c r="I344" s="7">
        <f t="shared" si="2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21"/>
        <v>41475.208333333336</v>
      </c>
      <c r="O344" s="12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 s="22">
        <v>9000</v>
      </c>
      <c r="E345" s="22">
        <v>4853</v>
      </c>
      <c r="F345" s="4">
        <f t="shared" si="23"/>
        <v>53.922222222222224</v>
      </c>
      <c r="G345" t="s">
        <v>14</v>
      </c>
      <c r="H345">
        <v>147</v>
      </c>
      <c r="I345" s="7">
        <f t="shared" si="2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21"/>
        <v>41597.25</v>
      </c>
      <c r="O345" s="12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 s="22">
        <v>197600</v>
      </c>
      <c r="E346" s="22">
        <v>82959</v>
      </c>
      <c r="F346" s="4">
        <f t="shared" si="23"/>
        <v>41.983299595141702</v>
      </c>
      <c r="G346" t="s">
        <v>14</v>
      </c>
      <c r="H346">
        <v>830</v>
      </c>
      <c r="I346" s="7">
        <f t="shared" si="2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21"/>
        <v>43122.25</v>
      </c>
      <c r="O346" s="12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 s="22">
        <v>157600</v>
      </c>
      <c r="E347" s="22">
        <v>23159</v>
      </c>
      <c r="F347" s="4">
        <f t="shared" si="23"/>
        <v>14.69479695431472</v>
      </c>
      <c r="G347" t="s">
        <v>14</v>
      </c>
      <c r="H347">
        <v>331</v>
      </c>
      <c r="I347" s="7">
        <f t="shared" si="2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21"/>
        <v>42194.208333333328</v>
      </c>
      <c r="O347" s="12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 s="22">
        <v>8000</v>
      </c>
      <c r="E348" s="22">
        <v>2758</v>
      </c>
      <c r="F348" s="4">
        <f t="shared" si="23"/>
        <v>34.475000000000001</v>
      </c>
      <c r="G348" t="s">
        <v>14</v>
      </c>
      <c r="H348">
        <v>25</v>
      </c>
      <c r="I348" s="7">
        <f t="shared" si="20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21"/>
        <v>42971.208333333328</v>
      </c>
      <c r="O348" s="12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 s="22">
        <v>900</v>
      </c>
      <c r="E349" s="22">
        <v>12607</v>
      </c>
      <c r="F349" s="4">
        <f t="shared" si="23"/>
        <v>1400.7777777777778</v>
      </c>
      <c r="G349" t="s">
        <v>20</v>
      </c>
      <c r="H349">
        <v>191</v>
      </c>
      <c r="I349" s="7">
        <f t="shared" si="2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21"/>
        <v>42046.25</v>
      </c>
      <c r="O349" s="12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 s="22">
        <v>199000</v>
      </c>
      <c r="E350" s="22">
        <v>142823</v>
      </c>
      <c r="F350" s="4">
        <f t="shared" si="23"/>
        <v>71.770351758793964</v>
      </c>
      <c r="G350" t="s">
        <v>14</v>
      </c>
      <c r="H350">
        <v>3483</v>
      </c>
      <c r="I350" s="7">
        <f t="shared" si="2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21"/>
        <v>42782.25</v>
      </c>
      <c r="O350" s="12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 s="22">
        <v>180800</v>
      </c>
      <c r="E351" s="22">
        <v>95958</v>
      </c>
      <c r="F351" s="4">
        <f t="shared" si="23"/>
        <v>53.074115044247783</v>
      </c>
      <c r="G351" t="s">
        <v>14</v>
      </c>
      <c r="H351">
        <v>923</v>
      </c>
      <c r="I351" s="7">
        <f t="shared" si="2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21"/>
        <v>42930.208333333328</v>
      </c>
      <c r="O351" s="12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 s="22">
        <v>100</v>
      </c>
      <c r="E352" s="22">
        <v>5</v>
      </c>
      <c r="F352" s="4">
        <f t="shared" si="23"/>
        <v>5</v>
      </c>
      <c r="G352" t="s">
        <v>14</v>
      </c>
      <c r="H352">
        <v>1</v>
      </c>
      <c r="I352" s="7">
        <f t="shared" si="20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21"/>
        <v>42144.208333333328</v>
      </c>
      <c r="O352" s="12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 s="22">
        <v>74100</v>
      </c>
      <c r="E353" s="22">
        <v>94631</v>
      </c>
      <c r="F353" s="4">
        <f t="shared" si="23"/>
        <v>127.70715249662618</v>
      </c>
      <c r="G353" t="s">
        <v>20</v>
      </c>
      <c r="H353">
        <v>2013</v>
      </c>
      <c r="I353" s="7">
        <f t="shared" si="2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21"/>
        <v>42240.208333333328</v>
      </c>
      <c r="O353" s="12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 s="22">
        <v>2800</v>
      </c>
      <c r="E354" s="22">
        <v>977</v>
      </c>
      <c r="F354" s="4">
        <f t="shared" si="23"/>
        <v>34.892857142857139</v>
      </c>
      <c r="G354" t="s">
        <v>14</v>
      </c>
      <c r="H354">
        <v>33</v>
      </c>
      <c r="I354" s="7">
        <f t="shared" si="2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21"/>
        <v>42315.25</v>
      </c>
      <c r="O354" s="12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 s="22">
        <v>33600</v>
      </c>
      <c r="E355" s="22">
        <v>137961</v>
      </c>
      <c r="F355" s="4">
        <f t="shared" si="23"/>
        <v>410.59821428571428</v>
      </c>
      <c r="G355" t="s">
        <v>20</v>
      </c>
      <c r="H355">
        <v>1703</v>
      </c>
      <c r="I355" s="7">
        <f t="shared" si="2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21"/>
        <v>43651.208333333328</v>
      </c>
      <c r="O355" s="12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 s="22">
        <v>6100</v>
      </c>
      <c r="E356" s="22">
        <v>7548</v>
      </c>
      <c r="F356" s="4">
        <f t="shared" si="23"/>
        <v>123.73770491803278</v>
      </c>
      <c r="G356" t="s">
        <v>20</v>
      </c>
      <c r="H356">
        <v>80</v>
      </c>
      <c r="I356" s="7">
        <f t="shared" si="20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21"/>
        <v>41520.208333333336</v>
      </c>
      <c r="O356" s="12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 s="22">
        <v>3800</v>
      </c>
      <c r="E357" s="22">
        <v>2241</v>
      </c>
      <c r="F357" s="4">
        <f t="shared" si="23"/>
        <v>58.973684210526315</v>
      </c>
      <c r="G357" t="s">
        <v>47</v>
      </c>
      <c r="H357">
        <v>86</v>
      </c>
      <c r="I357" s="7">
        <f t="shared" si="2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21"/>
        <v>42757.25</v>
      </c>
      <c r="O357" s="12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 s="22">
        <v>9300</v>
      </c>
      <c r="E358" s="22">
        <v>3431</v>
      </c>
      <c r="F358" s="4">
        <f t="shared" si="23"/>
        <v>36.892473118279568</v>
      </c>
      <c r="G358" t="s">
        <v>14</v>
      </c>
      <c r="H358">
        <v>40</v>
      </c>
      <c r="I358" s="7">
        <f t="shared" si="2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21"/>
        <v>40922.25</v>
      </c>
      <c r="O358" s="12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 s="22">
        <v>2300</v>
      </c>
      <c r="E359" s="22">
        <v>4253</v>
      </c>
      <c r="F359" s="4">
        <f t="shared" si="23"/>
        <v>184.91304347826087</v>
      </c>
      <c r="G359" t="s">
        <v>20</v>
      </c>
      <c r="H359">
        <v>41</v>
      </c>
      <c r="I359" s="7">
        <f t="shared" si="2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21"/>
        <v>42250.208333333328</v>
      </c>
      <c r="O359" s="12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 s="22">
        <v>9700</v>
      </c>
      <c r="E360" s="22">
        <v>1146</v>
      </c>
      <c r="F360" s="4">
        <f t="shared" si="23"/>
        <v>11.814432989690722</v>
      </c>
      <c r="G360" t="s">
        <v>14</v>
      </c>
      <c r="H360">
        <v>23</v>
      </c>
      <c r="I360" s="7">
        <f t="shared" si="2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21"/>
        <v>43322.208333333328</v>
      </c>
      <c r="O360" s="12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 s="22">
        <v>4000</v>
      </c>
      <c r="E361" s="22">
        <v>11948</v>
      </c>
      <c r="F361" s="4">
        <f t="shared" si="23"/>
        <v>298.7</v>
      </c>
      <c r="G361" t="s">
        <v>20</v>
      </c>
      <c r="H361">
        <v>187</v>
      </c>
      <c r="I361" s="7">
        <f t="shared" si="2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21"/>
        <v>40782.208333333336</v>
      </c>
      <c r="O361" s="12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 s="22">
        <v>59700</v>
      </c>
      <c r="E362" s="22">
        <v>135132</v>
      </c>
      <c r="F362" s="4">
        <f t="shared" si="23"/>
        <v>226.35175879396985</v>
      </c>
      <c r="G362" t="s">
        <v>20</v>
      </c>
      <c r="H362">
        <v>2875</v>
      </c>
      <c r="I362" s="7">
        <f t="shared" si="2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21"/>
        <v>40544.25</v>
      </c>
      <c r="O362" s="12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 s="22">
        <v>5500</v>
      </c>
      <c r="E363" s="22">
        <v>9546</v>
      </c>
      <c r="F363" s="4">
        <f t="shared" si="23"/>
        <v>173.56363636363636</v>
      </c>
      <c r="G363" t="s">
        <v>20</v>
      </c>
      <c r="H363">
        <v>88</v>
      </c>
      <c r="I363" s="7">
        <f t="shared" si="2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21"/>
        <v>43015.208333333328</v>
      </c>
      <c r="O363" s="12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 s="22">
        <v>3700</v>
      </c>
      <c r="E364" s="22">
        <v>13755</v>
      </c>
      <c r="F364" s="4">
        <f t="shared" si="23"/>
        <v>371.75675675675677</v>
      </c>
      <c r="G364" t="s">
        <v>20</v>
      </c>
      <c r="H364">
        <v>191</v>
      </c>
      <c r="I364" s="7">
        <f t="shared" si="2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21"/>
        <v>40570.25</v>
      </c>
      <c r="O364" s="12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 s="22">
        <v>5200</v>
      </c>
      <c r="E365" s="22">
        <v>8330</v>
      </c>
      <c r="F365" s="4">
        <f t="shared" si="23"/>
        <v>160.19230769230771</v>
      </c>
      <c r="G365" t="s">
        <v>20</v>
      </c>
      <c r="H365">
        <v>139</v>
      </c>
      <c r="I365" s="7">
        <f t="shared" si="2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21"/>
        <v>40904.25</v>
      </c>
      <c r="O365" s="12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 s="22">
        <v>900</v>
      </c>
      <c r="E366" s="22">
        <v>14547</v>
      </c>
      <c r="F366" s="4">
        <f t="shared" si="23"/>
        <v>1616.3333333333335</v>
      </c>
      <c r="G366" t="s">
        <v>20</v>
      </c>
      <c r="H366">
        <v>186</v>
      </c>
      <c r="I366" s="7">
        <f t="shared" si="2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21"/>
        <v>43164.25</v>
      </c>
      <c r="O366" s="12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 s="22">
        <v>1600</v>
      </c>
      <c r="E367" s="22">
        <v>11735</v>
      </c>
      <c r="F367" s="4">
        <f t="shared" si="23"/>
        <v>733.4375</v>
      </c>
      <c r="G367" t="s">
        <v>20</v>
      </c>
      <c r="H367">
        <v>112</v>
      </c>
      <c r="I367" s="7">
        <f t="shared" si="2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21"/>
        <v>42733.25</v>
      </c>
      <c r="O367" s="12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 s="22">
        <v>1800</v>
      </c>
      <c r="E368" s="22">
        <v>10658</v>
      </c>
      <c r="F368" s="4">
        <f t="shared" si="23"/>
        <v>592.11111111111109</v>
      </c>
      <c r="G368" t="s">
        <v>20</v>
      </c>
      <c r="H368">
        <v>101</v>
      </c>
      <c r="I368" s="7">
        <f t="shared" si="2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21"/>
        <v>40546.25</v>
      </c>
      <c r="O368" s="12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 s="22">
        <v>9900</v>
      </c>
      <c r="E369" s="22">
        <v>1870</v>
      </c>
      <c r="F369" s="4">
        <f t="shared" si="23"/>
        <v>18.888888888888889</v>
      </c>
      <c r="G369" t="s">
        <v>14</v>
      </c>
      <c r="H369">
        <v>75</v>
      </c>
      <c r="I369" s="7">
        <f t="shared" si="2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21"/>
        <v>41930.208333333336</v>
      </c>
      <c r="O369" s="12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 s="22">
        <v>5200</v>
      </c>
      <c r="E370" s="22">
        <v>14394</v>
      </c>
      <c r="F370" s="4">
        <f t="shared" si="23"/>
        <v>276.80769230769232</v>
      </c>
      <c r="G370" t="s">
        <v>20</v>
      </c>
      <c r="H370">
        <v>206</v>
      </c>
      <c r="I370" s="7">
        <f t="shared" si="2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21"/>
        <v>40464.208333333336</v>
      </c>
      <c r="O370" s="12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 s="22">
        <v>5400</v>
      </c>
      <c r="E371" s="22">
        <v>14743</v>
      </c>
      <c r="F371" s="4">
        <f t="shared" si="23"/>
        <v>273.01851851851848</v>
      </c>
      <c r="G371" t="s">
        <v>20</v>
      </c>
      <c r="H371">
        <v>154</v>
      </c>
      <c r="I371" s="7">
        <f t="shared" si="2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21"/>
        <v>41308.25</v>
      </c>
      <c r="O371" s="12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 s="22">
        <v>112300</v>
      </c>
      <c r="E372" s="22">
        <v>178965</v>
      </c>
      <c r="F372" s="4">
        <f t="shared" si="23"/>
        <v>159.36331255565449</v>
      </c>
      <c r="G372" t="s">
        <v>20</v>
      </c>
      <c r="H372">
        <v>5966</v>
      </c>
      <c r="I372" s="7">
        <f t="shared" si="2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21"/>
        <v>43570.208333333328</v>
      </c>
      <c r="O372" s="12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 s="22">
        <v>189200</v>
      </c>
      <c r="E373" s="22">
        <v>128410</v>
      </c>
      <c r="F373" s="4">
        <f t="shared" si="23"/>
        <v>67.869978858350947</v>
      </c>
      <c r="G373" t="s">
        <v>14</v>
      </c>
      <c r="H373">
        <v>2176</v>
      </c>
      <c r="I373" s="7">
        <f t="shared" si="2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21"/>
        <v>42043.25</v>
      </c>
      <c r="O373" s="12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 s="22">
        <v>900</v>
      </c>
      <c r="E374" s="22">
        <v>14324</v>
      </c>
      <c r="F374" s="4">
        <f t="shared" si="23"/>
        <v>1591.5555555555554</v>
      </c>
      <c r="G374" t="s">
        <v>20</v>
      </c>
      <c r="H374">
        <v>169</v>
      </c>
      <c r="I374" s="7">
        <f t="shared" si="2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21"/>
        <v>42012.25</v>
      </c>
      <c r="O374" s="12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 s="22">
        <v>22500</v>
      </c>
      <c r="E375" s="22">
        <v>164291</v>
      </c>
      <c r="F375" s="4">
        <f t="shared" si="23"/>
        <v>730.18222222222221</v>
      </c>
      <c r="G375" t="s">
        <v>20</v>
      </c>
      <c r="H375">
        <v>2106</v>
      </c>
      <c r="I375" s="7">
        <f t="shared" si="2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21"/>
        <v>42964.208333333328</v>
      </c>
      <c r="O375" s="12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 s="22">
        <v>167400</v>
      </c>
      <c r="E376" s="22">
        <v>22073</v>
      </c>
      <c r="F376" s="4">
        <f t="shared" si="23"/>
        <v>13.185782556750297</v>
      </c>
      <c r="G376" t="s">
        <v>14</v>
      </c>
      <c r="H376">
        <v>441</v>
      </c>
      <c r="I376" s="7">
        <f t="shared" si="2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21"/>
        <v>43476.25</v>
      </c>
      <c r="O376" s="12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 s="22">
        <v>2700</v>
      </c>
      <c r="E377" s="22">
        <v>1479</v>
      </c>
      <c r="F377" s="4">
        <f t="shared" si="23"/>
        <v>54.777777777777779</v>
      </c>
      <c r="G377" t="s">
        <v>14</v>
      </c>
      <c r="H377">
        <v>25</v>
      </c>
      <c r="I377" s="7">
        <f t="shared" si="20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21"/>
        <v>42293.208333333328</v>
      </c>
      <c r="O377" s="12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 s="22">
        <v>3400</v>
      </c>
      <c r="E378" s="22">
        <v>12275</v>
      </c>
      <c r="F378" s="4">
        <f t="shared" si="23"/>
        <v>361.02941176470591</v>
      </c>
      <c r="G378" t="s">
        <v>20</v>
      </c>
      <c r="H378">
        <v>131</v>
      </c>
      <c r="I378" s="7">
        <f t="shared" si="2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21"/>
        <v>41826.208333333336</v>
      </c>
      <c r="O378" s="12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 s="22">
        <v>49700</v>
      </c>
      <c r="E379" s="22">
        <v>5098</v>
      </c>
      <c r="F379" s="4">
        <f t="shared" si="23"/>
        <v>10.257545271629779</v>
      </c>
      <c r="G379" t="s">
        <v>14</v>
      </c>
      <c r="H379">
        <v>127</v>
      </c>
      <c r="I379" s="7">
        <f t="shared" si="2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21"/>
        <v>43760.208333333328</v>
      </c>
      <c r="O379" s="12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 s="22">
        <v>178200</v>
      </c>
      <c r="E380" s="22">
        <v>24882</v>
      </c>
      <c r="F380" s="4">
        <f t="shared" si="23"/>
        <v>13.962962962962964</v>
      </c>
      <c r="G380" t="s">
        <v>14</v>
      </c>
      <c r="H380">
        <v>355</v>
      </c>
      <c r="I380" s="7">
        <f t="shared" si="2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21"/>
        <v>43241.208333333328</v>
      </c>
      <c r="O380" s="12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 s="22">
        <v>7200</v>
      </c>
      <c r="E381" s="22">
        <v>2912</v>
      </c>
      <c r="F381" s="4">
        <f t="shared" si="23"/>
        <v>40.444444444444443</v>
      </c>
      <c r="G381" t="s">
        <v>14</v>
      </c>
      <c r="H381">
        <v>44</v>
      </c>
      <c r="I381" s="7">
        <f t="shared" si="2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21"/>
        <v>40843.208333333336</v>
      </c>
      <c r="O381" s="12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 s="22">
        <v>2500</v>
      </c>
      <c r="E382" s="22">
        <v>4008</v>
      </c>
      <c r="F382" s="4">
        <f t="shared" si="23"/>
        <v>160.32</v>
      </c>
      <c r="G382" t="s">
        <v>20</v>
      </c>
      <c r="H382">
        <v>84</v>
      </c>
      <c r="I382" s="7">
        <f t="shared" si="2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21"/>
        <v>41448.208333333336</v>
      </c>
      <c r="O382" s="12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 s="22">
        <v>5300</v>
      </c>
      <c r="E383" s="22">
        <v>9749</v>
      </c>
      <c r="F383" s="4">
        <f t="shared" si="23"/>
        <v>183.9433962264151</v>
      </c>
      <c r="G383" t="s">
        <v>20</v>
      </c>
      <c r="H383">
        <v>155</v>
      </c>
      <c r="I383" s="7">
        <f t="shared" si="2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21"/>
        <v>42163.208333333328</v>
      </c>
      <c r="O383" s="12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 s="22">
        <v>9100</v>
      </c>
      <c r="E384" s="22">
        <v>5803</v>
      </c>
      <c r="F384" s="4">
        <f t="shared" si="23"/>
        <v>63.769230769230766</v>
      </c>
      <c r="G384" t="s">
        <v>14</v>
      </c>
      <c r="H384">
        <v>67</v>
      </c>
      <c r="I384" s="7">
        <f t="shared" si="2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21"/>
        <v>43024.208333333328</v>
      </c>
      <c r="O384" s="12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 s="22">
        <v>6300</v>
      </c>
      <c r="E385" s="22">
        <v>14199</v>
      </c>
      <c r="F385" s="4">
        <f t="shared" si="23"/>
        <v>225.38095238095238</v>
      </c>
      <c r="G385" t="s">
        <v>20</v>
      </c>
      <c r="H385">
        <v>189</v>
      </c>
      <c r="I385" s="7">
        <f t="shared" si="2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21"/>
        <v>43509.25</v>
      </c>
      <c r="O385" s="12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 s="22">
        <v>114400</v>
      </c>
      <c r="E386" s="22">
        <v>196779</v>
      </c>
      <c r="F386" s="4">
        <f t="shared" si="23"/>
        <v>172.00961538461539</v>
      </c>
      <c r="G386" t="s">
        <v>20</v>
      </c>
      <c r="H386">
        <v>4799</v>
      </c>
      <c r="I386" s="7">
        <f t="shared" si="2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21"/>
        <v>42776.25</v>
      </c>
      <c r="O386" s="12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 s="22">
        <v>38900</v>
      </c>
      <c r="E387" s="22">
        <v>56859</v>
      </c>
      <c r="F387" s="4">
        <f t="shared" si="23"/>
        <v>146.16709511568124</v>
      </c>
      <c r="G387" t="s">
        <v>20</v>
      </c>
      <c r="H387">
        <v>1137</v>
      </c>
      <c r="I387" s="7">
        <f t="shared" ref="I387:I450" si="24">IF(H387=0,"0",E387/H387)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25">(((L387/60)/60)/24)+DATE(1970,1,1)</f>
        <v>43553.208333333328</v>
      </c>
      <c r="O387" s="12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 s="22">
        <v>135500</v>
      </c>
      <c r="E388" s="22">
        <v>103554</v>
      </c>
      <c r="F388" s="4">
        <f t="shared" ref="F388:F451" si="27">E388/D388*100</f>
        <v>76.42361623616236</v>
      </c>
      <c r="G388" t="s">
        <v>14</v>
      </c>
      <c r="H388">
        <v>1068</v>
      </c>
      <c r="I388" s="7">
        <f t="shared" si="24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25"/>
        <v>40355.208333333336</v>
      </c>
      <c r="O388" s="12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 s="22">
        <v>109000</v>
      </c>
      <c r="E389" s="22">
        <v>42795</v>
      </c>
      <c r="F389" s="4">
        <f t="shared" si="27"/>
        <v>39.261467889908261</v>
      </c>
      <c r="G389" t="s">
        <v>14</v>
      </c>
      <c r="H389">
        <v>424</v>
      </c>
      <c r="I389" s="7">
        <f t="shared" si="24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25"/>
        <v>41072.208333333336</v>
      </c>
      <c r="O389" s="12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 s="22">
        <v>114800</v>
      </c>
      <c r="E390" s="22">
        <v>12938</v>
      </c>
      <c r="F390" s="4">
        <f t="shared" si="27"/>
        <v>11.270034843205574</v>
      </c>
      <c r="G390" t="s">
        <v>74</v>
      </c>
      <c r="H390">
        <v>145</v>
      </c>
      <c r="I390" s="7">
        <f t="shared" si="24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25"/>
        <v>40912.25</v>
      </c>
      <c r="O390" s="12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 s="22">
        <v>83000</v>
      </c>
      <c r="E391" s="22">
        <v>101352</v>
      </c>
      <c r="F391" s="4">
        <f t="shared" si="27"/>
        <v>122.11084337349398</v>
      </c>
      <c r="G391" t="s">
        <v>20</v>
      </c>
      <c r="H391">
        <v>1152</v>
      </c>
      <c r="I391" s="7">
        <f t="shared" si="24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25"/>
        <v>40479.208333333336</v>
      </c>
      <c r="O391" s="12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 s="22">
        <v>2400</v>
      </c>
      <c r="E392" s="22">
        <v>4477</v>
      </c>
      <c r="F392" s="4">
        <f t="shared" si="27"/>
        <v>186.54166666666669</v>
      </c>
      <c r="G392" t="s">
        <v>20</v>
      </c>
      <c r="H392">
        <v>50</v>
      </c>
      <c r="I392" s="7">
        <f t="shared" si="24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25"/>
        <v>41530.208333333336</v>
      </c>
      <c r="O392" s="12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 s="22">
        <v>60400</v>
      </c>
      <c r="E393" s="22">
        <v>4393</v>
      </c>
      <c r="F393" s="4">
        <f t="shared" si="27"/>
        <v>7.2731788079470201</v>
      </c>
      <c r="G393" t="s">
        <v>14</v>
      </c>
      <c r="H393">
        <v>151</v>
      </c>
      <c r="I393" s="7">
        <f t="shared" si="24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25"/>
        <v>41653.25</v>
      </c>
      <c r="O393" s="12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 s="22">
        <v>102900</v>
      </c>
      <c r="E394" s="22">
        <v>67546</v>
      </c>
      <c r="F394" s="4">
        <f t="shared" si="27"/>
        <v>65.642371234207957</v>
      </c>
      <c r="G394" t="s">
        <v>14</v>
      </c>
      <c r="H394">
        <v>1608</v>
      </c>
      <c r="I394" s="7">
        <f t="shared" si="24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25"/>
        <v>40549.25</v>
      </c>
      <c r="O394" s="12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 s="22">
        <v>62800</v>
      </c>
      <c r="E395" s="22">
        <v>143788</v>
      </c>
      <c r="F395" s="4">
        <f t="shared" si="27"/>
        <v>228.96178343949046</v>
      </c>
      <c r="G395" t="s">
        <v>20</v>
      </c>
      <c r="H395">
        <v>3059</v>
      </c>
      <c r="I395" s="7">
        <f t="shared" si="24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25"/>
        <v>42933.208333333328</v>
      </c>
      <c r="O395" s="12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 s="22">
        <v>800</v>
      </c>
      <c r="E396" s="22">
        <v>3755</v>
      </c>
      <c r="F396" s="4">
        <f t="shared" si="27"/>
        <v>469.37499999999994</v>
      </c>
      <c r="G396" t="s">
        <v>20</v>
      </c>
      <c r="H396">
        <v>34</v>
      </c>
      <c r="I396" s="7">
        <f t="shared" si="24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25"/>
        <v>41484.208333333336</v>
      </c>
      <c r="O396" s="12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 s="22">
        <v>7100</v>
      </c>
      <c r="E397" s="22">
        <v>9238</v>
      </c>
      <c r="F397" s="4">
        <f t="shared" si="27"/>
        <v>130.11267605633802</v>
      </c>
      <c r="G397" t="s">
        <v>20</v>
      </c>
      <c r="H397">
        <v>220</v>
      </c>
      <c r="I397" s="7">
        <f t="shared" si="24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25"/>
        <v>40885.25</v>
      </c>
      <c r="O397" s="12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 s="22">
        <v>46100</v>
      </c>
      <c r="E398" s="22">
        <v>77012</v>
      </c>
      <c r="F398" s="4">
        <f t="shared" si="27"/>
        <v>167.05422993492408</v>
      </c>
      <c r="G398" t="s">
        <v>20</v>
      </c>
      <c r="H398">
        <v>1604</v>
      </c>
      <c r="I398" s="7">
        <f t="shared" si="24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25"/>
        <v>43378.208333333328</v>
      </c>
      <c r="O398" s="12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 s="22">
        <v>8100</v>
      </c>
      <c r="E399" s="22">
        <v>14083</v>
      </c>
      <c r="F399" s="4">
        <f t="shared" si="27"/>
        <v>173.8641975308642</v>
      </c>
      <c r="G399" t="s">
        <v>20</v>
      </c>
      <c r="H399">
        <v>454</v>
      </c>
      <c r="I399" s="7">
        <f t="shared" si="24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25"/>
        <v>41417.208333333336</v>
      </c>
      <c r="O399" s="12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 s="22">
        <v>1700</v>
      </c>
      <c r="E400" s="22">
        <v>12202</v>
      </c>
      <c r="F400" s="4">
        <f t="shared" si="27"/>
        <v>717.76470588235293</v>
      </c>
      <c r="G400" t="s">
        <v>20</v>
      </c>
      <c r="H400">
        <v>123</v>
      </c>
      <c r="I400" s="7">
        <f t="shared" si="24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25"/>
        <v>43228.208333333328</v>
      </c>
      <c r="O400" s="12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 s="22">
        <v>97300</v>
      </c>
      <c r="E401" s="22">
        <v>62127</v>
      </c>
      <c r="F401" s="4">
        <f t="shared" si="27"/>
        <v>63.850976361767728</v>
      </c>
      <c r="G401" t="s">
        <v>14</v>
      </c>
      <c r="H401">
        <v>941</v>
      </c>
      <c r="I401" s="7">
        <f t="shared" si="24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25"/>
        <v>40576.25</v>
      </c>
      <c r="O401" s="12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 s="22">
        <v>100</v>
      </c>
      <c r="E402" s="22">
        <v>2</v>
      </c>
      <c r="F402" s="4">
        <f t="shared" si="27"/>
        <v>2</v>
      </c>
      <c r="G402" t="s">
        <v>14</v>
      </c>
      <c r="H402">
        <v>1</v>
      </c>
      <c r="I402" s="7">
        <f t="shared" si="24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25"/>
        <v>41502.208333333336</v>
      </c>
      <c r="O402" s="12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 s="22">
        <v>900</v>
      </c>
      <c r="E403" s="22">
        <v>13772</v>
      </c>
      <c r="F403" s="4">
        <f t="shared" si="27"/>
        <v>1530.2222222222222</v>
      </c>
      <c r="G403" t="s">
        <v>20</v>
      </c>
      <c r="H403">
        <v>299</v>
      </c>
      <c r="I403" s="7">
        <f t="shared" si="24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25"/>
        <v>43765.208333333328</v>
      </c>
      <c r="O403" s="12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 s="22">
        <v>7300</v>
      </c>
      <c r="E404" s="22">
        <v>2946</v>
      </c>
      <c r="F404" s="4">
        <f t="shared" si="27"/>
        <v>40.356164383561641</v>
      </c>
      <c r="G404" t="s">
        <v>14</v>
      </c>
      <c r="H404">
        <v>40</v>
      </c>
      <c r="I404" s="7">
        <f t="shared" si="24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25"/>
        <v>40914.25</v>
      </c>
      <c r="O404" s="12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 s="22">
        <v>195800</v>
      </c>
      <c r="E405" s="22">
        <v>168820</v>
      </c>
      <c r="F405" s="4">
        <f t="shared" si="27"/>
        <v>86.220633299284984</v>
      </c>
      <c r="G405" t="s">
        <v>14</v>
      </c>
      <c r="H405">
        <v>3015</v>
      </c>
      <c r="I405" s="7">
        <f t="shared" si="24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25"/>
        <v>40310.208333333336</v>
      </c>
      <c r="O405" s="12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 s="22">
        <v>48900</v>
      </c>
      <c r="E406" s="22">
        <v>154321</v>
      </c>
      <c r="F406" s="4">
        <f t="shared" si="27"/>
        <v>315.58486707566465</v>
      </c>
      <c r="G406" t="s">
        <v>20</v>
      </c>
      <c r="H406">
        <v>2237</v>
      </c>
      <c r="I406" s="7">
        <f t="shared" si="24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25"/>
        <v>43053.25</v>
      </c>
      <c r="O406" s="12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 s="22">
        <v>29600</v>
      </c>
      <c r="E407" s="22">
        <v>26527</v>
      </c>
      <c r="F407" s="4">
        <f t="shared" si="27"/>
        <v>89.618243243243242</v>
      </c>
      <c r="G407" t="s">
        <v>14</v>
      </c>
      <c r="H407">
        <v>435</v>
      </c>
      <c r="I407" s="7">
        <f t="shared" si="24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25"/>
        <v>43255.208333333328</v>
      </c>
      <c r="O407" s="12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 s="22">
        <v>39300</v>
      </c>
      <c r="E408" s="22">
        <v>71583</v>
      </c>
      <c r="F408" s="4">
        <f t="shared" si="27"/>
        <v>182.14503816793894</v>
      </c>
      <c r="G408" t="s">
        <v>20</v>
      </c>
      <c r="H408">
        <v>645</v>
      </c>
      <c r="I408" s="7">
        <f t="shared" si="24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25"/>
        <v>41304.25</v>
      </c>
      <c r="O408" s="12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 s="22">
        <v>3400</v>
      </c>
      <c r="E409" s="22">
        <v>12100</v>
      </c>
      <c r="F409" s="4">
        <f t="shared" si="27"/>
        <v>355.88235294117646</v>
      </c>
      <c r="G409" t="s">
        <v>20</v>
      </c>
      <c r="H409">
        <v>484</v>
      </c>
      <c r="I409" s="7">
        <f t="shared" si="24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25"/>
        <v>43751.208333333328</v>
      </c>
      <c r="O409" s="12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 s="22">
        <v>9200</v>
      </c>
      <c r="E410" s="22">
        <v>12129</v>
      </c>
      <c r="F410" s="4">
        <f t="shared" si="27"/>
        <v>131.83695652173913</v>
      </c>
      <c r="G410" t="s">
        <v>20</v>
      </c>
      <c r="H410">
        <v>154</v>
      </c>
      <c r="I410" s="7">
        <f t="shared" si="24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25"/>
        <v>42541.208333333328</v>
      </c>
      <c r="O410" s="12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 s="22">
        <v>135600</v>
      </c>
      <c r="E411" s="22">
        <v>62804</v>
      </c>
      <c r="F411" s="4">
        <f t="shared" si="27"/>
        <v>46.315634218289084</v>
      </c>
      <c r="G411" t="s">
        <v>14</v>
      </c>
      <c r="H411">
        <v>714</v>
      </c>
      <c r="I411" s="7">
        <f t="shared" si="24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25"/>
        <v>42843.208333333328</v>
      </c>
      <c r="O411" s="12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 s="22">
        <v>153700</v>
      </c>
      <c r="E412" s="22">
        <v>55536</v>
      </c>
      <c r="F412" s="4">
        <f t="shared" si="27"/>
        <v>36.132726089785294</v>
      </c>
      <c r="G412" t="s">
        <v>47</v>
      </c>
      <c r="H412">
        <v>1111</v>
      </c>
      <c r="I412" s="7">
        <f t="shared" si="24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25"/>
        <v>42122.208333333328</v>
      </c>
      <c r="O412" s="12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 s="22">
        <v>7800</v>
      </c>
      <c r="E413" s="22">
        <v>8161</v>
      </c>
      <c r="F413" s="4">
        <f t="shared" si="27"/>
        <v>104.62820512820512</v>
      </c>
      <c r="G413" t="s">
        <v>20</v>
      </c>
      <c r="H413">
        <v>82</v>
      </c>
      <c r="I413" s="7">
        <f t="shared" si="24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25"/>
        <v>42884.208333333328</v>
      </c>
      <c r="O413" s="12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 s="22">
        <v>2100</v>
      </c>
      <c r="E414" s="22">
        <v>14046</v>
      </c>
      <c r="F414" s="4">
        <f t="shared" si="27"/>
        <v>668.85714285714289</v>
      </c>
      <c r="G414" t="s">
        <v>20</v>
      </c>
      <c r="H414">
        <v>134</v>
      </c>
      <c r="I414" s="7">
        <f t="shared" si="24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25"/>
        <v>41642.25</v>
      </c>
      <c r="O414" s="12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 s="22">
        <v>189500</v>
      </c>
      <c r="E415" s="22">
        <v>117628</v>
      </c>
      <c r="F415" s="4">
        <f t="shared" si="27"/>
        <v>62.072823218997364</v>
      </c>
      <c r="G415" t="s">
        <v>47</v>
      </c>
      <c r="H415">
        <v>1089</v>
      </c>
      <c r="I415" s="7">
        <f t="shared" si="24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25"/>
        <v>43431.25</v>
      </c>
      <c r="O415" s="12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 s="22">
        <v>188200</v>
      </c>
      <c r="E416" s="22">
        <v>159405</v>
      </c>
      <c r="F416" s="4">
        <f t="shared" si="27"/>
        <v>84.699787460148784</v>
      </c>
      <c r="G416" t="s">
        <v>14</v>
      </c>
      <c r="H416">
        <v>5497</v>
      </c>
      <c r="I416" s="7">
        <f t="shared" si="24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25"/>
        <v>40288.208333333336</v>
      </c>
      <c r="O416" s="12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 s="22">
        <v>113500</v>
      </c>
      <c r="E417" s="22">
        <v>12552</v>
      </c>
      <c r="F417" s="4">
        <f t="shared" si="27"/>
        <v>11.059030837004405</v>
      </c>
      <c r="G417" t="s">
        <v>14</v>
      </c>
      <c r="H417">
        <v>418</v>
      </c>
      <c r="I417" s="7">
        <f t="shared" si="24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25"/>
        <v>40921.25</v>
      </c>
      <c r="O417" s="12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 s="22">
        <v>134600</v>
      </c>
      <c r="E418" s="22">
        <v>59007</v>
      </c>
      <c r="F418" s="4">
        <f t="shared" si="27"/>
        <v>43.838781575037146</v>
      </c>
      <c r="G418" t="s">
        <v>14</v>
      </c>
      <c r="H418">
        <v>1439</v>
      </c>
      <c r="I418" s="7">
        <f t="shared" si="24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25"/>
        <v>40560.25</v>
      </c>
      <c r="O418" s="12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 s="22">
        <v>1700</v>
      </c>
      <c r="E419" s="22">
        <v>943</v>
      </c>
      <c r="F419" s="4">
        <f t="shared" si="27"/>
        <v>55.470588235294116</v>
      </c>
      <c r="G419" t="s">
        <v>14</v>
      </c>
      <c r="H419">
        <v>15</v>
      </c>
      <c r="I419" s="7">
        <f t="shared" si="24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25"/>
        <v>43407.208333333328</v>
      </c>
      <c r="O419" s="12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 s="22">
        <v>163700</v>
      </c>
      <c r="E420" s="22">
        <v>93963</v>
      </c>
      <c r="F420" s="4">
        <f t="shared" si="27"/>
        <v>57.399511301160658</v>
      </c>
      <c r="G420" t="s">
        <v>14</v>
      </c>
      <c r="H420">
        <v>1999</v>
      </c>
      <c r="I420" s="7">
        <f t="shared" si="24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25"/>
        <v>41035.208333333336</v>
      </c>
      <c r="O420" s="12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 s="22">
        <v>113800</v>
      </c>
      <c r="E421" s="22">
        <v>140469</v>
      </c>
      <c r="F421" s="4">
        <f t="shared" si="27"/>
        <v>123.43497363796135</v>
      </c>
      <c r="G421" t="s">
        <v>20</v>
      </c>
      <c r="H421">
        <v>5203</v>
      </c>
      <c r="I421" s="7">
        <f t="shared" si="24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25"/>
        <v>40899.25</v>
      </c>
      <c r="O421" s="12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 s="22">
        <v>5000</v>
      </c>
      <c r="E422" s="22">
        <v>6423</v>
      </c>
      <c r="F422" s="4">
        <f t="shared" si="27"/>
        <v>128.46</v>
      </c>
      <c r="G422" t="s">
        <v>20</v>
      </c>
      <c r="H422">
        <v>94</v>
      </c>
      <c r="I422" s="7">
        <f t="shared" si="24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25"/>
        <v>42911.208333333328</v>
      </c>
      <c r="O422" s="12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 s="22">
        <v>9400</v>
      </c>
      <c r="E423" s="22">
        <v>6015</v>
      </c>
      <c r="F423" s="4">
        <f t="shared" si="27"/>
        <v>63.989361702127653</v>
      </c>
      <c r="G423" t="s">
        <v>14</v>
      </c>
      <c r="H423">
        <v>118</v>
      </c>
      <c r="I423" s="7">
        <f t="shared" si="24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25"/>
        <v>42915.208333333328</v>
      </c>
      <c r="O423" s="12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 s="22">
        <v>8700</v>
      </c>
      <c r="E424" s="22">
        <v>11075</v>
      </c>
      <c r="F424" s="4">
        <f t="shared" si="27"/>
        <v>127.29885057471265</v>
      </c>
      <c r="G424" t="s">
        <v>20</v>
      </c>
      <c r="H424">
        <v>205</v>
      </c>
      <c r="I424" s="7">
        <f t="shared" si="24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25"/>
        <v>40285.208333333336</v>
      </c>
      <c r="O424" s="12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 s="22">
        <v>147800</v>
      </c>
      <c r="E425" s="22">
        <v>15723</v>
      </c>
      <c r="F425" s="4">
        <f t="shared" si="27"/>
        <v>10.638024357239512</v>
      </c>
      <c r="G425" t="s">
        <v>14</v>
      </c>
      <c r="H425">
        <v>162</v>
      </c>
      <c r="I425" s="7">
        <f t="shared" si="24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25"/>
        <v>40808.208333333336</v>
      </c>
      <c r="O425" s="12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 s="22">
        <v>5100</v>
      </c>
      <c r="E426" s="22">
        <v>2064</v>
      </c>
      <c r="F426" s="4">
        <f t="shared" si="27"/>
        <v>40.470588235294116</v>
      </c>
      <c r="G426" t="s">
        <v>14</v>
      </c>
      <c r="H426">
        <v>83</v>
      </c>
      <c r="I426" s="7">
        <f t="shared" si="24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25"/>
        <v>43208.208333333328</v>
      </c>
      <c r="O426" s="12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 s="22">
        <v>2700</v>
      </c>
      <c r="E427" s="22">
        <v>7767</v>
      </c>
      <c r="F427" s="4">
        <f t="shared" si="27"/>
        <v>287.66666666666663</v>
      </c>
      <c r="G427" t="s">
        <v>20</v>
      </c>
      <c r="H427">
        <v>92</v>
      </c>
      <c r="I427" s="7">
        <f t="shared" si="24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25"/>
        <v>42213.208333333328</v>
      </c>
      <c r="O427" s="12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 s="22">
        <v>1800</v>
      </c>
      <c r="E428" s="22">
        <v>10313</v>
      </c>
      <c r="F428" s="4">
        <f t="shared" si="27"/>
        <v>572.94444444444446</v>
      </c>
      <c r="G428" t="s">
        <v>20</v>
      </c>
      <c r="H428">
        <v>219</v>
      </c>
      <c r="I428" s="7">
        <f t="shared" si="24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25"/>
        <v>41332.25</v>
      </c>
      <c r="O428" s="12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 s="22">
        <v>174500</v>
      </c>
      <c r="E429" s="22">
        <v>197018</v>
      </c>
      <c r="F429" s="4">
        <f t="shared" si="27"/>
        <v>112.90429799426933</v>
      </c>
      <c r="G429" t="s">
        <v>20</v>
      </c>
      <c r="H429">
        <v>2526</v>
      </c>
      <c r="I429" s="7">
        <f t="shared" si="24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25"/>
        <v>41895.208333333336</v>
      </c>
      <c r="O429" s="12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 s="22">
        <v>101400</v>
      </c>
      <c r="E430" s="22">
        <v>47037</v>
      </c>
      <c r="F430" s="4">
        <f t="shared" si="27"/>
        <v>46.387573964497044</v>
      </c>
      <c r="G430" t="s">
        <v>14</v>
      </c>
      <c r="H430">
        <v>747</v>
      </c>
      <c r="I430" s="7">
        <f t="shared" si="24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25"/>
        <v>40585.25</v>
      </c>
      <c r="O430" s="12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 s="22">
        <v>191000</v>
      </c>
      <c r="E431" s="22">
        <v>173191</v>
      </c>
      <c r="F431" s="4">
        <f t="shared" si="27"/>
        <v>90.675916230366497</v>
      </c>
      <c r="G431" t="s">
        <v>74</v>
      </c>
      <c r="H431">
        <v>2138</v>
      </c>
      <c r="I431" s="7">
        <f t="shared" si="24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25"/>
        <v>41680.25</v>
      </c>
      <c r="O431" s="12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 s="22">
        <v>8100</v>
      </c>
      <c r="E432" s="22">
        <v>5487</v>
      </c>
      <c r="F432" s="4">
        <f t="shared" si="27"/>
        <v>67.740740740740748</v>
      </c>
      <c r="G432" t="s">
        <v>14</v>
      </c>
      <c r="H432">
        <v>84</v>
      </c>
      <c r="I432" s="7">
        <f t="shared" si="24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25"/>
        <v>43737.208333333328</v>
      </c>
      <c r="O432" s="12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 s="22">
        <v>5100</v>
      </c>
      <c r="E433" s="22">
        <v>9817</v>
      </c>
      <c r="F433" s="4">
        <f t="shared" si="27"/>
        <v>192.49019607843135</v>
      </c>
      <c r="G433" t="s">
        <v>20</v>
      </c>
      <c r="H433">
        <v>94</v>
      </c>
      <c r="I433" s="7">
        <f t="shared" si="24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25"/>
        <v>43273.208333333328</v>
      </c>
      <c r="O433" s="12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 s="22">
        <v>7700</v>
      </c>
      <c r="E434" s="22">
        <v>6369</v>
      </c>
      <c r="F434" s="4">
        <f t="shared" si="27"/>
        <v>82.714285714285722</v>
      </c>
      <c r="G434" t="s">
        <v>14</v>
      </c>
      <c r="H434">
        <v>91</v>
      </c>
      <c r="I434" s="7">
        <f t="shared" si="24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25"/>
        <v>41761.208333333336</v>
      </c>
      <c r="O434" s="12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 s="22">
        <v>121400</v>
      </c>
      <c r="E435" s="22">
        <v>65755</v>
      </c>
      <c r="F435" s="4">
        <f t="shared" si="27"/>
        <v>54.163920922570021</v>
      </c>
      <c r="G435" t="s">
        <v>14</v>
      </c>
      <c r="H435">
        <v>792</v>
      </c>
      <c r="I435" s="7">
        <f t="shared" si="24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25"/>
        <v>41603.25</v>
      </c>
      <c r="O435" s="12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 s="22">
        <v>5400</v>
      </c>
      <c r="E436" s="22">
        <v>903</v>
      </c>
      <c r="F436" s="4">
        <f t="shared" si="27"/>
        <v>16.722222222222221</v>
      </c>
      <c r="G436" t="s">
        <v>74</v>
      </c>
      <c r="H436">
        <v>10</v>
      </c>
      <c r="I436" s="7">
        <f t="shared" si="24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25"/>
        <v>42705.25</v>
      </c>
      <c r="O436" s="12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 s="22">
        <v>152400</v>
      </c>
      <c r="E437" s="22">
        <v>178120</v>
      </c>
      <c r="F437" s="4">
        <f t="shared" si="27"/>
        <v>116.87664041994749</v>
      </c>
      <c r="G437" t="s">
        <v>20</v>
      </c>
      <c r="H437">
        <v>1713</v>
      </c>
      <c r="I437" s="7">
        <f t="shared" si="24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25"/>
        <v>41988.25</v>
      </c>
      <c r="O437" s="12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 s="22">
        <v>1300</v>
      </c>
      <c r="E438" s="22">
        <v>13678</v>
      </c>
      <c r="F438" s="4">
        <f t="shared" si="27"/>
        <v>1052.1538461538462</v>
      </c>
      <c r="G438" t="s">
        <v>20</v>
      </c>
      <c r="H438">
        <v>249</v>
      </c>
      <c r="I438" s="7">
        <f t="shared" si="24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25"/>
        <v>43575.208333333328</v>
      </c>
      <c r="O438" s="12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 s="22">
        <v>8100</v>
      </c>
      <c r="E439" s="22">
        <v>9969</v>
      </c>
      <c r="F439" s="4">
        <f t="shared" si="27"/>
        <v>123.07407407407408</v>
      </c>
      <c r="G439" t="s">
        <v>20</v>
      </c>
      <c r="H439">
        <v>192</v>
      </c>
      <c r="I439" s="7">
        <f t="shared" si="24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25"/>
        <v>42260.208333333328</v>
      </c>
      <c r="O439" s="12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 s="22">
        <v>8300</v>
      </c>
      <c r="E440" s="22">
        <v>14827</v>
      </c>
      <c r="F440" s="4">
        <f t="shared" si="27"/>
        <v>178.63855421686748</v>
      </c>
      <c r="G440" t="s">
        <v>20</v>
      </c>
      <c r="H440">
        <v>247</v>
      </c>
      <c r="I440" s="7">
        <f t="shared" si="24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25"/>
        <v>41337.25</v>
      </c>
      <c r="O440" s="12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 s="22">
        <v>28400</v>
      </c>
      <c r="E441" s="22">
        <v>100900</v>
      </c>
      <c r="F441" s="4">
        <f t="shared" si="27"/>
        <v>355.28169014084506</v>
      </c>
      <c r="G441" t="s">
        <v>20</v>
      </c>
      <c r="H441">
        <v>2293</v>
      </c>
      <c r="I441" s="7">
        <f t="shared" si="24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25"/>
        <v>42680.208333333328</v>
      </c>
      <c r="O441" s="12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 s="22">
        <v>102500</v>
      </c>
      <c r="E442" s="22">
        <v>165954</v>
      </c>
      <c r="F442" s="4">
        <f t="shared" si="27"/>
        <v>161.90634146341463</v>
      </c>
      <c r="G442" t="s">
        <v>20</v>
      </c>
      <c r="H442">
        <v>3131</v>
      </c>
      <c r="I442" s="7">
        <f t="shared" si="24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25"/>
        <v>42916.208333333328</v>
      </c>
      <c r="O442" s="12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 s="22">
        <v>7000</v>
      </c>
      <c r="E443" s="22">
        <v>1744</v>
      </c>
      <c r="F443" s="4">
        <f t="shared" si="27"/>
        <v>24.914285714285715</v>
      </c>
      <c r="G443" t="s">
        <v>14</v>
      </c>
      <c r="H443">
        <v>32</v>
      </c>
      <c r="I443" s="7">
        <f t="shared" si="24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25"/>
        <v>41025.208333333336</v>
      </c>
      <c r="O443" s="12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 s="22">
        <v>5400</v>
      </c>
      <c r="E444" s="22">
        <v>10731</v>
      </c>
      <c r="F444" s="4">
        <f t="shared" si="27"/>
        <v>198.72222222222223</v>
      </c>
      <c r="G444" t="s">
        <v>20</v>
      </c>
      <c r="H444">
        <v>143</v>
      </c>
      <c r="I444" s="7">
        <f t="shared" si="24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25"/>
        <v>42980.208333333328</v>
      </c>
      <c r="O444" s="12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 s="22">
        <v>9300</v>
      </c>
      <c r="E445" s="22">
        <v>3232</v>
      </c>
      <c r="F445" s="4">
        <f t="shared" si="27"/>
        <v>34.752688172043008</v>
      </c>
      <c r="G445" t="s">
        <v>74</v>
      </c>
      <c r="H445">
        <v>90</v>
      </c>
      <c r="I445" s="7">
        <f t="shared" si="24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25"/>
        <v>40451.208333333336</v>
      </c>
      <c r="O445" s="12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 s="22">
        <v>6200</v>
      </c>
      <c r="E446" s="22">
        <v>10938</v>
      </c>
      <c r="F446" s="4">
        <f t="shared" si="27"/>
        <v>176.41935483870967</v>
      </c>
      <c r="G446" t="s">
        <v>20</v>
      </c>
      <c r="H446">
        <v>296</v>
      </c>
      <c r="I446" s="7">
        <f t="shared" si="24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25"/>
        <v>40748.208333333336</v>
      </c>
      <c r="O446" s="12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 s="22">
        <v>2100</v>
      </c>
      <c r="E447" s="22">
        <v>10739</v>
      </c>
      <c r="F447" s="4">
        <f t="shared" si="27"/>
        <v>511.38095238095235</v>
      </c>
      <c r="G447" t="s">
        <v>20</v>
      </c>
      <c r="H447">
        <v>170</v>
      </c>
      <c r="I447" s="7">
        <f t="shared" si="24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25"/>
        <v>40515.25</v>
      </c>
      <c r="O447" s="12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 s="22">
        <v>6800</v>
      </c>
      <c r="E448" s="22">
        <v>5579</v>
      </c>
      <c r="F448" s="4">
        <f t="shared" si="27"/>
        <v>82.044117647058826</v>
      </c>
      <c r="G448" t="s">
        <v>14</v>
      </c>
      <c r="H448">
        <v>186</v>
      </c>
      <c r="I448" s="7">
        <f t="shared" si="24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25"/>
        <v>41261.25</v>
      </c>
      <c r="O448" s="12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 s="22">
        <v>155200</v>
      </c>
      <c r="E449" s="22">
        <v>37754</v>
      </c>
      <c r="F449" s="4">
        <f t="shared" si="27"/>
        <v>24.326030927835053</v>
      </c>
      <c r="G449" t="s">
        <v>74</v>
      </c>
      <c r="H449">
        <v>439</v>
      </c>
      <c r="I449" s="7">
        <f t="shared" si="24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25"/>
        <v>43088.25</v>
      </c>
      <c r="O449" s="12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 s="22">
        <v>89900</v>
      </c>
      <c r="E450" s="22">
        <v>45384</v>
      </c>
      <c r="F450" s="4">
        <f t="shared" si="27"/>
        <v>50.482758620689658</v>
      </c>
      <c r="G450" t="s">
        <v>14</v>
      </c>
      <c r="H450">
        <v>605</v>
      </c>
      <c r="I450" s="7">
        <f t="shared" si="24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25"/>
        <v>41378.208333333336</v>
      </c>
      <c r="O450" s="12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 s="22">
        <v>900</v>
      </c>
      <c r="E451" s="22">
        <v>8703</v>
      </c>
      <c r="F451" s="4">
        <f t="shared" si="27"/>
        <v>967</v>
      </c>
      <c r="G451" t="s">
        <v>20</v>
      </c>
      <c r="H451">
        <v>86</v>
      </c>
      <c r="I451" s="7">
        <f t="shared" ref="I451:I514" si="28">IF(H451=0,"0",E451/H451)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29">(((L451/60)/60)/24)+DATE(1970,1,1)</f>
        <v>43530.25</v>
      </c>
      <c r="O451" s="12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 s="22">
        <v>100</v>
      </c>
      <c r="E452" s="22">
        <v>4</v>
      </c>
      <c r="F452" s="4">
        <f t="shared" ref="F452:F515" si="31">E452/D452*100</f>
        <v>4</v>
      </c>
      <c r="G452" t="s">
        <v>14</v>
      </c>
      <c r="H452">
        <v>1</v>
      </c>
      <c r="I452" s="7">
        <f t="shared" si="28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29"/>
        <v>43394.208333333328</v>
      </c>
      <c r="O452" s="12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 s="22">
        <v>148400</v>
      </c>
      <c r="E453" s="22">
        <v>182302</v>
      </c>
      <c r="F453" s="4">
        <f t="shared" si="31"/>
        <v>122.84501347708894</v>
      </c>
      <c r="G453" t="s">
        <v>20</v>
      </c>
      <c r="H453">
        <v>6286</v>
      </c>
      <c r="I453" s="7">
        <f t="shared" si="28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29"/>
        <v>42935.208333333328</v>
      </c>
      <c r="O453" s="12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 s="22">
        <v>4800</v>
      </c>
      <c r="E454" s="22">
        <v>3045</v>
      </c>
      <c r="F454" s="4">
        <f t="shared" si="31"/>
        <v>63.4375</v>
      </c>
      <c r="G454" t="s">
        <v>14</v>
      </c>
      <c r="H454">
        <v>31</v>
      </c>
      <c r="I454" s="7">
        <f t="shared" si="28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29"/>
        <v>40365.208333333336</v>
      </c>
      <c r="O454" s="12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 s="22">
        <v>182400</v>
      </c>
      <c r="E455" s="22">
        <v>102749</v>
      </c>
      <c r="F455" s="4">
        <f t="shared" si="31"/>
        <v>56.331688596491226</v>
      </c>
      <c r="G455" t="s">
        <v>14</v>
      </c>
      <c r="H455">
        <v>1181</v>
      </c>
      <c r="I455" s="7">
        <f t="shared" si="28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29"/>
        <v>42705.25</v>
      </c>
      <c r="O455" s="12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 s="22">
        <v>4000</v>
      </c>
      <c r="E456" s="22">
        <v>1763</v>
      </c>
      <c r="F456" s="4">
        <f t="shared" si="31"/>
        <v>44.074999999999996</v>
      </c>
      <c r="G456" t="s">
        <v>14</v>
      </c>
      <c r="H456">
        <v>39</v>
      </c>
      <c r="I456" s="7">
        <f t="shared" si="28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29"/>
        <v>41568.208333333336</v>
      </c>
      <c r="O456" s="12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 s="22">
        <v>116500</v>
      </c>
      <c r="E457" s="22">
        <v>137904</v>
      </c>
      <c r="F457" s="4">
        <f t="shared" si="31"/>
        <v>118.37253218884121</v>
      </c>
      <c r="G457" t="s">
        <v>20</v>
      </c>
      <c r="H457">
        <v>3727</v>
      </c>
      <c r="I457" s="7">
        <f t="shared" si="28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29"/>
        <v>40809.208333333336</v>
      </c>
      <c r="O457" s="12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 s="22">
        <v>146400</v>
      </c>
      <c r="E458" s="22">
        <v>152438</v>
      </c>
      <c r="F458" s="4">
        <f t="shared" si="31"/>
        <v>104.1243169398907</v>
      </c>
      <c r="G458" t="s">
        <v>20</v>
      </c>
      <c r="H458">
        <v>1605</v>
      </c>
      <c r="I458" s="7">
        <f t="shared" si="28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29"/>
        <v>43141.25</v>
      </c>
      <c r="O458" s="12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 s="22">
        <v>5000</v>
      </c>
      <c r="E459" s="22">
        <v>1332</v>
      </c>
      <c r="F459" s="4">
        <f t="shared" si="31"/>
        <v>26.640000000000004</v>
      </c>
      <c r="G459" t="s">
        <v>14</v>
      </c>
      <c r="H459">
        <v>46</v>
      </c>
      <c r="I459" s="7">
        <f t="shared" si="28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29"/>
        <v>42657.208333333328</v>
      </c>
      <c r="O459" s="12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 s="22">
        <v>33800</v>
      </c>
      <c r="E460" s="22">
        <v>118706</v>
      </c>
      <c r="F460" s="4">
        <f t="shared" si="31"/>
        <v>351.20118343195264</v>
      </c>
      <c r="G460" t="s">
        <v>20</v>
      </c>
      <c r="H460">
        <v>2120</v>
      </c>
      <c r="I460" s="7">
        <f t="shared" si="28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29"/>
        <v>40265.208333333336</v>
      </c>
      <c r="O460" s="12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 s="22">
        <v>6300</v>
      </c>
      <c r="E461" s="22">
        <v>5674</v>
      </c>
      <c r="F461" s="4">
        <f t="shared" si="31"/>
        <v>90.063492063492063</v>
      </c>
      <c r="G461" t="s">
        <v>14</v>
      </c>
      <c r="H461">
        <v>105</v>
      </c>
      <c r="I461" s="7">
        <f t="shared" si="28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29"/>
        <v>42001.25</v>
      </c>
      <c r="O461" s="12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 s="22">
        <v>2400</v>
      </c>
      <c r="E462" s="22">
        <v>4119</v>
      </c>
      <c r="F462" s="4">
        <f t="shared" si="31"/>
        <v>171.625</v>
      </c>
      <c r="G462" t="s">
        <v>20</v>
      </c>
      <c r="H462">
        <v>50</v>
      </c>
      <c r="I462" s="7">
        <f t="shared" si="28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29"/>
        <v>40399.208333333336</v>
      </c>
      <c r="O462" s="12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 s="22">
        <v>98800</v>
      </c>
      <c r="E463" s="22">
        <v>139354</v>
      </c>
      <c r="F463" s="4">
        <f t="shared" si="31"/>
        <v>141.04655870445345</v>
      </c>
      <c r="G463" t="s">
        <v>20</v>
      </c>
      <c r="H463">
        <v>2080</v>
      </c>
      <c r="I463" s="7">
        <f t="shared" si="28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29"/>
        <v>41757.208333333336</v>
      </c>
      <c r="O463" s="12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 s="22">
        <v>188800</v>
      </c>
      <c r="E464" s="22">
        <v>57734</v>
      </c>
      <c r="F464" s="4">
        <f t="shared" si="31"/>
        <v>30.57944915254237</v>
      </c>
      <c r="G464" t="s">
        <v>14</v>
      </c>
      <c r="H464">
        <v>535</v>
      </c>
      <c r="I464" s="7">
        <f t="shared" si="28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29"/>
        <v>41304.25</v>
      </c>
      <c r="O464" s="12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 s="22">
        <v>134300</v>
      </c>
      <c r="E465" s="22">
        <v>145265</v>
      </c>
      <c r="F465" s="4">
        <f t="shared" si="31"/>
        <v>108.16455696202532</v>
      </c>
      <c r="G465" t="s">
        <v>20</v>
      </c>
      <c r="H465">
        <v>2105</v>
      </c>
      <c r="I465" s="7">
        <f t="shared" si="28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29"/>
        <v>41639.25</v>
      </c>
      <c r="O465" s="12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 s="22">
        <v>71200</v>
      </c>
      <c r="E466" s="22">
        <v>95020</v>
      </c>
      <c r="F466" s="4">
        <f t="shared" si="31"/>
        <v>133.45505617977528</v>
      </c>
      <c r="G466" t="s">
        <v>20</v>
      </c>
      <c r="H466">
        <v>2436</v>
      </c>
      <c r="I466" s="7">
        <f t="shared" si="28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29"/>
        <v>43142.25</v>
      </c>
      <c r="O466" s="12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 s="22">
        <v>4700</v>
      </c>
      <c r="E467" s="22">
        <v>8829</v>
      </c>
      <c r="F467" s="4">
        <f t="shared" si="31"/>
        <v>187.85106382978722</v>
      </c>
      <c r="G467" t="s">
        <v>20</v>
      </c>
      <c r="H467">
        <v>80</v>
      </c>
      <c r="I467" s="7">
        <f t="shared" si="28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29"/>
        <v>43127.25</v>
      </c>
      <c r="O467" s="12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 s="22">
        <v>1200</v>
      </c>
      <c r="E468" s="22">
        <v>3984</v>
      </c>
      <c r="F468" s="4">
        <f t="shared" si="31"/>
        <v>332</v>
      </c>
      <c r="G468" t="s">
        <v>20</v>
      </c>
      <c r="H468">
        <v>42</v>
      </c>
      <c r="I468" s="7">
        <f t="shared" si="28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29"/>
        <v>41409.208333333336</v>
      </c>
      <c r="O468" s="12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 s="22">
        <v>1400</v>
      </c>
      <c r="E469" s="22">
        <v>8053</v>
      </c>
      <c r="F469" s="4">
        <f t="shared" si="31"/>
        <v>575.21428571428578</v>
      </c>
      <c r="G469" t="s">
        <v>20</v>
      </c>
      <c r="H469">
        <v>139</v>
      </c>
      <c r="I469" s="7">
        <f t="shared" si="28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29"/>
        <v>42331.25</v>
      </c>
      <c r="O469" s="12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 s="22">
        <v>4000</v>
      </c>
      <c r="E470" s="22">
        <v>1620</v>
      </c>
      <c r="F470" s="4">
        <f t="shared" si="31"/>
        <v>40.5</v>
      </c>
      <c r="G470" t="s">
        <v>14</v>
      </c>
      <c r="H470">
        <v>16</v>
      </c>
      <c r="I470" s="7">
        <f t="shared" si="28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29"/>
        <v>43569.208333333328</v>
      </c>
      <c r="O470" s="12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 s="22">
        <v>5600</v>
      </c>
      <c r="E471" s="22">
        <v>10328</v>
      </c>
      <c r="F471" s="4">
        <f t="shared" si="31"/>
        <v>184.42857142857144</v>
      </c>
      <c r="G471" t="s">
        <v>20</v>
      </c>
      <c r="H471">
        <v>159</v>
      </c>
      <c r="I471" s="7">
        <f t="shared" si="28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29"/>
        <v>42142.208333333328</v>
      </c>
      <c r="O471" s="12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 s="22">
        <v>3600</v>
      </c>
      <c r="E472" s="22">
        <v>10289</v>
      </c>
      <c r="F472" s="4">
        <f t="shared" si="31"/>
        <v>285.80555555555554</v>
      </c>
      <c r="G472" t="s">
        <v>20</v>
      </c>
      <c r="H472">
        <v>381</v>
      </c>
      <c r="I472" s="7">
        <f t="shared" si="28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29"/>
        <v>42716.25</v>
      </c>
      <c r="O472" s="12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 s="22">
        <v>3100</v>
      </c>
      <c r="E473" s="22">
        <v>9889</v>
      </c>
      <c r="F473" s="4">
        <f t="shared" si="31"/>
        <v>319</v>
      </c>
      <c r="G473" t="s">
        <v>20</v>
      </c>
      <c r="H473">
        <v>194</v>
      </c>
      <c r="I473" s="7">
        <f t="shared" si="28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29"/>
        <v>41031.208333333336</v>
      </c>
      <c r="O473" s="12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 s="22">
        <v>153800</v>
      </c>
      <c r="E474" s="22">
        <v>60342</v>
      </c>
      <c r="F474" s="4">
        <f t="shared" si="31"/>
        <v>39.234070221066318</v>
      </c>
      <c r="G474" t="s">
        <v>14</v>
      </c>
      <c r="H474">
        <v>575</v>
      </c>
      <c r="I474" s="7">
        <f t="shared" si="28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29"/>
        <v>43535.208333333328</v>
      </c>
      <c r="O474" s="12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 s="22">
        <v>5000</v>
      </c>
      <c r="E475" s="22">
        <v>8907</v>
      </c>
      <c r="F475" s="4">
        <f t="shared" si="31"/>
        <v>178.14000000000001</v>
      </c>
      <c r="G475" t="s">
        <v>20</v>
      </c>
      <c r="H475">
        <v>106</v>
      </c>
      <c r="I475" s="7">
        <f t="shared" si="28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29"/>
        <v>43277.208333333328</v>
      </c>
      <c r="O475" s="12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 s="22">
        <v>4000</v>
      </c>
      <c r="E476" s="22">
        <v>14606</v>
      </c>
      <c r="F476" s="4">
        <f t="shared" si="31"/>
        <v>365.15</v>
      </c>
      <c r="G476" t="s">
        <v>20</v>
      </c>
      <c r="H476">
        <v>142</v>
      </c>
      <c r="I476" s="7">
        <f t="shared" si="28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29"/>
        <v>41989.25</v>
      </c>
      <c r="O476" s="12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 s="22">
        <v>7400</v>
      </c>
      <c r="E477" s="22">
        <v>8432</v>
      </c>
      <c r="F477" s="4">
        <f t="shared" si="31"/>
        <v>113.94594594594594</v>
      </c>
      <c r="G477" t="s">
        <v>20</v>
      </c>
      <c r="H477">
        <v>211</v>
      </c>
      <c r="I477" s="7">
        <f t="shared" si="28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29"/>
        <v>41450.208333333336</v>
      </c>
      <c r="O477" s="12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 s="22">
        <v>191500</v>
      </c>
      <c r="E478" s="22">
        <v>57122</v>
      </c>
      <c r="F478" s="4">
        <f t="shared" si="31"/>
        <v>29.828720626631856</v>
      </c>
      <c r="G478" t="s">
        <v>14</v>
      </c>
      <c r="H478">
        <v>1120</v>
      </c>
      <c r="I478" s="7">
        <f t="shared" si="28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29"/>
        <v>43322.208333333328</v>
      </c>
      <c r="O478" s="12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 s="22">
        <v>8500</v>
      </c>
      <c r="E479" s="22">
        <v>4613</v>
      </c>
      <c r="F479" s="4">
        <f t="shared" si="31"/>
        <v>54.270588235294113</v>
      </c>
      <c r="G479" t="s">
        <v>14</v>
      </c>
      <c r="H479">
        <v>113</v>
      </c>
      <c r="I479" s="7">
        <f t="shared" si="28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29"/>
        <v>40720.208333333336</v>
      </c>
      <c r="O479" s="12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 s="22">
        <v>68800</v>
      </c>
      <c r="E480" s="22">
        <v>162603</v>
      </c>
      <c r="F480" s="4">
        <f t="shared" si="31"/>
        <v>236.34156976744185</v>
      </c>
      <c r="G480" t="s">
        <v>20</v>
      </c>
      <c r="H480">
        <v>2756</v>
      </c>
      <c r="I480" s="7">
        <f t="shared" si="28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29"/>
        <v>42072.208333333328</v>
      </c>
      <c r="O480" s="12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 s="22">
        <v>2400</v>
      </c>
      <c r="E481" s="22">
        <v>12310</v>
      </c>
      <c r="F481" s="4">
        <f t="shared" si="31"/>
        <v>512.91666666666663</v>
      </c>
      <c r="G481" t="s">
        <v>20</v>
      </c>
      <c r="H481">
        <v>173</v>
      </c>
      <c r="I481" s="7">
        <f t="shared" si="28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29"/>
        <v>42945.208333333328</v>
      </c>
      <c r="O481" s="12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 s="22">
        <v>8600</v>
      </c>
      <c r="E482" s="22">
        <v>8656</v>
      </c>
      <c r="F482" s="4">
        <f t="shared" si="31"/>
        <v>100.65116279069768</v>
      </c>
      <c r="G482" t="s">
        <v>20</v>
      </c>
      <c r="H482">
        <v>87</v>
      </c>
      <c r="I482" s="7">
        <f t="shared" si="28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29"/>
        <v>40248.25</v>
      </c>
      <c r="O482" s="12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 s="22">
        <v>196600</v>
      </c>
      <c r="E483" s="22">
        <v>159931</v>
      </c>
      <c r="F483" s="4">
        <f t="shared" si="31"/>
        <v>81.348423194303152</v>
      </c>
      <c r="G483" t="s">
        <v>14</v>
      </c>
      <c r="H483">
        <v>1538</v>
      </c>
      <c r="I483" s="7">
        <f t="shared" si="28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29"/>
        <v>41913.208333333336</v>
      </c>
      <c r="O483" s="12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 s="22">
        <v>4200</v>
      </c>
      <c r="E484" s="22">
        <v>689</v>
      </c>
      <c r="F484" s="4">
        <f t="shared" si="31"/>
        <v>16.404761904761905</v>
      </c>
      <c r="G484" t="s">
        <v>14</v>
      </c>
      <c r="H484">
        <v>9</v>
      </c>
      <c r="I484" s="7">
        <f t="shared" si="28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29"/>
        <v>40963.25</v>
      </c>
      <c r="O484" s="12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 s="22">
        <v>91400</v>
      </c>
      <c r="E485" s="22">
        <v>48236</v>
      </c>
      <c r="F485" s="4">
        <f t="shared" si="31"/>
        <v>52.774617067833695</v>
      </c>
      <c r="G485" t="s">
        <v>14</v>
      </c>
      <c r="H485">
        <v>554</v>
      </c>
      <c r="I485" s="7">
        <f t="shared" si="28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29"/>
        <v>43811.25</v>
      </c>
      <c r="O485" s="12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 s="22">
        <v>29600</v>
      </c>
      <c r="E486" s="22">
        <v>77021</v>
      </c>
      <c r="F486" s="4">
        <f t="shared" si="31"/>
        <v>260.20608108108109</v>
      </c>
      <c r="G486" t="s">
        <v>20</v>
      </c>
      <c r="H486">
        <v>1572</v>
      </c>
      <c r="I486" s="7">
        <f t="shared" si="28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29"/>
        <v>41855.208333333336</v>
      </c>
      <c r="O486" s="12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 s="22">
        <v>90600</v>
      </c>
      <c r="E487" s="22">
        <v>27844</v>
      </c>
      <c r="F487" s="4">
        <f t="shared" si="31"/>
        <v>30.73289183222958</v>
      </c>
      <c r="G487" t="s">
        <v>14</v>
      </c>
      <c r="H487">
        <v>648</v>
      </c>
      <c r="I487" s="7">
        <f t="shared" si="28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29"/>
        <v>43626.208333333328</v>
      </c>
      <c r="O487" s="12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 s="22">
        <v>5200</v>
      </c>
      <c r="E488" s="22">
        <v>702</v>
      </c>
      <c r="F488" s="4">
        <f t="shared" si="31"/>
        <v>13.5</v>
      </c>
      <c r="G488" t="s">
        <v>14</v>
      </c>
      <c r="H488">
        <v>21</v>
      </c>
      <c r="I488" s="7">
        <f t="shared" si="28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29"/>
        <v>43168.25</v>
      </c>
      <c r="O488" s="12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 s="22">
        <v>110300</v>
      </c>
      <c r="E489" s="22">
        <v>197024</v>
      </c>
      <c r="F489" s="4">
        <f t="shared" si="31"/>
        <v>178.62556663644605</v>
      </c>
      <c r="G489" t="s">
        <v>20</v>
      </c>
      <c r="H489">
        <v>2346</v>
      </c>
      <c r="I489" s="7">
        <f t="shared" si="28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29"/>
        <v>42845.208333333328</v>
      </c>
      <c r="O489" s="12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 s="22">
        <v>5300</v>
      </c>
      <c r="E490" s="22">
        <v>11663</v>
      </c>
      <c r="F490" s="4">
        <f t="shared" si="31"/>
        <v>220.0566037735849</v>
      </c>
      <c r="G490" t="s">
        <v>20</v>
      </c>
      <c r="H490">
        <v>115</v>
      </c>
      <c r="I490" s="7">
        <f t="shared" si="28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29"/>
        <v>42403.25</v>
      </c>
      <c r="O490" s="12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 s="22">
        <v>9200</v>
      </c>
      <c r="E491" s="22">
        <v>9339</v>
      </c>
      <c r="F491" s="4">
        <f t="shared" si="31"/>
        <v>101.5108695652174</v>
      </c>
      <c r="G491" t="s">
        <v>20</v>
      </c>
      <c r="H491">
        <v>85</v>
      </c>
      <c r="I491" s="7">
        <f t="shared" si="28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29"/>
        <v>40406.208333333336</v>
      </c>
      <c r="O491" s="12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 s="22">
        <v>2400</v>
      </c>
      <c r="E492" s="22">
        <v>4596</v>
      </c>
      <c r="F492" s="4">
        <f t="shared" si="31"/>
        <v>191.5</v>
      </c>
      <c r="G492" t="s">
        <v>20</v>
      </c>
      <c r="H492">
        <v>144</v>
      </c>
      <c r="I492" s="7">
        <f t="shared" si="28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29"/>
        <v>43786.25</v>
      </c>
      <c r="O492" s="12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 s="22">
        <v>56800</v>
      </c>
      <c r="E493" s="22">
        <v>173437</v>
      </c>
      <c r="F493" s="4">
        <f t="shared" si="31"/>
        <v>305.34683098591546</v>
      </c>
      <c r="G493" t="s">
        <v>20</v>
      </c>
      <c r="H493">
        <v>2443</v>
      </c>
      <c r="I493" s="7">
        <f t="shared" si="28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29"/>
        <v>41456.208333333336</v>
      </c>
      <c r="O493" s="12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 s="22">
        <v>191000</v>
      </c>
      <c r="E494" s="22">
        <v>45831</v>
      </c>
      <c r="F494" s="4">
        <f t="shared" si="31"/>
        <v>23.995287958115181</v>
      </c>
      <c r="G494" t="s">
        <v>74</v>
      </c>
      <c r="H494">
        <v>595</v>
      </c>
      <c r="I494" s="7">
        <f t="shared" si="28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29"/>
        <v>40336.208333333336</v>
      </c>
      <c r="O494" s="12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 s="22">
        <v>900</v>
      </c>
      <c r="E495" s="22">
        <v>6514</v>
      </c>
      <c r="F495" s="4">
        <f t="shared" si="31"/>
        <v>723.77777777777771</v>
      </c>
      <c r="G495" t="s">
        <v>20</v>
      </c>
      <c r="H495">
        <v>64</v>
      </c>
      <c r="I495" s="7">
        <f t="shared" si="28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29"/>
        <v>43645.208333333328</v>
      </c>
      <c r="O495" s="12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 s="22">
        <v>2500</v>
      </c>
      <c r="E496" s="22">
        <v>13684</v>
      </c>
      <c r="F496" s="4">
        <f t="shared" si="31"/>
        <v>547.36</v>
      </c>
      <c r="G496" t="s">
        <v>20</v>
      </c>
      <c r="H496">
        <v>268</v>
      </c>
      <c r="I496" s="7">
        <f t="shared" si="28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29"/>
        <v>40990.208333333336</v>
      </c>
      <c r="O496" s="12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 s="22">
        <v>3200</v>
      </c>
      <c r="E497" s="22">
        <v>13264</v>
      </c>
      <c r="F497" s="4">
        <f t="shared" si="31"/>
        <v>414.49999999999994</v>
      </c>
      <c r="G497" t="s">
        <v>20</v>
      </c>
      <c r="H497">
        <v>195</v>
      </c>
      <c r="I497" s="7">
        <f t="shared" si="28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29"/>
        <v>41800.208333333336</v>
      </c>
      <c r="O497" s="12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 s="22">
        <v>183800</v>
      </c>
      <c r="E498" s="22">
        <v>1667</v>
      </c>
      <c r="F498" s="4">
        <f t="shared" si="31"/>
        <v>0.90696409140369971</v>
      </c>
      <c r="G498" t="s">
        <v>14</v>
      </c>
      <c r="H498">
        <v>54</v>
      </c>
      <c r="I498" s="7">
        <f t="shared" si="28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29"/>
        <v>42876.208333333328</v>
      </c>
      <c r="O498" s="12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 s="22">
        <v>9800</v>
      </c>
      <c r="E499" s="22">
        <v>3349</v>
      </c>
      <c r="F499" s="4">
        <f t="shared" si="31"/>
        <v>34.173469387755098</v>
      </c>
      <c r="G499" t="s">
        <v>14</v>
      </c>
      <c r="H499">
        <v>120</v>
      </c>
      <c r="I499" s="7">
        <f t="shared" si="28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29"/>
        <v>42724.25</v>
      </c>
      <c r="O499" s="12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 s="22">
        <v>193400</v>
      </c>
      <c r="E500" s="22">
        <v>46317</v>
      </c>
      <c r="F500" s="4">
        <f t="shared" si="31"/>
        <v>23.948810754912099</v>
      </c>
      <c r="G500" t="s">
        <v>14</v>
      </c>
      <c r="H500">
        <v>579</v>
      </c>
      <c r="I500" s="7">
        <f t="shared" si="28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29"/>
        <v>42005.25</v>
      </c>
      <c r="O500" s="12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 s="22">
        <v>163800</v>
      </c>
      <c r="E501" s="22">
        <v>78743</v>
      </c>
      <c r="F501" s="4">
        <f t="shared" si="31"/>
        <v>48.072649572649574</v>
      </c>
      <c r="G501" t="s">
        <v>14</v>
      </c>
      <c r="H501">
        <v>2072</v>
      </c>
      <c r="I501" s="7">
        <f t="shared" si="28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29"/>
        <v>42444.208333333328</v>
      </c>
      <c r="O501" s="12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 s="22">
        <v>100</v>
      </c>
      <c r="E502" s="22">
        <v>0</v>
      </c>
      <c r="F502" s="4">
        <f t="shared" si="31"/>
        <v>0</v>
      </c>
      <c r="G502" t="s">
        <v>14</v>
      </c>
      <c r="H502">
        <v>0</v>
      </c>
      <c r="I502" s="7" t="str">
        <f t="shared" si="28"/>
        <v>0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29"/>
        <v>41395.208333333336</v>
      </c>
      <c r="O502" s="12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 s="22">
        <v>153600</v>
      </c>
      <c r="E503" s="22">
        <v>107743</v>
      </c>
      <c r="F503" s="4">
        <f t="shared" si="31"/>
        <v>70.145182291666657</v>
      </c>
      <c r="G503" t="s">
        <v>14</v>
      </c>
      <c r="H503">
        <v>1796</v>
      </c>
      <c r="I503" s="7">
        <f t="shared" si="28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29"/>
        <v>41345.208333333336</v>
      </c>
      <c r="O503" s="12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 s="22">
        <v>1300</v>
      </c>
      <c r="E504" s="22">
        <v>6889</v>
      </c>
      <c r="F504" s="4">
        <f t="shared" si="31"/>
        <v>529.92307692307691</v>
      </c>
      <c r="G504" t="s">
        <v>20</v>
      </c>
      <c r="H504">
        <v>186</v>
      </c>
      <c r="I504" s="7">
        <f t="shared" si="28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29"/>
        <v>41117.208333333336</v>
      </c>
      <c r="O504" s="12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 s="22">
        <v>25500</v>
      </c>
      <c r="E505" s="22">
        <v>45983</v>
      </c>
      <c r="F505" s="4">
        <f t="shared" si="31"/>
        <v>180.32549019607845</v>
      </c>
      <c r="G505" t="s">
        <v>20</v>
      </c>
      <c r="H505">
        <v>460</v>
      </c>
      <c r="I505" s="7">
        <f t="shared" si="28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29"/>
        <v>42186.208333333328</v>
      </c>
      <c r="O505" s="12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 s="22">
        <v>7500</v>
      </c>
      <c r="E506" s="22">
        <v>6924</v>
      </c>
      <c r="F506" s="4">
        <f t="shared" si="31"/>
        <v>92.320000000000007</v>
      </c>
      <c r="G506" t="s">
        <v>14</v>
      </c>
      <c r="H506">
        <v>62</v>
      </c>
      <c r="I506" s="7">
        <f t="shared" si="28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29"/>
        <v>42142.208333333328</v>
      </c>
      <c r="O506" s="12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 s="22">
        <v>89900</v>
      </c>
      <c r="E507" s="22">
        <v>12497</v>
      </c>
      <c r="F507" s="4">
        <f t="shared" si="31"/>
        <v>13.901001112347053</v>
      </c>
      <c r="G507" t="s">
        <v>14</v>
      </c>
      <c r="H507">
        <v>347</v>
      </c>
      <c r="I507" s="7">
        <f t="shared" si="28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29"/>
        <v>41341.25</v>
      </c>
      <c r="O507" s="12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 s="22">
        <v>18000</v>
      </c>
      <c r="E508" s="22">
        <v>166874</v>
      </c>
      <c r="F508" s="4">
        <f t="shared" si="31"/>
        <v>927.07777777777767</v>
      </c>
      <c r="G508" t="s">
        <v>20</v>
      </c>
      <c r="H508">
        <v>2528</v>
      </c>
      <c r="I508" s="7">
        <f t="shared" si="28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29"/>
        <v>43062.25</v>
      </c>
      <c r="O508" s="12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 s="22">
        <v>2100</v>
      </c>
      <c r="E509" s="22">
        <v>837</v>
      </c>
      <c r="F509" s="4">
        <f t="shared" si="31"/>
        <v>39.857142857142861</v>
      </c>
      <c r="G509" t="s">
        <v>14</v>
      </c>
      <c r="H509">
        <v>19</v>
      </c>
      <c r="I509" s="7">
        <f t="shared" si="28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29"/>
        <v>41373.208333333336</v>
      </c>
      <c r="O509" s="12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 s="22">
        <v>172700</v>
      </c>
      <c r="E510" s="22">
        <v>193820</v>
      </c>
      <c r="F510" s="4">
        <f t="shared" si="31"/>
        <v>112.22929936305732</v>
      </c>
      <c r="G510" t="s">
        <v>20</v>
      </c>
      <c r="H510">
        <v>3657</v>
      </c>
      <c r="I510" s="7">
        <f t="shared" si="28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29"/>
        <v>43310.208333333328</v>
      </c>
      <c r="O510" s="12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 s="22">
        <v>168500</v>
      </c>
      <c r="E511" s="22">
        <v>119510</v>
      </c>
      <c r="F511" s="4">
        <f t="shared" si="31"/>
        <v>70.925816023738875</v>
      </c>
      <c r="G511" t="s">
        <v>14</v>
      </c>
      <c r="H511">
        <v>1258</v>
      </c>
      <c r="I511" s="7">
        <f t="shared" si="28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29"/>
        <v>41034.208333333336</v>
      </c>
      <c r="O511" s="12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 s="22">
        <v>7800</v>
      </c>
      <c r="E512" s="22">
        <v>9289</v>
      </c>
      <c r="F512" s="4">
        <f t="shared" si="31"/>
        <v>119.08974358974358</v>
      </c>
      <c r="G512" t="s">
        <v>20</v>
      </c>
      <c r="H512">
        <v>131</v>
      </c>
      <c r="I512" s="7">
        <f t="shared" si="28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29"/>
        <v>43251.208333333328</v>
      </c>
      <c r="O512" s="12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 s="22">
        <v>147800</v>
      </c>
      <c r="E513" s="22">
        <v>35498</v>
      </c>
      <c r="F513" s="4">
        <f t="shared" si="31"/>
        <v>24.017591339648174</v>
      </c>
      <c r="G513" t="s">
        <v>14</v>
      </c>
      <c r="H513">
        <v>362</v>
      </c>
      <c r="I513" s="7">
        <f t="shared" si="28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29"/>
        <v>43671.208333333328</v>
      </c>
      <c r="O513" s="12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 s="22">
        <v>9100</v>
      </c>
      <c r="E514" s="22">
        <v>12678</v>
      </c>
      <c r="F514" s="4">
        <f t="shared" si="31"/>
        <v>139.31868131868131</v>
      </c>
      <c r="G514" t="s">
        <v>20</v>
      </c>
      <c r="H514">
        <v>239</v>
      </c>
      <c r="I514" s="7">
        <f t="shared" si="28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29"/>
        <v>41825.208333333336</v>
      </c>
      <c r="O514" s="12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 s="22">
        <v>8300</v>
      </c>
      <c r="E515" s="22">
        <v>3260</v>
      </c>
      <c r="F515" s="4">
        <f t="shared" si="31"/>
        <v>39.277108433734945</v>
      </c>
      <c r="G515" t="s">
        <v>74</v>
      </c>
      <c r="H515">
        <v>35</v>
      </c>
      <c r="I515" s="7">
        <f t="shared" ref="I515:I578" si="32">IF(H515=0,"0",E515/H515)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33">(((L515/60)/60)/24)+DATE(1970,1,1)</f>
        <v>40430.208333333336</v>
      </c>
      <c r="O515" s="12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 s="22">
        <v>138700</v>
      </c>
      <c r="E516" s="22">
        <v>31123</v>
      </c>
      <c r="F516" s="4">
        <f t="shared" ref="F516:F579" si="35">E516/D516*100</f>
        <v>22.439077144917089</v>
      </c>
      <c r="G516" t="s">
        <v>74</v>
      </c>
      <c r="H516">
        <v>528</v>
      </c>
      <c r="I516" s="7">
        <f t="shared" si="32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33"/>
        <v>41614.25</v>
      </c>
      <c r="O516" s="12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 s="22">
        <v>8600</v>
      </c>
      <c r="E517" s="22">
        <v>4797</v>
      </c>
      <c r="F517" s="4">
        <f t="shared" si="35"/>
        <v>55.779069767441861</v>
      </c>
      <c r="G517" t="s">
        <v>14</v>
      </c>
      <c r="H517">
        <v>133</v>
      </c>
      <c r="I517" s="7">
        <f t="shared" si="3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33"/>
        <v>40900.25</v>
      </c>
      <c r="O517" s="12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 s="22">
        <v>125400</v>
      </c>
      <c r="E518" s="22">
        <v>53324</v>
      </c>
      <c r="F518" s="4">
        <f t="shared" si="35"/>
        <v>42.523125996810208</v>
      </c>
      <c r="G518" t="s">
        <v>14</v>
      </c>
      <c r="H518">
        <v>846</v>
      </c>
      <c r="I518" s="7">
        <f t="shared" si="32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33"/>
        <v>40396.208333333336</v>
      </c>
      <c r="O518" s="12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 s="22">
        <v>5900</v>
      </c>
      <c r="E519" s="22">
        <v>6608</v>
      </c>
      <c r="F519" s="4">
        <f t="shared" si="35"/>
        <v>112.00000000000001</v>
      </c>
      <c r="G519" t="s">
        <v>20</v>
      </c>
      <c r="H519">
        <v>78</v>
      </c>
      <c r="I519" s="7">
        <f t="shared" si="32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33"/>
        <v>42860.208333333328</v>
      </c>
      <c r="O519" s="12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 s="22">
        <v>8800</v>
      </c>
      <c r="E520" s="22">
        <v>622</v>
      </c>
      <c r="F520" s="4">
        <f t="shared" si="35"/>
        <v>7.0681818181818183</v>
      </c>
      <c r="G520" t="s">
        <v>14</v>
      </c>
      <c r="H520">
        <v>10</v>
      </c>
      <c r="I520" s="7">
        <f t="shared" si="32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33"/>
        <v>43154.25</v>
      </c>
      <c r="O520" s="12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 s="22">
        <v>177700</v>
      </c>
      <c r="E521" s="22">
        <v>180802</v>
      </c>
      <c r="F521" s="4">
        <f t="shared" si="35"/>
        <v>101.74563871693867</v>
      </c>
      <c r="G521" t="s">
        <v>20</v>
      </c>
      <c r="H521">
        <v>1773</v>
      </c>
      <c r="I521" s="7">
        <f t="shared" si="32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33"/>
        <v>42012.25</v>
      </c>
      <c r="O521" s="12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 s="22">
        <v>800</v>
      </c>
      <c r="E522" s="22">
        <v>3406</v>
      </c>
      <c r="F522" s="4">
        <f t="shared" si="35"/>
        <v>425.75</v>
      </c>
      <c r="G522" t="s">
        <v>20</v>
      </c>
      <c r="H522">
        <v>32</v>
      </c>
      <c r="I522" s="7">
        <f t="shared" si="32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33"/>
        <v>43574.208333333328</v>
      </c>
      <c r="O522" s="12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 s="22">
        <v>7600</v>
      </c>
      <c r="E523" s="22">
        <v>11061</v>
      </c>
      <c r="F523" s="4">
        <f t="shared" si="35"/>
        <v>145.53947368421052</v>
      </c>
      <c r="G523" t="s">
        <v>20</v>
      </c>
      <c r="H523">
        <v>369</v>
      </c>
      <c r="I523" s="7">
        <f t="shared" si="32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33"/>
        <v>42605.208333333328</v>
      </c>
      <c r="O523" s="12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 s="22">
        <v>50500</v>
      </c>
      <c r="E524" s="22">
        <v>16389</v>
      </c>
      <c r="F524" s="4">
        <f t="shared" si="35"/>
        <v>32.453465346534657</v>
      </c>
      <c r="G524" t="s">
        <v>14</v>
      </c>
      <c r="H524">
        <v>191</v>
      </c>
      <c r="I524" s="7">
        <f t="shared" si="32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33"/>
        <v>41093.208333333336</v>
      </c>
      <c r="O524" s="12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 s="22">
        <v>900</v>
      </c>
      <c r="E525" s="22">
        <v>6303</v>
      </c>
      <c r="F525" s="4">
        <f t="shared" si="35"/>
        <v>700.33333333333326</v>
      </c>
      <c r="G525" t="s">
        <v>20</v>
      </c>
      <c r="H525">
        <v>89</v>
      </c>
      <c r="I525" s="7">
        <f t="shared" si="32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33"/>
        <v>40241.25</v>
      </c>
      <c r="O525" s="12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 s="22">
        <v>96700</v>
      </c>
      <c r="E526" s="22">
        <v>81136</v>
      </c>
      <c r="F526" s="4">
        <f t="shared" si="35"/>
        <v>83.904860392967933</v>
      </c>
      <c r="G526" t="s">
        <v>14</v>
      </c>
      <c r="H526">
        <v>1979</v>
      </c>
      <c r="I526" s="7">
        <f t="shared" si="32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33"/>
        <v>40294.208333333336</v>
      </c>
      <c r="O526" s="12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 s="22">
        <v>2100</v>
      </c>
      <c r="E527" s="22">
        <v>1768</v>
      </c>
      <c r="F527" s="4">
        <f t="shared" si="35"/>
        <v>84.19047619047619</v>
      </c>
      <c r="G527" t="s">
        <v>14</v>
      </c>
      <c r="H527">
        <v>63</v>
      </c>
      <c r="I527" s="7">
        <f t="shared" si="32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33"/>
        <v>40505.25</v>
      </c>
      <c r="O527" s="12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 s="22">
        <v>8300</v>
      </c>
      <c r="E528" s="22">
        <v>12944</v>
      </c>
      <c r="F528" s="4">
        <f t="shared" si="35"/>
        <v>155.95180722891567</v>
      </c>
      <c r="G528" t="s">
        <v>20</v>
      </c>
      <c r="H528">
        <v>147</v>
      </c>
      <c r="I528" s="7">
        <f t="shared" si="32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33"/>
        <v>42364.25</v>
      </c>
      <c r="O528" s="12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 s="22">
        <v>189200</v>
      </c>
      <c r="E529" s="22">
        <v>188480</v>
      </c>
      <c r="F529" s="4">
        <f t="shared" si="35"/>
        <v>99.619450317124731</v>
      </c>
      <c r="G529" t="s">
        <v>14</v>
      </c>
      <c r="H529">
        <v>6080</v>
      </c>
      <c r="I529" s="7">
        <f t="shared" si="32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33"/>
        <v>42405.25</v>
      </c>
      <c r="O529" s="12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 s="22">
        <v>9000</v>
      </c>
      <c r="E530" s="22">
        <v>7227</v>
      </c>
      <c r="F530" s="4">
        <f t="shared" si="35"/>
        <v>80.300000000000011</v>
      </c>
      <c r="G530" t="s">
        <v>14</v>
      </c>
      <c r="H530">
        <v>80</v>
      </c>
      <c r="I530" s="7">
        <f t="shared" si="32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33"/>
        <v>41601.25</v>
      </c>
      <c r="O530" s="12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 s="22">
        <v>5100</v>
      </c>
      <c r="E531" s="22">
        <v>574</v>
      </c>
      <c r="F531" s="4">
        <f t="shared" si="35"/>
        <v>11.254901960784313</v>
      </c>
      <c r="G531" t="s">
        <v>14</v>
      </c>
      <c r="H531">
        <v>9</v>
      </c>
      <c r="I531" s="7">
        <f t="shared" si="32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33"/>
        <v>41769.208333333336</v>
      </c>
      <c r="O531" s="12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 s="22">
        <v>105000</v>
      </c>
      <c r="E532" s="22">
        <v>96328</v>
      </c>
      <c r="F532" s="4">
        <f t="shared" si="35"/>
        <v>91.740952380952379</v>
      </c>
      <c r="G532" t="s">
        <v>14</v>
      </c>
      <c r="H532">
        <v>1784</v>
      </c>
      <c r="I532" s="7">
        <f t="shared" si="32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33"/>
        <v>40421.208333333336</v>
      </c>
      <c r="O532" s="12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 s="22">
        <v>186700</v>
      </c>
      <c r="E533" s="22">
        <v>178338</v>
      </c>
      <c r="F533" s="4">
        <f t="shared" si="35"/>
        <v>95.521156936261391</v>
      </c>
      <c r="G533" t="s">
        <v>47</v>
      </c>
      <c r="H533">
        <v>3640</v>
      </c>
      <c r="I533" s="7">
        <f t="shared" si="32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33"/>
        <v>41589.25</v>
      </c>
      <c r="O533" s="12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 s="22">
        <v>1600</v>
      </c>
      <c r="E534" s="22">
        <v>8046</v>
      </c>
      <c r="F534" s="4">
        <f t="shared" si="35"/>
        <v>502.87499999999994</v>
      </c>
      <c r="G534" t="s">
        <v>20</v>
      </c>
      <c r="H534">
        <v>126</v>
      </c>
      <c r="I534" s="7">
        <f t="shared" si="32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33"/>
        <v>43125.25</v>
      </c>
      <c r="O534" s="12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 s="22">
        <v>115600</v>
      </c>
      <c r="E535" s="22">
        <v>184086</v>
      </c>
      <c r="F535" s="4">
        <f t="shared" si="35"/>
        <v>159.24394463667818</v>
      </c>
      <c r="G535" t="s">
        <v>20</v>
      </c>
      <c r="H535">
        <v>2218</v>
      </c>
      <c r="I535" s="7">
        <f t="shared" si="32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33"/>
        <v>41479.208333333336</v>
      </c>
      <c r="O535" s="12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 s="22">
        <v>89100</v>
      </c>
      <c r="E536" s="22">
        <v>13385</v>
      </c>
      <c r="F536" s="4">
        <f t="shared" si="35"/>
        <v>15.022446689113355</v>
      </c>
      <c r="G536" t="s">
        <v>14</v>
      </c>
      <c r="H536">
        <v>243</v>
      </c>
      <c r="I536" s="7">
        <f t="shared" si="32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33"/>
        <v>43329.208333333328</v>
      </c>
      <c r="O536" s="12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 s="22">
        <v>2600</v>
      </c>
      <c r="E537" s="22">
        <v>12533</v>
      </c>
      <c r="F537" s="4">
        <f t="shared" si="35"/>
        <v>482.03846153846149</v>
      </c>
      <c r="G537" t="s">
        <v>20</v>
      </c>
      <c r="H537">
        <v>202</v>
      </c>
      <c r="I537" s="7">
        <f t="shared" si="32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33"/>
        <v>43259.208333333328</v>
      </c>
      <c r="O537" s="12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 s="22">
        <v>9800</v>
      </c>
      <c r="E538" s="22">
        <v>14697</v>
      </c>
      <c r="F538" s="4">
        <f t="shared" si="35"/>
        <v>149.96938775510205</v>
      </c>
      <c r="G538" t="s">
        <v>20</v>
      </c>
      <c r="H538">
        <v>140</v>
      </c>
      <c r="I538" s="7">
        <f t="shared" si="32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33"/>
        <v>40414.208333333336</v>
      </c>
      <c r="O538" s="12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 s="22">
        <v>84400</v>
      </c>
      <c r="E539" s="22">
        <v>98935</v>
      </c>
      <c r="F539" s="4">
        <f t="shared" si="35"/>
        <v>117.22156398104266</v>
      </c>
      <c r="G539" t="s">
        <v>20</v>
      </c>
      <c r="H539">
        <v>1052</v>
      </c>
      <c r="I539" s="7">
        <f t="shared" si="32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33"/>
        <v>43342.208333333328</v>
      </c>
      <c r="O539" s="12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 s="22">
        <v>151300</v>
      </c>
      <c r="E540" s="22">
        <v>57034</v>
      </c>
      <c r="F540" s="4">
        <f t="shared" si="35"/>
        <v>37.695968274950431</v>
      </c>
      <c r="G540" t="s">
        <v>14</v>
      </c>
      <c r="H540">
        <v>1296</v>
      </c>
      <c r="I540" s="7">
        <f t="shared" si="32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33"/>
        <v>41539.208333333336</v>
      </c>
      <c r="O540" s="12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 s="22">
        <v>9800</v>
      </c>
      <c r="E541" s="22">
        <v>7120</v>
      </c>
      <c r="F541" s="4">
        <f t="shared" si="35"/>
        <v>72.653061224489804</v>
      </c>
      <c r="G541" t="s">
        <v>14</v>
      </c>
      <c r="H541">
        <v>77</v>
      </c>
      <c r="I541" s="7">
        <f t="shared" si="32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33"/>
        <v>43647.208333333328</v>
      </c>
      <c r="O541" s="12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 s="22">
        <v>5300</v>
      </c>
      <c r="E542" s="22">
        <v>14097</v>
      </c>
      <c r="F542" s="4">
        <f t="shared" si="35"/>
        <v>265.98113207547169</v>
      </c>
      <c r="G542" t="s">
        <v>20</v>
      </c>
      <c r="H542">
        <v>247</v>
      </c>
      <c r="I542" s="7">
        <f t="shared" si="32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33"/>
        <v>43225.208333333328</v>
      </c>
      <c r="O542" s="12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 s="22">
        <v>178000</v>
      </c>
      <c r="E543" s="22">
        <v>43086</v>
      </c>
      <c r="F543" s="4">
        <f t="shared" si="35"/>
        <v>24.205617977528089</v>
      </c>
      <c r="G543" t="s">
        <v>14</v>
      </c>
      <c r="H543">
        <v>395</v>
      </c>
      <c r="I543" s="7">
        <f t="shared" si="32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33"/>
        <v>42165.208333333328</v>
      </c>
      <c r="O543" s="12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 s="22">
        <v>77000</v>
      </c>
      <c r="E544" s="22">
        <v>1930</v>
      </c>
      <c r="F544" s="4">
        <f t="shared" si="35"/>
        <v>2.5064935064935066</v>
      </c>
      <c r="G544" t="s">
        <v>14</v>
      </c>
      <c r="H544">
        <v>49</v>
      </c>
      <c r="I544" s="7">
        <f t="shared" si="32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33"/>
        <v>42391.25</v>
      </c>
      <c r="O544" s="12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 s="22">
        <v>84900</v>
      </c>
      <c r="E545" s="22">
        <v>13864</v>
      </c>
      <c r="F545" s="4">
        <f t="shared" si="35"/>
        <v>16.329799764428738</v>
      </c>
      <c r="G545" t="s">
        <v>14</v>
      </c>
      <c r="H545">
        <v>180</v>
      </c>
      <c r="I545" s="7">
        <f t="shared" si="32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33"/>
        <v>41528.208333333336</v>
      </c>
      <c r="O545" s="12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 s="22">
        <v>2800</v>
      </c>
      <c r="E546" s="22">
        <v>7742</v>
      </c>
      <c r="F546" s="4">
        <f t="shared" si="35"/>
        <v>276.5</v>
      </c>
      <c r="G546" t="s">
        <v>20</v>
      </c>
      <c r="H546">
        <v>84</v>
      </c>
      <c r="I546" s="7">
        <f t="shared" si="32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33"/>
        <v>42377.25</v>
      </c>
      <c r="O546" s="12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 s="22">
        <v>184800</v>
      </c>
      <c r="E547" s="22">
        <v>164109</v>
      </c>
      <c r="F547" s="4">
        <f t="shared" si="35"/>
        <v>88.803571428571431</v>
      </c>
      <c r="G547" t="s">
        <v>14</v>
      </c>
      <c r="H547">
        <v>2690</v>
      </c>
      <c r="I547" s="7">
        <f t="shared" si="32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33"/>
        <v>43824.25</v>
      </c>
      <c r="O547" s="12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 s="22">
        <v>4200</v>
      </c>
      <c r="E548" s="22">
        <v>6870</v>
      </c>
      <c r="F548" s="4">
        <f t="shared" si="35"/>
        <v>163.57142857142856</v>
      </c>
      <c r="G548" t="s">
        <v>20</v>
      </c>
      <c r="H548">
        <v>88</v>
      </c>
      <c r="I548" s="7">
        <f t="shared" si="32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33"/>
        <v>43360.208333333328</v>
      </c>
      <c r="O548" s="12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 s="22">
        <v>1300</v>
      </c>
      <c r="E549" s="22">
        <v>12597</v>
      </c>
      <c r="F549" s="4">
        <f t="shared" si="35"/>
        <v>969</v>
      </c>
      <c r="G549" t="s">
        <v>20</v>
      </c>
      <c r="H549">
        <v>156</v>
      </c>
      <c r="I549" s="7">
        <f t="shared" si="32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33"/>
        <v>42029.25</v>
      </c>
      <c r="O549" s="12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 s="22">
        <v>66100</v>
      </c>
      <c r="E550" s="22">
        <v>179074</v>
      </c>
      <c r="F550" s="4">
        <f t="shared" si="35"/>
        <v>270.91376701966715</v>
      </c>
      <c r="G550" t="s">
        <v>20</v>
      </c>
      <c r="H550">
        <v>2985</v>
      </c>
      <c r="I550" s="7">
        <f t="shared" si="32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33"/>
        <v>42461.208333333328</v>
      </c>
      <c r="O550" s="12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 s="22">
        <v>29500</v>
      </c>
      <c r="E551" s="22">
        <v>83843</v>
      </c>
      <c r="F551" s="4">
        <f t="shared" si="35"/>
        <v>284.21355932203392</v>
      </c>
      <c r="G551" t="s">
        <v>20</v>
      </c>
      <c r="H551">
        <v>762</v>
      </c>
      <c r="I551" s="7">
        <f t="shared" si="32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33"/>
        <v>41422.208333333336</v>
      </c>
      <c r="O551" s="12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 s="22">
        <v>100</v>
      </c>
      <c r="E552" s="22">
        <v>4</v>
      </c>
      <c r="F552" s="4">
        <f t="shared" si="35"/>
        <v>4</v>
      </c>
      <c r="G552" t="s">
        <v>74</v>
      </c>
      <c r="H552">
        <v>1</v>
      </c>
      <c r="I552" s="7">
        <f t="shared" si="32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33"/>
        <v>40968.25</v>
      </c>
      <c r="O552" s="12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 s="22">
        <v>180100</v>
      </c>
      <c r="E553" s="22">
        <v>105598</v>
      </c>
      <c r="F553" s="4">
        <f t="shared" si="35"/>
        <v>58.6329816768462</v>
      </c>
      <c r="G553" t="s">
        <v>14</v>
      </c>
      <c r="H553">
        <v>2779</v>
      </c>
      <c r="I553" s="7">
        <f t="shared" si="32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33"/>
        <v>41993.25</v>
      </c>
      <c r="O553" s="12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 s="22">
        <v>9000</v>
      </c>
      <c r="E554" s="22">
        <v>8866</v>
      </c>
      <c r="F554" s="4">
        <f t="shared" si="35"/>
        <v>98.51111111111112</v>
      </c>
      <c r="G554" t="s">
        <v>14</v>
      </c>
      <c r="H554">
        <v>92</v>
      </c>
      <c r="I554" s="7">
        <f t="shared" si="32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33"/>
        <v>42700.25</v>
      </c>
      <c r="O554" s="12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 s="22">
        <v>170600</v>
      </c>
      <c r="E555" s="22">
        <v>75022</v>
      </c>
      <c r="F555" s="4">
        <f t="shared" si="35"/>
        <v>43.975381008206334</v>
      </c>
      <c r="G555" t="s">
        <v>14</v>
      </c>
      <c r="H555">
        <v>1028</v>
      </c>
      <c r="I555" s="7">
        <f t="shared" si="32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33"/>
        <v>40545.25</v>
      </c>
      <c r="O555" s="12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 s="22">
        <v>9500</v>
      </c>
      <c r="E556" s="22">
        <v>14408</v>
      </c>
      <c r="F556" s="4">
        <f t="shared" si="35"/>
        <v>151.66315789473683</v>
      </c>
      <c r="G556" t="s">
        <v>20</v>
      </c>
      <c r="H556">
        <v>554</v>
      </c>
      <c r="I556" s="7">
        <f t="shared" si="32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33"/>
        <v>42723.25</v>
      </c>
      <c r="O556" s="12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 s="22">
        <v>6300</v>
      </c>
      <c r="E557" s="22">
        <v>14089</v>
      </c>
      <c r="F557" s="4">
        <f t="shared" si="35"/>
        <v>223.63492063492063</v>
      </c>
      <c r="G557" t="s">
        <v>20</v>
      </c>
      <c r="H557">
        <v>135</v>
      </c>
      <c r="I557" s="7">
        <f t="shared" si="32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33"/>
        <v>41731.208333333336</v>
      </c>
      <c r="O557" s="12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 s="22">
        <v>5200</v>
      </c>
      <c r="E558" s="22">
        <v>12467</v>
      </c>
      <c r="F558" s="4">
        <f t="shared" si="35"/>
        <v>239.75</v>
      </c>
      <c r="G558" t="s">
        <v>20</v>
      </c>
      <c r="H558">
        <v>122</v>
      </c>
      <c r="I558" s="7">
        <f t="shared" si="32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33"/>
        <v>40792.208333333336</v>
      </c>
      <c r="O558" s="12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 s="22">
        <v>6000</v>
      </c>
      <c r="E559" s="22">
        <v>11960</v>
      </c>
      <c r="F559" s="4">
        <f t="shared" si="35"/>
        <v>199.33333333333334</v>
      </c>
      <c r="G559" t="s">
        <v>20</v>
      </c>
      <c r="H559">
        <v>221</v>
      </c>
      <c r="I559" s="7">
        <f t="shared" si="32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33"/>
        <v>42279.208333333328</v>
      </c>
      <c r="O559" s="12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 s="22">
        <v>5800</v>
      </c>
      <c r="E560" s="22">
        <v>7966</v>
      </c>
      <c r="F560" s="4">
        <f t="shared" si="35"/>
        <v>137.34482758620689</v>
      </c>
      <c r="G560" t="s">
        <v>20</v>
      </c>
      <c r="H560">
        <v>126</v>
      </c>
      <c r="I560" s="7">
        <f t="shared" si="32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33"/>
        <v>42424.25</v>
      </c>
      <c r="O560" s="12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 s="22">
        <v>105300</v>
      </c>
      <c r="E561" s="22">
        <v>106321</v>
      </c>
      <c r="F561" s="4">
        <f t="shared" si="35"/>
        <v>100.9696106362773</v>
      </c>
      <c r="G561" t="s">
        <v>20</v>
      </c>
      <c r="H561">
        <v>1022</v>
      </c>
      <c r="I561" s="7">
        <f t="shared" si="32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33"/>
        <v>42584.208333333328</v>
      </c>
      <c r="O561" s="12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 s="22">
        <v>20000</v>
      </c>
      <c r="E562" s="22">
        <v>158832</v>
      </c>
      <c r="F562" s="4">
        <f t="shared" si="35"/>
        <v>794.16</v>
      </c>
      <c r="G562" t="s">
        <v>20</v>
      </c>
      <c r="H562">
        <v>3177</v>
      </c>
      <c r="I562" s="7">
        <f t="shared" si="32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33"/>
        <v>40865.25</v>
      </c>
      <c r="O562" s="12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 s="22">
        <v>3000</v>
      </c>
      <c r="E563" s="22">
        <v>11091</v>
      </c>
      <c r="F563" s="4">
        <f t="shared" si="35"/>
        <v>369.7</v>
      </c>
      <c r="G563" t="s">
        <v>20</v>
      </c>
      <c r="H563">
        <v>198</v>
      </c>
      <c r="I563" s="7">
        <f t="shared" si="32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33"/>
        <v>40833.208333333336</v>
      </c>
      <c r="O563" s="12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 s="22">
        <v>9900</v>
      </c>
      <c r="E564" s="22">
        <v>1269</v>
      </c>
      <c r="F564" s="4">
        <f t="shared" si="35"/>
        <v>12.818181818181817</v>
      </c>
      <c r="G564" t="s">
        <v>14</v>
      </c>
      <c r="H564">
        <v>26</v>
      </c>
      <c r="I564" s="7">
        <f t="shared" si="32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33"/>
        <v>43536.208333333328</v>
      </c>
      <c r="O564" s="12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 s="22">
        <v>3700</v>
      </c>
      <c r="E565" s="22">
        <v>5107</v>
      </c>
      <c r="F565" s="4">
        <f t="shared" si="35"/>
        <v>138.02702702702703</v>
      </c>
      <c r="G565" t="s">
        <v>20</v>
      </c>
      <c r="H565">
        <v>85</v>
      </c>
      <c r="I565" s="7">
        <f t="shared" si="32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33"/>
        <v>43417.25</v>
      </c>
      <c r="O565" s="12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 s="22">
        <v>168700</v>
      </c>
      <c r="E566" s="22">
        <v>141393</v>
      </c>
      <c r="F566" s="4">
        <f t="shared" si="35"/>
        <v>83.813278008298752</v>
      </c>
      <c r="G566" t="s">
        <v>14</v>
      </c>
      <c r="H566">
        <v>1790</v>
      </c>
      <c r="I566" s="7">
        <f t="shared" si="32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33"/>
        <v>42078.208333333328</v>
      </c>
      <c r="O566" s="12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 s="22">
        <v>94900</v>
      </c>
      <c r="E567" s="22">
        <v>194166</v>
      </c>
      <c r="F567" s="4">
        <f t="shared" si="35"/>
        <v>204.60063224446787</v>
      </c>
      <c r="G567" t="s">
        <v>20</v>
      </c>
      <c r="H567">
        <v>3596</v>
      </c>
      <c r="I567" s="7">
        <f t="shared" si="32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33"/>
        <v>40862.25</v>
      </c>
      <c r="O567" s="12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 s="22">
        <v>9300</v>
      </c>
      <c r="E568" s="22">
        <v>4124</v>
      </c>
      <c r="F568" s="4">
        <f t="shared" si="35"/>
        <v>44.344086021505376</v>
      </c>
      <c r="G568" t="s">
        <v>14</v>
      </c>
      <c r="H568">
        <v>37</v>
      </c>
      <c r="I568" s="7">
        <f t="shared" si="32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33"/>
        <v>42424.25</v>
      </c>
      <c r="O568" s="12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 s="22">
        <v>6800</v>
      </c>
      <c r="E569" s="22">
        <v>14865</v>
      </c>
      <c r="F569" s="4">
        <f t="shared" si="35"/>
        <v>218.60294117647058</v>
      </c>
      <c r="G569" t="s">
        <v>20</v>
      </c>
      <c r="H569">
        <v>244</v>
      </c>
      <c r="I569" s="7">
        <f t="shared" si="32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33"/>
        <v>41830.208333333336</v>
      </c>
      <c r="O569" s="12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 s="22">
        <v>72400</v>
      </c>
      <c r="E570" s="22">
        <v>134688</v>
      </c>
      <c r="F570" s="4">
        <f t="shared" si="35"/>
        <v>186.03314917127071</v>
      </c>
      <c r="G570" t="s">
        <v>20</v>
      </c>
      <c r="H570">
        <v>5180</v>
      </c>
      <c r="I570" s="7">
        <f t="shared" si="32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33"/>
        <v>40374.208333333336</v>
      </c>
      <c r="O570" s="12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 s="22">
        <v>20100</v>
      </c>
      <c r="E571" s="22">
        <v>47705</v>
      </c>
      <c r="F571" s="4">
        <f t="shared" si="35"/>
        <v>237.33830845771143</v>
      </c>
      <c r="G571" t="s">
        <v>20</v>
      </c>
      <c r="H571">
        <v>589</v>
      </c>
      <c r="I571" s="7">
        <f t="shared" si="32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33"/>
        <v>40554.25</v>
      </c>
      <c r="O571" s="12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 s="22">
        <v>31200</v>
      </c>
      <c r="E572" s="22">
        <v>95364</v>
      </c>
      <c r="F572" s="4">
        <f t="shared" si="35"/>
        <v>305.65384615384613</v>
      </c>
      <c r="G572" t="s">
        <v>20</v>
      </c>
      <c r="H572">
        <v>2725</v>
      </c>
      <c r="I572" s="7">
        <f t="shared" si="32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33"/>
        <v>41993.25</v>
      </c>
      <c r="O572" s="12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 s="22">
        <v>3500</v>
      </c>
      <c r="E573" s="22">
        <v>3295</v>
      </c>
      <c r="F573" s="4">
        <f t="shared" si="35"/>
        <v>94.142857142857139</v>
      </c>
      <c r="G573" t="s">
        <v>14</v>
      </c>
      <c r="H573">
        <v>35</v>
      </c>
      <c r="I573" s="7">
        <f t="shared" si="32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33"/>
        <v>42174.208333333328</v>
      </c>
      <c r="O573" s="12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 s="22">
        <v>9000</v>
      </c>
      <c r="E574" s="22">
        <v>4896</v>
      </c>
      <c r="F574" s="4">
        <f t="shared" si="35"/>
        <v>54.400000000000006</v>
      </c>
      <c r="G574" t="s">
        <v>74</v>
      </c>
      <c r="H574">
        <v>94</v>
      </c>
      <c r="I574" s="7">
        <f t="shared" si="32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33"/>
        <v>42275.208333333328</v>
      </c>
      <c r="O574" s="12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 s="22">
        <v>6700</v>
      </c>
      <c r="E575" s="22">
        <v>7496</v>
      </c>
      <c r="F575" s="4">
        <f t="shared" si="35"/>
        <v>111.88059701492537</v>
      </c>
      <c r="G575" t="s">
        <v>20</v>
      </c>
      <c r="H575">
        <v>300</v>
      </c>
      <c r="I575" s="7">
        <f t="shared" si="32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33"/>
        <v>41761.208333333336</v>
      </c>
      <c r="O575" s="12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 s="22">
        <v>2700</v>
      </c>
      <c r="E576" s="22">
        <v>9967</v>
      </c>
      <c r="F576" s="4">
        <f t="shared" si="35"/>
        <v>369.14814814814815</v>
      </c>
      <c r="G576" t="s">
        <v>20</v>
      </c>
      <c r="H576">
        <v>144</v>
      </c>
      <c r="I576" s="7">
        <f t="shared" si="32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33"/>
        <v>43806.25</v>
      </c>
      <c r="O576" s="12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 s="22">
        <v>83300</v>
      </c>
      <c r="E577" s="22">
        <v>52421</v>
      </c>
      <c r="F577" s="4">
        <f t="shared" si="35"/>
        <v>62.930372148859547</v>
      </c>
      <c r="G577" t="s">
        <v>14</v>
      </c>
      <c r="H577">
        <v>558</v>
      </c>
      <c r="I577" s="7">
        <f t="shared" si="32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33"/>
        <v>41779.208333333336</v>
      </c>
      <c r="O577" s="12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 s="22">
        <v>9700</v>
      </c>
      <c r="E578" s="22">
        <v>6298</v>
      </c>
      <c r="F578" s="4">
        <f t="shared" si="35"/>
        <v>64.927835051546396</v>
      </c>
      <c r="G578" t="s">
        <v>14</v>
      </c>
      <c r="H578">
        <v>64</v>
      </c>
      <c r="I578" s="7">
        <f t="shared" si="32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33"/>
        <v>43040.208333333328</v>
      </c>
      <c r="O578" s="12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 s="22">
        <v>8200</v>
      </c>
      <c r="E579" s="22">
        <v>1546</v>
      </c>
      <c r="F579" s="4">
        <f t="shared" si="35"/>
        <v>18.853658536585368</v>
      </c>
      <c r="G579" t="s">
        <v>74</v>
      </c>
      <c r="H579">
        <v>37</v>
      </c>
      <c r="I579" s="7">
        <f t="shared" ref="I579:I642" si="36">IF(H579=0,"0",E579/H579)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37">(((L579/60)/60)/24)+DATE(1970,1,1)</f>
        <v>40613.25</v>
      </c>
      <c r="O579" s="12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 s="22">
        <v>96500</v>
      </c>
      <c r="E580" s="22">
        <v>16168</v>
      </c>
      <c r="F580" s="4">
        <f t="shared" ref="F580:F643" si="39">E580/D580*100</f>
        <v>16.754404145077721</v>
      </c>
      <c r="G580" t="s">
        <v>14</v>
      </c>
      <c r="H580">
        <v>245</v>
      </c>
      <c r="I580" s="7">
        <f t="shared" si="3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37"/>
        <v>40878.25</v>
      </c>
      <c r="O580" s="12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 s="22">
        <v>6200</v>
      </c>
      <c r="E581" s="22">
        <v>6269</v>
      </c>
      <c r="F581" s="4">
        <f t="shared" si="39"/>
        <v>101.11290322580646</v>
      </c>
      <c r="G581" t="s">
        <v>20</v>
      </c>
      <c r="H581">
        <v>87</v>
      </c>
      <c r="I581" s="7">
        <f t="shared" si="3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37"/>
        <v>40762.208333333336</v>
      </c>
      <c r="O581" s="12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 s="22">
        <v>43800</v>
      </c>
      <c r="E582" s="22">
        <v>149578</v>
      </c>
      <c r="F582" s="4">
        <f t="shared" si="39"/>
        <v>341.5022831050228</v>
      </c>
      <c r="G582" t="s">
        <v>20</v>
      </c>
      <c r="H582">
        <v>3116</v>
      </c>
      <c r="I582" s="7">
        <f t="shared" si="3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37"/>
        <v>41696.25</v>
      </c>
      <c r="O582" s="12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 s="22">
        <v>6000</v>
      </c>
      <c r="E583" s="22">
        <v>3841</v>
      </c>
      <c r="F583" s="4">
        <f t="shared" si="39"/>
        <v>64.016666666666666</v>
      </c>
      <c r="G583" t="s">
        <v>14</v>
      </c>
      <c r="H583">
        <v>71</v>
      </c>
      <c r="I583" s="7">
        <f t="shared" si="3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37"/>
        <v>40662.208333333336</v>
      </c>
      <c r="O583" s="12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 s="22">
        <v>8700</v>
      </c>
      <c r="E584" s="22">
        <v>4531</v>
      </c>
      <c r="F584" s="4">
        <f t="shared" si="39"/>
        <v>52.080459770114942</v>
      </c>
      <c r="G584" t="s">
        <v>14</v>
      </c>
      <c r="H584">
        <v>42</v>
      </c>
      <c r="I584" s="7">
        <f t="shared" si="3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37"/>
        <v>42165.208333333328</v>
      </c>
      <c r="O584" s="12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 s="22">
        <v>18900</v>
      </c>
      <c r="E585" s="22">
        <v>60934</v>
      </c>
      <c r="F585" s="4">
        <f t="shared" si="39"/>
        <v>322.40211640211641</v>
      </c>
      <c r="G585" t="s">
        <v>20</v>
      </c>
      <c r="H585">
        <v>909</v>
      </c>
      <c r="I585" s="7">
        <f t="shared" si="3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37"/>
        <v>40959.25</v>
      </c>
      <c r="O585" s="12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 s="22">
        <v>86400</v>
      </c>
      <c r="E586" s="22">
        <v>103255</v>
      </c>
      <c r="F586" s="4">
        <f t="shared" si="39"/>
        <v>119.50810185185186</v>
      </c>
      <c r="G586" t="s">
        <v>20</v>
      </c>
      <c r="H586">
        <v>1613</v>
      </c>
      <c r="I586" s="7">
        <f t="shared" si="3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37"/>
        <v>41024.208333333336</v>
      </c>
      <c r="O586" s="12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 s="22">
        <v>8900</v>
      </c>
      <c r="E587" s="22">
        <v>13065</v>
      </c>
      <c r="F587" s="4">
        <f t="shared" si="39"/>
        <v>146.79775280898878</v>
      </c>
      <c r="G587" t="s">
        <v>20</v>
      </c>
      <c r="H587">
        <v>136</v>
      </c>
      <c r="I587" s="7">
        <f t="shared" si="3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37"/>
        <v>40255.208333333336</v>
      </c>
      <c r="O587" s="12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 s="22">
        <v>700</v>
      </c>
      <c r="E588" s="22">
        <v>6654</v>
      </c>
      <c r="F588" s="4">
        <f t="shared" si="39"/>
        <v>950.57142857142856</v>
      </c>
      <c r="G588" t="s">
        <v>20</v>
      </c>
      <c r="H588">
        <v>130</v>
      </c>
      <c r="I588" s="7">
        <f t="shared" si="3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37"/>
        <v>40499.25</v>
      </c>
      <c r="O588" s="12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 s="22">
        <v>9400</v>
      </c>
      <c r="E589" s="22">
        <v>6852</v>
      </c>
      <c r="F589" s="4">
        <f t="shared" si="39"/>
        <v>72.893617021276597</v>
      </c>
      <c r="G589" t="s">
        <v>14</v>
      </c>
      <c r="H589">
        <v>156</v>
      </c>
      <c r="I589" s="7">
        <f t="shared" si="3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37"/>
        <v>43484.25</v>
      </c>
      <c r="O589" s="12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 s="22">
        <v>157600</v>
      </c>
      <c r="E590" s="22">
        <v>124517</v>
      </c>
      <c r="F590" s="4">
        <f t="shared" si="39"/>
        <v>79.008248730964468</v>
      </c>
      <c r="G590" t="s">
        <v>14</v>
      </c>
      <c r="H590">
        <v>1368</v>
      </c>
      <c r="I590" s="7">
        <f t="shared" si="3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37"/>
        <v>40262.208333333336</v>
      </c>
      <c r="O590" s="12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 s="22">
        <v>7900</v>
      </c>
      <c r="E591" s="22">
        <v>5113</v>
      </c>
      <c r="F591" s="4">
        <f t="shared" si="39"/>
        <v>64.721518987341781</v>
      </c>
      <c r="G591" t="s">
        <v>14</v>
      </c>
      <c r="H591">
        <v>102</v>
      </c>
      <c r="I591" s="7">
        <f t="shared" si="3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37"/>
        <v>42190.208333333328</v>
      </c>
      <c r="O591" s="12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 s="22">
        <v>7100</v>
      </c>
      <c r="E592" s="22">
        <v>5824</v>
      </c>
      <c r="F592" s="4">
        <f t="shared" si="39"/>
        <v>82.028169014084511</v>
      </c>
      <c r="G592" t="s">
        <v>14</v>
      </c>
      <c r="H592">
        <v>86</v>
      </c>
      <c r="I592" s="7">
        <f t="shared" si="3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37"/>
        <v>41994.25</v>
      </c>
      <c r="O592" s="12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 s="22">
        <v>600</v>
      </c>
      <c r="E593" s="22">
        <v>6226</v>
      </c>
      <c r="F593" s="4">
        <f t="shared" si="39"/>
        <v>1037.6666666666667</v>
      </c>
      <c r="G593" t="s">
        <v>20</v>
      </c>
      <c r="H593">
        <v>102</v>
      </c>
      <c r="I593" s="7">
        <f t="shared" si="3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37"/>
        <v>40373.208333333336</v>
      </c>
      <c r="O593" s="12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 s="22">
        <v>156800</v>
      </c>
      <c r="E594" s="22">
        <v>20243</v>
      </c>
      <c r="F594" s="4">
        <f t="shared" si="39"/>
        <v>12.910076530612244</v>
      </c>
      <c r="G594" t="s">
        <v>14</v>
      </c>
      <c r="H594">
        <v>253</v>
      </c>
      <c r="I594" s="7">
        <f t="shared" si="3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37"/>
        <v>41789.208333333336</v>
      </c>
      <c r="O594" s="12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 s="22">
        <v>121600</v>
      </c>
      <c r="E595" s="22">
        <v>188288</v>
      </c>
      <c r="F595" s="4">
        <f t="shared" si="39"/>
        <v>154.84210526315789</v>
      </c>
      <c r="G595" t="s">
        <v>20</v>
      </c>
      <c r="H595">
        <v>4006</v>
      </c>
      <c r="I595" s="7">
        <f t="shared" si="3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37"/>
        <v>41724.208333333336</v>
      </c>
      <c r="O595" s="12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 s="22">
        <v>157300</v>
      </c>
      <c r="E596" s="22">
        <v>11167</v>
      </c>
      <c r="F596" s="4">
        <f t="shared" si="39"/>
        <v>7.0991735537190088</v>
      </c>
      <c r="G596" t="s">
        <v>14</v>
      </c>
      <c r="H596">
        <v>157</v>
      </c>
      <c r="I596" s="7">
        <f t="shared" si="3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37"/>
        <v>42548.208333333328</v>
      </c>
      <c r="O596" s="12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 s="22">
        <v>70300</v>
      </c>
      <c r="E597" s="22">
        <v>146595</v>
      </c>
      <c r="F597" s="4">
        <f t="shared" si="39"/>
        <v>208.52773826458036</v>
      </c>
      <c r="G597" t="s">
        <v>20</v>
      </c>
      <c r="H597">
        <v>1629</v>
      </c>
      <c r="I597" s="7">
        <f t="shared" si="3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37"/>
        <v>40253.208333333336</v>
      </c>
      <c r="O597" s="12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 s="22">
        <v>7900</v>
      </c>
      <c r="E598" s="22">
        <v>7875</v>
      </c>
      <c r="F598" s="4">
        <f t="shared" si="39"/>
        <v>99.683544303797461</v>
      </c>
      <c r="G598" t="s">
        <v>14</v>
      </c>
      <c r="H598">
        <v>183</v>
      </c>
      <c r="I598" s="7">
        <f t="shared" si="3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37"/>
        <v>42434.25</v>
      </c>
      <c r="O598" s="12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 s="22">
        <v>73800</v>
      </c>
      <c r="E599" s="22">
        <v>148779</v>
      </c>
      <c r="F599" s="4">
        <f t="shared" si="39"/>
        <v>201.59756097560978</v>
      </c>
      <c r="G599" t="s">
        <v>20</v>
      </c>
      <c r="H599">
        <v>2188</v>
      </c>
      <c r="I599" s="7">
        <f t="shared" si="3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37"/>
        <v>43786.25</v>
      </c>
      <c r="O599" s="12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 s="22">
        <v>108500</v>
      </c>
      <c r="E600" s="22">
        <v>175868</v>
      </c>
      <c r="F600" s="4">
        <f t="shared" si="39"/>
        <v>162.09032258064516</v>
      </c>
      <c r="G600" t="s">
        <v>20</v>
      </c>
      <c r="H600">
        <v>2409</v>
      </c>
      <c r="I600" s="7">
        <f t="shared" si="3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37"/>
        <v>40344.208333333336</v>
      </c>
      <c r="O600" s="12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 s="22">
        <v>140300</v>
      </c>
      <c r="E601" s="22">
        <v>5112</v>
      </c>
      <c r="F601" s="4">
        <f t="shared" si="39"/>
        <v>3.6436208125445471</v>
      </c>
      <c r="G601" t="s">
        <v>14</v>
      </c>
      <c r="H601">
        <v>82</v>
      </c>
      <c r="I601" s="7">
        <f t="shared" si="3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37"/>
        <v>42047.25</v>
      </c>
      <c r="O601" s="12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 s="22">
        <v>100</v>
      </c>
      <c r="E602" s="22">
        <v>5</v>
      </c>
      <c r="F602" s="4">
        <f t="shared" si="39"/>
        <v>5</v>
      </c>
      <c r="G602" t="s">
        <v>14</v>
      </c>
      <c r="H602">
        <v>1</v>
      </c>
      <c r="I602" s="7">
        <f t="shared" si="36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37"/>
        <v>41485.208333333336</v>
      </c>
      <c r="O602" s="12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 s="22">
        <v>6300</v>
      </c>
      <c r="E603" s="22">
        <v>13018</v>
      </c>
      <c r="F603" s="4">
        <f t="shared" si="39"/>
        <v>206.63492063492063</v>
      </c>
      <c r="G603" t="s">
        <v>20</v>
      </c>
      <c r="H603">
        <v>194</v>
      </c>
      <c r="I603" s="7">
        <f t="shared" si="3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37"/>
        <v>41789.208333333336</v>
      </c>
      <c r="O603" s="12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 s="22">
        <v>71100</v>
      </c>
      <c r="E604" s="22">
        <v>91176</v>
      </c>
      <c r="F604" s="4">
        <f t="shared" si="39"/>
        <v>128.23628691983123</v>
      </c>
      <c r="G604" t="s">
        <v>20</v>
      </c>
      <c r="H604">
        <v>1140</v>
      </c>
      <c r="I604" s="7">
        <f t="shared" si="3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37"/>
        <v>42160.208333333328</v>
      </c>
      <c r="O604" s="12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 s="22">
        <v>5300</v>
      </c>
      <c r="E605" s="22">
        <v>6342</v>
      </c>
      <c r="F605" s="4">
        <f t="shared" si="39"/>
        <v>119.66037735849055</v>
      </c>
      <c r="G605" t="s">
        <v>20</v>
      </c>
      <c r="H605">
        <v>102</v>
      </c>
      <c r="I605" s="7">
        <f t="shared" si="3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37"/>
        <v>43573.208333333328</v>
      </c>
      <c r="O605" s="12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 s="22">
        <v>88700</v>
      </c>
      <c r="E606" s="22">
        <v>151438</v>
      </c>
      <c r="F606" s="4">
        <f t="shared" si="39"/>
        <v>170.73055242390078</v>
      </c>
      <c r="G606" t="s">
        <v>20</v>
      </c>
      <c r="H606">
        <v>2857</v>
      </c>
      <c r="I606" s="7">
        <f t="shared" si="3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37"/>
        <v>40565.25</v>
      </c>
      <c r="O606" s="12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 s="22">
        <v>3300</v>
      </c>
      <c r="E607" s="22">
        <v>6178</v>
      </c>
      <c r="F607" s="4">
        <f t="shared" si="39"/>
        <v>187.21212121212122</v>
      </c>
      <c r="G607" t="s">
        <v>20</v>
      </c>
      <c r="H607">
        <v>107</v>
      </c>
      <c r="I607" s="7">
        <f t="shared" si="3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37"/>
        <v>42280.208333333328</v>
      </c>
      <c r="O607" s="12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 s="22">
        <v>3400</v>
      </c>
      <c r="E608" s="22">
        <v>6405</v>
      </c>
      <c r="F608" s="4">
        <f t="shared" si="39"/>
        <v>188.38235294117646</v>
      </c>
      <c r="G608" t="s">
        <v>20</v>
      </c>
      <c r="H608">
        <v>160</v>
      </c>
      <c r="I608" s="7">
        <f t="shared" si="3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37"/>
        <v>42436.25</v>
      </c>
      <c r="O608" s="12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 s="22">
        <v>137600</v>
      </c>
      <c r="E609" s="22">
        <v>180667</v>
      </c>
      <c r="F609" s="4">
        <f t="shared" si="39"/>
        <v>131.29869186046511</v>
      </c>
      <c r="G609" t="s">
        <v>20</v>
      </c>
      <c r="H609">
        <v>2230</v>
      </c>
      <c r="I609" s="7">
        <f t="shared" si="3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37"/>
        <v>41721.208333333336</v>
      </c>
      <c r="O609" s="12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 s="22">
        <v>3900</v>
      </c>
      <c r="E610" s="22">
        <v>11075</v>
      </c>
      <c r="F610" s="4">
        <f t="shared" si="39"/>
        <v>283.97435897435901</v>
      </c>
      <c r="G610" t="s">
        <v>20</v>
      </c>
      <c r="H610">
        <v>316</v>
      </c>
      <c r="I610" s="7">
        <f t="shared" si="3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37"/>
        <v>43530.25</v>
      </c>
      <c r="O610" s="12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 s="22">
        <v>10000</v>
      </c>
      <c r="E611" s="22">
        <v>12042</v>
      </c>
      <c r="F611" s="4">
        <f t="shared" si="39"/>
        <v>120.41999999999999</v>
      </c>
      <c r="G611" t="s">
        <v>20</v>
      </c>
      <c r="H611">
        <v>117</v>
      </c>
      <c r="I611" s="7">
        <f t="shared" si="3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37"/>
        <v>43481.25</v>
      </c>
      <c r="O611" s="12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 s="22">
        <v>42800</v>
      </c>
      <c r="E612" s="22">
        <v>179356</v>
      </c>
      <c r="F612" s="4">
        <f t="shared" si="39"/>
        <v>419.0560747663551</v>
      </c>
      <c r="G612" t="s">
        <v>20</v>
      </c>
      <c r="H612">
        <v>6406</v>
      </c>
      <c r="I612" s="7">
        <f t="shared" si="3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37"/>
        <v>41259.25</v>
      </c>
      <c r="O612" s="12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 s="22">
        <v>8200</v>
      </c>
      <c r="E613" s="22">
        <v>1136</v>
      </c>
      <c r="F613" s="4">
        <f t="shared" si="39"/>
        <v>13.853658536585368</v>
      </c>
      <c r="G613" t="s">
        <v>74</v>
      </c>
      <c r="H613">
        <v>15</v>
      </c>
      <c r="I613" s="7">
        <f t="shared" si="3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37"/>
        <v>41480.208333333336</v>
      </c>
      <c r="O613" s="12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 s="22">
        <v>6200</v>
      </c>
      <c r="E614" s="22">
        <v>8645</v>
      </c>
      <c r="F614" s="4">
        <f t="shared" si="39"/>
        <v>139.43548387096774</v>
      </c>
      <c r="G614" t="s">
        <v>20</v>
      </c>
      <c r="H614">
        <v>192</v>
      </c>
      <c r="I614" s="7">
        <f t="shared" si="3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37"/>
        <v>40474.208333333336</v>
      </c>
      <c r="O614" s="12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 s="22">
        <v>1100</v>
      </c>
      <c r="E615" s="22">
        <v>1914</v>
      </c>
      <c r="F615" s="4">
        <f t="shared" si="39"/>
        <v>174</v>
      </c>
      <c r="G615" t="s">
        <v>20</v>
      </c>
      <c r="H615">
        <v>26</v>
      </c>
      <c r="I615" s="7">
        <f t="shared" si="3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37"/>
        <v>42973.208333333328</v>
      </c>
      <c r="O615" s="12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 s="22">
        <v>26500</v>
      </c>
      <c r="E616" s="22">
        <v>41205</v>
      </c>
      <c r="F616" s="4">
        <f t="shared" si="39"/>
        <v>155.49056603773585</v>
      </c>
      <c r="G616" t="s">
        <v>20</v>
      </c>
      <c r="H616">
        <v>723</v>
      </c>
      <c r="I616" s="7">
        <f t="shared" si="3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37"/>
        <v>42746.25</v>
      </c>
      <c r="O616" s="12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 s="22">
        <v>8500</v>
      </c>
      <c r="E617" s="22">
        <v>14488</v>
      </c>
      <c r="F617" s="4">
        <f t="shared" si="39"/>
        <v>170.44705882352943</v>
      </c>
      <c r="G617" t="s">
        <v>20</v>
      </c>
      <c r="H617">
        <v>170</v>
      </c>
      <c r="I617" s="7">
        <f t="shared" si="3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37"/>
        <v>42489.208333333328</v>
      </c>
      <c r="O617" s="12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 s="22">
        <v>6400</v>
      </c>
      <c r="E618" s="22">
        <v>12129</v>
      </c>
      <c r="F618" s="4">
        <f t="shared" si="39"/>
        <v>189.515625</v>
      </c>
      <c r="G618" t="s">
        <v>20</v>
      </c>
      <c r="H618">
        <v>238</v>
      </c>
      <c r="I618" s="7">
        <f t="shared" si="3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37"/>
        <v>41537.208333333336</v>
      </c>
      <c r="O618" s="12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 s="22">
        <v>1400</v>
      </c>
      <c r="E619" s="22">
        <v>3496</v>
      </c>
      <c r="F619" s="4">
        <f t="shared" si="39"/>
        <v>249.71428571428572</v>
      </c>
      <c r="G619" t="s">
        <v>20</v>
      </c>
      <c r="H619">
        <v>55</v>
      </c>
      <c r="I619" s="7">
        <f t="shared" si="3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37"/>
        <v>41794.208333333336</v>
      </c>
      <c r="O619" s="12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 s="22">
        <v>198600</v>
      </c>
      <c r="E620" s="22">
        <v>97037</v>
      </c>
      <c r="F620" s="4">
        <f t="shared" si="39"/>
        <v>48.860523665659613</v>
      </c>
      <c r="G620" t="s">
        <v>14</v>
      </c>
      <c r="H620">
        <v>1198</v>
      </c>
      <c r="I620" s="7">
        <f t="shared" si="3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37"/>
        <v>41396.208333333336</v>
      </c>
      <c r="O620" s="12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 s="22">
        <v>195900</v>
      </c>
      <c r="E621" s="22">
        <v>55757</v>
      </c>
      <c r="F621" s="4">
        <f t="shared" si="39"/>
        <v>28.461970393057683</v>
      </c>
      <c r="G621" t="s">
        <v>14</v>
      </c>
      <c r="H621">
        <v>648</v>
      </c>
      <c r="I621" s="7">
        <f t="shared" si="3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37"/>
        <v>40669.208333333336</v>
      </c>
      <c r="O621" s="12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 s="22">
        <v>4300</v>
      </c>
      <c r="E622" s="22">
        <v>11525</v>
      </c>
      <c r="F622" s="4">
        <f t="shared" si="39"/>
        <v>268.02325581395348</v>
      </c>
      <c r="G622" t="s">
        <v>20</v>
      </c>
      <c r="H622">
        <v>128</v>
      </c>
      <c r="I622" s="7">
        <f t="shared" si="3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37"/>
        <v>42559.208333333328</v>
      </c>
      <c r="O622" s="12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 s="22">
        <v>25600</v>
      </c>
      <c r="E623" s="22">
        <v>158669</v>
      </c>
      <c r="F623" s="4">
        <f t="shared" si="39"/>
        <v>619.80078125</v>
      </c>
      <c r="G623" t="s">
        <v>20</v>
      </c>
      <c r="H623">
        <v>2144</v>
      </c>
      <c r="I623" s="7">
        <f t="shared" si="3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37"/>
        <v>42626.208333333328</v>
      </c>
      <c r="O623" s="12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 s="22">
        <v>189000</v>
      </c>
      <c r="E624" s="22">
        <v>5916</v>
      </c>
      <c r="F624" s="4">
        <f t="shared" si="39"/>
        <v>3.1301587301587301</v>
      </c>
      <c r="G624" t="s">
        <v>14</v>
      </c>
      <c r="H624">
        <v>64</v>
      </c>
      <c r="I624" s="7">
        <f t="shared" si="3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37"/>
        <v>43205.208333333328</v>
      </c>
      <c r="O624" s="12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 s="22">
        <v>94300</v>
      </c>
      <c r="E625" s="22">
        <v>150806</v>
      </c>
      <c r="F625" s="4">
        <f t="shared" si="39"/>
        <v>159.92152704135739</v>
      </c>
      <c r="G625" t="s">
        <v>20</v>
      </c>
      <c r="H625">
        <v>2693</v>
      </c>
      <c r="I625" s="7">
        <f t="shared" si="3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37"/>
        <v>42201.208333333328</v>
      </c>
      <c r="O625" s="12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 s="22">
        <v>5100</v>
      </c>
      <c r="E626" s="22">
        <v>14249</v>
      </c>
      <c r="F626" s="4">
        <f t="shared" si="39"/>
        <v>279.39215686274508</v>
      </c>
      <c r="G626" t="s">
        <v>20</v>
      </c>
      <c r="H626">
        <v>432</v>
      </c>
      <c r="I626" s="7">
        <f t="shared" si="3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37"/>
        <v>42029.25</v>
      </c>
      <c r="O626" s="12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 s="22">
        <v>7500</v>
      </c>
      <c r="E627" s="22">
        <v>5803</v>
      </c>
      <c r="F627" s="4">
        <f t="shared" si="39"/>
        <v>77.373333333333335</v>
      </c>
      <c r="G627" t="s">
        <v>14</v>
      </c>
      <c r="H627">
        <v>62</v>
      </c>
      <c r="I627" s="7">
        <f t="shared" si="3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37"/>
        <v>43857.25</v>
      </c>
      <c r="O627" s="12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 s="22">
        <v>6400</v>
      </c>
      <c r="E628" s="22">
        <v>13205</v>
      </c>
      <c r="F628" s="4">
        <f t="shared" si="39"/>
        <v>206.32812500000003</v>
      </c>
      <c r="G628" t="s">
        <v>20</v>
      </c>
      <c r="H628">
        <v>189</v>
      </c>
      <c r="I628" s="7">
        <f t="shared" si="3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37"/>
        <v>40449.208333333336</v>
      </c>
      <c r="O628" s="12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 s="22">
        <v>1600</v>
      </c>
      <c r="E629" s="22">
        <v>11108</v>
      </c>
      <c r="F629" s="4">
        <f t="shared" si="39"/>
        <v>694.25</v>
      </c>
      <c r="G629" t="s">
        <v>20</v>
      </c>
      <c r="H629">
        <v>154</v>
      </c>
      <c r="I629" s="7">
        <f t="shared" si="3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37"/>
        <v>40345.208333333336</v>
      </c>
      <c r="O629" s="12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 s="22">
        <v>1900</v>
      </c>
      <c r="E630" s="22">
        <v>2884</v>
      </c>
      <c r="F630" s="4">
        <f t="shared" si="39"/>
        <v>151.78947368421052</v>
      </c>
      <c r="G630" t="s">
        <v>20</v>
      </c>
      <c r="H630">
        <v>96</v>
      </c>
      <c r="I630" s="7">
        <f t="shared" si="3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37"/>
        <v>40455.208333333336</v>
      </c>
      <c r="O630" s="12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 s="22">
        <v>85900</v>
      </c>
      <c r="E631" s="22">
        <v>55476</v>
      </c>
      <c r="F631" s="4">
        <f t="shared" si="39"/>
        <v>64.58207217694995</v>
      </c>
      <c r="G631" t="s">
        <v>14</v>
      </c>
      <c r="H631">
        <v>750</v>
      </c>
      <c r="I631" s="7">
        <f t="shared" si="3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37"/>
        <v>42557.208333333328</v>
      </c>
      <c r="O631" s="12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 s="22">
        <v>9500</v>
      </c>
      <c r="E632" s="22">
        <v>5973</v>
      </c>
      <c r="F632" s="4">
        <f t="shared" si="39"/>
        <v>62.873684210526314</v>
      </c>
      <c r="G632" t="s">
        <v>74</v>
      </c>
      <c r="H632">
        <v>87</v>
      </c>
      <c r="I632" s="7">
        <f t="shared" si="3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37"/>
        <v>43586.208333333328</v>
      </c>
      <c r="O632" s="12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 s="22">
        <v>59200</v>
      </c>
      <c r="E633" s="22">
        <v>183756</v>
      </c>
      <c r="F633" s="4">
        <f t="shared" si="39"/>
        <v>310.39864864864865</v>
      </c>
      <c r="G633" t="s">
        <v>20</v>
      </c>
      <c r="H633">
        <v>3063</v>
      </c>
      <c r="I633" s="7">
        <f t="shared" si="3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37"/>
        <v>43550.208333333328</v>
      </c>
      <c r="O633" s="12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 s="22">
        <v>72100</v>
      </c>
      <c r="E634" s="22">
        <v>30902</v>
      </c>
      <c r="F634" s="4">
        <f t="shared" si="39"/>
        <v>42.859916782246884</v>
      </c>
      <c r="G634" t="s">
        <v>47</v>
      </c>
      <c r="H634">
        <v>278</v>
      </c>
      <c r="I634" s="7">
        <f t="shared" si="3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37"/>
        <v>41945.208333333336</v>
      </c>
      <c r="O634" s="12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 s="22">
        <v>6700</v>
      </c>
      <c r="E635" s="22">
        <v>5569</v>
      </c>
      <c r="F635" s="4">
        <f t="shared" si="39"/>
        <v>83.119402985074629</v>
      </c>
      <c r="G635" t="s">
        <v>14</v>
      </c>
      <c r="H635">
        <v>105</v>
      </c>
      <c r="I635" s="7">
        <f t="shared" si="3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37"/>
        <v>42315.25</v>
      </c>
      <c r="O635" s="12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 s="22">
        <v>118200</v>
      </c>
      <c r="E636" s="22">
        <v>92824</v>
      </c>
      <c r="F636" s="4">
        <f t="shared" si="39"/>
        <v>78.531302876480552</v>
      </c>
      <c r="G636" t="s">
        <v>74</v>
      </c>
      <c r="H636">
        <v>1658</v>
      </c>
      <c r="I636" s="7">
        <f t="shared" si="3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37"/>
        <v>42819.208333333328</v>
      </c>
      <c r="O636" s="12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 s="22">
        <v>139000</v>
      </c>
      <c r="E637" s="22">
        <v>158590</v>
      </c>
      <c r="F637" s="4">
        <f t="shared" si="39"/>
        <v>114.09352517985612</v>
      </c>
      <c r="G637" t="s">
        <v>20</v>
      </c>
      <c r="H637">
        <v>2266</v>
      </c>
      <c r="I637" s="7">
        <f t="shared" si="3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37"/>
        <v>41314.25</v>
      </c>
      <c r="O637" s="12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 s="22">
        <v>197700</v>
      </c>
      <c r="E638" s="22">
        <v>127591</v>
      </c>
      <c r="F638" s="4">
        <f t="shared" si="39"/>
        <v>64.537683358624179</v>
      </c>
      <c r="G638" t="s">
        <v>14</v>
      </c>
      <c r="H638">
        <v>2604</v>
      </c>
      <c r="I638" s="7">
        <f t="shared" si="3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37"/>
        <v>40926.25</v>
      </c>
      <c r="O638" s="12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 s="22">
        <v>8500</v>
      </c>
      <c r="E639" s="22">
        <v>6750</v>
      </c>
      <c r="F639" s="4">
        <f t="shared" si="39"/>
        <v>79.411764705882348</v>
      </c>
      <c r="G639" t="s">
        <v>14</v>
      </c>
      <c r="H639">
        <v>65</v>
      </c>
      <c r="I639" s="7">
        <f t="shared" si="3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37"/>
        <v>42688.25</v>
      </c>
      <c r="O639" s="12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 s="22">
        <v>81600</v>
      </c>
      <c r="E640" s="22">
        <v>9318</v>
      </c>
      <c r="F640" s="4">
        <f t="shared" si="39"/>
        <v>11.419117647058824</v>
      </c>
      <c r="G640" t="s">
        <v>14</v>
      </c>
      <c r="H640">
        <v>94</v>
      </c>
      <c r="I640" s="7">
        <f t="shared" si="3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37"/>
        <v>40386.208333333336</v>
      </c>
      <c r="O640" s="12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 s="22">
        <v>8600</v>
      </c>
      <c r="E641" s="22">
        <v>4832</v>
      </c>
      <c r="F641" s="4">
        <f t="shared" si="39"/>
        <v>56.186046511627907</v>
      </c>
      <c r="G641" t="s">
        <v>47</v>
      </c>
      <c r="H641">
        <v>45</v>
      </c>
      <c r="I641" s="7">
        <f t="shared" si="3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37"/>
        <v>43309.208333333328</v>
      </c>
      <c r="O641" s="12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 s="22">
        <v>119800</v>
      </c>
      <c r="E642" s="22">
        <v>19769</v>
      </c>
      <c r="F642" s="4">
        <f t="shared" si="39"/>
        <v>16.501669449081803</v>
      </c>
      <c r="G642" t="s">
        <v>14</v>
      </c>
      <c r="H642">
        <v>257</v>
      </c>
      <c r="I642" s="7">
        <f t="shared" si="3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37"/>
        <v>42387.25</v>
      </c>
      <c r="O642" s="12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 s="22">
        <v>9400</v>
      </c>
      <c r="E643" s="22">
        <v>11277</v>
      </c>
      <c r="F643" s="4">
        <f t="shared" si="39"/>
        <v>119.96808510638297</v>
      </c>
      <c r="G643" t="s">
        <v>20</v>
      </c>
      <c r="H643">
        <v>194</v>
      </c>
      <c r="I643" s="7">
        <f t="shared" ref="I643:I706" si="40">IF(H643=0,"0",E643/H643)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41">(((L643/60)/60)/24)+DATE(1970,1,1)</f>
        <v>42786.25</v>
      </c>
      <c r="O643" s="12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 s="22">
        <v>9200</v>
      </c>
      <c r="E644" s="22">
        <v>13382</v>
      </c>
      <c r="F644" s="4">
        <f t="shared" ref="F644:F707" si="43">E644/D644*100</f>
        <v>145.45652173913044</v>
      </c>
      <c r="G644" t="s">
        <v>20</v>
      </c>
      <c r="H644">
        <v>129</v>
      </c>
      <c r="I644" s="7">
        <f t="shared" si="4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41"/>
        <v>43451.25</v>
      </c>
      <c r="O644" s="12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 s="22">
        <v>14900</v>
      </c>
      <c r="E645" s="22">
        <v>32986</v>
      </c>
      <c r="F645" s="4">
        <f t="shared" si="43"/>
        <v>221.38255033557047</v>
      </c>
      <c r="G645" t="s">
        <v>20</v>
      </c>
      <c r="H645">
        <v>375</v>
      </c>
      <c r="I645" s="7">
        <f t="shared" si="4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41"/>
        <v>42795.25</v>
      </c>
      <c r="O645" s="12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 s="22">
        <v>169400</v>
      </c>
      <c r="E646" s="22">
        <v>81984</v>
      </c>
      <c r="F646" s="4">
        <f t="shared" si="43"/>
        <v>48.396694214876035</v>
      </c>
      <c r="G646" t="s">
        <v>14</v>
      </c>
      <c r="H646">
        <v>2928</v>
      </c>
      <c r="I646" s="7">
        <f t="shared" si="40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41"/>
        <v>43452.25</v>
      </c>
      <c r="O646" s="12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 s="22">
        <v>192100</v>
      </c>
      <c r="E647" s="22">
        <v>178483</v>
      </c>
      <c r="F647" s="4">
        <f t="shared" si="43"/>
        <v>92.911504424778755</v>
      </c>
      <c r="G647" t="s">
        <v>14</v>
      </c>
      <c r="H647">
        <v>4697</v>
      </c>
      <c r="I647" s="7">
        <f t="shared" si="4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41"/>
        <v>43369.208333333328</v>
      </c>
      <c r="O647" s="12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 s="22">
        <v>98700</v>
      </c>
      <c r="E648" s="22">
        <v>87448</v>
      </c>
      <c r="F648" s="4">
        <f t="shared" si="43"/>
        <v>88.599797365754824</v>
      </c>
      <c r="G648" t="s">
        <v>14</v>
      </c>
      <c r="H648">
        <v>2915</v>
      </c>
      <c r="I648" s="7">
        <f t="shared" si="4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41"/>
        <v>41346.208333333336</v>
      </c>
      <c r="O648" s="12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 s="22">
        <v>4500</v>
      </c>
      <c r="E649" s="22">
        <v>1863</v>
      </c>
      <c r="F649" s="4">
        <f t="shared" si="43"/>
        <v>41.4</v>
      </c>
      <c r="G649" t="s">
        <v>14</v>
      </c>
      <c r="H649">
        <v>18</v>
      </c>
      <c r="I649" s="7">
        <f t="shared" si="40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41"/>
        <v>43199.208333333328</v>
      </c>
      <c r="O649" s="12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 s="22">
        <v>98600</v>
      </c>
      <c r="E650" s="22">
        <v>62174</v>
      </c>
      <c r="F650" s="4">
        <f t="shared" si="43"/>
        <v>63.056795131845846</v>
      </c>
      <c r="G650" t="s">
        <v>74</v>
      </c>
      <c r="H650">
        <v>723</v>
      </c>
      <c r="I650" s="7">
        <f t="shared" si="4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41"/>
        <v>42922.208333333328</v>
      </c>
      <c r="O650" s="12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 s="22">
        <v>121700</v>
      </c>
      <c r="E651" s="22">
        <v>59003</v>
      </c>
      <c r="F651" s="4">
        <f t="shared" si="43"/>
        <v>48.482333607230892</v>
      </c>
      <c r="G651" t="s">
        <v>14</v>
      </c>
      <c r="H651">
        <v>602</v>
      </c>
      <c r="I651" s="7">
        <f t="shared" si="4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41"/>
        <v>40471.208333333336</v>
      </c>
      <c r="O651" s="12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 s="22">
        <v>100</v>
      </c>
      <c r="E652" s="22">
        <v>2</v>
      </c>
      <c r="F652" s="4">
        <f t="shared" si="43"/>
        <v>2</v>
      </c>
      <c r="G652" t="s">
        <v>14</v>
      </c>
      <c r="H652">
        <v>1</v>
      </c>
      <c r="I652" s="7">
        <f t="shared" si="40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41"/>
        <v>41828.208333333336</v>
      </c>
      <c r="O652" s="12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 s="22">
        <v>196700</v>
      </c>
      <c r="E653" s="22">
        <v>174039</v>
      </c>
      <c r="F653" s="4">
        <f t="shared" si="43"/>
        <v>88.47941026944585</v>
      </c>
      <c r="G653" t="s">
        <v>14</v>
      </c>
      <c r="H653">
        <v>3868</v>
      </c>
      <c r="I653" s="7">
        <f t="shared" si="4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41"/>
        <v>41692.25</v>
      </c>
      <c r="O653" s="12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 s="22">
        <v>10000</v>
      </c>
      <c r="E654" s="22">
        <v>12684</v>
      </c>
      <c r="F654" s="4">
        <f t="shared" si="43"/>
        <v>126.84</v>
      </c>
      <c r="G654" t="s">
        <v>20</v>
      </c>
      <c r="H654">
        <v>409</v>
      </c>
      <c r="I654" s="7">
        <f t="shared" si="4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41"/>
        <v>42587.208333333328</v>
      </c>
      <c r="O654" s="12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 s="22">
        <v>600</v>
      </c>
      <c r="E655" s="22">
        <v>14033</v>
      </c>
      <c r="F655" s="4">
        <f t="shared" si="43"/>
        <v>2338.833333333333</v>
      </c>
      <c r="G655" t="s">
        <v>20</v>
      </c>
      <c r="H655">
        <v>234</v>
      </c>
      <c r="I655" s="7">
        <f t="shared" si="4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41"/>
        <v>42468.208333333328</v>
      </c>
      <c r="O655" s="12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 s="22">
        <v>35000</v>
      </c>
      <c r="E656" s="22">
        <v>177936</v>
      </c>
      <c r="F656" s="4">
        <f t="shared" si="43"/>
        <v>508.38857142857148</v>
      </c>
      <c r="G656" t="s">
        <v>20</v>
      </c>
      <c r="H656">
        <v>3016</v>
      </c>
      <c r="I656" s="7">
        <f t="shared" si="4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41"/>
        <v>42240.208333333328</v>
      </c>
      <c r="O656" s="12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 s="22">
        <v>6900</v>
      </c>
      <c r="E657" s="22">
        <v>13212</v>
      </c>
      <c r="F657" s="4">
        <f t="shared" si="43"/>
        <v>191.47826086956522</v>
      </c>
      <c r="G657" t="s">
        <v>20</v>
      </c>
      <c r="H657">
        <v>264</v>
      </c>
      <c r="I657" s="7">
        <f t="shared" si="4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41"/>
        <v>42796.25</v>
      </c>
      <c r="O657" s="12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 s="22">
        <v>118400</v>
      </c>
      <c r="E658" s="22">
        <v>49879</v>
      </c>
      <c r="F658" s="4">
        <f t="shared" si="43"/>
        <v>42.127533783783782</v>
      </c>
      <c r="G658" t="s">
        <v>14</v>
      </c>
      <c r="H658">
        <v>504</v>
      </c>
      <c r="I658" s="7">
        <f t="shared" si="4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41"/>
        <v>43097.25</v>
      </c>
      <c r="O658" s="12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 s="22">
        <v>10000</v>
      </c>
      <c r="E659" s="22">
        <v>824</v>
      </c>
      <c r="F659" s="4">
        <f t="shared" si="43"/>
        <v>8.24</v>
      </c>
      <c r="G659" t="s">
        <v>14</v>
      </c>
      <c r="H659">
        <v>14</v>
      </c>
      <c r="I659" s="7">
        <f t="shared" si="4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41"/>
        <v>43096.25</v>
      </c>
      <c r="O659" s="12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 s="22">
        <v>52600</v>
      </c>
      <c r="E660" s="22">
        <v>31594</v>
      </c>
      <c r="F660" s="4">
        <f t="shared" si="43"/>
        <v>60.064638783269963</v>
      </c>
      <c r="G660" t="s">
        <v>74</v>
      </c>
      <c r="H660">
        <v>390</v>
      </c>
      <c r="I660" s="7">
        <f t="shared" si="4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41"/>
        <v>42246.208333333328</v>
      </c>
      <c r="O660" s="12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 s="22">
        <v>120700</v>
      </c>
      <c r="E661" s="22">
        <v>57010</v>
      </c>
      <c r="F661" s="4">
        <f t="shared" si="43"/>
        <v>47.232808616404313</v>
      </c>
      <c r="G661" t="s">
        <v>14</v>
      </c>
      <c r="H661">
        <v>750</v>
      </c>
      <c r="I661" s="7">
        <f t="shared" si="4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41"/>
        <v>40570.25</v>
      </c>
      <c r="O661" s="12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 s="22">
        <v>9100</v>
      </c>
      <c r="E662" s="22">
        <v>7438</v>
      </c>
      <c r="F662" s="4">
        <f t="shared" si="43"/>
        <v>81.736263736263737</v>
      </c>
      <c r="G662" t="s">
        <v>14</v>
      </c>
      <c r="H662">
        <v>77</v>
      </c>
      <c r="I662" s="7">
        <f t="shared" si="4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41"/>
        <v>42237.208333333328</v>
      </c>
      <c r="O662" s="12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 s="22">
        <v>106800</v>
      </c>
      <c r="E663" s="22">
        <v>57872</v>
      </c>
      <c r="F663" s="4">
        <f t="shared" si="43"/>
        <v>54.187265917603</v>
      </c>
      <c r="G663" t="s">
        <v>14</v>
      </c>
      <c r="H663">
        <v>752</v>
      </c>
      <c r="I663" s="7">
        <f t="shared" si="4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41"/>
        <v>40996.208333333336</v>
      </c>
      <c r="O663" s="12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 s="22">
        <v>9100</v>
      </c>
      <c r="E664" s="22">
        <v>8906</v>
      </c>
      <c r="F664" s="4">
        <f t="shared" si="43"/>
        <v>97.868131868131869</v>
      </c>
      <c r="G664" t="s">
        <v>14</v>
      </c>
      <c r="H664">
        <v>131</v>
      </c>
      <c r="I664" s="7">
        <f t="shared" si="4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41"/>
        <v>43443.25</v>
      </c>
      <c r="O664" s="12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 s="22">
        <v>10000</v>
      </c>
      <c r="E665" s="22">
        <v>7724</v>
      </c>
      <c r="F665" s="4">
        <f t="shared" si="43"/>
        <v>77.239999999999995</v>
      </c>
      <c r="G665" t="s">
        <v>14</v>
      </c>
      <c r="H665">
        <v>87</v>
      </c>
      <c r="I665" s="7">
        <f t="shared" si="4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41"/>
        <v>40458.208333333336</v>
      </c>
      <c r="O665" s="12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 s="22">
        <v>79400</v>
      </c>
      <c r="E666" s="22">
        <v>26571</v>
      </c>
      <c r="F666" s="4">
        <f t="shared" si="43"/>
        <v>33.464735516372798</v>
      </c>
      <c r="G666" t="s">
        <v>14</v>
      </c>
      <c r="H666">
        <v>1063</v>
      </c>
      <c r="I666" s="7">
        <f t="shared" si="4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41"/>
        <v>40959.25</v>
      </c>
      <c r="O666" s="12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 s="22">
        <v>5100</v>
      </c>
      <c r="E667" s="22">
        <v>12219</v>
      </c>
      <c r="F667" s="4">
        <f t="shared" si="43"/>
        <v>239.58823529411765</v>
      </c>
      <c r="G667" t="s">
        <v>20</v>
      </c>
      <c r="H667">
        <v>272</v>
      </c>
      <c r="I667" s="7">
        <f t="shared" si="4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41"/>
        <v>40733.208333333336</v>
      </c>
      <c r="O667" s="12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 s="22">
        <v>3100</v>
      </c>
      <c r="E668" s="22">
        <v>1985</v>
      </c>
      <c r="F668" s="4">
        <f t="shared" si="43"/>
        <v>64.032258064516128</v>
      </c>
      <c r="G668" t="s">
        <v>74</v>
      </c>
      <c r="H668">
        <v>25</v>
      </c>
      <c r="I668" s="7">
        <f t="shared" si="4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41"/>
        <v>41516.208333333336</v>
      </c>
      <c r="O668" s="12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 s="22">
        <v>6900</v>
      </c>
      <c r="E669" s="22">
        <v>12155</v>
      </c>
      <c r="F669" s="4">
        <f t="shared" si="43"/>
        <v>176.15942028985506</v>
      </c>
      <c r="G669" t="s">
        <v>20</v>
      </c>
      <c r="H669">
        <v>419</v>
      </c>
      <c r="I669" s="7">
        <f t="shared" si="4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41"/>
        <v>41892.208333333336</v>
      </c>
      <c r="O669" s="12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 s="22">
        <v>27500</v>
      </c>
      <c r="E670" s="22">
        <v>5593</v>
      </c>
      <c r="F670" s="4">
        <f t="shared" si="43"/>
        <v>20.33818181818182</v>
      </c>
      <c r="G670" t="s">
        <v>14</v>
      </c>
      <c r="H670">
        <v>76</v>
      </c>
      <c r="I670" s="7">
        <f t="shared" si="4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41"/>
        <v>41122.208333333336</v>
      </c>
      <c r="O670" s="12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 s="22">
        <v>48800</v>
      </c>
      <c r="E671" s="22">
        <v>175020</v>
      </c>
      <c r="F671" s="4">
        <f t="shared" si="43"/>
        <v>358.64754098360658</v>
      </c>
      <c r="G671" t="s">
        <v>20</v>
      </c>
      <c r="H671">
        <v>1621</v>
      </c>
      <c r="I671" s="7">
        <f t="shared" si="4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41"/>
        <v>42912.208333333328</v>
      </c>
      <c r="O671" s="12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 s="22">
        <v>16200</v>
      </c>
      <c r="E672" s="22">
        <v>75955</v>
      </c>
      <c r="F672" s="4">
        <f t="shared" si="43"/>
        <v>468.85802469135803</v>
      </c>
      <c r="G672" t="s">
        <v>20</v>
      </c>
      <c r="H672">
        <v>1101</v>
      </c>
      <c r="I672" s="7">
        <f t="shared" si="4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41"/>
        <v>42425.25</v>
      </c>
      <c r="O672" s="12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 s="22">
        <v>97600</v>
      </c>
      <c r="E673" s="22">
        <v>119127</v>
      </c>
      <c r="F673" s="4">
        <f t="shared" si="43"/>
        <v>122.05635245901641</v>
      </c>
      <c r="G673" t="s">
        <v>20</v>
      </c>
      <c r="H673">
        <v>1073</v>
      </c>
      <c r="I673" s="7">
        <f t="shared" si="4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41"/>
        <v>40390.208333333336</v>
      </c>
      <c r="O673" s="12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 s="22">
        <v>197900</v>
      </c>
      <c r="E674" s="22">
        <v>110689</v>
      </c>
      <c r="F674" s="4">
        <f t="shared" si="43"/>
        <v>55.931783729156137</v>
      </c>
      <c r="G674" t="s">
        <v>14</v>
      </c>
      <c r="H674">
        <v>4428</v>
      </c>
      <c r="I674" s="7">
        <f t="shared" si="4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41"/>
        <v>43180.208333333328</v>
      </c>
      <c r="O674" s="12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 s="22">
        <v>5600</v>
      </c>
      <c r="E675" s="22">
        <v>2445</v>
      </c>
      <c r="F675" s="4">
        <f t="shared" si="43"/>
        <v>43.660714285714285</v>
      </c>
      <c r="G675" t="s">
        <v>14</v>
      </c>
      <c r="H675">
        <v>58</v>
      </c>
      <c r="I675" s="7">
        <f t="shared" si="4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41"/>
        <v>42475.208333333328</v>
      </c>
      <c r="O675" s="12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 s="22">
        <v>170700</v>
      </c>
      <c r="E676" s="22">
        <v>57250</v>
      </c>
      <c r="F676" s="4">
        <f t="shared" si="43"/>
        <v>33.53837141183363</v>
      </c>
      <c r="G676" t="s">
        <v>74</v>
      </c>
      <c r="H676">
        <v>1218</v>
      </c>
      <c r="I676" s="7">
        <f t="shared" si="4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41"/>
        <v>40774.208333333336</v>
      </c>
      <c r="O676" s="12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 s="22">
        <v>9700</v>
      </c>
      <c r="E677" s="22">
        <v>11929</v>
      </c>
      <c r="F677" s="4">
        <f t="shared" si="43"/>
        <v>122.97938144329896</v>
      </c>
      <c r="G677" t="s">
        <v>20</v>
      </c>
      <c r="H677">
        <v>331</v>
      </c>
      <c r="I677" s="7">
        <f t="shared" si="4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41"/>
        <v>43719.208333333328</v>
      </c>
      <c r="O677" s="12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 s="22">
        <v>62300</v>
      </c>
      <c r="E678" s="22">
        <v>118214</v>
      </c>
      <c r="F678" s="4">
        <f t="shared" si="43"/>
        <v>189.74959871589084</v>
      </c>
      <c r="G678" t="s">
        <v>20</v>
      </c>
      <c r="H678">
        <v>1170</v>
      </c>
      <c r="I678" s="7">
        <f t="shared" si="4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41"/>
        <v>41178.208333333336</v>
      </c>
      <c r="O678" s="12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 s="22">
        <v>5300</v>
      </c>
      <c r="E679" s="22">
        <v>4432</v>
      </c>
      <c r="F679" s="4">
        <f t="shared" si="43"/>
        <v>83.622641509433961</v>
      </c>
      <c r="G679" t="s">
        <v>14</v>
      </c>
      <c r="H679">
        <v>111</v>
      </c>
      <c r="I679" s="7">
        <f t="shared" si="4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41"/>
        <v>42561.208333333328</v>
      </c>
      <c r="O679" s="12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 s="22">
        <v>99500</v>
      </c>
      <c r="E680" s="22">
        <v>17879</v>
      </c>
      <c r="F680" s="4">
        <f t="shared" si="43"/>
        <v>17.968844221105527</v>
      </c>
      <c r="G680" t="s">
        <v>74</v>
      </c>
      <c r="H680">
        <v>215</v>
      </c>
      <c r="I680" s="7">
        <f t="shared" si="4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41"/>
        <v>43484.25</v>
      </c>
      <c r="O680" s="12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 s="22">
        <v>1400</v>
      </c>
      <c r="E681" s="22">
        <v>14511</v>
      </c>
      <c r="F681" s="4">
        <f t="shared" si="43"/>
        <v>1036.5</v>
      </c>
      <c r="G681" t="s">
        <v>20</v>
      </c>
      <c r="H681">
        <v>363</v>
      </c>
      <c r="I681" s="7">
        <f t="shared" si="4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41"/>
        <v>43756.208333333328</v>
      </c>
      <c r="O681" s="12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 s="22">
        <v>145600</v>
      </c>
      <c r="E682" s="22">
        <v>141822</v>
      </c>
      <c r="F682" s="4">
        <f t="shared" si="43"/>
        <v>97.405219780219781</v>
      </c>
      <c r="G682" t="s">
        <v>14</v>
      </c>
      <c r="H682">
        <v>2955</v>
      </c>
      <c r="I682" s="7">
        <f t="shared" si="4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41"/>
        <v>43813.25</v>
      </c>
      <c r="O682" s="12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 s="22">
        <v>184100</v>
      </c>
      <c r="E683" s="22">
        <v>159037</v>
      </c>
      <c r="F683" s="4">
        <f t="shared" si="43"/>
        <v>86.386203150461711</v>
      </c>
      <c r="G683" t="s">
        <v>14</v>
      </c>
      <c r="H683">
        <v>1657</v>
      </c>
      <c r="I683" s="7">
        <f t="shared" si="4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41"/>
        <v>40898.25</v>
      </c>
      <c r="O683" s="12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 s="22">
        <v>5400</v>
      </c>
      <c r="E684" s="22">
        <v>8109</v>
      </c>
      <c r="F684" s="4">
        <f t="shared" si="43"/>
        <v>150.16666666666666</v>
      </c>
      <c r="G684" t="s">
        <v>20</v>
      </c>
      <c r="H684">
        <v>103</v>
      </c>
      <c r="I684" s="7">
        <f t="shared" si="4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41"/>
        <v>41619.25</v>
      </c>
      <c r="O684" s="12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 s="22">
        <v>2300</v>
      </c>
      <c r="E685" s="22">
        <v>8244</v>
      </c>
      <c r="F685" s="4">
        <f t="shared" si="43"/>
        <v>358.43478260869563</v>
      </c>
      <c r="G685" t="s">
        <v>20</v>
      </c>
      <c r="H685">
        <v>147</v>
      </c>
      <c r="I685" s="7">
        <f t="shared" si="4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41"/>
        <v>43359.208333333328</v>
      </c>
      <c r="O685" s="12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 s="22">
        <v>1400</v>
      </c>
      <c r="E686" s="22">
        <v>7600</v>
      </c>
      <c r="F686" s="4">
        <f t="shared" si="43"/>
        <v>542.85714285714289</v>
      </c>
      <c r="G686" t="s">
        <v>20</v>
      </c>
      <c r="H686">
        <v>110</v>
      </c>
      <c r="I686" s="7">
        <f t="shared" si="4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41"/>
        <v>40358.208333333336</v>
      </c>
      <c r="O686" s="12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 s="22">
        <v>140000</v>
      </c>
      <c r="E687" s="22">
        <v>94501</v>
      </c>
      <c r="F687" s="4">
        <f t="shared" si="43"/>
        <v>67.500714285714281</v>
      </c>
      <c r="G687" t="s">
        <v>14</v>
      </c>
      <c r="H687">
        <v>926</v>
      </c>
      <c r="I687" s="7">
        <f t="shared" si="4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41"/>
        <v>42239.208333333328</v>
      </c>
      <c r="O687" s="12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 s="22">
        <v>7500</v>
      </c>
      <c r="E688" s="22">
        <v>14381</v>
      </c>
      <c r="F688" s="4">
        <f t="shared" si="43"/>
        <v>191.74666666666667</v>
      </c>
      <c r="G688" t="s">
        <v>20</v>
      </c>
      <c r="H688">
        <v>134</v>
      </c>
      <c r="I688" s="7">
        <f t="shared" si="4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41"/>
        <v>43186.208333333328</v>
      </c>
      <c r="O688" s="12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 s="22">
        <v>1500</v>
      </c>
      <c r="E689" s="22">
        <v>13980</v>
      </c>
      <c r="F689" s="4">
        <f t="shared" si="43"/>
        <v>932</v>
      </c>
      <c r="G689" t="s">
        <v>20</v>
      </c>
      <c r="H689">
        <v>269</v>
      </c>
      <c r="I689" s="7">
        <f t="shared" si="4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41"/>
        <v>42806.25</v>
      </c>
      <c r="O689" s="12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 s="22">
        <v>2900</v>
      </c>
      <c r="E690" s="22">
        <v>12449</v>
      </c>
      <c r="F690" s="4">
        <f t="shared" si="43"/>
        <v>429.27586206896552</v>
      </c>
      <c r="G690" t="s">
        <v>20</v>
      </c>
      <c r="H690">
        <v>175</v>
      </c>
      <c r="I690" s="7">
        <f t="shared" si="4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41"/>
        <v>43475.25</v>
      </c>
      <c r="O690" s="12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 s="22">
        <v>7300</v>
      </c>
      <c r="E691" s="22">
        <v>7348</v>
      </c>
      <c r="F691" s="4">
        <f t="shared" si="43"/>
        <v>100.65753424657535</v>
      </c>
      <c r="G691" t="s">
        <v>20</v>
      </c>
      <c r="H691">
        <v>69</v>
      </c>
      <c r="I691" s="7">
        <f t="shared" si="4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41"/>
        <v>41576.208333333336</v>
      </c>
      <c r="O691" s="12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 s="22">
        <v>3600</v>
      </c>
      <c r="E692" s="22">
        <v>8158</v>
      </c>
      <c r="F692" s="4">
        <f t="shared" si="43"/>
        <v>226.61111111111109</v>
      </c>
      <c r="G692" t="s">
        <v>20</v>
      </c>
      <c r="H692">
        <v>190</v>
      </c>
      <c r="I692" s="7">
        <f t="shared" si="4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41"/>
        <v>40874.25</v>
      </c>
      <c r="O692" s="12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 s="22">
        <v>5000</v>
      </c>
      <c r="E693" s="22">
        <v>7119</v>
      </c>
      <c r="F693" s="4">
        <f t="shared" si="43"/>
        <v>142.38</v>
      </c>
      <c r="G693" t="s">
        <v>20</v>
      </c>
      <c r="H693">
        <v>237</v>
      </c>
      <c r="I693" s="7">
        <f t="shared" si="4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41"/>
        <v>41185.208333333336</v>
      </c>
      <c r="O693" s="12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 s="22">
        <v>6000</v>
      </c>
      <c r="E694" s="22">
        <v>5438</v>
      </c>
      <c r="F694" s="4">
        <f t="shared" si="43"/>
        <v>90.633333333333326</v>
      </c>
      <c r="G694" t="s">
        <v>14</v>
      </c>
      <c r="H694">
        <v>77</v>
      </c>
      <c r="I694" s="7">
        <f t="shared" si="4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41"/>
        <v>43655.208333333328</v>
      </c>
      <c r="O694" s="12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 s="22">
        <v>180400</v>
      </c>
      <c r="E695" s="22">
        <v>115396</v>
      </c>
      <c r="F695" s="4">
        <f t="shared" si="43"/>
        <v>63.966740576496676</v>
      </c>
      <c r="G695" t="s">
        <v>14</v>
      </c>
      <c r="H695">
        <v>1748</v>
      </c>
      <c r="I695" s="7">
        <f t="shared" si="4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41"/>
        <v>43025.208333333328</v>
      </c>
      <c r="O695" s="12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 s="22">
        <v>9100</v>
      </c>
      <c r="E696" s="22">
        <v>7656</v>
      </c>
      <c r="F696" s="4">
        <f t="shared" si="43"/>
        <v>84.131868131868131</v>
      </c>
      <c r="G696" t="s">
        <v>14</v>
      </c>
      <c r="H696">
        <v>79</v>
      </c>
      <c r="I696" s="7">
        <f t="shared" si="4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41"/>
        <v>43066.25</v>
      </c>
      <c r="O696" s="12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 s="22">
        <v>9200</v>
      </c>
      <c r="E697" s="22">
        <v>12322</v>
      </c>
      <c r="F697" s="4">
        <f t="shared" si="43"/>
        <v>133.93478260869566</v>
      </c>
      <c r="G697" t="s">
        <v>20</v>
      </c>
      <c r="H697">
        <v>196</v>
      </c>
      <c r="I697" s="7">
        <f t="shared" si="4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41"/>
        <v>42322.25</v>
      </c>
      <c r="O697" s="12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 s="22">
        <v>164100</v>
      </c>
      <c r="E698" s="22">
        <v>96888</v>
      </c>
      <c r="F698" s="4">
        <f t="shared" si="43"/>
        <v>59.042047531992694</v>
      </c>
      <c r="G698" t="s">
        <v>14</v>
      </c>
      <c r="H698">
        <v>889</v>
      </c>
      <c r="I698" s="7">
        <f t="shared" si="4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41"/>
        <v>42114.208333333328</v>
      </c>
      <c r="O698" s="12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 s="22">
        <v>128900</v>
      </c>
      <c r="E699" s="22">
        <v>196960</v>
      </c>
      <c r="F699" s="4">
        <f t="shared" si="43"/>
        <v>152.80062063615205</v>
      </c>
      <c r="G699" t="s">
        <v>20</v>
      </c>
      <c r="H699">
        <v>7295</v>
      </c>
      <c r="I699" s="7">
        <f t="shared" si="4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41"/>
        <v>43190.208333333328</v>
      </c>
      <c r="O699" s="12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 s="22">
        <v>42100</v>
      </c>
      <c r="E700" s="22">
        <v>188057</v>
      </c>
      <c r="F700" s="4">
        <f t="shared" si="43"/>
        <v>446.69121140142522</v>
      </c>
      <c r="G700" t="s">
        <v>20</v>
      </c>
      <c r="H700">
        <v>2893</v>
      </c>
      <c r="I700" s="7">
        <f t="shared" si="4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41"/>
        <v>40871.25</v>
      </c>
      <c r="O700" s="12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 s="22">
        <v>7400</v>
      </c>
      <c r="E701" s="22">
        <v>6245</v>
      </c>
      <c r="F701" s="4">
        <f t="shared" si="43"/>
        <v>84.391891891891888</v>
      </c>
      <c r="G701" t="s">
        <v>14</v>
      </c>
      <c r="H701">
        <v>56</v>
      </c>
      <c r="I701" s="7">
        <f t="shared" si="4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41"/>
        <v>43641.208333333328</v>
      </c>
      <c r="O701" s="12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 s="22">
        <v>100</v>
      </c>
      <c r="E702" s="22">
        <v>3</v>
      </c>
      <c r="F702" s="4">
        <f t="shared" si="43"/>
        <v>3</v>
      </c>
      <c r="G702" t="s">
        <v>14</v>
      </c>
      <c r="H702">
        <v>1</v>
      </c>
      <c r="I702" s="7">
        <f t="shared" si="40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41"/>
        <v>40203.25</v>
      </c>
      <c r="O702" s="12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 s="22">
        <v>52000</v>
      </c>
      <c r="E703" s="22">
        <v>91014</v>
      </c>
      <c r="F703" s="4">
        <f t="shared" si="43"/>
        <v>175.02692307692308</v>
      </c>
      <c r="G703" t="s">
        <v>20</v>
      </c>
      <c r="H703">
        <v>820</v>
      </c>
      <c r="I703" s="7">
        <f t="shared" si="4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41"/>
        <v>40629.208333333336</v>
      </c>
      <c r="O703" s="12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 s="22">
        <v>8700</v>
      </c>
      <c r="E704" s="22">
        <v>4710</v>
      </c>
      <c r="F704" s="4">
        <f t="shared" si="43"/>
        <v>54.137931034482754</v>
      </c>
      <c r="G704" t="s">
        <v>14</v>
      </c>
      <c r="H704">
        <v>83</v>
      </c>
      <c r="I704" s="7">
        <f t="shared" si="4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41"/>
        <v>41477.208333333336</v>
      </c>
      <c r="O704" s="12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 s="22">
        <v>63400</v>
      </c>
      <c r="E705" s="22">
        <v>197728</v>
      </c>
      <c r="F705" s="4">
        <f t="shared" si="43"/>
        <v>311.87381703470032</v>
      </c>
      <c r="G705" t="s">
        <v>20</v>
      </c>
      <c r="H705">
        <v>2038</v>
      </c>
      <c r="I705" s="7">
        <f t="shared" si="4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41"/>
        <v>41020.208333333336</v>
      </c>
      <c r="O705" s="12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 s="22">
        <v>8700</v>
      </c>
      <c r="E706" s="22">
        <v>10682</v>
      </c>
      <c r="F706" s="4">
        <f t="shared" si="43"/>
        <v>122.78160919540231</v>
      </c>
      <c r="G706" t="s">
        <v>20</v>
      </c>
      <c r="H706">
        <v>116</v>
      </c>
      <c r="I706" s="7">
        <f t="shared" si="4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41"/>
        <v>42555.208333333328</v>
      </c>
      <c r="O706" s="12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 s="22">
        <v>169700</v>
      </c>
      <c r="E707" s="22">
        <v>168048</v>
      </c>
      <c r="F707" s="4">
        <f t="shared" si="43"/>
        <v>99.026517383618156</v>
      </c>
      <c r="G707" t="s">
        <v>14</v>
      </c>
      <c r="H707">
        <v>2025</v>
      </c>
      <c r="I707" s="7">
        <f t="shared" ref="I707:I770" si="44">IF(H707=0,"0",E707/H707)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45">(((L707/60)/60)/24)+DATE(1970,1,1)</f>
        <v>41619.25</v>
      </c>
      <c r="O707" s="12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 s="22">
        <v>108400</v>
      </c>
      <c r="E708" s="22">
        <v>138586</v>
      </c>
      <c r="F708" s="4">
        <f t="shared" ref="F708:F771" si="47">E708/D708*100</f>
        <v>127.84686346863469</v>
      </c>
      <c r="G708" t="s">
        <v>20</v>
      </c>
      <c r="H708">
        <v>1345</v>
      </c>
      <c r="I708" s="7">
        <f t="shared" si="44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45"/>
        <v>43471.25</v>
      </c>
      <c r="O708" s="12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 s="22">
        <v>7300</v>
      </c>
      <c r="E709" s="22">
        <v>11579</v>
      </c>
      <c r="F709" s="4">
        <f t="shared" si="47"/>
        <v>158.61643835616439</v>
      </c>
      <c r="G709" t="s">
        <v>20</v>
      </c>
      <c r="H709">
        <v>168</v>
      </c>
      <c r="I709" s="7">
        <f t="shared" si="44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45"/>
        <v>43442.25</v>
      </c>
      <c r="O709" s="12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 s="22">
        <v>1700</v>
      </c>
      <c r="E710" s="22">
        <v>12020</v>
      </c>
      <c r="F710" s="4">
        <f t="shared" si="47"/>
        <v>707.05882352941171</v>
      </c>
      <c r="G710" t="s">
        <v>20</v>
      </c>
      <c r="H710">
        <v>137</v>
      </c>
      <c r="I710" s="7">
        <f t="shared" si="44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45"/>
        <v>42877.208333333328</v>
      </c>
      <c r="O710" s="12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 s="22">
        <v>9800</v>
      </c>
      <c r="E711" s="22">
        <v>13954</v>
      </c>
      <c r="F711" s="4">
        <f t="shared" si="47"/>
        <v>142.38775510204081</v>
      </c>
      <c r="G711" t="s">
        <v>20</v>
      </c>
      <c r="H711">
        <v>186</v>
      </c>
      <c r="I711" s="7">
        <f t="shared" si="44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45"/>
        <v>41018.208333333336</v>
      </c>
      <c r="O711" s="12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 s="22">
        <v>4300</v>
      </c>
      <c r="E712" s="22">
        <v>6358</v>
      </c>
      <c r="F712" s="4">
        <f t="shared" si="47"/>
        <v>147.86046511627907</v>
      </c>
      <c r="G712" t="s">
        <v>20</v>
      </c>
      <c r="H712">
        <v>125</v>
      </c>
      <c r="I712" s="7">
        <f t="shared" si="44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45"/>
        <v>43295.208333333328</v>
      </c>
      <c r="O712" s="12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 s="22">
        <v>6200</v>
      </c>
      <c r="E713" s="22">
        <v>1260</v>
      </c>
      <c r="F713" s="4">
        <f t="shared" si="47"/>
        <v>20.322580645161288</v>
      </c>
      <c r="G713" t="s">
        <v>14</v>
      </c>
      <c r="H713">
        <v>14</v>
      </c>
      <c r="I713" s="7">
        <f t="shared" si="44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45"/>
        <v>42393.25</v>
      </c>
      <c r="O713" s="12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 s="22">
        <v>800</v>
      </c>
      <c r="E714" s="22">
        <v>14725</v>
      </c>
      <c r="F714" s="4">
        <f t="shared" si="47"/>
        <v>1840.625</v>
      </c>
      <c r="G714" t="s">
        <v>20</v>
      </c>
      <c r="H714">
        <v>202</v>
      </c>
      <c r="I714" s="7">
        <f t="shared" si="44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45"/>
        <v>42559.208333333328</v>
      </c>
      <c r="O714" s="12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 s="22">
        <v>6900</v>
      </c>
      <c r="E715" s="22">
        <v>11174</v>
      </c>
      <c r="F715" s="4">
        <f t="shared" si="47"/>
        <v>161.94202898550725</v>
      </c>
      <c r="G715" t="s">
        <v>20</v>
      </c>
      <c r="H715">
        <v>103</v>
      </c>
      <c r="I715" s="7">
        <f t="shared" si="44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45"/>
        <v>42604.208333333328</v>
      </c>
      <c r="O715" s="12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 s="22">
        <v>38500</v>
      </c>
      <c r="E716" s="22">
        <v>182036</v>
      </c>
      <c r="F716" s="4">
        <f t="shared" si="47"/>
        <v>472.82077922077923</v>
      </c>
      <c r="G716" t="s">
        <v>20</v>
      </c>
      <c r="H716">
        <v>1785</v>
      </c>
      <c r="I716" s="7">
        <f t="shared" si="44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45"/>
        <v>41870.208333333336</v>
      </c>
      <c r="O716" s="12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 s="22">
        <v>118000</v>
      </c>
      <c r="E717" s="22">
        <v>28870</v>
      </c>
      <c r="F717" s="4">
        <f t="shared" si="47"/>
        <v>24.466101694915253</v>
      </c>
      <c r="G717" t="s">
        <v>14</v>
      </c>
      <c r="H717">
        <v>656</v>
      </c>
      <c r="I717" s="7">
        <f t="shared" si="44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45"/>
        <v>40397.208333333336</v>
      </c>
      <c r="O717" s="12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 s="22">
        <v>2000</v>
      </c>
      <c r="E718" s="22">
        <v>10353</v>
      </c>
      <c r="F718" s="4">
        <f t="shared" si="47"/>
        <v>517.65</v>
      </c>
      <c r="G718" t="s">
        <v>20</v>
      </c>
      <c r="H718">
        <v>157</v>
      </c>
      <c r="I718" s="7">
        <f t="shared" si="44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45"/>
        <v>41465.208333333336</v>
      </c>
      <c r="O718" s="12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 s="22">
        <v>5600</v>
      </c>
      <c r="E719" s="22">
        <v>13868</v>
      </c>
      <c r="F719" s="4">
        <f t="shared" si="47"/>
        <v>247.64285714285714</v>
      </c>
      <c r="G719" t="s">
        <v>20</v>
      </c>
      <c r="H719">
        <v>555</v>
      </c>
      <c r="I719" s="7">
        <f t="shared" si="44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45"/>
        <v>40777.208333333336</v>
      </c>
      <c r="O719" s="12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 s="22">
        <v>8300</v>
      </c>
      <c r="E720" s="22">
        <v>8317</v>
      </c>
      <c r="F720" s="4">
        <f t="shared" si="47"/>
        <v>100.20481927710843</v>
      </c>
      <c r="G720" t="s">
        <v>20</v>
      </c>
      <c r="H720">
        <v>297</v>
      </c>
      <c r="I720" s="7">
        <f t="shared" si="44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45"/>
        <v>41442.208333333336</v>
      </c>
      <c r="O720" s="12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 s="22">
        <v>6900</v>
      </c>
      <c r="E721" s="22">
        <v>10557</v>
      </c>
      <c r="F721" s="4">
        <f t="shared" si="47"/>
        <v>153</v>
      </c>
      <c r="G721" t="s">
        <v>20</v>
      </c>
      <c r="H721">
        <v>123</v>
      </c>
      <c r="I721" s="7">
        <f t="shared" si="44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45"/>
        <v>41058.208333333336</v>
      </c>
      <c r="O721" s="12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 s="22">
        <v>8700</v>
      </c>
      <c r="E722" s="22">
        <v>3227</v>
      </c>
      <c r="F722" s="4">
        <f t="shared" si="47"/>
        <v>37.091954022988503</v>
      </c>
      <c r="G722" t="s">
        <v>74</v>
      </c>
      <c r="H722">
        <v>38</v>
      </c>
      <c r="I722" s="7">
        <f t="shared" si="44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45"/>
        <v>43152.25</v>
      </c>
      <c r="O722" s="12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 s="22">
        <v>123600</v>
      </c>
      <c r="E723" s="22">
        <v>5429</v>
      </c>
      <c r="F723" s="4">
        <f t="shared" si="47"/>
        <v>4.392394822006473</v>
      </c>
      <c r="G723" t="s">
        <v>74</v>
      </c>
      <c r="H723">
        <v>60</v>
      </c>
      <c r="I723" s="7">
        <f t="shared" si="44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45"/>
        <v>43194.208333333328</v>
      </c>
      <c r="O723" s="12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 s="22">
        <v>48500</v>
      </c>
      <c r="E724" s="22">
        <v>75906</v>
      </c>
      <c r="F724" s="4">
        <f t="shared" si="47"/>
        <v>156.50721649484535</v>
      </c>
      <c r="G724" t="s">
        <v>20</v>
      </c>
      <c r="H724">
        <v>3036</v>
      </c>
      <c r="I724" s="7">
        <f t="shared" si="44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45"/>
        <v>43045.25</v>
      </c>
      <c r="O724" s="12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 s="22">
        <v>4900</v>
      </c>
      <c r="E725" s="22">
        <v>13250</v>
      </c>
      <c r="F725" s="4">
        <f t="shared" si="47"/>
        <v>270.40816326530609</v>
      </c>
      <c r="G725" t="s">
        <v>20</v>
      </c>
      <c r="H725">
        <v>144</v>
      </c>
      <c r="I725" s="7">
        <f t="shared" si="44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45"/>
        <v>42431.25</v>
      </c>
      <c r="O725" s="12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 s="22">
        <v>8400</v>
      </c>
      <c r="E726" s="22">
        <v>11261</v>
      </c>
      <c r="F726" s="4">
        <f t="shared" si="47"/>
        <v>134.05952380952382</v>
      </c>
      <c r="G726" t="s">
        <v>20</v>
      </c>
      <c r="H726">
        <v>121</v>
      </c>
      <c r="I726" s="7">
        <f t="shared" si="44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45"/>
        <v>41934.208333333336</v>
      </c>
      <c r="O726" s="12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 s="22">
        <v>193200</v>
      </c>
      <c r="E727" s="22">
        <v>97369</v>
      </c>
      <c r="F727" s="4">
        <f t="shared" si="47"/>
        <v>50.398033126293996</v>
      </c>
      <c r="G727" t="s">
        <v>14</v>
      </c>
      <c r="H727">
        <v>1596</v>
      </c>
      <c r="I727" s="7">
        <f t="shared" si="44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45"/>
        <v>41958.25</v>
      </c>
      <c r="O727" s="12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 s="22">
        <v>54300</v>
      </c>
      <c r="E728" s="22">
        <v>48227</v>
      </c>
      <c r="F728" s="4">
        <f t="shared" si="47"/>
        <v>88.815837937384899</v>
      </c>
      <c r="G728" t="s">
        <v>74</v>
      </c>
      <c r="H728">
        <v>524</v>
      </c>
      <c r="I728" s="7">
        <f t="shared" si="44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45"/>
        <v>40476.208333333336</v>
      </c>
      <c r="O728" s="12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 s="22">
        <v>8900</v>
      </c>
      <c r="E729" s="22">
        <v>14685</v>
      </c>
      <c r="F729" s="4">
        <f t="shared" si="47"/>
        <v>165</v>
      </c>
      <c r="G729" t="s">
        <v>20</v>
      </c>
      <c r="H729">
        <v>181</v>
      </c>
      <c r="I729" s="7">
        <f t="shared" si="44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45"/>
        <v>43485.25</v>
      </c>
      <c r="O729" s="12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 s="22">
        <v>4200</v>
      </c>
      <c r="E730" s="22">
        <v>735</v>
      </c>
      <c r="F730" s="4">
        <f t="shared" si="47"/>
        <v>17.5</v>
      </c>
      <c r="G730" t="s">
        <v>14</v>
      </c>
      <c r="H730">
        <v>10</v>
      </c>
      <c r="I730" s="7">
        <f t="shared" si="44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45"/>
        <v>42515.208333333328</v>
      </c>
      <c r="O730" s="12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 s="22">
        <v>5600</v>
      </c>
      <c r="E731" s="22">
        <v>10397</v>
      </c>
      <c r="F731" s="4">
        <f t="shared" si="47"/>
        <v>185.66071428571428</v>
      </c>
      <c r="G731" t="s">
        <v>20</v>
      </c>
      <c r="H731">
        <v>122</v>
      </c>
      <c r="I731" s="7">
        <f t="shared" si="44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45"/>
        <v>41309.25</v>
      </c>
      <c r="O731" s="12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 s="22">
        <v>28800</v>
      </c>
      <c r="E732" s="22">
        <v>118847</v>
      </c>
      <c r="F732" s="4">
        <f t="shared" si="47"/>
        <v>412.6631944444444</v>
      </c>
      <c r="G732" t="s">
        <v>20</v>
      </c>
      <c r="H732">
        <v>1071</v>
      </c>
      <c r="I732" s="7">
        <f t="shared" si="44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45"/>
        <v>42147.208333333328</v>
      </c>
      <c r="O732" s="12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 s="22">
        <v>8000</v>
      </c>
      <c r="E733" s="22">
        <v>7220</v>
      </c>
      <c r="F733" s="4">
        <f t="shared" si="47"/>
        <v>90.25</v>
      </c>
      <c r="G733" t="s">
        <v>74</v>
      </c>
      <c r="H733">
        <v>219</v>
      </c>
      <c r="I733" s="7">
        <f t="shared" si="44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45"/>
        <v>42939.208333333328</v>
      </c>
      <c r="O733" s="12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 s="22">
        <v>117000</v>
      </c>
      <c r="E734" s="22">
        <v>107622</v>
      </c>
      <c r="F734" s="4">
        <f t="shared" si="47"/>
        <v>91.984615384615381</v>
      </c>
      <c r="G734" t="s">
        <v>14</v>
      </c>
      <c r="H734">
        <v>1121</v>
      </c>
      <c r="I734" s="7">
        <f t="shared" si="44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45"/>
        <v>42816.208333333328</v>
      </c>
      <c r="O734" s="12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 s="22">
        <v>15800</v>
      </c>
      <c r="E735" s="22">
        <v>83267</v>
      </c>
      <c r="F735" s="4">
        <f t="shared" si="47"/>
        <v>527.00632911392404</v>
      </c>
      <c r="G735" t="s">
        <v>20</v>
      </c>
      <c r="H735">
        <v>980</v>
      </c>
      <c r="I735" s="7">
        <f t="shared" si="44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45"/>
        <v>41844.208333333336</v>
      </c>
      <c r="O735" s="12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 s="22">
        <v>4200</v>
      </c>
      <c r="E736" s="22">
        <v>13404</v>
      </c>
      <c r="F736" s="4">
        <f t="shared" si="47"/>
        <v>319.14285714285711</v>
      </c>
      <c r="G736" t="s">
        <v>20</v>
      </c>
      <c r="H736">
        <v>536</v>
      </c>
      <c r="I736" s="7">
        <f t="shared" si="44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45"/>
        <v>42763.25</v>
      </c>
      <c r="O736" s="12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 s="22">
        <v>37100</v>
      </c>
      <c r="E737" s="22">
        <v>131404</v>
      </c>
      <c r="F737" s="4">
        <f t="shared" si="47"/>
        <v>354.18867924528303</v>
      </c>
      <c r="G737" t="s">
        <v>20</v>
      </c>
      <c r="H737">
        <v>1991</v>
      </c>
      <c r="I737" s="7">
        <f t="shared" si="44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45"/>
        <v>42459.208333333328</v>
      </c>
      <c r="O737" s="12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 s="22">
        <v>7700</v>
      </c>
      <c r="E738" s="22">
        <v>2533</v>
      </c>
      <c r="F738" s="4">
        <f t="shared" si="47"/>
        <v>32.896103896103895</v>
      </c>
      <c r="G738" t="s">
        <v>74</v>
      </c>
      <c r="H738">
        <v>29</v>
      </c>
      <c r="I738" s="7">
        <f t="shared" si="44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45"/>
        <v>42055.25</v>
      </c>
      <c r="O738" s="12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 s="22">
        <v>3700</v>
      </c>
      <c r="E739" s="22">
        <v>5028</v>
      </c>
      <c r="F739" s="4">
        <f t="shared" si="47"/>
        <v>135.8918918918919</v>
      </c>
      <c r="G739" t="s">
        <v>20</v>
      </c>
      <c r="H739">
        <v>180</v>
      </c>
      <c r="I739" s="7">
        <f t="shared" si="44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45"/>
        <v>42685.25</v>
      </c>
      <c r="O739" s="12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 s="22">
        <v>74700</v>
      </c>
      <c r="E740" s="22">
        <v>1557</v>
      </c>
      <c r="F740" s="4">
        <f t="shared" si="47"/>
        <v>2.0843373493975905</v>
      </c>
      <c r="G740" t="s">
        <v>14</v>
      </c>
      <c r="H740">
        <v>15</v>
      </c>
      <c r="I740" s="7">
        <f t="shared" si="44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45"/>
        <v>41959.25</v>
      </c>
      <c r="O740" s="12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 s="22">
        <v>10000</v>
      </c>
      <c r="E741" s="22">
        <v>6100</v>
      </c>
      <c r="F741" s="4">
        <f t="shared" si="47"/>
        <v>61</v>
      </c>
      <c r="G741" t="s">
        <v>14</v>
      </c>
      <c r="H741">
        <v>191</v>
      </c>
      <c r="I741" s="7">
        <f t="shared" si="44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45"/>
        <v>41089.208333333336</v>
      </c>
      <c r="O741" s="12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 s="22">
        <v>5300</v>
      </c>
      <c r="E742" s="22">
        <v>1592</v>
      </c>
      <c r="F742" s="4">
        <f t="shared" si="47"/>
        <v>30.037735849056602</v>
      </c>
      <c r="G742" t="s">
        <v>14</v>
      </c>
      <c r="H742">
        <v>16</v>
      </c>
      <c r="I742" s="7">
        <f t="shared" si="44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45"/>
        <v>42769.25</v>
      </c>
      <c r="O742" s="12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 s="22">
        <v>1200</v>
      </c>
      <c r="E743" s="22">
        <v>14150</v>
      </c>
      <c r="F743" s="4">
        <f t="shared" si="47"/>
        <v>1179.1666666666665</v>
      </c>
      <c r="G743" t="s">
        <v>20</v>
      </c>
      <c r="H743">
        <v>130</v>
      </c>
      <c r="I743" s="7">
        <f t="shared" si="44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45"/>
        <v>40321.208333333336</v>
      </c>
      <c r="O743" s="12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 s="22">
        <v>1200</v>
      </c>
      <c r="E744" s="22">
        <v>13513</v>
      </c>
      <c r="F744" s="4">
        <f t="shared" si="47"/>
        <v>1126.0833333333335</v>
      </c>
      <c r="G744" t="s">
        <v>20</v>
      </c>
      <c r="H744">
        <v>122</v>
      </c>
      <c r="I744" s="7">
        <f t="shared" si="44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45"/>
        <v>40197.25</v>
      </c>
      <c r="O744" s="12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 s="22">
        <v>3900</v>
      </c>
      <c r="E745" s="22">
        <v>504</v>
      </c>
      <c r="F745" s="4">
        <f t="shared" si="47"/>
        <v>12.923076923076923</v>
      </c>
      <c r="G745" t="s">
        <v>14</v>
      </c>
      <c r="H745">
        <v>17</v>
      </c>
      <c r="I745" s="7">
        <f t="shared" si="44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45"/>
        <v>42298.208333333328</v>
      </c>
      <c r="O745" s="12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 s="22">
        <v>2000</v>
      </c>
      <c r="E746" s="22">
        <v>14240</v>
      </c>
      <c r="F746" s="4">
        <f t="shared" si="47"/>
        <v>712</v>
      </c>
      <c r="G746" t="s">
        <v>20</v>
      </c>
      <c r="H746">
        <v>140</v>
      </c>
      <c r="I746" s="7">
        <f t="shared" si="44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45"/>
        <v>43322.208333333328</v>
      </c>
      <c r="O746" s="12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 s="22">
        <v>6900</v>
      </c>
      <c r="E747" s="22">
        <v>2091</v>
      </c>
      <c r="F747" s="4">
        <f t="shared" si="47"/>
        <v>30.304347826086957</v>
      </c>
      <c r="G747" t="s">
        <v>14</v>
      </c>
      <c r="H747">
        <v>34</v>
      </c>
      <c r="I747" s="7">
        <f t="shared" si="44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45"/>
        <v>40328.208333333336</v>
      </c>
      <c r="O747" s="12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 s="22">
        <v>55800</v>
      </c>
      <c r="E748" s="22">
        <v>118580</v>
      </c>
      <c r="F748" s="4">
        <f t="shared" si="47"/>
        <v>212.50896057347671</v>
      </c>
      <c r="G748" t="s">
        <v>20</v>
      </c>
      <c r="H748">
        <v>3388</v>
      </c>
      <c r="I748" s="7">
        <f t="shared" si="44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45"/>
        <v>40825.208333333336</v>
      </c>
      <c r="O748" s="12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 s="22">
        <v>4900</v>
      </c>
      <c r="E749" s="22">
        <v>11214</v>
      </c>
      <c r="F749" s="4">
        <f t="shared" si="47"/>
        <v>228.85714285714286</v>
      </c>
      <c r="G749" t="s">
        <v>20</v>
      </c>
      <c r="H749">
        <v>280</v>
      </c>
      <c r="I749" s="7">
        <f t="shared" si="4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45"/>
        <v>40423.208333333336</v>
      </c>
      <c r="O749" s="12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 s="22">
        <v>194900</v>
      </c>
      <c r="E750" s="22">
        <v>68137</v>
      </c>
      <c r="F750" s="4">
        <f t="shared" si="47"/>
        <v>34.959979476654695</v>
      </c>
      <c r="G750" t="s">
        <v>74</v>
      </c>
      <c r="H750">
        <v>614</v>
      </c>
      <c r="I750" s="7">
        <f t="shared" si="44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45"/>
        <v>40238.25</v>
      </c>
      <c r="O750" s="12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 s="22">
        <v>8600</v>
      </c>
      <c r="E751" s="22">
        <v>13527</v>
      </c>
      <c r="F751" s="4">
        <f t="shared" si="47"/>
        <v>157.29069767441862</v>
      </c>
      <c r="G751" t="s">
        <v>20</v>
      </c>
      <c r="H751">
        <v>366</v>
      </c>
      <c r="I751" s="7">
        <f t="shared" si="44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45"/>
        <v>41920.208333333336</v>
      </c>
      <c r="O751" s="12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 s="22">
        <v>100</v>
      </c>
      <c r="E752" s="22">
        <v>1</v>
      </c>
      <c r="F752" s="4">
        <f t="shared" si="47"/>
        <v>1</v>
      </c>
      <c r="G752" t="s">
        <v>14</v>
      </c>
      <c r="H752">
        <v>1</v>
      </c>
      <c r="I752" s="7">
        <f t="shared" si="44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45"/>
        <v>40360.208333333336</v>
      </c>
      <c r="O752" s="12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 s="22">
        <v>3600</v>
      </c>
      <c r="E753" s="22">
        <v>8363</v>
      </c>
      <c r="F753" s="4">
        <f t="shared" si="47"/>
        <v>232.30555555555554</v>
      </c>
      <c r="G753" t="s">
        <v>20</v>
      </c>
      <c r="H753">
        <v>270</v>
      </c>
      <c r="I753" s="7">
        <f t="shared" si="44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45"/>
        <v>42446.208333333328</v>
      </c>
      <c r="O753" s="12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 s="22">
        <v>5800</v>
      </c>
      <c r="E754" s="22">
        <v>5362</v>
      </c>
      <c r="F754" s="4">
        <f t="shared" si="47"/>
        <v>92.448275862068968</v>
      </c>
      <c r="G754" t="s">
        <v>74</v>
      </c>
      <c r="H754">
        <v>114</v>
      </c>
      <c r="I754" s="7">
        <f t="shared" si="44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45"/>
        <v>40395.208333333336</v>
      </c>
      <c r="O754" s="12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 s="22">
        <v>4700</v>
      </c>
      <c r="E755" s="22">
        <v>12065</v>
      </c>
      <c r="F755" s="4">
        <f t="shared" si="47"/>
        <v>256.70212765957444</v>
      </c>
      <c r="G755" t="s">
        <v>20</v>
      </c>
      <c r="H755">
        <v>137</v>
      </c>
      <c r="I755" s="7">
        <f t="shared" si="44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45"/>
        <v>40321.208333333336</v>
      </c>
      <c r="O755" s="12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 s="22">
        <v>70400</v>
      </c>
      <c r="E756" s="22">
        <v>118603</v>
      </c>
      <c r="F756" s="4">
        <f t="shared" si="47"/>
        <v>168.47017045454547</v>
      </c>
      <c r="G756" t="s">
        <v>20</v>
      </c>
      <c r="H756">
        <v>3205</v>
      </c>
      <c r="I756" s="7">
        <f t="shared" si="44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45"/>
        <v>41210.208333333336</v>
      </c>
      <c r="O756" s="12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 s="22">
        <v>4500</v>
      </c>
      <c r="E757" s="22">
        <v>7496</v>
      </c>
      <c r="F757" s="4">
        <f t="shared" si="47"/>
        <v>166.57777777777778</v>
      </c>
      <c r="G757" t="s">
        <v>20</v>
      </c>
      <c r="H757">
        <v>288</v>
      </c>
      <c r="I757" s="7">
        <f t="shared" si="44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45"/>
        <v>43096.25</v>
      </c>
      <c r="O757" s="12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 s="22">
        <v>1300</v>
      </c>
      <c r="E758" s="22">
        <v>10037</v>
      </c>
      <c r="F758" s="4">
        <f t="shared" si="47"/>
        <v>772.07692307692309</v>
      </c>
      <c r="G758" t="s">
        <v>20</v>
      </c>
      <c r="H758">
        <v>148</v>
      </c>
      <c r="I758" s="7">
        <f t="shared" si="44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45"/>
        <v>42024.25</v>
      </c>
      <c r="O758" s="12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 s="22">
        <v>1400</v>
      </c>
      <c r="E759" s="22">
        <v>5696</v>
      </c>
      <c r="F759" s="4">
        <f t="shared" si="47"/>
        <v>406.85714285714283</v>
      </c>
      <c r="G759" t="s">
        <v>20</v>
      </c>
      <c r="H759">
        <v>114</v>
      </c>
      <c r="I759" s="7">
        <f t="shared" si="44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45"/>
        <v>40675.208333333336</v>
      </c>
      <c r="O759" s="12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 s="22">
        <v>29600</v>
      </c>
      <c r="E760" s="22">
        <v>167005</v>
      </c>
      <c r="F760" s="4">
        <f t="shared" si="47"/>
        <v>564.20608108108115</v>
      </c>
      <c r="G760" t="s">
        <v>20</v>
      </c>
      <c r="H760">
        <v>1518</v>
      </c>
      <c r="I760" s="7">
        <f t="shared" si="44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45"/>
        <v>41936.208333333336</v>
      </c>
      <c r="O760" s="12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 s="22">
        <v>167500</v>
      </c>
      <c r="E761" s="22">
        <v>114615</v>
      </c>
      <c r="F761" s="4">
        <f t="shared" si="47"/>
        <v>68.426865671641792</v>
      </c>
      <c r="G761" t="s">
        <v>14</v>
      </c>
      <c r="H761">
        <v>1274</v>
      </c>
      <c r="I761" s="7">
        <f t="shared" si="44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45"/>
        <v>43136.25</v>
      </c>
      <c r="O761" s="12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 s="22">
        <v>48300</v>
      </c>
      <c r="E762" s="22">
        <v>16592</v>
      </c>
      <c r="F762" s="4">
        <f t="shared" si="47"/>
        <v>34.351966873706004</v>
      </c>
      <c r="G762" t="s">
        <v>14</v>
      </c>
      <c r="H762">
        <v>210</v>
      </c>
      <c r="I762" s="7">
        <f t="shared" si="44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45"/>
        <v>43678.208333333328</v>
      </c>
      <c r="O762" s="12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 s="22">
        <v>2200</v>
      </c>
      <c r="E763" s="22">
        <v>14420</v>
      </c>
      <c r="F763" s="4">
        <f t="shared" si="47"/>
        <v>655.4545454545455</v>
      </c>
      <c r="G763" t="s">
        <v>20</v>
      </c>
      <c r="H763">
        <v>166</v>
      </c>
      <c r="I763" s="7">
        <f t="shared" si="44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45"/>
        <v>42938.208333333328</v>
      </c>
      <c r="O763" s="12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 s="22">
        <v>3500</v>
      </c>
      <c r="E764" s="22">
        <v>6204</v>
      </c>
      <c r="F764" s="4">
        <f t="shared" si="47"/>
        <v>177.25714285714284</v>
      </c>
      <c r="G764" t="s">
        <v>20</v>
      </c>
      <c r="H764">
        <v>100</v>
      </c>
      <c r="I764" s="7">
        <f t="shared" si="44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45"/>
        <v>41241.25</v>
      </c>
      <c r="O764" s="12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 s="22">
        <v>5600</v>
      </c>
      <c r="E765" s="22">
        <v>6338</v>
      </c>
      <c r="F765" s="4">
        <f t="shared" si="47"/>
        <v>113.17857142857144</v>
      </c>
      <c r="G765" t="s">
        <v>20</v>
      </c>
      <c r="H765">
        <v>235</v>
      </c>
      <c r="I765" s="7">
        <f t="shared" si="44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45"/>
        <v>41037.208333333336</v>
      </c>
      <c r="O765" s="12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 s="22">
        <v>1100</v>
      </c>
      <c r="E766" s="22">
        <v>8010</v>
      </c>
      <c r="F766" s="4">
        <f t="shared" si="47"/>
        <v>728.18181818181824</v>
      </c>
      <c r="G766" t="s">
        <v>20</v>
      </c>
      <c r="H766">
        <v>148</v>
      </c>
      <c r="I766" s="7">
        <f t="shared" si="44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45"/>
        <v>40676.208333333336</v>
      </c>
      <c r="O766" s="12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 s="22">
        <v>3900</v>
      </c>
      <c r="E767" s="22">
        <v>8125</v>
      </c>
      <c r="F767" s="4">
        <f t="shared" si="47"/>
        <v>208.33333333333334</v>
      </c>
      <c r="G767" t="s">
        <v>20</v>
      </c>
      <c r="H767">
        <v>198</v>
      </c>
      <c r="I767" s="7">
        <f t="shared" si="44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45"/>
        <v>42840.208333333328</v>
      </c>
      <c r="O767" s="12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 s="22">
        <v>43800</v>
      </c>
      <c r="E768" s="22">
        <v>13653</v>
      </c>
      <c r="F768" s="4">
        <f t="shared" si="47"/>
        <v>31.171232876712331</v>
      </c>
      <c r="G768" t="s">
        <v>14</v>
      </c>
      <c r="H768">
        <v>248</v>
      </c>
      <c r="I768" s="7">
        <f t="shared" si="44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45"/>
        <v>43362.208333333328</v>
      </c>
      <c r="O768" s="12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 s="22">
        <v>97200</v>
      </c>
      <c r="E769" s="22">
        <v>55372</v>
      </c>
      <c r="F769" s="4">
        <f t="shared" si="47"/>
        <v>56.967078189300416</v>
      </c>
      <c r="G769" t="s">
        <v>14</v>
      </c>
      <c r="H769">
        <v>513</v>
      </c>
      <c r="I769" s="7">
        <f t="shared" si="44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45"/>
        <v>42283.208333333328</v>
      </c>
      <c r="O769" s="12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 s="22">
        <v>4800</v>
      </c>
      <c r="E770" s="22">
        <v>11088</v>
      </c>
      <c r="F770" s="4">
        <f t="shared" si="47"/>
        <v>231</v>
      </c>
      <c r="G770" t="s">
        <v>20</v>
      </c>
      <c r="H770">
        <v>150</v>
      </c>
      <c r="I770" s="7">
        <f t="shared" si="44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45"/>
        <v>41619.25</v>
      </c>
      <c r="O770" s="12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 s="22">
        <v>125600</v>
      </c>
      <c r="E771" s="22">
        <v>109106</v>
      </c>
      <c r="F771" s="4">
        <f t="shared" si="47"/>
        <v>86.867834394904463</v>
      </c>
      <c r="G771" t="s">
        <v>14</v>
      </c>
      <c r="H771">
        <v>3410</v>
      </c>
      <c r="I771" s="7">
        <f t="shared" ref="I771:I834" si="48">IF(H771=0,"0",E771/H771)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49">(((L771/60)/60)/24)+DATE(1970,1,1)</f>
        <v>41501.208333333336</v>
      </c>
      <c r="O771" s="12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 s="22">
        <v>4300</v>
      </c>
      <c r="E772" s="22">
        <v>11642</v>
      </c>
      <c r="F772" s="4">
        <f t="shared" ref="F772:F835" si="51">E772/D772*100</f>
        <v>270.74418604651163</v>
      </c>
      <c r="G772" t="s">
        <v>20</v>
      </c>
      <c r="H772">
        <v>216</v>
      </c>
      <c r="I772" s="7">
        <f t="shared" si="48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49"/>
        <v>41743.208333333336</v>
      </c>
      <c r="O772" s="12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 s="22">
        <v>5600</v>
      </c>
      <c r="E773" s="22">
        <v>2769</v>
      </c>
      <c r="F773" s="4">
        <f t="shared" si="51"/>
        <v>49.446428571428569</v>
      </c>
      <c r="G773" t="s">
        <v>74</v>
      </c>
      <c r="H773">
        <v>26</v>
      </c>
      <c r="I773" s="7">
        <f t="shared" si="48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49"/>
        <v>43491.25</v>
      </c>
      <c r="O773" s="12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 s="22">
        <v>149600</v>
      </c>
      <c r="E774" s="22">
        <v>169586</v>
      </c>
      <c r="F774" s="4">
        <f t="shared" si="51"/>
        <v>113.3596256684492</v>
      </c>
      <c r="G774" t="s">
        <v>20</v>
      </c>
      <c r="H774">
        <v>5139</v>
      </c>
      <c r="I774" s="7">
        <f t="shared" si="48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49"/>
        <v>43505.25</v>
      </c>
      <c r="O774" s="12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 s="22">
        <v>53100</v>
      </c>
      <c r="E775" s="22">
        <v>101185</v>
      </c>
      <c r="F775" s="4">
        <f t="shared" si="51"/>
        <v>190.55555555555554</v>
      </c>
      <c r="G775" t="s">
        <v>20</v>
      </c>
      <c r="H775">
        <v>2353</v>
      </c>
      <c r="I775" s="7">
        <f t="shared" si="48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49"/>
        <v>42838.208333333328</v>
      </c>
      <c r="O775" s="12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 s="22">
        <v>5000</v>
      </c>
      <c r="E776" s="22">
        <v>6775</v>
      </c>
      <c r="F776" s="4">
        <f t="shared" si="51"/>
        <v>135.5</v>
      </c>
      <c r="G776" t="s">
        <v>20</v>
      </c>
      <c r="H776">
        <v>78</v>
      </c>
      <c r="I776" s="7">
        <f t="shared" si="48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49"/>
        <v>42513.208333333328</v>
      </c>
      <c r="O776" s="12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 s="22">
        <v>9400</v>
      </c>
      <c r="E777" s="22">
        <v>968</v>
      </c>
      <c r="F777" s="4">
        <f t="shared" si="51"/>
        <v>10.297872340425531</v>
      </c>
      <c r="G777" t="s">
        <v>14</v>
      </c>
      <c r="H777">
        <v>10</v>
      </c>
      <c r="I777" s="7">
        <f t="shared" si="48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49"/>
        <v>41949.25</v>
      </c>
      <c r="O777" s="12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 s="22">
        <v>110800</v>
      </c>
      <c r="E778" s="22">
        <v>72623</v>
      </c>
      <c r="F778" s="4">
        <f t="shared" si="51"/>
        <v>65.544223826714799</v>
      </c>
      <c r="G778" t="s">
        <v>14</v>
      </c>
      <c r="H778">
        <v>2201</v>
      </c>
      <c r="I778" s="7">
        <f t="shared" si="48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49"/>
        <v>43650.208333333328</v>
      </c>
      <c r="O778" s="12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 s="22">
        <v>93800</v>
      </c>
      <c r="E779" s="22">
        <v>45987</v>
      </c>
      <c r="F779" s="4">
        <f t="shared" si="51"/>
        <v>49.026652452025587</v>
      </c>
      <c r="G779" t="s">
        <v>14</v>
      </c>
      <c r="H779">
        <v>676</v>
      </c>
      <c r="I779" s="7">
        <f t="shared" si="48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49"/>
        <v>40809.208333333336</v>
      </c>
      <c r="O779" s="12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 s="22">
        <v>1300</v>
      </c>
      <c r="E780" s="22">
        <v>10243</v>
      </c>
      <c r="F780" s="4">
        <f t="shared" si="51"/>
        <v>787.92307692307691</v>
      </c>
      <c r="G780" t="s">
        <v>20</v>
      </c>
      <c r="H780">
        <v>174</v>
      </c>
      <c r="I780" s="7">
        <f t="shared" si="48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49"/>
        <v>40768.208333333336</v>
      </c>
      <c r="O780" s="12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 s="22">
        <v>108700</v>
      </c>
      <c r="E781" s="22">
        <v>87293</v>
      </c>
      <c r="F781" s="4">
        <f t="shared" si="51"/>
        <v>80.306347746090154</v>
      </c>
      <c r="G781" t="s">
        <v>14</v>
      </c>
      <c r="H781">
        <v>831</v>
      </c>
      <c r="I781" s="7">
        <f t="shared" si="4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49"/>
        <v>42230.208333333328</v>
      </c>
      <c r="O781" s="12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 s="22">
        <v>5100</v>
      </c>
      <c r="E782" s="22">
        <v>5421</v>
      </c>
      <c r="F782" s="4">
        <f t="shared" si="51"/>
        <v>106.29411764705883</v>
      </c>
      <c r="G782" t="s">
        <v>20</v>
      </c>
      <c r="H782">
        <v>164</v>
      </c>
      <c r="I782" s="7">
        <f t="shared" si="4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49"/>
        <v>42573.208333333328</v>
      </c>
      <c r="O782" s="12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 s="22">
        <v>8700</v>
      </c>
      <c r="E783" s="22">
        <v>4414</v>
      </c>
      <c r="F783" s="4">
        <f t="shared" si="51"/>
        <v>50.735632183908038</v>
      </c>
      <c r="G783" t="s">
        <v>74</v>
      </c>
      <c r="H783">
        <v>56</v>
      </c>
      <c r="I783" s="7">
        <f t="shared" si="48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49"/>
        <v>40482.208333333336</v>
      </c>
      <c r="O783" s="12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 s="22">
        <v>5100</v>
      </c>
      <c r="E784" s="22">
        <v>10981</v>
      </c>
      <c r="F784" s="4">
        <f t="shared" si="51"/>
        <v>215.31372549019611</v>
      </c>
      <c r="G784" t="s">
        <v>20</v>
      </c>
      <c r="H784">
        <v>161</v>
      </c>
      <c r="I784" s="7">
        <f t="shared" si="4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49"/>
        <v>40603.25</v>
      </c>
      <c r="O784" s="12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 s="22">
        <v>7400</v>
      </c>
      <c r="E785" s="22">
        <v>10451</v>
      </c>
      <c r="F785" s="4">
        <f t="shared" si="51"/>
        <v>141.22972972972974</v>
      </c>
      <c r="G785" t="s">
        <v>20</v>
      </c>
      <c r="H785">
        <v>138</v>
      </c>
      <c r="I785" s="7">
        <f t="shared" si="4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49"/>
        <v>41625.25</v>
      </c>
      <c r="O785" s="12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 s="22">
        <v>88900</v>
      </c>
      <c r="E786" s="22">
        <v>102535</v>
      </c>
      <c r="F786" s="4">
        <f t="shared" si="51"/>
        <v>115.33745781777279</v>
      </c>
      <c r="G786" t="s">
        <v>20</v>
      </c>
      <c r="H786">
        <v>3308</v>
      </c>
      <c r="I786" s="7">
        <f t="shared" si="4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49"/>
        <v>42435.25</v>
      </c>
      <c r="O786" s="12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 s="22">
        <v>6700</v>
      </c>
      <c r="E787" s="22">
        <v>12939</v>
      </c>
      <c r="F787" s="4">
        <f t="shared" si="51"/>
        <v>193.11940298507463</v>
      </c>
      <c r="G787" t="s">
        <v>20</v>
      </c>
      <c r="H787">
        <v>127</v>
      </c>
      <c r="I787" s="7">
        <f t="shared" si="4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49"/>
        <v>43582.208333333328</v>
      </c>
      <c r="O787" s="12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 s="22">
        <v>1500</v>
      </c>
      <c r="E788" s="22">
        <v>10946</v>
      </c>
      <c r="F788" s="4">
        <f t="shared" si="51"/>
        <v>729.73333333333335</v>
      </c>
      <c r="G788" t="s">
        <v>20</v>
      </c>
      <c r="H788">
        <v>207</v>
      </c>
      <c r="I788" s="7">
        <f t="shared" si="4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49"/>
        <v>43186.208333333328</v>
      </c>
      <c r="O788" s="12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 s="22">
        <v>61200</v>
      </c>
      <c r="E789" s="22">
        <v>60994</v>
      </c>
      <c r="F789" s="4">
        <f t="shared" si="51"/>
        <v>99.66339869281046</v>
      </c>
      <c r="G789" t="s">
        <v>14</v>
      </c>
      <c r="H789">
        <v>859</v>
      </c>
      <c r="I789" s="7">
        <f t="shared" si="4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49"/>
        <v>40684.208333333336</v>
      </c>
      <c r="O789" s="12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 s="22">
        <v>3600</v>
      </c>
      <c r="E790" s="22">
        <v>3174</v>
      </c>
      <c r="F790" s="4">
        <f t="shared" si="51"/>
        <v>88.166666666666671</v>
      </c>
      <c r="G790" t="s">
        <v>47</v>
      </c>
      <c r="H790">
        <v>31</v>
      </c>
      <c r="I790" s="7">
        <f t="shared" si="4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49"/>
        <v>41202.208333333336</v>
      </c>
      <c r="O790" s="12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 s="22">
        <v>9000</v>
      </c>
      <c r="E791" s="22">
        <v>3351</v>
      </c>
      <c r="F791" s="4">
        <f t="shared" si="51"/>
        <v>37.233333333333334</v>
      </c>
      <c r="G791" t="s">
        <v>14</v>
      </c>
      <c r="H791">
        <v>45</v>
      </c>
      <c r="I791" s="7">
        <f t="shared" si="4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49"/>
        <v>41786.208333333336</v>
      </c>
      <c r="O791" s="12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 s="22">
        <v>185900</v>
      </c>
      <c r="E792" s="22">
        <v>56774</v>
      </c>
      <c r="F792" s="4">
        <f t="shared" si="51"/>
        <v>30.540075309306079</v>
      </c>
      <c r="G792" t="s">
        <v>74</v>
      </c>
      <c r="H792">
        <v>1113</v>
      </c>
      <c r="I792" s="7">
        <f t="shared" si="4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49"/>
        <v>40223.25</v>
      </c>
      <c r="O792" s="12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 s="22">
        <v>2100</v>
      </c>
      <c r="E793" s="22">
        <v>540</v>
      </c>
      <c r="F793" s="4">
        <f t="shared" si="51"/>
        <v>25.714285714285712</v>
      </c>
      <c r="G793" t="s">
        <v>14</v>
      </c>
      <c r="H793">
        <v>6</v>
      </c>
      <c r="I793" s="7">
        <f t="shared" si="48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49"/>
        <v>42715.25</v>
      </c>
      <c r="O793" s="12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 s="22">
        <v>2000</v>
      </c>
      <c r="E794" s="22">
        <v>680</v>
      </c>
      <c r="F794" s="4">
        <f t="shared" si="51"/>
        <v>34</v>
      </c>
      <c r="G794" t="s">
        <v>14</v>
      </c>
      <c r="H794">
        <v>7</v>
      </c>
      <c r="I794" s="7">
        <f t="shared" si="4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49"/>
        <v>41451.208333333336</v>
      </c>
      <c r="O794" s="12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 s="22">
        <v>1100</v>
      </c>
      <c r="E795" s="22">
        <v>13045</v>
      </c>
      <c r="F795" s="4">
        <f t="shared" si="51"/>
        <v>1185.909090909091</v>
      </c>
      <c r="G795" t="s">
        <v>20</v>
      </c>
      <c r="H795">
        <v>181</v>
      </c>
      <c r="I795" s="7">
        <f t="shared" si="4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49"/>
        <v>41450.208333333336</v>
      </c>
      <c r="O795" s="12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 s="22">
        <v>6600</v>
      </c>
      <c r="E796" s="22">
        <v>8276</v>
      </c>
      <c r="F796" s="4">
        <f t="shared" si="51"/>
        <v>125.39393939393939</v>
      </c>
      <c r="G796" t="s">
        <v>20</v>
      </c>
      <c r="H796">
        <v>110</v>
      </c>
      <c r="I796" s="7">
        <f t="shared" si="4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49"/>
        <v>43091.25</v>
      </c>
      <c r="O796" s="12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 s="22">
        <v>7100</v>
      </c>
      <c r="E797" s="22">
        <v>1022</v>
      </c>
      <c r="F797" s="4">
        <f t="shared" si="51"/>
        <v>14.394366197183098</v>
      </c>
      <c r="G797" t="s">
        <v>14</v>
      </c>
      <c r="H797">
        <v>31</v>
      </c>
      <c r="I797" s="7">
        <f t="shared" si="4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49"/>
        <v>42675.208333333328</v>
      </c>
      <c r="O797" s="12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 s="22">
        <v>7800</v>
      </c>
      <c r="E798" s="22">
        <v>4275</v>
      </c>
      <c r="F798" s="4">
        <f t="shared" si="51"/>
        <v>54.807692307692314</v>
      </c>
      <c r="G798" t="s">
        <v>14</v>
      </c>
      <c r="H798">
        <v>78</v>
      </c>
      <c r="I798" s="7">
        <f t="shared" si="4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49"/>
        <v>41859.208333333336</v>
      </c>
      <c r="O798" s="12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 s="22">
        <v>7600</v>
      </c>
      <c r="E799" s="22">
        <v>8332</v>
      </c>
      <c r="F799" s="4">
        <f t="shared" si="51"/>
        <v>109.63157894736841</v>
      </c>
      <c r="G799" t="s">
        <v>20</v>
      </c>
      <c r="H799">
        <v>185</v>
      </c>
      <c r="I799" s="7">
        <f t="shared" si="4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49"/>
        <v>43464.25</v>
      </c>
      <c r="O799" s="12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 s="22">
        <v>3400</v>
      </c>
      <c r="E800" s="22">
        <v>6408</v>
      </c>
      <c r="F800" s="4">
        <f t="shared" si="51"/>
        <v>188.47058823529412</v>
      </c>
      <c r="G800" t="s">
        <v>20</v>
      </c>
      <c r="H800">
        <v>121</v>
      </c>
      <c r="I800" s="7">
        <f t="shared" si="4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49"/>
        <v>41060.208333333336</v>
      </c>
      <c r="O800" s="12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 s="22">
        <v>84500</v>
      </c>
      <c r="E801" s="22">
        <v>73522</v>
      </c>
      <c r="F801" s="4">
        <f t="shared" si="51"/>
        <v>87.008284023668637</v>
      </c>
      <c r="G801" t="s">
        <v>14</v>
      </c>
      <c r="H801">
        <v>1225</v>
      </c>
      <c r="I801" s="7">
        <f t="shared" si="4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49"/>
        <v>42399.25</v>
      </c>
      <c r="O801" s="12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 s="22">
        <v>100</v>
      </c>
      <c r="E802" s="22">
        <v>1</v>
      </c>
      <c r="F802" s="4">
        <f t="shared" si="51"/>
        <v>1</v>
      </c>
      <c r="G802" t="s">
        <v>14</v>
      </c>
      <c r="H802">
        <v>1</v>
      </c>
      <c r="I802" s="7">
        <f t="shared" si="48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49"/>
        <v>42167.208333333328</v>
      </c>
      <c r="O802" s="12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 s="22">
        <v>2300</v>
      </c>
      <c r="E803" s="22">
        <v>4667</v>
      </c>
      <c r="F803" s="4">
        <f t="shared" si="51"/>
        <v>202.9130434782609</v>
      </c>
      <c r="G803" t="s">
        <v>20</v>
      </c>
      <c r="H803">
        <v>106</v>
      </c>
      <c r="I803" s="7">
        <f t="shared" si="4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49"/>
        <v>43830.25</v>
      </c>
      <c r="O803" s="12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 s="22">
        <v>6200</v>
      </c>
      <c r="E804" s="22">
        <v>12216</v>
      </c>
      <c r="F804" s="4">
        <f t="shared" si="51"/>
        <v>197.03225806451613</v>
      </c>
      <c r="G804" t="s">
        <v>20</v>
      </c>
      <c r="H804">
        <v>142</v>
      </c>
      <c r="I804" s="7">
        <f t="shared" si="4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49"/>
        <v>43650.208333333328</v>
      </c>
      <c r="O804" s="12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 s="22">
        <v>6100</v>
      </c>
      <c r="E805" s="22">
        <v>6527</v>
      </c>
      <c r="F805" s="4">
        <f t="shared" si="51"/>
        <v>107</v>
      </c>
      <c r="G805" t="s">
        <v>20</v>
      </c>
      <c r="H805">
        <v>233</v>
      </c>
      <c r="I805" s="7">
        <f t="shared" si="4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49"/>
        <v>43492.25</v>
      </c>
      <c r="O805" s="12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 s="22">
        <v>2600</v>
      </c>
      <c r="E806" s="22">
        <v>6987</v>
      </c>
      <c r="F806" s="4">
        <f t="shared" si="51"/>
        <v>268.73076923076923</v>
      </c>
      <c r="G806" t="s">
        <v>20</v>
      </c>
      <c r="H806">
        <v>218</v>
      </c>
      <c r="I806" s="7">
        <f t="shared" si="4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49"/>
        <v>43102.25</v>
      </c>
      <c r="O806" s="12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 s="22">
        <v>9700</v>
      </c>
      <c r="E807" s="22">
        <v>4932</v>
      </c>
      <c r="F807" s="4">
        <f t="shared" si="51"/>
        <v>50.845360824742272</v>
      </c>
      <c r="G807" t="s">
        <v>14</v>
      </c>
      <c r="H807">
        <v>67</v>
      </c>
      <c r="I807" s="7">
        <f t="shared" si="4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49"/>
        <v>41958.25</v>
      </c>
      <c r="O807" s="12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 s="22">
        <v>700</v>
      </c>
      <c r="E808" s="22">
        <v>8262</v>
      </c>
      <c r="F808" s="4">
        <f t="shared" si="51"/>
        <v>1180.2857142857142</v>
      </c>
      <c r="G808" t="s">
        <v>20</v>
      </c>
      <c r="H808">
        <v>76</v>
      </c>
      <c r="I808" s="7">
        <f t="shared" si="4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49"/>
        <v>40973.25</v>
      </c>
      <c r="O808" s="12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 s="22">
        <v>700</v>
      </c>
      <c r="E809" s="22">
        <v>1848</v>
      </c>
      <c r="F809" s="4">
        <f t="shared" si="51"/>
        <v>264</v>
      </c>
      <c r="G809" t="s">
        <v>20</v>
      </c>
      <c r="H809">
        <v>43</v>
      </c>
      <c r="I809" s="7">
        <f t="shared" si="4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49"/>
        <v>43753.208333333328</v>
      </c>
      <c r="O809" s="12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 s="22">
        <v>5200</v>
      </c>
      <c r="E810" s="22">
        <v>1583</v>
      </c>
      <c r="F810" s="4">
        <f t="shared" si="51"/>
        <v>30.44230769230769</v>
      </c>
      <c r="G810" t="s">
        <v>14</v>
      </c>
      <c r="H810">
        <v>19</v>
      </c>
      <c r="I810" s="7">
        <f t="shared" si="4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49"/>
        <v>42507.208333333328</v>
      </c>
      <c r="O810" s="12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 s="22">
        <v>140800</v>
      </c>
      <c r="E811" s="22">
        <v>88536</v>
      </c>
      <c r="F811" s="4">
        <f t="shared" si="51"/>
        <v>62.880681818181813</v>
      </c>
      <c r="G811" t="s">
        <v>14</v>
      </c>
      <c r="H811">
        <v>2108</v>
      </c>
      <c r="I811" s="7">
        <f t="shared" si="48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49"/>
        <v>41135.208333333336</v>
      </c>
      <c r="O811" s="12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 s="22">
        <v>6400</v>
      </c>
      <c r="E812" s="22">
        <v>12360</v>
      </c>
      <c r="F812" s="4">
        <f t="shared" si="51"/>
        <v>193.125</v>
      </c>
      <c r="G812" t="s">
        <v>20</v>
      </c>
      <c r="H812">
        <v>221</v>
      </c>
      <c r="I812" s="7">
        <f t="shared" si="4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49"/>
        <v>43067.25</v>
      </c>
      <c r="O812" s="12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 s="22">
        <v>92500</v>
      </c>
      <c r="E813" s="22">
        <v>71320</v>
      </c>
      <c r="F813" s="4">
        <f t="shared" si="51"/>
        <v>77.102702702702715</v>
      </c>
      <c r="G813" t="s">
        <v>14</v>
      </c>
      <c r="H813">
        <v>679</v>
      </c>
      <c r="I813" s="7">
        <f t="shared" si="4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49"/>
        <v>42378.25</v>
      </c>
      <c r="O813" s="12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 s="22">
        <v>59700</v>
      </c>
      <c r="E814" s="22">
        <v>134640</v>
      </c>
      <c r="F814" s="4">
        <f t="shared" si="51"/>
        <v>225.52763819095478</v>
      </c>
      <c r="G814" t="s">
        <v>20</v>
      </c>
      <c r="H814">
        <v>2805</v>
      </c>
      <c r="I814" s="7">
        <f t="shared" si="48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49"/>
        <v>43206.208333333328</v>
      </c>
      <c r="O814" s="12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 s="22">
        <v>3200</v>
      </c>
      <c r="E815" s="22">
        <v>7661</v>
      </c>
      <c r="F815" s="4">
        <f t="shared" si="51"/>
        <v>239.40625</v>
      </c>
      <c r="G815" t="s">
        <v>20</v>
      </c>
      <c r="H815">
        <v>68</v>
      </c>
      <c r="I815" s="7">
        <f t="shared" si="4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49"/>
        <v>41148.208333333336</v>
      </c>
      <c r="O815" s="12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 s="22">
        <v>3200</v>
      </c>
      <c r="E816" s="22">
        <v>2950</v>
      </c>
      <c r="F816" s="4">
        <f t="shared" si="51"/>
        <v>92.1875</v>
      </c>
      <c r="G816" t="s">
        <v>14</v>
      </c>
      <c r="H816">
        <v>36</v>
      </c>
      <c r="I816" s="7">
        <f t="shared" si="4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49"/>
        <v>42517.208333333328</v>
      </c>
      <c r="O816" s="12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 s="22">
        <v>9000</v>
      </c>
      <c r="E817" s="22">
        <v>11721</v>
      </c>
      <c r="F817" s="4">
        <f t="shared" si="51"/>
        <v>130.23333333333335</v>
      </c>
      <c r="G817" t="s">
        <v>20</v>
      </c>
      <c r="H817">
        <v>183</v>
      </c>
      <c r="I817" s="7">
        <f t="shared" si="4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49"/>
        <v>43068.25</v>
      </c>
      <c r="O817" s="12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 s="22">
        <v>2300</v>
      </c>
      <c r="E818" s="22">
        <v>14150</v>
      </c>
      <c r="F818" s="4">
        <f t="shared" si="51"/>
        <v>615.21739130434787</v>
      </c>
      <c r="G818" t="s">
        <v>20</v>
      </c>
      <c r="H818">
        <v>133</v>
      </c>
      <c r="I818" s="7">
        <f t="shared" si="4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49"/>
        <v>41680.25</v>
      </c>
      <c r="O818" s="12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 s="22">
        <v>51300</v>
      </c>
      <c r="E819" s="22">
        <v>189192</v>
      </c>
      <c r="F819" s="4">
        <f t="shared" si="51"/>
        <v>368.79532163742692</v>
      </c>
      <c r="G819" t="s">
        <v>20</v>
      </c>
      <c r="H819">
        <v>2489</v>
      </c>
      <c r="I819" s="7">
        <f t="shared" si="4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49"/>
        <v>43589.208333333328</v>
      </c>
      <c r="O819" s="12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 s="22">
        <v>700</v>
      </c>
      <c r="E820" s="22">
        <v>7664</v>
      </c>
      <c r="F820" s="4">
        <f t="shared" si="51"/>
        <v>1094.8571428571429</v>
      </c>
      <c r="G820" t="s">
        <v>20</v>
      </c>
      <c r="H820">
        <v>69</v>
      </c>
      <c r="I820" s="7">
        <f t="shared" si="4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49"/>
        <v>43486.25</v>
      </c>
      <c r="O820" s="12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 s="22">
        <v>8900</v>
      </c>
      <c r="E821" s="22">
        <v>4509</v>
      </c>
      <c r="F821" s="4">
        <f t="shared" si="51"/>
        <v>50.662921348314605</v>
      </c>
      <c r="G821" t="s">
        <v>14</v>
      </c>
      <c r="H821">
        <v>47</v>
      </c>
      <c r="I821" s="7">
        <f t="shared" si="4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49"/>
        <v>41237.25</v>
      </c>
      <c r="O821" s="12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 s="22">
        <v>1500</v>
      </c>
      <c r="E822" s="22">
        <v>12009</v>
      </c>
      <c r="F822" s="4">
        <f t="shared" si="51"/>
        <v>800.6</v>
      </c>
      <c r="G822" t="s">
        <v>20</v>
      </c>
      <c r="H822">
        <v>279</v>
      </c>
      <c r="I822" s="7">
        <f t="shared" si="4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49"/>
        <v>43310.208333333328</v>
      </c>
      <c r="O822" s="12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 s="22">
        <v>4900</v>
      </c>
      <c r="E823" s="22">
        <v>14273</v>
      </c>
      <c r="F823" s="4">
        <f t="shared" si="51"/>
        <v>291.28571428571428</v>
      </c>
      <c r="G823" t="s">
        <v>20</v>
      </c>
      <c r="H823">
        <v>210</v>
      </c>
      <c r="I823" s="7">
        <f t="shared" si="48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49"/>
        <v>42794.25</v>
      </c>
      <c r="O823" s="12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 s="22">
        <v>54000</v>
      </c>
      <c r="E824" s="22">
        <v>188982</v>
      </c>
      <c r="F824" s="4">
        <f t="shared" si="51"/>
        <v>349.9666666666667</v>
      </c>
      <c r="G824" t="s">
        <v>20</v>
      </c>
      <c r="H824">
        <v>2100</v>
      </c>
      <c r="I824" s="7">
        <f t="shared" si="4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49"/>
        <v>41698.25</v>
      </c>
      <c r="O824" s="12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 s="22">
        <v>4100</v>
      </c>
      <c r="E825" s="22">
        <v>14640</v>
      </c>
      <c r="F825" s="4">
        <f t="shared" si="51"/>
        <v>357.07317073170731</v>
      </c>
      <c r="G825" t="s">
        <v>20</v>
      </c>
      <c r="H825">
        <v>252</v>
      </c>
      <c r="I825" s="7">
        <f t="shared" si="4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49"/>
        <v>41892.208333333336</v>
      </c>
      <c r="O825" s="12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 s="22">
        <v>85000</v>
      </c>
      <c r="E826" s="22">
        <v>107516</v>
      </c>
      <c r="F826" s="4">
        <f t="shared" si="51"/>
        <v>126.48941176470588</v>
      </c>
      <c r="G826" t="s">
        <v>20</v>
      </c>
      <c r="H826">
        <v>1280</v>
      </c>
      <c r="I826" s="7">
        <f t="shared" si="4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49"/>
        <v>40348.208333333336</v>
      </c>
      <c r="O826" s="12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 s="22">
        <v>3600</v>
      </c>
      <c r="E827" s="22">
        <v>13950</v>
      </c>
      <c r="F827" s="4">
        <f t="shared" si="51"/>
        <v>387.5</v>
      </c>
      <c r="G827" t="s">
        <v>20</v>
      </c>
      <c r="H827">
        <v>157</v>
      </c>
      <c r="I827" s="7">
        <f t="shared" si="4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49"/>
        <v>42941.208333333328</v>
      </c>
      <c r="O827" s="12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 s="22">
        <v>2800</v>
      </c>
      <c r="E828" s="22">
        <v>12797</v>
      </c>
      <c r="F828" s="4">
        <f t="shared" si="51"/>
        <v>457.03571428571428</v>
      </c>
      <c r="G828" t="s">
        <v>20</v>
      </c>
      <c r="H828">
        <v>194</v>
      </c>
      <c r="I828" s="7">
        <f t="shared" si="4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49"/>
        <v>40525.25</v>
      </c>
      <c r="O828" s="12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 s="22">
        <v>2300</v>
      </c>
      <c r="E829" s="22">
        <v>6134</v>
      </c>
      <c r="F829" s="4">
        <f t="shared" si="51"/>
        <v>266.69565217391306</v>
      </c>
      <c r="G829" t="s">
        <v>20</v>
      </c>
      <c r="H829">
        <v>82</v>
      </c>
      <c r="I829" s="7">
        <f t="shared" si="4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49"/>
        <v>40666.208333333336</v>
      </c>
      <c r="O829" s="12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 s="22">
        <v>7100</v>
      </c>
      <c r="E830" s="22">
        <v>4899</v>
      </c>
      <c r="F830" s="4">
        <f t="shared" si="51"/>
        <v>69</v>
      </c>
      <c r="G830" t="s">
        <v>14</v>
      </c>
      <c r="H830">
        <v>70</v>
      </c>
      <c r="I830" s="7">
        <f t="shared" si="4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49"/>
        <v>43340.208333333328</v>
      </c>
      <c r="O830" s="12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 s="22">
        <v>9600</v>
      </c>
      <c r="E831" s="22">
        <v>4929</v>
      </c>
      <c r="F831" s="4">
        <f t="shared" si="51"/>
        <v>51.34375</v>
      </c>
      <c r="G831" t="s">
        <v>14</v>
      </c>
      <c r="H831">
        <v>154</v>
      </c>
      <c r="I831" s="7">
        <f t="shared" si="4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49"/>
        <v>42164.208333333328</v>
      </c>
      <c r="O831" s="12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 s="22">
        <v>121600</v>
      </c>
      <c r="E832" s="22">
        <v>1424</v>
      </c>
      <c r="F832" s="4">
        <f t="shared" si="51"/>
        <v>1.1710526315789473</v>
      </c>
      <c r="G832" t="s">
        <v>14</v>
      </c>
      <c r="H832">
        <v>22</v>
      </c>
      <c r="I832" s="7">
        <f t="shared" si="4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49"/>
        <v>43103.25</v>
      </c>
      <c r="O832" s="12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 s="22">
        <v>97100</v>
      </c>
      <c r="E833" s="22">
        <v>105817</v>
      </c>
      <c r="F833" s="4">
        <f t="shared" si="51"/>
        <v>108.97734294541709</v>
      </c>
      <c r="G833" t="s">
        <v>20</v>
      </c>
      <c r="H833">
        <v>4233</v>
      </c>
      <c r="I833" s="7">
        <f t="shared" si="4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49"/>
        <v>40994.208333333336</v>
      </c>
      <c r="O833" s="12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 s="22">
        <v>43200</v>
      </c>
      <c r="E834" s="22">
        <v>136156</v>
      </c>
      <c r="F834" s="4">
        <f t="shared" si="51"/>
        <v>315.17592592592592</v>
      </c>
      <c r="G834" t="s">
        <v>20</v>
      </c>
      <c r="H834">
        <v>1297</v>
      </c>
      <c r="I834" s="7">
        <f t="shared" si="48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49"/>
        <v>42299.208333333328</v>
      </c>
      <c r="O834" s="12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 s="22">
        <v>6800</v>
      </c>
      <c r="E835" s="22">
        <v>10723</v>
      </c>
      <c r="F835" s="4">
        <f t="shared" si="51"/>
        <v>157.69117647058823</v>
      </c>
      <c r="G835" t="s">
        <v>20</v>
      </c>
      <c r="H835">
        <v>165</v>
      </c>
      <c r="I835" s="7">
        <f t="shared" ref="I835:I898" si="52">IF(H835=0,"0",E835/H835)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53">(((L835/60)/60)/24)+DATE(1970,1,1)</f>
        <v>40588.25</v>
      </c>
      <c r="O835" s="12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 s="22">
        <v>7300</v>
      </c>
      <c r="E836" s="22">
        <v>11228</v>
      </c>
      <c r="F836" s="4">
        <f t="shared" ref="F836:F899" si="55">E836/D836*100</f>
        <v>153.8082191780822</v>
      </c>
      <c r="G836" t="s">
        <v>20</v>
      </c>
      <c r="H836">
        <v>119</v>
      </c>
      <c r="I836" s="7">
        <f t="shared" si="5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53"/>
        <v>41448.208333333336</v>
      </c>
      <c r="O836" s="12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 s="22">
        <v>86200</v>
      </c>
      <c r="E837" s="22">
        <v>77355</v>
      </c>
      <c r="F837" s="4">
        <f t="shared" si="55"/>
        <v>89.738979118329468</v>
      </c>
      <c r="G837" t="s">
        <v>14</v>
      </c>
      <c r="H837">
        <v>1758</v>
      </c>
      <c r="I837" s="7">
        <f t="shared" si="5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53"/>
        <v>42063.25</v>
      </c>
      <c r="O837" s="12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 s="22">
        <v>8100</v>
      </c>
      <c r="E838" s="22">
        <v>6086</v>
      </c>
      <c r="F838" s="4">
        <f t="shared" si="55"/>
        <v>75.135802469135797</v>
      </c>
      <c r="G838" t="s">
        <v>14</v>
      </c>
      <c r="H838">
        <v>94</v>
      </c>
      <c r="I838" s="7">
        <f t="shared" si="5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53"/>
        <v>40214.25</v>
      </c>
      <c r="O838" s="12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 s="22">
        <v>17700</v>
      </c>
      <c r="E839" s="22">
        <v>150960</v>
      </c>
      <c r="F839" s="4">
        <f t="shared" si="55"/>
        <v>852.88135593220341</v>
      </c>
      <c r="G839" t="s">
        <v>20</v>
      </c>
      <c r="H839">
        <v>1797</v>
      </c>
      <c r="I839" s="7">
        <f t="shared" si="5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53"/>
        <v>40629.208333333336</v>
      </c>
      <c r="O839" s="12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 s="22">
        <v>6400</v>
      </c>
      <c r="E840" s="22">
        <v>8890</v>
      </c>
      <c r="F840" s="4">
        <f t="shared" si="55"/>
        <v>138.90625</v>
      </c>
      <c r="G840" t="s">
        <v>20</v>
      </c>
      <c r="H840">
        <v>261</v>
      </c>
      <c r="I840" s="7">
        <f t="shared" si="5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53"/>
        <v>43370.208333333328</v>
      </c>
      <c r="O840" s="12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 s="22">
        <v>7700</v>
      </c>
      <c r="E841" s="22">
        <v>14644</v>
      </c>
      <c r="F841" s="4">
        <f t="shared" si="55"/>
        <v>190.18181818181819</v>
      </c>
      <c r="G841" t="s">
        <v>20</v>
      </c>
      <c r="H841">
        <v>157</v>
      </c>
      <c r="I841" s="7">
        <f t="shared" si="5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53"/>
        <v>41715.208333333336</v>
      </c>
      <c r="O841" s="12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 s="22">
        <v>116300</v>
      </c>
      <c r="E842" s="22">
        <v>116583</v>
      </c>
      <c r="F842" s="4">
        <f t="shared" si="55"/>
        <v>100.24333619948409</v>
      </c>
      <c r="G842" t="s">
        <v>20</v>
      </c>
      <c r="H842">
        <v>3533</v>
      </c>
      <c r="I842" s="7">
        <f t="shared" si="5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53"/>
        <v>41836.208333333336</v>
      </c>
      <c r="O842" s="12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 s="22">
        <v>9100</v>
      </c>
      <c r="E843" s="22">
        <v>12991</v>
      </c>
      <c r="F843" s="4">
        <f t="shared" si="55"/>
        <v>142.75824175824175</v>
      </c>
      <c r="G843" t="s">
        <v>20</v>
      </c>
      <c r="H843">
        <v>155</v>
      </c>
      <c r="I843" s="7">
        <f t="shared" si="5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53"/>
        <v>42419.25</v>
      </c>
      <c r="O843" s="12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 s="22">
        <v>1500</v>
      </c>
      <c r="E844" s="22">
        <v>8447</v>
      </c>
      <c r="F844" s="4">
        <f t="shared" si="55"/>
        <v>563.13333333333333</v>
      </c>
      <c r="G844" t="s">
        <v>20</v>
      </c>
      <c r="H844">
        <v>132</v>
      </c>
      <c r="I844" s="7">
        <f t="shared" si="5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53"/>
        <v>43266.208333333328</v>
      </c>
      <c r="O844" s="12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 s="22">
        <v>8800</v>
      </c>
      <c r="E845" s="22">
        <v>2703</v>
      </c>
      <c r="F845" s="4">
        <f t="shared" si="55"/>
        <v>30.715909090909086</v>
      </c>
      <c r="G845" t="s">
        <v>14</v>
      </c>
      <c r="H845">
        <v>33</v>
      </c>
      <c r="I845" s="7">
        <f t="shared" si="5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53"/>
        <v>43338.208333333328</v>
      </c>
      <c r="O845" s="12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 s="22">
        <v>8800</v>
      </c>
      <c r="E846" s="22">
        <v>8747</v>
      </c>
      <c r="F846" s="4">
        <f t="shared" si="55"/>
        <v>99.39772727272728</v>
      </c>
      <c r="G846" t="s">
        <v>74</v>
      </c>
      <c r="H846">
        <v>94</v>
      </c>
      <c r="I846" s="7">
        <f t="shared" si="5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53"/>
        <v>40930.25</v>
      </c>
      <c r="O846" s="12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 s="22">
        <v>69900</v>
      </c>
      <c r="E847" s="22">
        <v>138087</v>
      </c>
      <c r="F847" s="4">
        <f t="shared" si="55"/>
        <v>197.54935622317598</v>
      </c>
      <c r="G847" t="s">
        <v>20</v>
      </c>
      <c r="H847">
        <v>1354</v>
      </c>
      <c r="I847" s="7">
        <f t="shared" si="5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53"/>
        <v>43235.208333333328</v>
      </c>
      <c r="O847" s="12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 s="22">
        <v>1000</v>
      </c>
      <c r="E848" s="22">
        <v>5085</v>
      </c>
      <c r="F848" s="4">
        <f t="shared" si="55"/>
        <v>508.5</v>
      </c>
      <c r="G848" t="s">
        <v>20</v>
      </c>
      <c r="H848">
        <v>48</v>
      </c>
      <c r="I848" s="7">
        <f t="shared" si="5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53"/>
        <v>43302.208333333328</v>
      </c>
      <c r="O848" s="12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 s="22">
        <v>4700</v>
      </c>
      <c r="E849" s="22">
        <v>11174</v>
      </c>
      <c r="F849" s="4">
        <f t="shared" si="55"/>
        <v>237.74468085106383</v>
      </c>
      <c r="G849" t="s">
        <v>20</v>
      </c>
      <c r="H849">
        <v>110</v>
      </c>
      <c r="I849" s="7">
        <f t="shared" si="5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53"/>
        <v>43107.25</v>
      </c>
      <c r="O849" s="12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 s="22">
        <v>3200</v>
      </c>
      <c r="E850" s="22">
        <v>10831</v>
      </c>
      <c r="F850" s="4">
        <f t="shared" si="55"/>
        <v>338.46875</v>
      </c>
      <c r="G850" t="s">
        <v>20</v>
      </c>
      <c r="H850">
        <v>172</v>
      </c>
      <c r="I850" s="7">
        <f t="shared" si="5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53"/>
        <v>40341.208333333336</v>
      </c>
      <c r="O850" s="12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 s="22">
        <v>6700</v>
      </c>
      <c r="E851" s="22">
        <v>8917</v>
      </c>
      <c r="F851" s="4">
        <f t="shared" si="55"/>
        <v>133.08955223880596</v>
      </c>
      <c r="G851" t="s">
        <v>20</v>
      </c>
      <c r="H851">
        <v>307</v>
      </c>
      <c r="I851" s="7">
        <f t="shared" si="5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53"/>
        <v>40948.25</v>
      </c>
      <c r="O851" s="12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 s="22">
        <v>100</v>
      </c>
      <c r="E852" s="22">
        <v>1</v>
      </c>
      <c r="F852" s="4">
        <f t="shared" si="55"/>
        <v>1</v>
      </c>
      <c r="G852" t="s">
        <v>14</v>
      </c>
      <c r="H852">
        <v>1</v>
      </c>
      <c r="I852" s="7">
        <f t="shared" si="52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53"/>
        <v>40866.25</v>
      </c>
      <c r="O852" s="12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 s="22">
        <v>6000</v>
      </c>
      <c r="E853" s="22">
        <v>12468</v>
      </c>
      <c r="F853" s="4">
        <f t="shared" si="55"/>
        <v>207.79999999999998</v>
      </c>
      <c r="G853" t="s">
        <v>20</v>
      </c>
      <c r="H853">
        <v>160</v>
      </c>
      <c r="I853" s="7">
        <f t="shared" si="5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53"/>
        <v>41031.208333333336</v>
      </c>
      <c r="O853" s="12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 s="22">
        <v>4900</v>
      </c>
      <c r="E854" s="22">
        <v>2505</v>
      </c>
      <c r="F854" s="4">
        <f t="shared" si="55"/>
        <v>51.122448979591837</v>
      </c>
      <c r="G854" t="s">
        <v>14</v>
      </c>
      <c r="H854">
        <v>31</v>
      </c>
      <c r="I854" s="7">
        <f t="shared" si="5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53"/>
        <v>40740.208333333336</v>
      </c>
      <c r="O854" s="12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 s="22">
        <v>17100</v>
      </c>
      <c r="E855" s="22">
        <v>111502</v>
      </c>
      <c r="F855" s="4">
        <f t="shared" si="55"/>
        <v>652.05847953216369</v>
      </c>
      <c r="G855" t="s">
        <v>20</v>
      </c>
      <c r="H855">
        <v>1467</v>
      </c>
      <c r="I855" s="7">
        <f t="shared" si="5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53"/>
        <v>40714.208333333336</v>
      </c>
      <c r="O855" s="12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 s="22">
        <v>171000</v>
      </c>
      <c r="E856" s="22">
        <v>194309</v>
      </c>
      <c r="F856" s="4">
        <f t="shared" si="55"/>
        <v>113.63099415204678</v>
      </c>
      <c r="G856" t="s">
        <v>20</v>
      </c>
      <c r="H856">
        <v>2662</v>
      </c>
      <c r="I856" s="7">
        <f t="shared" si="5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53"/>
        <v>43787.25</v>
      </c>
      <c r="O856" s="12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 s="22">
        <v>23400</v>
      </c>
      <c r="E857" s="22">
        <v>23956</v>
      </c>
      <c r="F857" s="4">
        <f t="shared" si="55"/>
        <v>102.37606837606839</v>
      </c>
      <c r="G857" t="s">
        <v>20</v>
      </c>
      <c r="H857">
        <v>452</v>
      </c>
      <c r="I857" s="7">
        <f t="shared" si="52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53"/>
        <v>40712.208333333336</v>
      </c>
      <c r="O857" s="12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 s="22">
        <v>2400</v>
      </c>
      <c r="E858" s="22">
        <v>8558</v>
      </c>
      <c r="F858" s="4">
        <f t="shared" si="55"/>
        <v>356.58333333333331</v>
      </c>
      <c r="G858" t="s">
        <v>20</v>
      </c>
      <c r="H858">
        <v>158</v>
      </c>
      <c r="I858" s="7">
        <f t="shared" si="5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53"/>
        <v>41023.208333333336</v>
      </c>
      <c r="O858" s="12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 s="22">
        <v>5300</v>
      </c>
      <c r="E859" s="22">
        <v>7413</v>
      </c>
      <c r="F859" s="4">
        <f t="shared" si="55"/>
        <v>139.86792452830187</v>
      </c>
      <c r="G859" t="s">
        <v>20</v>
      </c>
      <c r="H859">
        <v>225</v>
      </c>
      <c r="I859" s="7">
        <f t="shared" si="5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53"/>
        <v>40944.25</v>
      </c>
      <c r="O859" s="12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 s="22">
        <v>4000</v>
      </c>
      <c r="E860" s="22">
        <v>2778</v>
      </c>
      <c r="F860" s="4">
        <f t="shared" si="55"/>
        <v>69.45</v>
      </c>
      <c r="G860" t="s">
        <v>14</v>
      </c>
      <c r="H860">
        <v>35</v>
      </c>
      <c r="I860" s="7">
        <f t="shared" si="5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53"/>
        <v>43211.208333333328</v>
      </c>
      <c r="O860" s="12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 s="22">
        <v>7300</v>
      </c>
      <c r="E861" s="22">
        <v>2594</v>
      </c>
      <c r="F861" s="4">
        <f t="shared" si="55"/>
        <v>35.534246575342465</v>
      </c>
      <c r="G861" t="s">
        <v>14</v>
      </c>
      <c r="H861">
        <v>63</v>
      </c>
      <c r="I861" s="7">
        <f t="shared" si="5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53"/>
        <v>41334.25</v>
      </c>
      <c r="O861" s="12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 s="22">
        <v>2000</v>
      </c>
      <c r="E862" s="22">
        <v>5033</v>
      </c>
      <c r="F862" s="4">
        <f t="shared" si="55"/>
        <v>251.65</v>
      </c>
      <c r="G862" t="s">
        <v>20</v>
      </c>
      <c r="H862">
        <v>65</v>
      </c>
      <c r="I862" s="7">
        <f t="shared" si="5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53"/>
        <v>43515.25</v>
      </c>
      <c r="O862" s="12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 s="22">
        <v>8800</v>
      </c>
      <c r="E863" s="22">
        <v>9317</v>
      </c>
      <c r="F863" s="4">
        <f t="shared" si="55"/>
        <v>105.87500000000001</v>
      </c>
      <c r="G863" t="s">
        <v>20</v>
      </c>
      <c r="H863">
        <v>163</v>
      </c>
      <c r="I863" s="7">
        <f t="shared" si="5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53"/>
        <v>40258.208333333336</v>
      </c>
      <c r="O863" s="12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 s="22">
        <v>3500</v>
      </c>
      <c r="E864" s="22">
        <v>6560</v>
      </c>
      <c r="F864" s="4">
        <f t="shared" si="55"/>
        <v>187.42857142857144</v>
      </c>
      <c r="G864" t="s">
        <v>20</v>
      </c>
      <c r="H864">
        <v>85</v>
      </c>
      <c r="I864" s="7">
        <f t="shared" si="5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53"/>
        <v>40756.208333333336</v>
      </c>
      <c r="O864" s="12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 s="22">
        <v>1400</v>
      </c>
      <c r="E865" s="22">
        <v>5415</v>
      </c>
      <c r="F865" s="4">
        <f t="shared" si="55"/>
        <v>386.78571428571428</v>
      </c>
      <c r="G865" t="s">
        <v>20</v>
      </c>
      <c r="H865">
        <v>217</v>
      </c>
      <c r="I865" s="7">
        <f t="shared" si="5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53"/>
        <v>42172.208333333328</v>
      </c>
      <c r="O865" s="12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 s="22">
        <v>4200</v>
      </c>
      <c r="E866" s="22">
        <v>14577</v>
      </c>
      <c r="F866" s="4">
        <f t="shared" si="55"/>
        <v>347.07142857142856</v>
      </c>
      <c r="G866" t="s">
        <v>20</v>
      </c>
      <c r="H866">
        <v>150</v>
      </c>
      <c r="I866" s="7">
        <f t="shared" si="52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53"/>
        <v>42601.208333333328</v>
      </c>
      <c r="O866" s="12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 s="22">
        <v>81000</v>
      </c>
      <c r="E867" s="22">
        <v>150515</v>
      </c>
      <c r="F867" s="4">
        <f t="shared" si="55"/>
        <v>185.82098765432099</v>
      </c>
      <c r="G867" t="s">
        <v>20</v>
      </c>
      <c r="H867">
        <v>3272</v>
      </c>
      <c r="I867" s="7">
        <f t="shared" si="5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53"/>
        <v>41897.208333333336</v>
      </c>
      <c r="O867" s="12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 s="22">
        <v>182800</v>
      </c>
      <c r="E868" s="22">
        <v>79045</v>
      </c>
      <c r="F868" s="4">
        <f t="shared" si="55"/>
        <v>43.241247264770237</v>
      </c>
      <c r="G868" t="s">
        <v>74</v>
      </c>
      <c r="H868">
        <v>898</v>
      </c>
      <c r="I868" s="7">
        <f t="shared" si="5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53"/>
        <v>40671.208333333336</v>
      </c>
      <c r="O868" s="12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 s="22">
        <v>4800</v>
      </c>
      <c r="E869" s="22">
        <v>7797</v>
      </c>
      <c r="F869" s="4">
        <f t="shared" si="55"/>
        <v>162.4375</v>
      </c>
      <c r="G869" t="s">
        <v>20</v>
      </c>
      <c r="H869">
        <v>300</v>
      </c>
      <c r="I869" s="7">
        <f t="shared" si="52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53"/>
        <v>43382.208333333328</v>
      </c>
      <c r="O869" s="12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 s="22">
        <v>7000</v>
      </c>
      <c r="E870" s="22">
        <v>12939</v>
      </c>
      <c r="F870" s="4">
        <f t="shared" si="55"/>
        <v>184.84285714285716</v>
      </c>
      <c r="G870" t="s">
        <v>20</v>
      </c>
      <c r="H870">
        <v>126</v>
      </c>
      <c r="I870" s="7">
        <f t="shared" si="5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53"/>
        <v>41559.208333333336</v>
      </c>
      <c r="O870" s="12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 s="22">
        <v>161900</v>
      </c>
      <c r="E871" s="22">
        <v>38376</v>
      </c>
      <c r="F871" s="4">
        <f t="shared" si="55"/>
        <v>23.703520691785052</v>
      </c>
      <c r="G871" t="s">
        <v>14</v>
      </c>
      <c r="H871">
        <v>526</v>
      </c>
      <c r="I871" s="7">
        <f t="shared" si="5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53"/>
        <v>40350.208333333336</v>
      </c>
      <c r="O871" s="12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 s="22">
        <v>7700</v>
      </c>
      <c r="E872" s="22">
        <v>6920</v>
      </c>
      <c r="F872" s="4">
        <f t="shared" si="55"/>
        <v>89.870129870129873</v>
      </c>
      <c r="G872" t="s">
        <v>14</v>
      </c>
      <c r="H872">
        <v>121</v>
      </c>
      <c r="I872" s="7">
        <f t="shared" si="5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53"/>
        <v>42240.208333333328</v>
      </c>
      <c r="O872" s="12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 s="22">
        <v>71500</v>
      </c>
      <c r="E873" s="22">
        <v>194912</v>
      </c>
      <c r="F873" s="4">
        <f t="shared" si="55"/>
        <v>272.6041958041958</v>
      </c>
      <c r="G873" t="s">
        <v>20</v>
      </c>
      <c r="H873">
        <v>2320</v>
      </c>
      <c r="I873" s="7">
        <f t="shared" si="5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53"/>
        <v>43040.208333333328</v>
      </c>
      <c r="O873" s="12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 s="22">
        <v>4700</v>
      </c>
      <c r="E874" s="22">
        <v>7992</v>
      </c>
      <c r="F874" s="4">
        <f t="shared" si="55"/>
        <v>170.04255319148936</v>
      </c>
      <c r="G874" t="s">
        <v>20</v>
      </c>
      <c r="H874">
        <v>81</v>
      </c>
      <c r="I874" s="7">
        <f t="shared" si="5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53"/>
        <v>43346.208333333328</v>
      </c>
      <c r="O874" s="12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 s="22">
        <v>42100</v>
      </c>
      <c r="E875" s="22">
        <v>79268</v>
      </c>
      <c r="F875" s="4">
        <f t="shared" si="55"/>
        <v>188.28503562945369</v>
      </c>
      <c r="G875" t="s">
        <v>20</v>
      </c>
      <c r="H875">
        <v>1887</v>
      </c>
      <c r="I875" s="7">
        <f t="shared" si="5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53"/>
        <v>41647.25</v>
      </c>
      <c r="O875" s="12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 s="22">
        <v>40200</v>
      </c>
      <c r="E876" s="22">
        <v>139468</v>
      </c>
      <c r="F876" s="4">
        <f t="shared" si="55"/>
        <v>346.93532338308455</v>
      </c>
      <c r="G876" t="s">
        <v>20</v>
      </c>
      <c r="H876">
        <v>4358</v>
      </c>
      <c r="I876" s="7">
        <f t="shared" si="5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53"/>
        <v>40291.208333333336</v>
      </c>
      <c r="O876" s="12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 s="22">
        <v>7900</v>
      </c>
      <c r="E877" s="22">
        <v>5465</v>
      </c>
      <c r="F877" s="4">
        <f t="shared" si="55"/>
        <v>69.177215189873422</v>
      </c>
      <c r="G877" t="s">
        <v>14</v>
      </c>
      <c r="H877">
        <v>67</v>
      </c>
      <c r="I877" s="7">
        <f t="shared" si="5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53"/>
        <v>40556.25</v>
      </c>
      <c r="O877" s="12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 s="22">
        <v>8300</v>
      </c>
      <c r="E878" s="22">
        <v>2111</v>
      </c>
      <c r="F878" s="4">
        <f t="shared" si="55"/>
        <v>25.433734939759034</v>
      </c>
      <c r="G878" t="s">
        <v>14</v>
      </c>
      <c r="H878">
        <v>57</v>
      </c>
      <c r="I878" s="7">
        <f t="shared" si="5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53"/>
        <v>43624.208333333328</v>
      </c>
      <c r="O878" s="12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 s="22">
        <v>163600</v>
      </c>
      <c r="E879" s="22">
        <v>126628</v>
      </c>
      <c r="F879" s="4">
        <f t="shared" si="55"/>
        <v>77.400977995110026</v>
      </c>
      <c r="G879" t="s">
        <v>14</v>
      </c>
      <c r="H879">
        <v>1229</v>
      </c>
      <c r="I879" s="7">
        <f t="shared" si="5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53"/>
        <v>42577.208333333328</v>
      </c>
      <c r="O879" s="12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 s="22">
        <v>2700</v>
      </c>
      <c r="E880" s="22">
        <v>1012</v>
      </c>
      <c r="F880" s="4">
        <f t="shared" si="55"/>
        <v>37.481481481481481</v>
      </c>
      <c r="G880" t="s">
        <v>14</v>
      </c>
      <c r="H880">
        <v>12</v>
      </c>
      <c r="I880" s="7">
        <f t="shared" si="5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53"/>
        <v>43845.25</v>
      </c>
      <c r="O880" s="12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 s="22">
        <v>1000</v>
      </c>
      <c r="E881" s="22">
        <v>5438</v>
      </c>
      <c r="F881" s="4">
        <f t="shared" si="55"/>
        <v>543.79999999999995</v>
      </c>
      <c r="G881" t="s">
        <v>20</v>
      </c>
      <c r="H881">
        <v>53</v>
      </c>
      <c r="I881" s="7">
        <f t="shared" si="5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53"/>
        <v>42788.25</v>
      </c>
      <c r="O881" s="12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 s="22">
        <v>84500</v>
      </c>
      <c r="E882" s="22">
        <v>193101</v>
      </c>
      <c r="F882" s="4">
        <f t="shared" si="55"/>
        <v>228.52189349112427</v>
      </c>
      <c r="G882" t="s">
        <v>20</v>
      </c>
      <c r="H882">
        <v>2414</v>
      </c>
      <c r="I882" s="7">
        <f t="shared" si="5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53"/>
        <v>43667.208333333328</v>
      </c>
      <c r="O882" s="12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 s="22">
        <v>81300</v>
      </c>
      <c r="E883" s="22">
        <v>31665</v>
      </c>
      <c r="F883" s="4">
        <f t="shared" si="55"/>
        <v>38.948339483394832</v>
      </c>
      <c r="G883" t="s">
        <v>14</v>
      </c>
      <c r="H883">
        <v>452</v>
      </c>
      <c r="I883" s="7">
        <f t="shared" si="5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53"/>
        <v>42194.208333333328</v>
      </c>
      <c r="O883" s="12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 s="22">
        <v>800</v>
      </c>
      <c r="E884" s="22">
        <v>2960</v>
      </c>
      <c r="F884" s="4">
        <f t="shared" si="55"/>
        <v>370</v>
      </c>
      <c r="G884" t="s">
        <v>20</v>
      </c>
      <c r="H884">
        <v>80</v>
      </c>
      <c r="I884" s="7">
        <f t="shared" si="52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53"/>
        <v>42025.25</v>
      </c>
      <c r="O884" s="12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 s="22">
        <v>3400</v>
      </c>
      <c r="E885" s="22">
        <v>8089</v>
      </c>
      <c r="F885" s="4">
        <f t="shared" si="55"/>
        <v>237.91176470588232</v>
      </c>
      <c r="G885" t="s">
        <v>20</v>
      </c>
      <c r="H885">
        <v>193</v>
      </c>
      <c r="I885" s="7">
        <f t="shared" si="5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53"/>
        <v>40323.208333333336</v>
      </c>
      <c r="O885" s="12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 s="22">
        <v>170800</v>
      </c>
      <c r="E886" s="22">
        <v>109374</v>
      </c>
      <c r="F886" s="4">
        <f t="shared" si="55"/>
        <v>64.036299765807954</v>
      </c>
      <c r="G886" t="s">
        <v>14</v>
      </c>
      <c r="H886">
        <v>1886</v>
      </c>
      <c r="I886" s="7">
        <f t="shared" si="5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53"/>
        <v>41763.208333333336</v>
      </c>
      <c r="O886" s="12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 s="22">
        <v>1800</v>
      </c>
      <c r="E887" s="22">
        <v>2129</v>
      </c>
      <c r="F887" s="4">
        <f t="shared" si="55"/>
        <v>118.27777777777777</v>
      </c>
      <c r="G887" t="s">
        <v>20</v>
      </c>
      <c r="H887">
        <v>52</v>
      </c>
      <c r="I887" s="7">
        <f t="shared" si="5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53"/>
        <v>40335.208333333336</v>
      </c>
      <c r="O887" s="12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 s="22">
        <v>150600</v>
      </c>
      <c r="E888" s="22">
        <v>127745</v>
      </c>
      <c r="F888" s="4">
        <f t="shared" si="55"/>
        <v>84.824037184594957</v>
      </c>
      <c r="G888" t="s">
        <v>14</v>
      </c>
      <c r="H888">
        <v>1825</v>
      </c>
      <c r="I888" s="7">
        <f t="shared" si="5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53"/>
        <v>40416.208333333336</v>
      </c>
      <c r="O888" s="12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 s="22">
        <v>7800</v>
      </c>
      <c r="E889" s="22">
        <v>2289</v>
      </c>
      <c r="F889" s="4">
        <f t="shared" si="55"/>
        <v>29.346153846153843</v>
      </c>
      <c r="G889" t="s">
        <v>14</v>
      </c>
      <c r="H889">
        <v>31</v>
      </c>
      <c r="I889" s="7">
        <f t="shared" si="5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53"/>
        <v>42202.208333333328</v>
      </c>
      <c r="O889" s="12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 s="22">
        <v>5800</v>
      </c>
      <c r="E890" s="22">
        <v>12174</v>
      </c>
      <c r="F890" s="4">
        <f t="shared" si="55"/>
        <v>209.89655172413794</v>
      </c>
      <c r="G890" t="s">
        <v>20</v>
      </c>
      <c r="H890">
        <v>290</v>
      </c>
      <c r="I890" s="7">
        <f t="shared" si="5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53"/>
        <v>42836.208333333328</v>
      </c>
      <c r="O890" s="12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 s="22">
        <v>5600</v>
      </c>
      <c r="E891" s="22">
        <v>9508</v>
      </c>
      <c r="F891" s="4">
        <f t="shared" si="55"/>
        <v>169.78571428571431</v>
      </c>
      <c r="G891" t="s">
        <v>20</v>
      </c>
      <c r="H891">
        <v>122</v>
      </c>
      <c r="I891" s="7">
        <f t="shared" si="5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53"/>
        <v>41710.208333333336</v>
      </c>
      <c r="O891" s="12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 s="22">
        <v>134400</v>
      </c>
      <c r="E892" s="22">
        <v>155849</v>
      </c>
      <c r="F892" s="4">
        <f t="shared" si="55"/>
        <v>115.95907738095239</v>
      </c>
      <c r="G892" t="s">
        <v>20</v>
      </c>
      <c r="H892">
        <v>1470</v>
      </c>
      <c r="I892" s="7">
        <f t="shared" si="5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53"/>
        <v>43640.208333333328</v>
      </c>
      <c r="O892" s="12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 s="22">
        <v>3000</v>
      </c>
      <c r="E893" s="22">
        <v>7758</v>
      </c>
      <c r="F893" s="4">
        <f t="shared" si="55"/>
        <v>258.59999999999997</v>
      </c>
      <c r="G893" t="s">
        <v>20</v>
      </c>
      <c r="H893">
        <v>165</v>
      </c>
      <c r="I893" s="7">
        <f t="shared" si="5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53"/>
        <v>40880.25</v>
      </c>
      <c r="O893" s="12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 s="22">
        <v>6000</v>
      </c>
      <c r="E894" s="22">
        <v>13835</v>
      </c>
      <c r="F894" s="4">
        <f t="shared" si="55"/>
        <v>230.58333333333331</v>
      </c>
      <c r="G894" t="s">
        <v>20</v>
      </c>
      <c r="H894">
        <v>182</v>
      </c>
      <c r="I894" s="7">
        <f t="shared" si="5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53"/>
        <v>40319.208333333336</v>
      </c>
      <c r="O894" s="12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 s="22">
        <v>8400</v>
      </c>
      <c r="E895" s="22">
        <v>10770</v>
      </c>
      <c r="F895" s="4">
        <f t="shared" si="55"/>
        <v>128.21428571428572</v>
      </c>
      <c r="G895" t="s">
        <v>20</v>
      </c>
      <c r="H895">
        <v>199</v>
      </c>
      <c r="I895" s="7">
        <f t="shared" si="5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53"/>
        <v>42170.208333333328</v>
      </c>
      <c r="O895" s="12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 s="22">
        <v>1700</v>
      </c>
      <c r="E896" s="22">
        <v>3208</v>
      </c>
      <c r="F896" s="4">
        <f t="shared" si="55"/>
        <v>188.70588235294116</v>
      </c>
      <c r="G896" t="s">
        <v>20</v>
      </c>
      <c r="H896">
        <v>56</v>
      </c>
      <c r="I896" s="7">
        <f t="shared" si="5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53"/>
        <v>41466.208333333336</v>
      </c>
      <c r="O896" s="12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 s="22">
        <v>159800</v>
      </c>
      <c r="E897" s="22">
        <v>11108</v>
      </c>
      <c r="F897" s="4">
        <f t="shared" si="55"/>
        <v>6.9511889862327907</v>
      </c>
      <c r="G897" t="s">
        <v>14</v>
      </c>
      <c r="H897">
        <v>107</v>
      </c>
      <c r="I897" s="7">
        <f t="shared" si="5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53"/>
        <v>43134.25</v>
      </c>
      <c r="O897" s="12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 s="22">
        <v>19800</v>
      </c>
      <c r="E898" s="22">
        <v>153338</v>
      </c>
      <c r="F898" s="4">
        <f t="shared" si="55"/>
        <v>774.43434343434342</v>
      </c>
      <c r="G898" t="s">
        <v>20</v>
      </c>
      <c r="H898">
        <v>1460</v>
      </c>
      <c r="I898" s="7">
        <f t="shared" si="5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53"/>
        <v>40738.208333333336</v>
      </c>
      <c r="O898" s="12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 s="22">
        <v>8800</v>
      </c>
      <c r="E899" s="22">
        <v>2437</v>
      </c>
      <c r="F899" s="4">
        <f t="shared" si="55"/>
        <v>27.693181818181817</v>
      </c>
      <c r="G899" t="s">
        <v>14</v>
      </c>
      <c r="H899">
        <v>27</v>
      </c>
      <c r="I899" s="7">
        <f t="shared" ref="I899:I962" si="56">IF(H899=0,"0",E899/H899)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57">(((L899/60)/60)/24)+DATE(1970,1,1)</f>
        <v>43583.208333333328</v>
      </c>
      <c r="O899" s="12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 s="22">
        <v>179100</v>
      </c>
      <c r="E900" s="22">
        <v>93991</v>
      </c>
      <c r="F900" s="4">
        <f t="shared" ref="F900:F963" si="59">E900/D900*100</f>
        <v>52.479620323841424</v>
      </c>
      <c r="G900" t="s">
        <v>14</v>
      </c>
      <c r="H900">
        <v>1221</v>
      </c>
      <c r="I900" s="7">
        <f t="shared" si="5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57"/>
        <v>43815.25</v>
      </c>
      <c r="O900" s="12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 s="22">
        <v>3100</v>
      </c>
      <c r="E901" s="22">
        <v>12620</v>
      </c>
      <c r="F901" s="4">
        <f t="shared" si="59"/>
        <v>407.09677419354841</v>
      </c>
      <c r="G901" t="s">
        <v>20</v>
      </c>
      <c r="H901">
        <v>123</v>
      </c>
      <c r="I901" s="7">
        <f t="shared" si="5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57"/>
        <v>41554.208333333336</v>
      </c>
      <c r="O901" s="12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 s="22">
        <v>100</v>
      </c>
      <c r="E902" s="22">
        <v>2</v>
      </c>
      <c r="F902" s="4">
        <f t="shared" si="59"/>
        <v>2</v>
      </c>
      <c r="G902" t="s">
        <v>14</v>
      </c>
      <c r="H902">
        <v>1</v>
      </c>
      <c r="I902" s="7">
        <f t="shared" si="56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57"/>
        <v>41901.208333333336</v>
      </c>
      <c r="O902" s="12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 s="22">
        <v>5600</v>
      </c>
      <c r="E903" s="22">
        <v>8746</v>
      </c>
      <c r="F903" s="4">
        <f t="shared" si="59"/>
        <v>156.17857142857144</v>
      </c>
      <c r="G903" t="s">
        <v>20</v>
      </c>
      <c r="H903">
        <v>159</v>
      </c>
      <c r="I903" s="7">
        <f t="shared" si="5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57"/>
        <v>43298.208333333328</v>
      </c>
      <c r="O903" s="12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 s="22">
        <v>1400</v>
      </c>
      <c r="E904" s="22">
        <v>3534</v>
      </c>
      <c r="F904" s="4">
        <f t="shared" si="59"/>
        <v>252.42857142857144</v>
      </c>
      <c r="G904" t="s">
        <v>20</v>
      </c>
      <c r="H904">
        <v>110</v>
      </c>
      <c r="I904" s="7">
        <f t="shared" si="5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57"/>
        <v>42399.25</v>
      </c>
      <c r="O904" s="12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 s="22">
        <v>41000</v>
      </c>
      <c r="E905" s="22">
        <v>709</v>
      </c>
      <c r="F905" s="4">
        <f t="shared" si="59"/>
        <v>1.729268292682927</v>
      </c>
      <c r="G905" t="s">
        <v>47</v>
      </c>
      <c r="H905">
        <v>14</v>
      </c>
      <c r="I905" s="7">
        <f t="shared" si="5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57"/>
        <v>41034.208333333336</v>
      </c>
      <c r="O905" s="12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 s="22">
        <v>6500</v>
      </c>
      <c r="E906" s="22">
        <v>795</v>
      </c>
      <c r="F906" s="4">
        <f t="shared" si="59"/>
        <v>12.230769230769232</v>
      </c>
      <c r="G906" t="s">
        <v>14</v>
      </c>
      <c r="H906">
        <v>16</v>
      </c>
      <c r="I906" s="7">
        <f t="shared" si="5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57"/>
        <v>41186.208333333336</v>
      </c>
      <c r="O906" s="12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 s="22">
        <v>7900</v>
      </c>
      <c r="E907" s="22">
        <v>12955</v>
      </c>
      <c r="F907" s="4">
        <f t="shared" si="59"/>
        <v>163.98734177215189</v>
      </c>
      <c r="G907" t="s">
        <v>20</v>
      </c>
      <c r="H907">
        <v>236</v>
      </c>
      <c r="I907" s="7">
        <f t="shared" si="5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57"/>
        <v>41536.208333333336</v>
      </c>
      <c r="O907" s="12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 s="22">
        <v>5500</v>
      </c>
      <c r="E908" s="22">
        <v>8964</v>
      </c>
      <c r="F908" s="4">
        <f t="shared" si="59"/>
        <v>162.98181818181817</v>
      </c>
      <c r="G908" t="s">
        <v>20</v>
      </c>
      <c r="H908">
        <v>191</v>
      </c>
      <c r="I908" s="7">
        <f t="shared" si="5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57"/>
        <v>42868.208333333328</v>
      </c>
      <c r="O908" s="12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 s="22">
        <v>9100</v>
      </c>
      <c r="E909" s="22">
        <v>1843</v>
      </c>
      <c r="F909" s="4">
        <f t="shared" si="59"/>
        <v>20.252747252747252</v>
      </c>
      <c r="G909" t="s">
        <v>14</v>
      </c>
      <c r="H909">
        <v>41</v>
      </c>
      <c r="I909" s="7">
        <f t="shared" si="5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57"/>
        <v>40660.208333333336</v>
      </c>
      <c r="O909" s="12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 s="22">
        <v>38200</v>
      </c>
      <c r="E910" s="22">
        <v>121950</v>
      </c>
      <c r="F910" s="4">
        <f t="shared" si="59"/>
        <v>319.24083769633506</v>
      </c>
      <c r="G910" t="s">
        <v>20</v>
      </c>
      <c r="H910">
        <v>3934</v>
      </c>
      <c r="I910" s="7">
        <f t="shared" si="5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57"/>
        <v>41031.208333333336</v>
      </c>
      <c r="O910" s="12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 s="22">
        <v>1800</v>
      </c>
      <c r="E911" s="22">
        <v>8621</v>
      </c>
      <c r="F911" s="4">
        <f t="shared" si="59"/>
        <v>478.94444444444446</v>
      </c>
      <c r="G911" t="s">
        <v>20</v>
      </c>
      <c r="H911">
        <v>80</v>
      </c>
      <c r="I911" s="7">
        <f t="shared" si="5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57"/>
        <v>43255.208333333328</v>
      </c>
      <c r="O911" s="12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 s="22">
        <v>154500</v>
      </c>
      <c r="E912" s="22">
        <v>30215</v>
      </c>
      <c r="F912" s="4">
        <f t="shared" si="59"/>
        <v>19.556634304207122</v>
      </c>
      <c r="G912" t="s">
        <v>74</v>
      </c>
      <c r="H912">
        <v>296</v>
      </c>
      <c r="I912" s="7">
        <f t="shared" si="5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57"/>
        <v>42026.25</v>
      </c>
      <c r="O912" s="12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 s="22">
        <v>5800</v>
      </c>
      <c r="E913" s="22">
        <v>11539</v>
      </c>
      <c r="F913" s="4">
        <f t="shared" si="59"/>
        <v>198.94827586206895</v>
      </c>
      <c r="G913" t="s">
        <v>20</v>
      </c>
      <c r="H913">
        <v>462</v>
      </c>
      <c r="I913" s="7">
        <f t="shared" si="5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57"/>
        <v>43717.208333333328</v>
      </c>
      <c r="O913" s="12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 s="22">
        <v>1800</v>
      </c>
      <c r="E914" s="22">
        <v>14310</v>
      </c>
      <c r="F914" s="4">
        <f t="shared" si="59"/>
        <v>795</v>
      </c>
      <c r="G914" t="s">
        <v>20</v>
      </c>
      <c r="H914">
        <v>179</v>
      </c>
      <c r="I914" s="7">
        <f t="shared" si="5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57"/>
        <v>41157.208333333336</v>
      </c>
      <c r="O914" s="12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 s="22">
        <v>70200</v>
      </c>
      <c r="E915" s="22">
        <v>35536</v>
      </c>
      <c r="F915" s="4">
        <f t="shared" si="59"/>
        <v>50.621082621082621</v>
      </c>
      <c r="G915" t="s">
        <v>14</v>
      </c>
      <c r="H915">
        <v>523</v>
      </c>
      <c r="I915" s="7">
        <f t="shared" si="5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57"/>
        <v>43597.208333333328</v>
      </c>
      <c r="O915" s="12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 s="22">
        <v>6400</v>
      </c>
      <c r="E916" s="22">
        <v>3676</v>
      </c>
      <c r="F916" s="4">
        <f t="shared" si="59"/>
        <v>57.4375</v>
      </c>
      <c r="G916" t="s">
        <v>14</v>
      </c>
      <c r="H916">
        <v>141</v>
      </c>
      <c r="I916" s="7">
        <f t="shared" si="5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57"/>
        <v>41490.208333333336</v>
      </c>
      <c r="O916" s="12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 s="22">
        <v>125900</v>
      </c>
      <c r="E917" s="22">
        <v>195936</v>
      </c>
      <c r="F917" s="4">
        <f t="shared" si="59"/>
        <v>155.62827640984909</v>
      </c>
      <c r="G917" t="s">
        <v>20</v>
      </c>
      <c r="H917">
        <v>1866</v>
      </c>
      <c r="I917" s="7">
        <f t="shared" si="5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57"/>
        <v>42976.208333333328</v>
      </c>
      <c r="O917" s="12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 s="22">
        <v>3700</v>
      </c>
      <c r="E918" s="22">
        <v>1343</v>
      </c>
      <c r="F918" s="4">
        <f t="shared" si="59"/>
        <v>36.297297297297298</v>
      </c>
      <c r="G918" t="s">
        <v>14</v>
      </c>
      <c r="H918">
        <v>52</v>
      </c>
      <c r="I918" s="7">
        <f t="shared" si="5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57"/>
        <v>41991.25</v>
      </c>
      <c r="O918" s="12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 s="22">
        <v>3600</v>
      </c>
      <c r="E919" s="22">
        <v>2097</v>
      </c>
      <c r="F919" s="4">
        <f t="shared" si="59"/>
        <v>58.25</v>
      </c>
      <c r="G919" t="s">
        <v>47</v>
      </c>
      <c r="H919">
        <v>27</v>
      </c>
      <c r="I919" s="7">
        <f t="shared" si="5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57"/>
        <v>40722.208333333336</v>
      </c>
      <c r="O919" s="12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 s="22">
        <v>3800</v>
      </c>
      <c r="E920" s="22">
        <v>9021</v>
      </c>
      <c r="F920" s="4">
        <f t="shared" si="59"/>
        <v>237.39473684210526</v>
      </c>
      <c r="G920" t="s">
        <v>20</v>
      </c>
      <c r="H920">
        <v>156</v>
      </c>
      <c r="I920" s="7">
        <f t="shared" si="5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57"/>
        <v>41117.208333333336</v>
      </c>
      <c r="O920" s="12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 s="22">
        <v>35600</v>
      </c>
      <c r="E921" s="22">
        <v>20915</v>
      </c>
      <c r="F921" s="4">
        <f t="shared" si="59"/>
        <v>58.75</v>
      </c>
      <c r="G921" t="s">
        <v>14</v>
      </c>
      <c r="H921">
        <v>225</v>
      </c>
      <c r="I921" s="7">
        <f t="shared" si="5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57"/>
        <v>43022.208333333328</v>
      </c>
      <c r="O921" s="12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 s="22">
        <v>5300</v>
      </c>
      <c r="E922" s="22">
        <v>9676</v>
      </c>
      <c r="F922" s="4">
        <f t="shared" si="59"/>
        <v>182.56603773584905</v>
      </c>
      <c r="G922" t="s">
        <v>20</v>
      </c>
      <c r="H922">
        <v>255</v>
      </c>
      <c r="I922" s="7">
        <f t="shared" si="5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57"/>
        <v>43503.25</v>
      </c>
      <c r="O922" s="12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 s="22">
        <v>160400</v>
      </c>
      <c r="E923" s="22">
        <v>1210</v>
      </c>
      <c r="F923" s="4">
        <f t="shared" si="59"/>
        <v>0.75436408977556113</v>
      </c>
      <c r="G923" t="s">
        <v>14</v>
      </c>
      <c r="H923">
        <v>38</v>
      </c>
      <c r="I923" s="7">
        <f t="shared" si="5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57"/>
        <v>40951.25</v>
      </c>
      <c r="O923" s="12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 s="22">
        <v>51400</v>
      </c>
      <c r="E924" s="22">
        <v>90440</v>
      </c>
      <c r="F924" s="4">
        <f t="shared" si="59"/>
        <v>175.95330739299609</v>
      </c>
      <c r="G924" t="s">
        <v>20</v>
      </c>
      <c r="H924">
        <v>2261</v>
      </c>
      <c r="I924" s="7">
        <f t="shared" si="56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57"/>
        <v>43443.25</v>
      </c>
      <c r="O924" s="12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 s="22">
        <v>1700</v>
      </c>
      <c r="E925" s="22">
        <v>4044</v>
      </c>
      <c r="F925" s="4">
        <f t="shared" si="59"/>
        <v>237.88235294117646</v>
      </c>
      <c r="G925" t="s">
        <v>20</v>
      </c>
      <c r="H925">
        <v>40</v>
      </c>
      <c r="I925" s="7">
        <f t="shared" si="56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57"/>
        <v>40373.208333333336</v>
      </c>
      <c r="O925" s="12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 s="22">
        <v>39400</v>
      </c>
      <c r="E926" s="22">
        <v>192292</v>
      </c>
      <c r="F926" s="4">
        <f t="shared" si="59"/>
        <v>488.05076142131981</v>
      </c>
      <c r="G926" t="s">
        <v>20</v>
      </c>
      <c r="H926">
        <v>2289</v>
      </c>
      <c r="I926" s="7">
        <f t="shared" si="5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57"/>
        <v>43769.208333333328</v>
      </c>
      <c r="O926" s="12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 s="22">
        <v>3000</v>
      </c>
      <c r="E927" s="22">
        <v>6722</v>
      </c>
      <c r="F927" s="4">
        <f t="shared" si="59"/>
        <v>224.06666666666669</v>
      </c>
      <c r="G927" t="s">
        <v>20</v>
      </c>
      <c r="H927">
        <v>65</v>
      </c>
      <c r="I927" s="7">
        <f t="shared" si="5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57"/>
        <v>43000.208333333328</v>
      </c>
      <c r="O927" s="12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 s="22">
        <v>8700</v>
      </c>
      <c r="E928" s="22">
        <v>1577</v>
      </c>
      <c r="F928" s="4">
        <f t="shared" si="59"/>
        <v>18.126436781609197</v>
      </c>
      <c r="G928" t="s">
        <v>14</v>
      </c>
      <c r="H928">
        <v>15</v>
      </c>
      <c r="I928" s="7">
        <f t="shared" si="5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57"/>
        <v>42502.208333333328</v>
      </c>
      <c r="O928" s="12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 s="22">
        <v>7200</v>
      </c>
      <c r="E929" s="22">
        <v>3301</v>
      </c>
      <c r="F929" s="4">
        <f t="shared" si="59"/>
        <v>45.847222222222221</v>
      </c>
      <c r="G929" t="s">
        <v>14</v>
      </c>
      <c r="H929">
        <v>37</v>
      </c>
      <c r="I929" s="7">
        <f t="shared" si="5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57"/>
        <v>41102.208333333336</v>
      </c>
      <c r="O929" s="12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 s="22">
        <v>167400</v>
      </c>
      <c r="E930" s="22">
        <v>196386</v>
      </c>
      <c r="F930" s="4">
        <f t="shared" si="59"/>
        <v>117.31541218637993</v>
      </c>
      <c r="G930" t="s">
        <v>20</v>
      </c>
      <c r="H930">
        <v>3777</v>
      </c>
      <c r="I930" s="7">
        <f t="shared" si="5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57"/>
        <v>41637.25</v>
      </c>
      <c r="O930" s="12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 s="22">
        <v>5500</v>
      </c>
      <c r="E931" s="22">
        <v>11952</v>
      </c>
      <c r="F931" s="4">
        <f t="shared" si="59"/>
        <v>217.30909090909088</v>
      </c>
      <c r="G931" t="s">
        <v>20</v>
      </c>
      <c r="H931">
        <v>184</v>
      </c>
      <c r="I931" s="7">
        <f t="shared" si="5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57"/>
        <v>42858.208333333328</v>
      </c>
      <c r="O931" s="12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 s="22">
        <v>3500</v>
      </c>
      <c r="E932" s="22">
        <v>3930</v>
      </c>
      <c r="F932" s="4">
        <f t="shared" si="59"/>
        <v>112.28571428571428</v>
      </c>
      <c r="G932" t="s">
        <v>20</v>
      </c>
      <c r="H932">
        <v>85</v>
      </c>
      <c r="I932" s="7">
        <f t="shared" si="5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57"/>
        <v>42060.25</v>
      </c>
      <c r="O932" s="12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 s="22">
        <v>7900</v>
      </c>
      <c r="E933" s="22">
        <v>5729</v>
      </c>
      <c r="F933" s="4">
        <f t="shared" si="59"/>
        <v>72.51898734177216</v>
      </c>
      <c r="G933" t="s">
        <v>14</v>
      </c>
      <c r="H933">
        <v>112</v>
      </c>
      <c r="I933" s="7">
        <f t="shared" si="5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57"/>
        <v>41818.208333333336</v>
      </c>
      <c r="O933" s="12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 s="22">
        <v>2300</v>
      </c>
      <c r="E934" s="22">
        <v>4883</v>
      </c>
      <c r="F934" s="4">
        <f t="shared" si="59"/>
        <v>212.30434782608697</v>
      </c>
      <c r="G934" t="s">
        <v>20</v>
      </c>
      <c r="H934">
        <v>144</v>
      </c>
      <c r="I934" s="7">
        <f t="shared" si="5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57"/>
        <v>41709.208333333336</v>
      </c>
      <c r="O934" s="12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 s="22">
        <v>73000</v>
      </c>
      <c r="E935" s="22">
        <v>175015</v>
      </c>
      <c r="F935" s="4">
        <f t="shared" si="59"/>
        <v>239.74657534246577</v>
      </c>
      <c r="G935" t="s">
        <v>20</v>
      </c>
      <c r="H935">
        <v>1902</v>
      </c>
      <c r="I935" s="7">
        <f t="shared" si="5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57"/>
        <v>41372.208333333336</v>
      </c>
      <c r="O935" s="12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 s="22">
        <v>6200</v>
      </c>
      <c r="E936" s="22">
        <v>11280</v>
      </c>
      <c r="F936" s="4">
        <f t="shared" si="59"/>
        <v>181.93548387096774</v>
      </c>
      <c r="G936" t="s">
        <v>20</v>
      </c>
      <c r="H936">
        <v>105</v>
      </c>
      <c r="I936" s="7">
        <f t="shared" si="5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57"/>
        <v>42422.25</v>
      </c>
      <c r="O936" s="12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 s="22">
        <v>6100</v>
      </c>
      <c r="E937" s="22">
        <v>10012</v>
      </c>
      <c r="F937" s="4">
        <f t="shared" si="59"/>
        <v>164.13114754098362</v>
      </c>
      <c r="G937" t="s">
        <v>20</v>
      </c>
      <c r="H937">
        <v>132</v>
      </c>
      <c r="I937" s="7">
        <f t="shared" si="5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57"/>
        <v>42209.208333333328</v>
      </c>
      <c r="O937" s="12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 s="22">
        <v>103200</v>
      </c>
      <c r="E938" s="22">
        <v>1690</v>
      </c>
      <c r="F938" s="4">
        <f t="shared" si="59"/>
        <v>1.6375968992248062</v>
      </c>
      <c r="G938" t="s">
        <v>14</v>
      </c>
      <c r="H938">
        <v>21</v>
      </c>
      <c r="I938" s="7">
        <f t="shared" si="5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57"/>
        <v>43668.208333333328</v>
      </c>
      <c r="O938" s="12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 s="22">
        <v>171000</v>
      </c>
      <c r="E939" s="22">
        <v>84891</v>
      </c>
      <c r="F939" s="4">
        <f t="shared" si="59"/>
        <v>49.64385964912281</v>
      </c>
      <c r="G939" t="s">
        <v>74</v>
      </c>
      <c r="H939">
        <v>976</v>
      </c>
      <c r="I939" s="7">
        <f t="shared" si="5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57"/>
        <v>42334.25</v>
      </c>
      <c r="O939" s="12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 s="22">
        <v>9200</v>
      </c>
      <c r="E940" s="22">
        <v>10093</v>
      </c>
      <c r="F940" s="4">
        <f t="shared" si="59"/>
        <v>109.70652173913042</v>
      </c>
      <c r="G940" t="s">
        <v>20</v>
      </c>
      <c r="H940">
        <v>96</v>
      </c>
      <c r="I940" s="7">
        <f t="shared" si="5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57"/>
        <v>43263.208333333328</v>
      </c>
      <c r="O940" s="12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 s="22">
        <v>7800</v>
      </c>
      <c r="E941" s="22">
        <v>3839</v>
      </c>
      <c r="F941" s="4">
        <f t="shared" si="59"/>
        <v>49.217948717948715</v>
      </c>
      <c r="G941" t="s">
        <v>14</v>
      </c>
      <c r="H941">
        <v>67</v>
      </c>
      <c r="I941" s="7">
        <f t="shared" si="5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57"/>
        <v>40670.208333333336</v>
      </c>
      <c r="O941" s="12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 s="22">
        <v>9900</v>
      </c>
      <c r="E942" s="22">
        <v>6161</v>
      </c>
      <c r="F942" s="4">
        <f t="shared" si="59"/>
        <v>62.232323232323225</v>
      </c>
      <c r="G942" t="s">
        <v>47</v>
      </c>
      <c r="H942">
        <v>66</v>
      </c>
      <c r="I942" s="7">
        <f t="shared" si="5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57"/>
        <v>41244.25</v>
      </c>
      <c r="O942" s="12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 s="22">
        <v>43000</v>
      </c>
      <c r="E943" s="22">
        <v>5615</v>
      </c>
      <c r="F943" s="4">
        <f t="shared" si="59"/>
        <v>13.05813953488372</v>
      </c>
      <c r="G943" t="s">
        <v>14</v>
      </c>
      <c r="H943">
        <v>78</v>
      </c>
      <c r="I943" s="7">
        <f t="shared" si="5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57"/>
        <v>40552.25</v>
      </c>
      <c r="O943" s="12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 s="22">
        <v>9600</v>
      </c>
      <c r="E944" s="22">
        <v>6205</v>
      </c>
      <c r="F944" s="4">
        <f t="shared" si="59"/>
        <v>64.635416666666671</v>
      </c>
      <c r="G944" t="s">
        <v>14</v>
      </c>
      <c r="H944">
        <v>67</v>
      </c>
      <c r="I944" s="7">
        <f t="shared" si="5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57"/>
        <v>40568.25</v>
      </c>
      <c r="O944" s="12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 s="22">
        <v>7500</v>
      </c>
      <c r="E945" s="22">
        <v>11969</v>
      </c>
      <c r="F945" s="4">
        <f t="shared" si="59"/>
        <v>159.58666666666667</v>
      </c>
      <c r="G945" t="s">
        <v>20</v>
      </c>
      <c r="H945">
        <v>114</v>
      </c>
      <c r="I945" s="7">
        <f t="shared" si="5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57"/>
        <v>41906.208333333336</v>
      </c>
      <c r="O945" s="12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 s="22">
        <v>10000</v>
      </c>
      <c r="E946" s="22">
        <v>8142</v>
      </c>
      <c r="F946" s="4">
        <f t="shared" si="59"/>
        <v>81.42</v>
      </c>
      <c r="G946" t="s">
        <v>14</v>
      </c>
      <c r="H946">
        <v>263</v>
      </c>
      <c r="I946" s="7">
        <f t="shared" si="5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57"/>
        <v>42776.25</v>
      </c>
      <c r="O946" s="12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 s="22">
        <v>172000</v>
      </c>
      <c r="E947" s="22">
        <v>55805</v>
      </c>
      <c r="F947" s="4">
        <f t="shared" si="59"/>
        <v>32.444767441860463</v>
      </c>
      <c r="G947" t="s">
        <v>14</v>
      </c>
      <c r="H947">
        <v>1691</v>
      </c>
      <c r="I947" s="7">
        <f t="shared" si="5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57"/>
        <v>41004.208333333336</v>
      </c>
      <c r="O947" s="12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 s="22">
        <v>153700</v>
      </c>
      <c r="E948" s="22">
        <v>15238</v>
      </c>
      <c r="F948" s="4">
        <f t="shared" si="59"/>
        <v>9.9141184124918666</v>
      </c>
      <c r="G948" t="s">
        <v>14</v>
      </c>
      <c r="H948">
        <v>181</v>
      </c>
      <c r="I948" s="7">
        <f t="shared" si="5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57"/>
        <v>40710.208333333336</v>
      </c>
      <c r="O948" s="12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 s="22">
        <v>3600</v>
      </c>
      <c r="E949" s="22">
        <v>961</v>
      </c>
      <c r="F949" s="4">
        <f t="shared" si="59"/>
        <v>26.694444444444443</v>
      </c>
      <c r="G949" t="s">
        <v>14</v>
      </c>
      <c r="H949">
        <v>13</v>
      </c>
      <c r="I949" s="7">
        <f t="shared" si="5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57"/>
        <v>41908.208333333336</v>
      </c>
      <c r="O949" s="12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 s="22">
        <v>9400</v>
      </c>
      <c r="E950" s="22">
        <v>5918</v>
      </c>
      <c r="F950" s="4">
        <f t="shared" si="59"/>
        <v>62.957446808510639</v>
      </c>
      <c r="G950" t="s">
        <v>74</v>
      </c>
      <c r="H950">
        <v>160</v>
      </c>
      <c r="I950" s="7">
        <f t="shared" si="5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57"/>
        <v>41985.25</v>
      </c>
      <c r="O950" s="12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 s="22">
        <v>5900</v>
      </c>
      <c r="E951" s="22">
        <v>9520</v>
      </c>
      <c r="F951" s="4">
        <f t="shared" si="59"/>
        <v>161.35593220338984</v>
      </c>
      <c r="G951" t="s">
        <v>20</v>
      </c>
      <c r="H951">
        <v>203</v>
      </c>
      <c r="I951" s="7">
        <f t="shared" si="5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57"/>
        <v>42112.208333333328</v>
      </c>
      <c r="O951" s="12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 s="22">
        <v>100</v>
      </c>
      <c r="E952" s="22">
        <v>5</v>
      </c>
      <c r="F952" s="4">
        <f t="shared" si="59"/>
        <v>5</v>
      </c>
      <c r="G952" t="s">
        <v>14</v>
      </c>
      <c r="H952">
        <v>1</v>
      </c>
      <c r="I952" s="7">
        <f t="shared" si="56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57"/>
        <v>43571.208333333328</v>
      </c>
      <c r="O952" s="12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 s="22">
        <v>14500</v>
      </c>
      <c r="E953" s="22">
        <v>159056</v>
      </c>
      <c r="F953" s="4">
        <f t="shared" si="59"/>
        <v>1096.9379310344827</v>
      </c>
      <c r="G953" t="s">
        <v>20</v>
      </c>
      <c r="H953">
        <v>1559</v>
      </c>
      <c r="I953" s="7">
        <f t="shared" si="5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57"/>
        <v>42730.25</v>
      </c>
      <c r="O953" s="12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 s="22">
        <v>145500</v>
      </c>
      <c r="E954" s="22">
        <v>101987</v>
      </c>
      <c r="F954" s="4">
        <f t="shared" si="59"/>
        <v>70.094158075601371</v>
      </c>
      <c r="G954" t="s">
        <v>74</v>
      </c>
      <c r="H954">
        <v>2266</v>
      </c>
      <c r="I954" s="7">
        <f t="shared" si="5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57"/>
        <v>42591.208333333328</v>
      </c>
      <c r="O954" s="12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 s="22">
        <v>3300</v>
      </c>
      <c r="E955" s="22">
        <v>1980</v>
      </c>
      <c r="F955" s="4">
        <f t="shared" si="59"/>
        <v>60</v>
      </c>
      <c r="G955" t="s">
        <v>14</v>
      </c>
      <c r="H955">
        <v>21</v>
      </c>
      <c r="I955" s="7">
        <f t="shared" si="5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57"/>
        <v>42358.25</v>
      </c>
      <c r="O955" s="12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 s="22">
        <v>42600</v>
      </c>
      <c r="E956" s="22">
        <v>156384</v>
      </c>
      <c r="F956" s="4">
        <f t="shared" si="59"/>
        <v>367.0985915492958</v>
      </c>
      <c r="G956" t="s">
        <v>20</v>
      </c>
      <c r="H956">
        <v>1548</v>
      </c>
      <c r="I956" s="7">
        <f t="shared" si="5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57"/>
        <v>41174.208333333336</v>
      </c>
      <c r="O956" s="12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 s="22">
        <v>700</v>
      </c>
      <c r="E957" s="22">
        <v>7763</v>
      </c>
      <c r="F957" s="4">
        <f t="shared" si="59"/>
        <v>1109</v>
      </c>
      <c r="G957" t="s">
        <v>20</v>
      </c>
      <c r="H957">
        <v>80</v>
      </c>
      <c r="I957" s="7">
        <f t="shared" si="5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57"/>
        <v>41238.25</v>
      </c>
      <c r="O957" s="12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 s="22">
        <v>187600</v>
      </c>
      <c r="E958" s="22">
        <v>35698</v>
      </c>
      <c r="F958" s="4">
        <f t="shared" si="59"/>
        <v>19.028784648187631</v>
      </c>
      <c r="G958" t="s">
        <v>14</v>
      </c>
      <c r="H958">
        <v>830</v>
      </c>
      <c r="I958" s="7">
        <f t="shared" si="5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57"/>
        <v>42360.25</v>
      </c>
      <c r="O958" s="12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 s="22">
        <v>9800</v>
      </c>
      <c r="E959" s="22">
        <v>12434</v>
      </c>
      <c r="F959" s="4">
        <f t="shared" si="59"/>
        <v>126.87755102040816</v>
      </c>
      <c r="G959" t="s">
        <v>20</v>
      </c>
      <c r="H959">
        <v>131</v>
      </c>
      <c r="I959" s="7">
        <f t="shared" si="5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57"/>
        <v>40955.25</v>
      </c>
      <c r="O959" s="12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 s="22">
        <v>1100</v>
      </c>
      <c r="E960" s="22">
        <v>8081</v>
      </c>
      <c r="F960" s="4">
        <f t="shared" si="59"/>
        <v>734.63636363636363</v>
      </c>
      <c r="G960" t="s">
        <v>20</v>
      </c>
      <c r="H960">
        <v>112</v>
      </c>
      <c r="I960" s="7">
        <f t="shared" si="5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57"/>
        <v>40350.208333333336</v>
      </c>
      <c r="O960" s="12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 s="22">
        <v>145000</v>
      </c>
      <c r="E961" s="22">
        <v>6631</v>
      </c>
      <c r="F961" s="4">
        <f t="shared" si="59"/>
        <v>4.5731034482758623</v>
      </c>
      <c r="G961" t="s">
        <v>14</v>
      </c>
      <c r="H961">
        <v>130</v>
      </c>
      <c r="I961" s="7">
        <f t="shared" si="5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57"/>
        <v>40357.208333333336</v>
      </c>
      <c r="O961" s="12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 s="22">
        <v>5500</v>
      </c>
      <c r="E962" s="22">
        <v>4678</v>
      </c>
      <c r="F962" s="4">
        <f t="shared" si="59"/>
        <v>85.054545454545448</v>
      </c>
      <c r="G962" t="s">
        <v>14</v>
      </c>
      <c r="H962">
        <v>55</v>
      </c>
      <c r="I962" s="7">
        <f t="shared" si="56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57"/>
        <v>42408.25</v>
      </c>
      <c r="O962" s="12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 s="22">
        <v>5700</v>
      </c>
      <c r="E963" s="22">
        <v>6800</v>
      </c>
      <c r="F963" s="4">
        <f t="shared" si="59"/>
        <v>119.29824561403508</v>
      </c>
      <c r="G963" t="s">
        <v>20</v>
      </c>
      <c r="H963">
        <v>155</v>
      </c>
      <c r="I963" s="7">
        <f t="shared" ref="I963:I1001" si="60">IF(H963=0,"0",E963/H963)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61">(((L963/60)/60)/24)+DATE(1970,1,1)</f>
        <v>40591.25</v>
      </c>
      <c r="O963" s="12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 s="22">
        <v>3600</v>
      </c>
      <c r="E964" s="22">
        <v>10657</v>
      </c>
      <c r="F964" s="4">
        <f t="shared" ref="F964:F1001" si="63">E964/D964*100</f>
        <v>296.02777777777777</v>
      </c>
      <c r="G964" t="s">
        <v>20</v>
      </c>
      <c r="H964">
        <v>266</v>
      </c>
      <c r="I964" s="7">
        <f t="shared" si="6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61"/>
        <v>41592.25</v>
      </c>
      <c r="O964" s="12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 s="22">
        <v>5900</v>
      </c>
      <c r="E965" s="22">
        <v>4997</v>
      </c>
      <c r="F965" s="4">
        <f t="shared" si="63"/>
        <v>84.694915254237287</v>
      </c>
      <c r="G965" t="s">
        <v>14</v>
      </c>
      <c r="H965">
        <v>114</v>
      </c>
      <c r="I965" s="7">
        <f t="shared" si="6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61"/>
        <v>40607.25</v>
      </c>
      <c r="O965" s="12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 s="22">
        <v>3700</v>
      </c>
      <c r="E966" s="22">
        <v>13164</v>
      </c>
      <c r="F966" s="4">
        <f t="shared" si="63"/>
        <v>355.7837837837838</v>
      </c>
      <c r="G966" t="s">
        <v>20</v>
      </c>
      <c r="H966">
        <v>155</v>
      </c>
      <c r="I966" s="7">
        <f t="shared" si="6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61"/>
        <v>42135.208333333328</v>
      </c>
      <c r="O966" s="12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 s="22">
        <v>2200</v>
      </c>
      <c r="E967" s="22">
        <v>8501</v>
      </c>
      <c r="F967" s="4">
        <f t="shared" si="63"/>
        <v>386.40909090909093</v>
      </c>
      <c r="G967" t="s">
        <v>20</v>
      </c>
      <c r="H967">
        <v>207</v>
      </c>
      <c r="I967" s="7">
        <f t="shared" si="6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61"/>
        <v>40203.25</v>
      </c>
      <c r="O967" s="12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 s="22">
        <v>1700</v>
      </c>
      <c r="E968" s="22">
        <v>13468</v>
      </c>
      <c r="F968" s="4">
        <f t="shared" si="63"/>
        <v>792.23529411764707</v>
      </c>
      <c r="G968" t="s">
        <v>20</v>
      </c>
      <c r="H968">
        <v>245</v>
      </c>
      <c r="I968" s="7">
        <f t="shared" si="6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61"/>
        <v>42901.208333333328</v>
      </c>
      <c r="O968" s="12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 s="22">
        <v>88400</v>
      </c>
      <c r="E969" s="22">
        <v>121138</v>
      </c>
      <c r="F969" s="4">
        <f t="shared" si="63"/>
        <v>137.03393665158373</v>
      </c>
      <c r="G969" t="s">
        <v>20</v>
      </c>
      <c r="H969">
        <v>1573</v>
      </c>
      <c r="I969" s="7">
        <f t="shared" si="6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61"/>
        <v>41005.208333333336</v>
      </c>
      <c r="O969" s="12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 s="22">
        <v>2400</v>
      </c>
      <c r="E970" s="22">
        <v>8117</v>
      </c>
      <c r="F970" s="4">
        <f t="shared" si="63"/>
        <v>338.20833333333337</v>
      </c>
      <c r="G970" t="s">
        <v>20</v>
      </c>
      <c r="H970">
        <v>114</v>
      </c>
      <c r="I970" s="7">
        <f t="shared" si="6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61"/>
        <v>40544.25</v>
      </c>
      <c r="O970" s="12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 s="22">
        <v>7900</v>
      </c>
      <c r="E971" s="22">
        <v>8550</v>
      </c>
      <c r="F971" s="4">
        <f t="shared" si="63"/>
        <v>108.22784810126582</v>
      </c>
      <c r="G971" t="s">
        <v>20</v>
      </c>
      <c r="H971">
        <v>93</v>
      </c>
      <c r="I971" s="7">
        <f t="shared" si="6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61"/>
        <v>43821.25</v>
      </c>
      <c r="O971" s="12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 s="22">
        <v>94900</v>
      </c>
      <c r="E972" s="22">
        <v>57659</v>
      </c>
      <c r="F972" s="4">
        <f t="shared" si="63"/>
        <v>60.757639620653315</v>
      </c>
      <c r="G972" t="s">
        <v>14</v>
      </c>
      <c r="H972">
        <v>594</v>
      </c>
      <c r="I972" s="7">
        <f t="shared" si="6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61"/>
        <v>40672.208333333336</v>
      </c>
      <c r="O972" s="12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 s="22">
        <v>5100</v>
      </c>
      <c r="E973" s="22">
        <v>1414</v>
      </c>
      <c r="F973" s="4">
        <f t="shared" si="63"/>
        <v>27.725490196078432</v>
      </c>
      <c r="G973" t="s">
        <v>14</v>
      </c>
      <c r="H973">
        <v>24</v>
      </c>
      <c r="I973" s="7">
        <f t="shared" si="6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61"/>
        <v>41555.208333333336</v>
      </c>
      <c r="O973" s="12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 s="22">
        <v>42700</v>
      </c>
      <c r="E974" s="22">
        <v>97524</v>
      </c>
      <c r="F974" s="4">
        <f t="shared" si="63"/>
        <v>228.3934426229508</v>
      </c>
      <c r="G974" t="s">
        <v>20</v>
      </c>
      <c r="H974">
        <v>1681</v>
      </c>
      <c r="I974" s="7">
        <f t="shared" si="6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61"/>
        <v>41792.208333333336</v>
      </c>
      <c r="O974" s="12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 s="22">
        <v>121100</v>
      </c>
      <c r="E975" s="22">
        <v>26176</v>
      </c>
      <c r="F975" s="4">
        <f t="shared" si="63"/>
        <v>21.615194054500414</v>
      </c>
      <c r="G975" t="s">
        <v>14</v>
      </c>
      <c r="H975">
        <v>252</v>
      </c>
      <c r="I975" s="7">
        <f t="shared" si="6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61"/>
        <v>40522.25</v>
      </c>
      <c r="O975" s="12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 s="22">
        <v>800</v>
      </c>
      <c r="E976" s="22">
        <v>2991</v>
      </c>
      <c r="F976" s="4">
        <f t="shared" si="63"/>
        <v>373.875</v>
      </c>
      <c r="G976" t="s">
        <v>20</v>
      </c>
      <c r="H976">
        <v>32</v>
      </c>
      <c r="I976" s="7">
        <f t="shared" si="6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61"/>
        <v>41412.208333333336</v>
      </c>
      <c r="O976" s="12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 s="22">
        <v>5400</v>
      </c>
      <c r="E977" s="22">
        <v>8366</v>
      </c>
      <c r="F977" s="4">
        <f t="shared" si="63"/>
        <v>154.92592592592592</v>
      </c>
      <c r="G977" t="s">
        <v>20</v>
      </c>
      <c r="H977">
        <v>135</v>
      </c>
      <c r="I977" s="7">
        <f t="shared" si="6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61"/>
        <v>42337.25</v>
      </c>
      <c r="O977" s="12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 s="22">
        <v>4000</v>
      </c>
      <c r="E978" s="22">
        <v>12886</v>
      </c>
      <c r="F978" s="4">
        <f t="shared" si="63"/>
        <v>322.14999999999998</v>
      </c>
      <c r="G978" t="s">
        <v>20</v>
      </c>
      <c r="H978">
        <v>140</v>
      </c>
      <c r="I978" s="7">
        <f t="shared" si="6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61"/>
        <v>40571.25</v>
      </c>
      <c r="O978" s="12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 s="22">
        <v>7000</v>
      </c>
      <c r="E979" s="22">
        <v>5177</v>
      </c>
      <c r="F979" s="4">
        <f t="shared" si="63"/>
        <v>73.957142857142856</v>
      </c>
      <c r="G979" t="s">
        <v>14</v>
      </c>
      <c r="H979">
        <v>67</v>
      </c>
      <c r="I979" s="7">
        <f t="shared" si="6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61"/>
        <v>43138.25</v>
      </c>
      <c r="O979" s="12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 s="22">
        <v>1000</v>
      </c>
      <c r="E980" s="22">
        <v>8641</v>
      </c>
      <c r="F980" s="4">
        <f t="shared" si="63"/>
        <v>864.1</v>
      </c>
      <c r="G980" t="s">
        <v>20</v>
      </c>
      <c r="H980">
        <v>92</v>
      </c>
      <c r="I980" s="7">
        <f t="shared" si="6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61"/>
        <v>42686.25</v>
      </c>
      <c r="O980" s="12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 s="22">
        <v>60200</v>
      </c>
      <c r="E981" s="22">
        <v>86244</v>
      </c>
      <c r="F981" s="4">
        <f t="shared" si="63"/>
        <v>143.26245847176079</v>
      </c>
      <c r="G981" t="s">
        <v>20</v>
      </c>
      <c r="H981">
        <v>1015</v>
      </c>
      <c r="I981" s="7">
        <f t="shared" si="6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61"/>
        <v>42078.208333333328</v>
      </c>
      <c r="O981" s="12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 s="22">
        <v>195200</v>
      </c>
      <c r="E982" s="22">
        <v>78630</v>
      </c>
      <c r="F982" s="4">
        <f t="shared" si="63"/>
        <v>40.281762295081968</v>
      </c>
      <c r="G982" t="s">
        <v>14</v>
      </c>
      <c r="H982">
        <v>742</v>
      </c>
      <c r="I982" s="7">
        <f t="shared" si="6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61"/>
        <v>42307.208333333328</v>
      </c>
      <c r="O982" s="12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 s="22">
        <v>6700</v>
      </c>
      <c r="E983" s="22">
        <v>11941</v>
      </c>
      <c r="F983" s="4">
        <f t="shared" si="63"/>
        <v>178.22388059701493</v>
      </c>
      <c r="G983" t="s">
        <v>20</v>
      </c>
      <c r="H983">
        <v>323</v>
      </c>
      <c r="I983" s="7">
        <f t="shared" si="6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61"/>
        <v>43094.25</v>
      </c>
      <c r="O983" s="12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 s="22">
        <v>7200</v>
      </c>
      <c r="E984" s="22">
        <v>6115</v>
      </c>
      <c r="F984" s="4">
        <f t="shared" si="63"/>
        <v>84.930555555555557</v>
      </c>
      <c r="G984" t="s">
        <v>14</v>
      </c>
      <c r="H984">
        <v>75</v>
      </c>
      <c r="I984" s="7">
        <f t="shared" si="6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61"/>
        <v>40743.208333333336</v>
      </c>
      <c r="O984" s="12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 s="22">
        <v>129100</v>
      </c>
      <c r="E985" s="22">
        <v>188404</v>
      </c>
      <c r="F985" s="4">
        <f t="shared" si="63"/>
        <v>145.93648334624322</v>
      </c>
      <c r="G985" t="s">
        <v>20</v>
      </c>
      <c r="H985">
        <v>2326</v>
      </c>
      <c r="I985" s="7">
        <f t="shared" si="6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61"/>
        <v>43681.208333333328</v>
      </c>
      <c r="O985" s="12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 s="22">
        <v>6500</v>
      </c>
      <c r="E986" s="22">
        <v>9910</v>
      </c>
      <c r="F986" s="4">
        <f t="shared" si="63"/>
        <v>152.46153846153848</v>
      </c>
      <c r="G986" t="s">
        <v>20</v>
      </c>
      <c r="H986">
        <v>381</v>
      </c>
      <c r="I986" s="7">
        <f t="shared" si="6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61"/>
        <v>43716.208333333328</v>
      </c>
      <c r="O986" s="12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 s="22">
        <v>170600</v>
      </c>
      <c r="E987" s="22">
        <v>114523</v>
      </c>
      <c r="F987" s="4">
        <f t="shared" si="63"/>
        <v>67.129542790152414</v>
      </c>
      <c r="G987" t="s">
        <v>14</v>
      </c>
      <c r="H987">
        <v>4405</v>
      </c>
      <c r="I987" s="7">
        <f t="shared" si="6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61"/>
        <v>41614.25</v>
      </c>
      <c r="O987" s="12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 s="22">
        <v>7800</v>
      </c>
      <c r="E988" s="22">
        <v>3144</v>
      </c>
      <c r="F988" s="4">
        <f t="shared" si="63"/>
        <v>40.307692307692307</v>
      </c>
      <c r="G988" t="s">
        <v>14</v>
      </c>
      <c r="H988">
        <v>92</v>
      </c>
      <c r="I988" s="7">
        <f t="shared" si="6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61"/>
        <v>40638.208333333336</v>
      </c>
      <c r="O988" s="12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 s="22">
        <v>6200</v>
      </c>
      <c r="E989" s="22">
        <v>13441</v>
      </c>
      <c r="F989" s="4">
        <f t="shared" si="63"/>
        <v>216.79032258064518</v>
      </c>
      <c r="G989" t="s">
        <v>20</v>
      </c>
      <c r="H989">
        <v>480</v>
      </c>
      <c r="I989" s="7">
        <f t="shared" si="6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61"/>
        <v>42852.208333333328</v>
      </c>
      <c r="O989" s="12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 s="22">
        <v>9400</v>
      </c>
      <c r="E990" s="22">
        <v>4899</v>
      </c>
      <c r="F990" s="4">
        <f t="shared" si="63"/>
        <v>52.117021276595743</v>
      </c>
      <c r="G990" t="s">
        <v>14</v>
      </c>
      <c r="H990">
        <v>64</v>
      </c>
      <c r="I990" s="7">
        <f t="shared" si="6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61"/>
        <v>42686.25</v>
      </c>
      <c r="O990" s="12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 s="22">
        <v>2400</v>
      </c>
      <c r="E991" s="22">
        <v>11990</v>
      </c>
      <c r="F991" s="4">
        <f t="shared" si="63"/>
        <v>499.58333333333337</v>
      </c>
      <c r="G991" t="s">
        <v>20</v>
      </c>
      <c r="H991">
        <v>226</v>
      </c>
      <c r="I991" s="7">
        <f t="shared" si="6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61"/>
        <v>43571.208333333328</v>
      </c>
      <c r="O991" s="12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 s="22">
        <v>7800</v>
      </c>
      <c r="E992" s="22">
        <v>6839</v>
      </c>
      <c r="F992" s="4">
        <f t="shared" si="63"/>
        <v>87.679487179487182</v>
      </c>
      <c r="G992" t="s">
        <v>14</v>
      </c>
      <c r="H992">
        <v>64</v>
      </c>
      <c r="I992" s="7">
        <f t="shared" si="6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61"/>
        <v>42432.25</v>
      </c>
      <c r="O992" s="12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 s="22">
        <v>9800</v>
      </c>
      <c r="E993" s="22">
        <v>11091</v>
      </c>
      <c r="F993" s="4">
        <f t="shared" si="63"/>
        <v>113.17346938775511</v>
      </c>
      <c r="G993" t="s">
        <v>20</v>
      </c>
      <c r="H993">
        <v>241</v>
      </c>
      <c r="I993" s="7">
        <f t="shared" si="6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61"/>
        <v>41907.208333333336</v>
      </c>
      <c r="O993" s="12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 s="22">
        <v>3100</v>
      </c>
      <c r="E994" s="22">
        <v>13223</v>
      </c>
      <c r="F994" s="4">
        <f t="shared" si="63"/>
        <v>426.54838709677421</v>
      </c>
      <c r="G994" t="s">
        <v>20</v>
      </c>
      <c r="H994">
        <v>132</v>
      </c>
      <c r="I994" s="7">
        <f t="shared" si="6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61"/>
        <v>43227.208333333328</v>
      </c>
      <c r="O994" s="12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 s="22">
        <v>9800</v>
      </c>
      <c r="E995" s="22">
        <v>7608</v>
      </c>
      <c r="F995" s="4">
        <f t="shared" si="63"/>
        <v>77.632653061224488</v>
      </c>
      <c r="G995" t="s">
        <v>74</v>
      </c>
      <c r="H995">
        <v>75</v>
      </c>
      <c r="I995" s="7">
        <f t="shared" si="6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61"/>
        <v>42362.25</v>
      </c>
      <c r="O995" s="12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 s="22">
        <v>141100</v>
      </c>
      <c r="E996" s="22">
        <v>74073</v>
      </c>
      <c r="F996" s="4">
        <f t="shared" si="63"/>
        <v>52.496810772501767</v>
      </c>
      <c r="G996" t="s">
        <v>14</v>
      </c>
      <c r="H996">
        <v>842</v>
      </c>
      <c r="I996" s="7">
        <f t="shared" si="6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61"/>
        <v>41929.208333333336</v>
      </c>
      <c r="O996" s="12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 s="22">
        <v>97300</v>
      </c>
      <c r="E997" s="22">
        <v>153216</v>
      </c>
      <c r="F997" s="4">
        <f t="shared" si="63"/>
        <v>157.46762589928059</v>
      </c>
      <c r="G997" t="s">
        <v>20</v>
      </c>
      <c r="H997">
        <v>2043</v>
      </c>
      <c r="I997" s="7">
        <f t="shared" si="6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61"/>
        <v>43408.208333333328</v>
      </c>
      <c r="O997" s="12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 s="22">
        <v>6600</v>
      </c>
      <c r="E998" s="22">
        <v>4814</v>
      </c>
      <c r="F998" s="4">
        <f t="shared" si="63"/>
        <v>72.939393939393938</v>
      </c>
      <c r="G998" t="s">
        <v>14</v>
      </c>
      <c r="H998">
        <v>112</v>
      </c>
      <c r="I998" s="7">
        <f t="shared" si="6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61"/>
        <v>41276.25</v>
      </c>
      <c r="O998" s="12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 s="22">
        <v>7600</v>
      </c>
      <c r="E999" s="22">
        <v>4603</v>
      </c>
      <c r="F999" s="4">
        <f t="shared" si="63"/>
        <v>60.565789473684205</v>
      </c>
      <c r="G999" t="s">
        <v>74</v>
      </c>
      <c r="H999">
        <v>139</v>
      </c>
      <c r="I999" s="7">
        <f t="shared" si="6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61"/>
        <v>41659.25</v>
      </c>
      <c r="O999" s="12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 s="22">
        <v>66600</v>
      </c>
      <c r="E1000" s="22">
        <v>37823</v>
      </c>
      <c r="F1000" s="4">
        <f t="shared" si="63"/>
        <v>56.791291291291287</v>
      </c>
      <c r="G1000" t="s">
        <v>14</v>
      </c>
      <c r="H1000">
        <v>374</v>
      </c>
      <c r="I1000" s="7">
        <f t="shared" si="6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61"/>
        <v>40220.25</v>
      </c>
      <c r="O1000" s="12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 s="22">
        <v>111100</v>
      </c>
      <c r="E1001" s="22">
        <v>62819</v>
      </c>
      <c r="F1001" s="4">
        <f t="shared" si="63"/>
        <v>56.542754275427541</v>
      </c>
      <c r="G1001" t="s">
        <v>74</v>
      </c>
      <c r="H1001">
        <v>1122</v>
      </c>
      <c r="I1001" s="7">
        <f t="shared" si="6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61"/>
        <v>42550.208333333328</v>
      </c>
      <c r="O1001" s="12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1:G1048576">
    <cfRule type="containsText" dxfId="19" priority="2" operator="containsText" text="canceled">
      <formula>NOT(ISERROR(SEARCH("canceled",G1)))</formula>
    </cfRule>
    <cfRule type="containsText" dxfId="18" priority="3" operator="containsText" text="live">
      <formula>NOT(ISERROR(SEARCH("live",G1)))</formula>
    </cfRule>
    <cfRule type="cellIs" dxfId="17" priority="4" operator="equal">
      <formula>"successful"</formula>
    </cfRule>
    <cfRule type="containsText" dxfId="16" priority="5" operator="containsText" text="fail">
      <formula>NOT(ISERROR(SEARCH("fail",G1)))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5050"/>
        <color rgb="FF92D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05041-1C11-490F-9B32-7EEBFCFD9CEB}">
  <dimension ref="A1:F14"/>
  <sheetViews>
    <sheetView zoomScale="130" zoomScaleNormal="130" workbookViewId="0">
      <selection activeCell="B21" sqref="B2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2068</v>
      </c>
    </row>
    <row r="3" spans="1:6" x14ac:dyDescent="0.25">
      <c r="A3" s="9" t="s">
        <v>2069</v>
      </c>
      <c r="B3" s="9" t="s">
        <v>2070</v>
      </c>
    </row>
    <row r="4" spans="1:6" x14ac:dyDescent="0.25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10" t="s">
        <v>2041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5">
      <c r="A6" s="10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5">
      <c r="A7" s="10" t="s">
        <v>2050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5">
      <c r="A8" s="10" t="s">
        <v>2064</v>
      </c>
      <c r="B8" s="11"/>
      <c r="C8" s="11"/>
      <c r="D8" s="11"/>
      <c r="E8" s="11">
        <v>4</v>
      </c>
      <c r="F8" s="11">
        <v>4</v>
      </c>
    </row>
    <row r="9" spans="1:6" x14ac:dyDescent="0.25">
      <c r="A9" s="10" t="s">
        <v>2035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5">
      <c r="A10" s="10" t="s">
        <v>2054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5">
      <c r="A11" s="10" t="s">
        <v>2047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5">
      <c r="A12" s="10" t="s">
        <v>2037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5">
      <c r="A13" s="10" t="s">
        <v>2039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5">
      <c r="A14" s="10" t="s">
        <v>2067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D4BD-2639-429E-A20A-BE592926880C}">
  <dimension ref="A1:F30"/>
  <sheetViews>
    <sheetView zoomScale="110" zoomScaleNormal="110" workbookViewId="0">
      <selection activeCell="G35" sqref="G3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24" width="18" bestFit="1" customWidth="1"/>
    <col min="25" max="25" width="11" bestFit="1" customWidth="1"/>
  </cols>
  <sheetData>
    <row r="1" spans="1:6" x14ac:dyDescent="0.25">
      <c r="A1" s="9" t="s">
        <v>2031</v>
      </c>
      <c r="B1" t="s">
        <v>2068</v>
      </c>
    </row>
    <row r="2" spans="1:6" x14ac:dyDescent="0.25">
      <c r="A2" s="9" t="s">
        <v>6</v>
      </c>
      <c r="B2" t="s">
        <v>2068</v>
      </c>
    </row>
    <row r="4" spans="1:6" x14ac:dyDescent="0.25">
      <c r="A4" s="9" t="s">
        <v>2069</v>
      </c>
      <c r="B4" s="9" t="s">
        <v>2070</v>
      </c>
    </row>
    <row r="5" spans="1:6" x14ac:dyDescent="0.2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0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5">
      <c r="A7" s="10" t="s">
        <v>2065</v>
      </c>
      <c r="B7" s="11"/>
      <c r="C7" s="11"/>
      <c r="D7" s="11"/>
      <c r="E7" s="11">
        <v>4</v>
      </c>
      <c r="F7" s="11">
        <v>4</v>
      </c>
    </row>
    <row r="8" spans="1:6" x14ac:dyDescent="0.25">
      <c r="A8" s="10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5">
      <c r="A9" s="10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5">
      <c r="A10" s="10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5">
      <c r="A11" s="10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5">
      <c r="A12" s="10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5">
      <c r="A13" s="10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5">
      <c r="A14" s="10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5">
      <c r="A15" s="10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5">
      <c r="A16" s="10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5">
      <c r="A17" s="10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5">
      <c r="A18" s="10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5">
      <c r="A19" s="10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5">
      <c r="A20" s="10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5">
      <c r="A21" s="10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5">
      <c r="A22" s="10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5">
      <c r="A23" s="10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5">
      <c r="A24" s="10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5">
      <c r="A25" s="10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5">
      <c r="A26" s="10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5">
      <c r="A27" s="10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5">
      <c r="A28" s="10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5">
      <c r="A29" s="10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25">
      <c r="A30" s="10" t="s">
        <v>2067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9453-25F8-4598-93BA-D61100F3B63F}">
  <dimension ref="A1:E18"/>
  <sheetViews>
    <sheetView zoomScale="120" zoomScaleNormal="120" workbookViewId="0">
      <selection activeCell="D31" sqref="D3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9" t="s">
        <v>2031</v>
      </c>
      <c r="B1" t="s">
        <v>2068</v>
      </c>
    </row>
    <row r="2" spans="1:5" x14ac:dyDescent="0.25">
      <c r="A2" s="9" t="s">
        <v>2085</v>
      </c>
      <c r="B2" t="s">
        <v>2068</v>
      </c>
    </row>
    <row r="4" spans="1:5" x14ac:dyDescent="0.25">
      <c r="A4" s="9" t="s">
        <v>2069</v>
      </c>
      <c r="B4" s="9" t="s">
        <v>2070</v>
      </c>
    </row>
    <row r="5" spans="1:5" x14ac:dyDescent="0.25">
      <c r="A5" s="9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13" t="s">
        <v>2073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5">
      <c r="A7" s="13" t="s">
        <v>2074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5">
      <c r="A8" s="13" t="s">
        <v>2075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5">
      <c r="A9" s="13" t="s">
        <v>2076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5">
      <c r="A10" s="13" t="s">
        <v>2077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5">
      <c r="A11" s="13" t="s">
        <v>2078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5">
      <c r="A12" s="13" t="s">
        <v>2079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5">
      <c r="A13" s="13" t="s">
        <v>2080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5">
      <c r="A14" s="13" t="s">
        <v>2081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5">
      <c r="A15" s="13" t="s">
        <v>2082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5">
      <c r="A16" s="13" t="s">
        <v>2083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5">
      <c r="A17" s="13" t="s">
        <v>2084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5">
      <c r="A18" s="13" t="s">
        <v>2067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B1E8-80E2-4C65-B0B4-FD5D4BDF081E}">
  <dimension ref="A1:H13"/>
  <sheetViews>
    <sheetView workbookViewId="0">
      <selection activeCell="E2" sqref="E2"/>
    </sheetView>
  </sheetViews>
  <sheetFormatPr defaultRowHeight="15.75" x14ac:dyDescent="0.25"/>
  <cols>
    <col min="1" max="1" width="27" customWidth="1"/>
    <col min="2" max="2" width="25.5" customWidth="1"/>
    <col min="3" max="3" width="21.125" customWidth="1"/>
    <col min="4" max="5" width="20.625" customWidth="1"/>
    <col min="6" max="6" width="26.75" customWidth="1"/>
    <col min="7" max="7" width="25.25" customWidth="1"/>
    <col min="8" max="8" width="23.375" customWidth="1"/>
    <col min="9" max="9" width="15.5" customWidth="1"/>
  </cols>
  <sheetData>
    <row r="1" spans="1:8" x14ac:dyDescent="0.25">
      <c r="A1" s="14" t="s">
        <v>2086</v>
      </c>
      <c r="B1" s="14" t="s">
        <v>2087</v>
      </c>
      <c r="C1" s="14" t="s">
        <v>2088</v>
      </c>
      <c r="D1" s="14" t="s">
        <v>2089</v>
      </c>
      <c r="E1" s="14" t="s">
        <v>2090</v>
      </c>
      <c r="F1" s="14" t="s">
        <v>2091</v>
      </c>
      <c r="G1" s="14" t="s">
        <v>2092</v>
      </c>
      <c r="H1" s="14" t="s">
        <v>2093</v>
      </c>
    </row>
    <row r="2" spans="1:8" x14ac:dyDescent="0.25">
      <c r="A2" t="s">
        <v>2094</v>
      </c>
      <c r="B2">
        <f>COUNTIFS(Crowdfunding!G2:G1001,"successful",Crowdfunding!D2:D1001,"&lt;1000")</f>
        <v>30</v>
      </c>
      <c r="C2">
        <f>COUNTIFS(Crowdfunding!G2:G1001,"failed",Crowdfunding!D2:D1001,"&lt;1000")</f>
        <v>20</v>
      </c>
      <c r="D2">
        <f>COUNTIFS(Crowdfunding!G2:G1001,"canceled",Crowdfunding!D2:D1001,"&lt;1000")</f>
        <v>1</v>
      </c>
      <c r="E2">
        <f>SUM(B2:D2)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25">
      <c r="A3" t="s">
        <v>2095</v>
      </c>
      <c r="B3">
        <f>COUNTIFS(Crowdfunding!G2:G1001,"successful",Crowdfunding!D2:D1001,"&lt;=4999",Crowdfunding!D2:D1001, "&gt;=1000")</f>
        <v>191</v>
      </c>
      <c r="C3">
        <f>COUNTIFS(Crowdfunding!G2:G1001,"failed",Crowdfunding!D2:D1001,"&lt;=4999",Crowdfunding!D2:D1001, "&gt;=1000")</f>
        <v>38</v>
      </c>
      <c r="D3">
        <f>COUNTIFS(Crowdfunding!G2:G1001,"canceled",Crowdfunding!D2:D1001,"&lt;=4999",Crowdfunding!D2:D1001, "&gt;=1000")</f>
        <v>2</v>
      </c>
      <c r="E3">
        <f t="shared" ref="E3:E13" si="0">SUM(B3:D3)</f>
        <v>231</v>
      </c>
      <c r="F3" s="8">
        <f t="shared" ref="F3:F13" si="1">B3/E3</f>
        <v>0.82683982683982682</v>
      </c>
      <c r="G3" s="8">
        <f t="shared" ref="G3:G13" si="2">C3/E3</f>
        <v>0.16450216450216451</v>
      </c>
      <c r="H3" s="8">
        <f t="shared" ref="H3:H13" si="3">D3/E3</f>
        <v>8.658008658008658E-3</v>
      </c>
    </row>
    <row r="4" spans="1:8" x14ac:dyDescent="0.25">
      <c r="A4" t="s">
        <v>2096</v>
      </c>
      <c r="B4">
        <f>COUNTIFS(Crowdfunding!G2:G1001,"successful",Crowdfunding!D2:D1001,"&lt;=9999",Crowdfunding!D2:D1001, "&gt;=5000")</f>
        <v>164</v>
      </c>
      <c r="C4">
        <f>COUNTIFS(Crowdfunding!G2:G1001,"failed",Crowdfunding!D2:D1001,"&lt;=9999",Crowdfunding!D2:D1001, "&gt;=5000")</f>
        <v>126</v>
      </c>
      <c r="D4">
        <f>COUNTIFS(Crowdfunding!G2:G1001,"canceled",Crowdfunding!D2:D1001,"&lt;=9999",Crowdfunding!D2:D1001, "&gt;=5000")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25">
      <c r="A5" t="s">
        <v>2097</v>
      </c>
      <c r="B5">
        <f>COUNTIFS(Crowdfunding!G2:G1001,"successful",Crowdfunding!D2:D1001,"&lt;=14999",Crowdfunding!D2:D1001, "&gt;=10000")</f>
        <v>4</v>
      </c>
      <c r="C5">
        <f>COUNTIFS(Crowdfunding!G2:G1001,"failed",Crowdfunding!D2:D1001,"&lt;=14999",Crowdfunding!D2:D1001, "&gt;=10000")</f>
        <v>5</v>
      </c>
      <c r="D5">
        <f>COUNTIFS(Crowdfunding!G2:G1001,"canceled",Crowdfunding!D2:D1001,"&lt;=14999",Crowdfunding!D2:D1001, "&gt;=10000")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25">
      <c r="A6" t="s">
        <v>2098</v>
      </c>
      <c r="B6">
        <f>COUNTIFS(Crowdfunding!G2:G1001,"successful",Crowdfunding!D2:D1001,"&lt;=19999",Crowdfunding!D2:D1001, "&gt;=15000")</f>
        <v>10</v>
      </c>
      <c r="C6">
        <f>COUNTIFS(Crowdfunding!G2:G1001,"failed",Crowdfunding!D2:D1001,"&lt;=19999",Crowdfunding!D2:D1001, "&gt;=15000")</f>
        <v>0</v>
      </c>
      <c r="D6">
        <f>COUNTIFS(Crowdfunding!G2:G1001,"canceled",Crowdfunding!D2:D1001,"&lt;=19999",Crowdfunding!D2:D1001, "&gt;=15000")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25">
      <c r="A7" t="s">
        <v>2099</v>
      </c>
      <c r="B7">
        <f>COUNTIFS(Crowdfunding!G2:G1001,"successful",Crowdfunding!D2:D1001,"&lt;=24999",Crowdfunding!D2:D1001, "&gt;=20000")</f>
        <v>7</v>
      </c>
      <c r="C7">
        <f>COUNTIFS(Crowdfunding!G2:G1001,"failed",Crowdfunding!D2:D1001,"&lt;=24999",Crowdfunding!D2:D1001, "&gt;=20000")</f>
        <v>0</v>
      </c>
      <c r="D7">
        <f>COUNTIFS(Crowdfunding!G2:G1001,"canceled",Crowdfunding!D2:D1001,"&lt;=24999",Crowdfunding!D2:D1001, "&gt;=20000")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25">
      <c r="A8" t="s">
        <v>2100</v>
      </c>
      <c r="B8">
        <f>COUNTIFS(Crowdfunding!G2:G1001,"successful",Crowdfunding!D2:D1001,"&lt;=29999",Crowdfunding!D2:D1001, "&gt;=25000")</f>
        <v>11</v>
      </c>
      <c r="C8">
        <f>COUNTIFS(Crowdfunding!G2:G1001,"failed",Crowdfunding!D2:D1001,"&lt;=29999",Crowdfunding!D2:D1001, "&gt;=25000")</f>
        <v>3</v>
      </c>
      <c r="D8">
        <f>COUNTIFS(Crowdfunding!G2:G1001,"canceled",Crowdfunding!D2:D1001,"&lt;=29999",Crowdfunding!D2:D1001, "&gt;=25000")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25">
      <c r="A9" t="s">
        <v>2101</v>
      </c>
      <c r="B9">
        <f>COUNTIFS(Crowdfunding!G2:G1001,"successful",Crowdfunding!D2:D1001,"&lt;=34999",Crowdfunding!D2:D1001, "&gt;=30000")</f>
        <v>7</v>
      </c>
      <c r="C9">
        <f>COUNTIFS(Crowdfunding!G2:G1001,"failed",Crowdfunding!D2:D1001,"&lt;=34999",Crowdfunding!D2:D1001, "&gt;=30000")</f>
        <v>0</v>
      </c>
      <c r="D9">
        <f>COUNTIFS(Crowdfunding!G2:G1001,"canceled",Crowdfunding!D2:D1001,"&lt;=34999",Crowdfunding!D2:D1001, "&gt;=30000")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25">
      <c r="A10" t="s">
        <v>2102</v>
      </c>
      <c r="B10">
        <f>COUNTIFS(Crowdfunding!G2:G1001,"successful",Crowdfunding!D2:D1001,"&lt;=39999",Crowdfunding!D2:D1001, "&gt;=35000")</f>
        <v>8</v>
      </c>
      <c r="C10">
        <f>COUNTIFS(Crowdfunding!G2:G1001,"failed",Crowdfunding!D2:D1001,"&lt;=39999",Crowdfunding!D2:D1001, "&gt;=35000")</f>
        <v>3</v>
      </c>
      <c r="D10">
        <f>COUNTIFS(Crowdfunding!G2:G1001,"canceled",Crowdfunding!D2:D1001,"&lt;=39999",Crowdfunding!D2:D1001, "&gt;=35000")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25">
      <c r="A11" t="s">
        <v>2103</v>
      </c>
      <c r="B11">
        <f>COUNTIFS(Crowdfunding!G2:G1001,"successful",Crowdfunding!D2:D1001,"&lt;=44999",Crowdfunding!D2:D1001, "&gt;=40000")</f>
        <v>11</v>
      </c>
      <c r="C11">
        <f>COUNTIFS(Crowdfunding!G2:G1001,"failed",Crowdfunding!D2:D1001,"&lt;=44999",Crowdfunding!D2:D1001, "&gt;=40000")</f>
        <v>3</v>
      </c>
      <c r="D11">
        <f>COUNTIFS(Crowdfunding!G2:G1001,"canceled",Crowdfunding!D2:D1001,"&lt;=44999",Crowdfunding!D2:D1001, "&gt;=40000")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25">
      <c r="A12" t="s">
        <v>2104</v>
      </c>
      <c r="B12">
        <f>COUNTIFS(Crowdfunding!G2:G1001,"successful",Crowdfunding!D2:D1001,"&lt;=49999",Crowdfunding!D2:D1001, "&gt;=45000")</f>
        <v>8</v>
      </c>
      <c r="C12">
        <f>COUNTIFS(Crowdfunding!G2:G1001,"failed",Crowdfunding!D2:D1001,"&lt;=49999",Crowdfunding!D2:D1001, "&gt;=45000")</f>
        <v>3</v>
      </c>
      <c r="D12">
        <f>COUNTIFS(Crowdfunding!G2:G1001,"canceled",Crowdfunding!D2:D1001,"&lt;=49999",Crowdfunding!D2:D1001, "&gt;=45000")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25">
      <c r="A13" t="s">
        <v>2105</v>
      </c>
      <c r="B13">
        <f>COUNTIFS(Crowdfunding!G2:G1001,"successful",Crowdfunding!D2:D1001, "&gt;=50000")</f>
        <v>114</v>
      </c>
      <c r="C13">
        <f>COUNTIFS(Crowdfunding!G2:G1001,"failed",Crowdfunding!D2:D1001, "&gt;=50000")</f>
        <v>163</v>
      </c>
      <c r="D13">
        <f>COUNTIFS(Crowdfunding!G2:G1001,"canceled",Crowdfunding!D2:D1001, "&gt;=50000")</f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DCA2-7DEB-4271-8FCF-095F85DF385A}">
  <dimension ref="A1:K566"/>
  <sheetViews>
    <sheetView tabSelected="1" workbookViewId="0">
      <selection activeCell="H18" sqref="H18"/>
    </sheetView>
  </sheetViews>
  <sheetFormatPr defaultRowHeight="15.75" x14ac:dyDescent="0.25"/>
  <cols>
    <col min="1" max="1" width="9.875" customWidth="1"/>
    <col min="2" max="2" width="13.625" customWidth="1"/>
    <col min="3" max="3" width="12.125" customWidth="1"/>
    <col min="4" max="4" width="10.25" customWidth="1"/>
    <col min="5" max="5" width="15" customWidth="1"/>
    <col min="7" max="7" width="20" customWidth="1"/>
    <col min="10" max="10" width="18.625" customWidth="1"/>
  </cols>
  <sheetData>
    <row r="1" spans="1:11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11" x14ac:dyDescent="0.25">
      <c r="A2" t="s">
        <v>20</v>
      </c>
      <c r="B2">
        <v>158</v>
      </c>
      <c r="D2" t="s">
        <v>14</v>
      </c>
      <c r="E2">
        <v>0</v>
      </c>
      <c r="G2" s="15" t="s">
        <v>2106</v>
      </c>
      <c r="J2" s="17" t="s">
        <v>2110</v>
      </c>
    </row>
    <row r="3" spans="1:11" x14ac:dyDescent="0.25">
      <c r="A3" t="s">
        <v>20</v>
      </c>
      <c r="B3">
        <v>1425</v>
      </c>
      <c r="D3" t="s">
        <v>14</v>
      </c>
      <c r="E3">
        <v>24</v>
      </c>
      <c r="F3" s="6" t="s">
        <v>2116</v>
      </c>
      <c r="G3" s="18">
        <f>COUNT(B2:B566)</f>
        <v>565</v>
      </c>
      <c r="I3" s="6" t="s">
        <v>2116</v>
      </c>
      <c r="J3">
        <f>COUNT(E2:E365)</f>
        <v>364</v>
      </c>
    </row>
    <row r="4" spans="1:11" x14ac:dyDescent="0.25">
      <c r="A4" t="s">
        <v>20</v>
      </c>
      <c r="B4">
        <v>174</v>
      </c>
      <c r="D4" t="s">
        <v>14</v>
      </c>
      <c r="E4">
        <v>53</v>
      </c>
      <c r="G4" s="16" t="s">
        <v>2109</v>
      </c>
      <c r="H4" s="4">
        <f>AVERAGE(B2:B566)</f>
        <v>851.14690265486729</v>
      </c>
      <c r="J4" s="16" t="s">
        <v>2109</v>
      </c>
      <c r="K4" s="4">
        <f>AVERAGE(E2:E365)</f>
        <v>585.61538461538464</v>
      </c>
    </row>
    <row r="5" spans="1:11" x14ac:dyDescent="0.25">
      <c r="A5" t="s">
        <v>20</v>
      </c>
      <c r="B5">
        <v>227</v>
      </c>
      <c r="D5" t="s">
        <v>14</v>
      </c>
      <c r="E5">
        <v>18</v>
      </c>
      <c r="G5" s="16" t="s">
        <v>2108</v>
      </c>
      <c r="H5">
        <f>MEDIAN(B2:B566)</f>
        <v>201</v>
      </c>
      <c r="J5" s="16" t="s">
        <v>2108</v>
      </c>
      <c r="K5" s="4">
        <f>MEDIAN(E2:E365)</f>
        <v>114.5</v>
      </c>
    </row>
    <row r="6" spans="1:11" x14ac:dyDescent="0.25">
      <c r="A6" t="s">
        <v>20</v>
      </c>
      <c r="B6">
        <v>220</v>
      </c>
      <c r="D6" t="s">
        <v>14</v>
      </c>
      <c r="E6">
        <v>44</v>
      </c>
      <c r="G6" s="16" t="s">
        <v>2107</v>
      </c>
      <c r="H6">
        <f>MODE(B2:B566)</f>
        <v>85</v>
      </c>
      <c r="J6" s="16" t="s">
        <v>2107</v>
      </c>
      <c r="K6">
        <f>MODE(E2:E365)</f>
        <v>1</v>
      </c>
    </row>
    <row r="7" spans="1:11" x14ac:dyDescent="0.25">
      <c r="A7" t="s">
        <v>20</v>
      </c>
      <c r="B7">
        <v>98</v>
      </c>
      <c r="D7" t="s">
        <v>14</v>
      </c>
      <c r="E7">
        <v>27</v>
      </c>
      <c r="G7" s="16" t="s">
        <v>2111</v>
      </c>
      <c r="H7">
        <f>MAX(B2:B566)</f>
        <v>7295</v>
      </c>
      <c r="J7" s="16" t="s">
        <v>2111</v>
      </c>
      <c r="K7">
        <f>MAX(E2:E365)</f>
        <v>6080</v>
      </c>
    </row>
    <row r="8" spans="1:11" x14ac:dyDescent="0.25">
      <c r="A8" t="s">
        <v>20</v>
      </c>
      <c r="B8">
        <v>100</v>
      </c>
      <c r="D8" t="s">
        <v>14</v>
      </c>
      <c r="E8">
        <v>55</v>
      </c>
      <c r="G8" s="16" t="s">
        <v>2112</v>
      </c>
      <c r="H8">
        <f>MIN(B2:B566)</f>
        <v>16</v>
      </c>
      <c r="J8" s="16" t="s">
        <v>2112</v>
      </c>
      <c r="K8">
        <f>-MIN(E2:E365)</f>
        <v>0</v>
      </c>
    </row>
    <row r="9" spans="1:11" x14ac:dyDescent="0.25">
      <c r="A9" t="s">
        <v>20</v>
      </c>
      <c r="B9">
        <v>1249</v>
      </c>
      <c r="D9" t="s">
        <v>14</v>
      </c>
      <c r="E9">
        <v>200</v>
      </c>
      <c r="G9" s="16" t="s">
        <v>2113</v>
      </c>
      <c r="H9">
        <f>H7-H8</f>
        <v>7279</v>
      </c>
      <c r="J9" s="16" t="s">
        <v>2113</v>
      </c>
      <c r="K9">
        <f>K7-K8</f>
        <v>6080</v>
      </c>
    </row>
    <row r="10" spans="1:11" x14ac:dyDescent="0.25">
      <c r="A10" t="s">
        <v>20</v>
      </c>
      <c r="B10">
        <v>1396</v>
      </c>
      <c r="D10" t="s">
        <v>14</v>
      </c>
      <c r="E10">
        <v>452</v>
      </c>
      <c r="G10" s="16" t="s">
        <v>2114</v>
      </c>
      <c r="H10">
        <f>_xlfn.VAR.S(B2:B566)</f>
        <v>1606216.5936295739</v>
      </c>
      <c r="J10" s="16" t="s">
        <v>2114</v>
      </c>
      <c r="K10">
        <f>_xlfn.VAR.S(E2:E365)</f>
        <v>924113.45496927318</v>
      </c>
    </row>
    <row r="11" spans="1:11" x14ac:dyDescent="0.25">
      <c r="A11" t="s">
        <v>20</v>
      </c>
      <c r="B11">
        <v>890</v>
      </c>
      <c r="D11" t="s">
        <v>14</v>
      </c>
      <c r="E11">
        <v>674</v>
      </c>
      <c r="G11" s="16" t="s">
        <v>2115</v>
      </c>
      <c r="H11">
        <f>_xlfn.STDEV.S(B2:B566)</f>
        <v>1267.366006183523</v>
      </c>
      <c r="J11" s="16" t="s">
        <v>2115</v>
      </c>
      <c r="K11">
        <f>_xlfn.STDEV.S(E2:E365)</f>
        <v>961.30819978260524</v>
      </c>
    </row>
    <row r="12" spans="1:11" x14ac:dyDescent="0.25">
      <c r="A12" t="s">
        <v>20</v>
      </c>
      <c r="B12">
        <v>142</v>
      </c>
      <c r="D12" t="s">
        <v>14</v>
      </c>
      <c r="E12">
        <v>558</v>
      </c>
    </row>
    <row r="13" spans="1:11" x14ac:dyDescent="0.25">
      <c r="A13" t="s">
        <v>20</v>
      </c>
      <c r="B13">
        <v>2673</v>
      </c>
      <c r="D13" t="s">
        <v>14</v>
      </c>
      <c r="E13">
        <v>15</v>
      </c>
    </row>
    <row r="14" spans="1:11" x14ac:dyDescent="0.25">
      <c r="A14" t="s">
        <v>20</v>
      </c>
      <c r="B14">
        <v>163</v>
      </c>
      <c r="D14" t="s">
        <v>14</v>
      </c>
      <c r="E14">
        <v>2307</v>
      </c>
    </row>
    <row r="15" spans="1:11" x14ac:dyDescent="0.25">
      <c r="A15" t="s">
        <v>20</v>
      </c>
      <c r="B15">
        <v>2220</v>
      </c>
      <c r="D15" t="s">
        <v>14</v>
      </c>
      <c r="E15">
        <v>88</v>
      </c>
    </row>
    <row r="16" spans="1:11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566">
    <cfRule type="containsText" dxfId="15" priority="9" operator="containsText" text="canceled">
      <formula>NOT(ISERROR(SEARCH("canceled",A1)))</formula>
    </cfRule>
    <cfRule type="containsText" dxfId="14" priority="10" operator="containsText" text="live">
      <formula>NOT(ISERROR(SEARCH("live",A1)))</formula>
    </cfRule>
    <cfRule type="cellIs" dxfId="13" priority="11" operator="equal">
      <formula>"successful"</formula>
    </cfRule>
    <cfRule type="containsText" dxfId="12" priority="12" operator="containsText" text="fail">
      <formula>NOT(ISERROR(SEARCH("fail",A1)))</formula>
    </cfRule>
  </conditionalFormatting>
  <conditionalFormatting sqref="D1:D365">
    <cfRule type="containsText" dxfId="7" priority="5" operator="containsText" text="canceled">
      <formula>NOT(ISERROR(SEARCH("canceled",D1)))</formula>
    </cfRule>
    <cfRule type="containsText" dxfId="6" priority="6" operator="containsText" text="live">
      <formula>NOT(ISERROR(SEARCH("live",D1)))</formula>
    </cfRule>
    <cfRule type="cellIs" dxfId="5" priority="7" operator="equal">
      <formula>"successful"</formula>
    </cfRule>
    <cfRule type="containsText" dxfId="4" priority="8" operator="containsText" text="fail">
      <formula>NOT(ISERROR(SEARCH("fail",D1)))</formula>
    </cfRule>
  </conditionalFormatting>
  <conditionalFormatting sqref="G2">
    <cfRule type="containsText" dxfId="3" priority="1" operator="containsText" text="canceled">
      <formula>NOT(ISERROR(SEARCH("canceled",G2)))</formula>
    </cfRule>
    <cfRule type="containsText" dxfId="2" priority="2" operator="containsText" text="live">
      <formula>NOT(ISERROR(SEARCH("live",G2)))</formula>
    </cfRule>
    <cfRule type="cellIs" dxfId="1" priority="3" operator="equal">
      <formula>"successful"</formula>
    </cfRule>
    <cfRule type="containsText" dxfId="0" priority="4" operator="containsText" text="fail">
      <formula>NOT(ISERROR(SEARCH("fail",G2)))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vs Outcome</vt:lpstr>
      <vt:lpstr>Sub-Category vs Outcome</vt:lpstr>
      <vt:lpstr>Date vs Outcome</vt:lpstr>
      <vt:lpstr>Outcomes Based on Goals</vt:lpstr>
      <vt:lpstr>Successful vs Failed 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16474</cp:lastModifiedBy>
  <dcterms:created xsi:type="dcterms:W3CDTF">2021-09-29T18:52:28Z</dcterms:created>
  <dcterms:modified xsi:type="dcterms:W3CDTF">2023-04-30T02:38:26Z</dcterms:modified>
</cp:coreProperties>
</file>