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dRichValueTypes.xml" ContentType="application/vnd.ms-excel.rdrichvaluetypes+xml"/>
  <Override PartName="/xl/featurePropertyBag/featurePropertyBag.xml" ContentType="application/vnd.ms-excel.featurepropertybag+xml"/>
  <Override PartName="/xl/richData/richValueRel.xml" ContentType="application/vnd.ms-excel.richvaluerel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7b791a31ef53aa5/Desktop/titulacon/"/>
    </mc:Choice>
  </mc:AlternateContent>
  <xr:revisionPtr revIDLastSave="6" documentId="8_{FF5CFC99-27F4-4DB8-B5AE-96E25CC8C057}" xr6:coauthVersionLast="47" xr6:coauthVersionMax="47" xr10:uidLastSave="{37F8A670-F532-433E-B7D1-8A9BDFC32AF4}"/>
  <bookViews>
    <workbookView xWindow="-108" yWindow="-108" windowWidth="23256" windowHeight="12456" xr2:uid="{BD6705D0-A235-4B88-AC65-4A5A21A49CEC}"/>
  </bookViews>
  <sheets>
    <sheet name="Lista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R1" i="1" l="1"/>
  <c r="DS1" i="1"/>
  <c r="DT1" i="1"/>
  <c r="GL1" i="1"/>
  <c r="GM1" i="1"/>
  <c r="GN1" i="1"/>
  <c r="C8" i="1"/>
  <c r="ED8" i="1"/>
  <c r="GX8" i="1"/>
  <c r="DZ9" i="1"/>
  <c r="EB9" i="1"/>
  <c r="ED9" i="1"/>
  <c r="GT9" i="1"/>
  <c r="GV9" i="1"/>
  <c r="GX9" i="1"/>
  <c r="A11" i="1"/>
  <c r="AZ11" i="1"/>
  <c r="BA11" i="1"/>
  <c r="BB11" i="1"/>
  <c r="DR11" i="1"/>
  <c r="DS11" i="1"/>
  <c r="DT11" i="1"/>
  <c r="DV11" i="1"/>
  <c r="DU11" i="1" s="1"/>
  <c r="DY11" i="1" s="1"/>
  <c r="DW11" i="1"/>
  <c r="DX11" i="1"/>
  <c r="DZ11" i="1"/>
  <c r="EA11" i="1"/>
  <c r="EB11" i="1"/>
  <c r="EC11" i="1"/>
  <c r="ED11" i="1"/>
  <c r="EE11" i="1"/>
  <c r="GL11" i="1"/>
  <c r="GM11" i="1"/>
  <c r="GN11" i="1"/>
  <c r="GP11" i="1"/>
  <c r="GO11" i="1" s="1"/>
  <c r="GS11" i="1" s="1"/>
  <c r="GQ11" i="1"/>
  <c r="GR11" i="1"/>
  <c r="GT11" i="1"/>
  <c r="GU11" i="1"/>
  <c r="GV11" i="1"/>
  <c r="GW11" i="1"/>
  <c r="GX11" i="1"/>
  <c r="GY11" i="1"/>
  <c r="A12" i="1"/>
  <c r="AZ12" i="1"/>
  <c r="BA12" i="1"/>
  <c r="BB12" i="1"/>
  <c r="DR12" i="1"/>
  <c r="DS12" i="1"/>
  <c r="DT12" i="1"/>
  <c r="DV12" i="1"/>
  <c r="DU12" i="1" s="1"/>
  <c r="DY12" i="1" s="1"/>
  <c r="DW12" i="1"/>
  <c r="DX12" i="1"/>
  <c r="DZ12" i="1"/>
  <c r="EA12" i="1"/>
  <c r="EB12" i="1"/>
  <c r="EC12" i="1"/>
  <c r="ED12" i="1"/>
  <c r="EE12" i="1"/>
  <c r="GL12" i="1"/>
  <c r="GM12" i="1"/>
  <c r="GN12" i="1"/>
  <c r="GP12" i="1"/>
  <c r="GO12" i="1" s="1"/>
  <c r="GS12" i="1" s="1"/>
  <c r="GQ12" i="1"/>
  <c r="GR12" i="1"/>
  <c r="GT12" i="1"/>
  <c r="GU12" i="1"/>
  <c r="GV12" i="1"/>
  <c r="GW12" i="1"/>
  <c r="GX12" i="1"/>
  <c r="GY12" i="1"/>
  <c r="A13" i="1"/>
  <c r="AZ13" i="1"/>
  <c r="BA13" i="1"/>
  <c r="BB13" i="1"/>
  <c r="DR13" i="1"/>
  <c r="DS13" i="1"/>
  <c r="DT13" i="1"/>
  <c r="DV13" i="1"/>
  <c r="DU13" i="1" s="1"/>
  <c r="DY13" i="1" s="1"/>
  <c r="DW13" i="1"/>
  <c r="DX13" i="1"/>
  <c r="DZ13" i="1"/>
  <c r="EA13" i="1"/>
  <c r="EB13" i="1"/>
  <c r="EC13" i="1"/>
  <c r="ED13" i="1"/>
  <c r="EE13" i="1"/>
  <c r="GL13" i="1"/>
  <c r="GM13" i="1"/>
  <c r="GN13" i="1"/>
  <c r="GP13" i="1"/>
  <c r="GO13" i="1" s="1"/>
  <c r="GS13" i="1" s="1"/>
  <c r="GQ13" i="1"/>
  <c r="GR13" i="1"/>
  <c r="GT13" i="1"/>
  <c r="GU13" i="1"/>
  <c r="GV13" i="1"/>
  <c r="GW13" i="1"/>
  <c r="GX13" i="1"/>
  <c r="GY13" i="1"/>
  <c r="A14" i="1"/>
  <c r="AZ14" i="1"/>
  <c r="BA14" i="1"/>
  <c r="BB14" i="1"/>
  <c r="DR14" i="1"/>
  <c r="DS14" i="1"/>
  <c r="DT14" i="1"/>
  <c r="DV14" i="1"/>
  <c r="DU14" i="1" s="1"/>
  <c r="DY14" i="1" s="1"/>
  <c r="DW14" i="1"/>
  <c r="DX14" i="1"/>
  <c r="DZ14" i="1"/>
  <c r="EA14" i="1"/>
  <c r="EB14" i="1"/>
  <c r="EC14" i="1"/>
  <c r="ED14" i="1"/>
  <c r="EE14" i="1"/>
  <c r="GL14" i="1"/>
  <c r="GM14" i="1"/>
  <c r="GN14" i="1"/>
  <c r="GP14" i="1"/>
  <c r="GO14" i="1" s="1"/>
  <c r="GS14" i="1" s="1"/>
  <c r="GQ14" i="1"/>
  <c r="GR14" i="1"/>
  <c r="GT14" i="1"/>
  <c r="GU14" i="1"/>
  <c r="GV14" i="1"/>
  <c r="GW14" i="1"/>
  <c r="GX14" i="1"/>
  <c r="GY14" i="1"/>
  <c r="A15" i="1"/>
  <c r="AZ15" i="1"/>
  <c r="BA15" i="1"/>
  <c r="BB15" i="1"/>
  <c r="DR15" i="1"/>
  <c r="DS15" i="1"/>
  <c r="DT15" i="1"/>
  <c r="DV15" i="1"/>
  <c r="DU15" i="1" s="1"/>
  <c r="DY15" i="1" s="1"/>
  <c r="DW15" i="1"/>
  <c r="DX15" i="1"/>
  <c r="DZ15" i="1"/>
  <c r="EA15" i="1"/>
  <c r="EB15" i="1"/>
  <c r="EC15" i="1"/>
  <c r="ED15" i="1"/>
  <c r="EE15" i="1"/>
  <c r="A16" i="1"/>
  <c r="AZ16" i="1"/>
  <c r="BA16" i="1"/>
  <c r="BB16" i="1"/>
  <c r="DR16" i="1"/>
  <c r="DS16" i="1"/>
  <c r="DT16" i="1"/>
  <c r="DV16" i="1"/>
  <c r="DU16" i="1" s="1"/>
  <c r="DY16" i="1" s="1"/>
  <c r="DW16" i="1"/>
  <c r="DX16" i="1"/>
  <c r="DZ16" i="1"/>
  <c r="EA16" i="1"/>
  <c r="EB16" i="1"/>
  <c r="EC16" i="1"/>
  <c r="ED16" i="1"/>
  <c r="GL16" i="1"/>
  <c r="GM16" i="1"/>
  <c r="GN16" i="1"/>
  <c r="GP16" i="1"/>
  <c r="GO16" i="1" s="1"/>
  <c r="GS16" i="1" s="1"/>
  <c r="GQ16" i="1"/>
  <c r="GR16" i="1"/>
  <c r="GT16" i="1"/>
  <c r="GU16" i="1"/>
  <c r="GV16" i="1"/>
  <c r="GW16" i="1"/>
  <c r="GX16" i="1"/>
  <c r="GY16" i="1"/>
  <c r="A17" i="1"/>
  <c r="AZ17" i="1"/>
  <c r="BA17" i="1"/>
  <c r="BB17" i="1"/>
  <c r="DR17" i="1"/>
  <c r="DS17" i="1"/>
  <c r="DT17" i="1"/>
  <c r="DV17" i="1"/>
  <c r="DU17" i="1" s="1"/>
  <c r="DY17" i="1" s="1"/>
  <c r="DW17" i="1"/>
  <c r="DX17" i="1"/>
  <c r="DZ17" i="1"/>
  <c r="EA17" i="1"/>
  <c r="EB17" i="1"/>
  <c r="EC17" i="1"/>
  <c r="ED17" i="1" s="1"/>
  <c r="GL17" i="1"/>
  <c r="GM17" i="1"/>
  <c r="GN17" i="1"/>
  <c r="GP17" i="1"/>
  <c r="GO17" i="1" s="1"/>
  <c r="GS17" i="1" s="1"/>
  <c r="GQ17" i="1"/>
  <c r="GR17" i="1"/>
  <c r="GT17" i="1"/>
  <c r="GU17" i="1"/>
  <c r="GV17" i="1"/>
  <c r="GW17" i="1"/>
  <c r="GX17" i="1"/>
  <c r="GY17" i="1" s="1"/>
  <c r="A18" i="1"/>
  <c r="AZ18" i="1"/>
  <c r="BA18" i="1"/>
  <c r="BB18" i="1"/>
  <c r="DR18" i="1"/>
  <c r="DS18" i="1"/>
  <c r="DT18" i="1"/>
  <c r="DV18" i="1"/>
  <c r="DU18" i="1" s="1"/>
  <c r="DY18" i="1" s="1"/>
  <c r="DW18" i="1"/>
  <c r="DX18" i="1"/>
  <c r="DZ18" i="1"/>
  <c r="EA18" i="1"/>
  <c r="EB18" i="1"/>
  <c r="EC18" i="1"/>
  <c r="ED18" i="1"/>
  <c r="EE18" i="1" s="1"/>
  <c r="GL18" i="1"/>
  <c r="GM18" i="1"/>
  <c r="GN18" i="1"/>
  <c r="GP18" i="1"/>
  <c r="GO18" i="1" s="1"/>
  <c r="GS18" i="1" s="1"/>
  <c r="GQ18" i="1"/>
  <c r="GR18" i="1"/>
  <c r="GT18" i="1"/>
  <c r="GU18" i="1"/>
  <c r="GV18" i="1"/>
  <c r="GW18" i="1"/>
  <c r="GX18" i="1" s="1"/>
  <c r="A19" i="1"/>
  <c r="AZ19" i="1"/>
  <c r="BA19" i="1"/>
  <c r="BB19" i="1"/>
  <c r="DR19" i="1"/>
  <c r="DS19" i="1"/>
  <c r="DT19" i="1"/>
  <c r="DV19" i="1"/>
  <c r="DU19" i="1" s="1"/>
  <c r="DY19" i="1" s="1"/>
  <c r="DW19" i="1"/>
  <c r="DX19" i="1"/>
  <c r="DZ19" i="1"/>
  <c r="EA19" i="1"/>
  <c r="EB19" i="1"/>
  <c r="EC19" i="1"/>
  <c r="ED19" i="1"/>
  <c r="EE19" i="1" s="1"/>
  <c r="GL19" i="1"/>
  <c r="GM19" i="1"/>
  <c r="GN19" i="1"/>
  <c r="GP19" i="1"/>
  <c r="GO19" i="1" s="1"/>
  <c r="GS19" i="1" s="1"/>
  <c r="GQ19" i="1"/>
  <c r="GR19" i="1"/>
  <c r="GT19" i="1"/>
  <c r="GU19" i="1"/>
  <c r="GV19" i="1"/>
  <c r="GW19" i="1"/>
  <c r="GX19" i="1" s="1"/>
  <c r="GY19" i="1" s="1"/>
  <c r="A20" i="1"/>
  <c r="AZ20" i="1"/>
  <c r="BA20" i="1"/>
  <c r="BB20" i="1"/>
  <c r="DR20" i="1"/>
  <c r="DS20" i="1"/>
  <c r="DT20" i="1"/>
  <c r="DV20" i="1"/>
  <c r="DU20" i="1" s="1"/>
  <c r="DY20" i="1" s="1"/>
  <c r="DW20" i="1"/>
  <c r="DX20" i="1"/>
  <c r="DZ20" i="1"/>
  <c r="EA20" i="1"/>
  <c r="EB20" i="1"/>
  <c r="EC20" i="1"/>
  <c r="ED20" i="1"/>
  <c r="EE20" i="1" s="1"/>
  <c r="A21" i="1"/>
  <c r="AZ21" i="1"/>
  <c r="BA21" i="1"/>
  <c r="BB21" i="1"/>
  <c r="DR21" i="1"/>
  <c r="DS21" i="1"/>
  <c r="DT21" i="1"/>
  <c r="DV21" i="1"/>
  <c r="DU21" i="1" s="1"/>
  <c r="DY21" i="1" s="1"/>
  <c r="DW21" i="1"/>
  <c r="DX21" i="1"/>
  <c r="DZ21" i="1"/>
  <c r="EA21" i="1"/>
  <c r="EB21" i="1"/>
  <c r="EC21" i="1"/>
  <c r="ED21" i="1"/>
  <c r="EE21" i="1" s="1"/>
  <c r="GL21" i="1"/>
  <c r="GM21" i="1"/>
  <c r="GN21" i="1"/>
  <c r="GP21" i="1"/>
  <c r="GO21" i="1" s="1"/>
  <c r="GS21" i="1" s="1"/>
  <c r="GQ21" i="1"/>
  <c r="GR21" i="1"/>
  <c r="GT21" i="1"/>
  <c r="GU21" i="1"/>
  <c r="GV21" i="1"/>
  <c r="GW21" i="1"/>
  <c r="GX21" i="1"/>
  <c r="GY21" i="1" s="1"/>
  <c r="A22" i="1"/>
  <c r="AZ22" i="1"/>
  <c r="BA22" i="1"/>
  <c r="BB22" i="1"/>
  <c r="DR22" i="1"/>
  <c r="DS22" i="1"/>
  <c r="DT22" i="1"/>
  <c r="DV22" i="1"/>
  <c r="DU22" i="1" s="1"/>
  <c r="DY22" i="1" s="1"/>
  <c r="DW22" i="1"/>
  <c r="DX22" i="1"/>
  <c r="DZ22" i="1"/>
  <c r="EA22" i="1"/>
  <c r="EB22" i="1"/>
  <c r="EC22" i="1"/>
  <c r="ED22" i="1"/>
  <c r="EE22" i="1" s="1"/>
  <c r="GL22" i="1"/>
  <c r="GM22" i="1"/>
  <c r="GN22" i="1"/>
  <c r="GP22" i="1"/>
  <c r="GO22" i="1" s="1"/>
  <c r="GS22" i="1" s="1"/>
  <c r="GQ22" i="1"/>
  <c r="GR22" i="1"/>
  <c r="GT22" i="1"/>
  <c r="GU22" i="1"/>
  <c r="GV22" i="1"/>
  <c r="GW22" i="1"/>
  <c r="GX22" i="1"/>
  <c r="GY22" i="1" s="1"/>
  <c r="A23" i="1"/>
  <c r="AZ23" i="1"/>
  <c r="BA23" i="1"/>
  <c r="BB23" i="1"/>
  <c r="DR23" i="1"/>
  <c r="DS23" i="1"/>
  <c r="DT23" i="1"/>
  <c r="DV23" i="1"/>
  <c r="DU23" i="1" s="1"/>
  <c r="DY23" i="1" s="1"/>
  <c r="DW23" i="1"/>
  <c r="DX23" i="1"/>
  <c r="DZ23" i="1"/>
  <c r="EA23" i="1"/>
  <c r="EB23" i="1"/>
  <c r="EC23" i="1"/>
  <c r="ED23" i="1" s="1"/>
  <c r="EE23" i="1" s="1"/>
  <c r="GL23" i="1"/>
  <c r="GM23" i="1"/>
  <c r="GN23" i="1"/>
  <c r="GP23" i="1"/>
  <c r="GQ23" i="1"/>
  <c r="GO23" i="1" s="1"/>
  <c r="GS23" i="1" s="1"/>
  <c r="GR23" i="1"/>
  <c r="GT23" i="1"/>
  <c r="GU23" i="1"/>
  <c r="GV23" i="1"/>
  <c r="GW23" i="1"/>
  <c r="GX23" i="1"/>
  <c r="GY23" i="1"/>
  <c r="A24" i="1"/>
  <c r="AZ24" i="1"/>
  <c r="BA24" i="1"/>
  <c r="BB24" i="1"/>
  <c r="DR24" i="1"/>
  <c r="DS24" i="1"/>
  <c r="DT24" i="1"/>
  <c r="DV24" i="1"/>
  <c r="DU24" i="1" s="1"/>
  <c r="DY24" i="1" s="1"/>
  <c r="DW24" i="1"/>
  <c r="DX24" i="1"/>
  <c r="DZ24" i="1"/>
  <c r="EA24" i="1"/>
  <c r="EB24" i="1"/>
  <c r="EC24" i="1"/>
  <c r="ED24" i="1"/>
  <c r="EE24" i="1" s="1"/>
  <c r="GL24" i="1"/>
  <c r="GM24" i="1"/>
  <c r="GN24" i="1"/>
  <c r="GP24" i="1"/>
  <c r="GO24" i="1" s="1"/>
  <c r="GS24" i="1" s="1"/>
  <c r="GQ24" i="1"/>
  <c r="GR24" i="1"/>
  <c r="GT24" i="1"/>
  <c r="GU24" i="1"/>
  <c r="GV24" i="1"/>
  <c r="GW24" i="1"/>
  <c r="GX24" i="1" s="1"/>
  <c r="GY24" i="1" s="1"/>
  <c r="A25" i="1"/>
  <c r="AZ25" i="1"/>
  <c r="BA25" i="1"/>
  <c r="BB25" i="1"/>
  <c r="DR25" i="1"/>
  <c r="DS25" i="1"/>
  <c r="DT25" i="1"/>
  <c r="DU25" i="1"/>
  <c r="DY25" i="1" s="1"/>
  <c r="DV25" i="1"/>
  <c r="DW25" i="1"/>
  <c r="DX25" i="1"/>
  <c r="GL25" i="1"/>
  <c r="GM25" i="1"/>
  <c r="GN25" i="1"/>
  <c r="GP25" i="1"/>
  <c r="GO25" i="1" s="1"/>
  <c r="GS25" i="1" s="1"/>
  <c r="GQ25" i="1"/>
  <c r="GR25" i="1"/>
  <c r="GT25" i="1"/>
  <c r="GU25" i="1"/>
  <c r="GV25" i="1"/>
  <c r="GW25" i="1"/>
  <c r="GX25" i="1"/>
  <c r="GY25" i="1"/>
  <c r="A26" i="1"/>
  <c r="AZ26" i="1"/>
  <c r="BA26" i="1"/>
  <c r="BB26" i="1"/>
  <c r="DR26" i="1"/>
  <c r="DS26" i="1"/>
  <c r="DT26" i="1"/>
  <c r="DV26" i="1"/>
  <c r="DU26" i="1" s="1"/>
  <c r="DY26" i="1" s="1"/>
  <c r="DW26" i="1"/>
  <c r="DX26" i="1"/>
  <c r="DZ26" i="1"/>
  <c r="EA26" i="1"/>
  <c r="EB26" i="1"/>
  <c r="EC26" i="1"/>
  <c r="ED26" i="1"/>
  <c r="EE26" i="1"/>
  <c r="A27" i="1"/>
  <c r="AZ27" i="1"/>
  <c r="BA27" i="1"/>
  <c r="BB27" i="1"/>
  <c r="DR27" i="1"/>
  <c r="DS27" i="1"/>
  <c r="DT27" i="1"/>
  <c r="DV27" i="1"/>
  <c r="DU27" i="1" s="1"/>
  <c r="DY27" i="1" s="1"/>
  <c r="DW27" i="1"/>
  <c r="DX27" i="1"/>
  <c r="DZ27" i="1"/>
  <c r="EA27" i="1"/>
  <c r="EB27" i="1"/>
  <c r="EC27" i="1"/>
  <c r="ED27" i="1"/>
  <c r="EE27" i="1"/>
  <c r="GL27" i="1"/>
  <c r="GM27" i="1"/>
  <c r="GN27" i="1"/>
  <c r="GP27" i="1"/>
  <c r="GO27" i="1" s="1"/>
  <c r="GS27" i="1" s="1"/>
  <c r="GQ27" i="1"/>
  <c r="GR27" i="1"/>
  <c r="GT27" i="1"/>
  <c r="GU27" i="1"/>
  <c r="GV27" i="1"/>
  <c r="GW27" i="1"/>
  <c r="GX27" i="1"/>
  <c r="GY27" i="1"/>
  <c r="A28" i="1"/>
  <c r="AZ28" i="1"/>
  <c r="BA28" i="1"/>
  <c r="BB28" i="1"/>
  <c r="DR28" i="1"/>
  <c r="DS28" i="1"/>
  <c r="DT28" i="1"/>
  <c r="DV28" i="1"/>
  <c r="DU28" i="1" s="1"/>
  <c r="DY28" i="1" s="1"/>
  <c r="DW28" i="1"/>
  <c r="DX28" i="1"/>
  <c r="DZ28" i="1"/>
  <c r="EA28" i="1"/>
  <c r="EB28" i="1"/>
  <c r="EC28" i="1"/>
  <c r="ED28" i="1"/>
  <c r="EE28" i="1"/>
  <c r="GL28" i="1"/>
  <c r="GM28" i="1"/>
  <c r="GN28" i="1"/>
  <c r="GP28" i="1"/>
  <c r="GO28" i="1" s="1"/>
  <c r="GS28" i="1" s="1"/>
  <c r="GQ28" i="1"/>
  <c r="GR28" i="1"/>
  <c r="GT28" i="1"/>
  <c r="GU28" i="1"/>
  <c r="GV28" i="1"/>
  <c r="GW28" i="1"/>
  <c r="GX28" i="1"/>
  <c r="GY28" i="1"/>
  <c r="A29" i="1"/>
  <c r="AZ29" i="1"/>
  <c r="BA29" i="1"/>
  <c r="BB29" i="1"/>
  <c r="DR29" i="1"/>
  <c r="DS29" i="1"/>
  <c r="DT29" i="1"/>
  <c r="DV29" i="1"/>
  <c r="DU29" i="1" s="1"/>
  <c r="DY29" i="1" s="1"/>
  <c r="DW29" i="1"/>
  <c r="DX29" i="1"/>
  <c r="DZ29" i="1"/>
  <c r="EA29" i="1"/>
  <c r="EB29" i="1"/>
  <c r="EC29" i="1"/>
  <c r="ED29" i="1"/>
  <c r="EE29" i="1"/>
  <c r="A30" i="1"/>
  <c r="AZ30" i="1"/>
  <c r="BA30" i="1"/>
  <c r="BB30" i="1"/>
  <c r="DR30" i="1"/>
  <c r="DS30" i="1"/>
  <c r="DT30" i="1"/>
  <c r="DV30" i="1"/>
  <c r="DU30" i="1" s="1"/>
  <c r="DY30" i="1" s="1"/>
  <c r="DW30" i="1"/>
  <c r="DX30" i="1"/>
  <c r="DZ30" i="1"/>
  <c r="EA30" i="1"/>
  <c r="EB30" i="1"/>
  <c r="EC30" i="1"/>
  <c r="ED30" i="1"/>
  <c r="EE30" i="1"/>
  <c r="GL30" i="1"/>
  <c r="GM30" i="1"/>
  <c r="GN30" i="1"/>
  <c r="GP30" i="1"/>
  <c r="GO30" i="1" s="1"/>
  <c r="GS30" i="1" s="1"/>
  <c r="GQ30" i="1"/>
  <c r="GR30" i="1"/>
  <c r="GT30" i="1"/>
  <c r="GU30" i="1"/>
  <c r="GV30" i="1"/>
  <c r="GW30" i="1"/>
  <c r="GX30" i="1"/>
  <c r="GY30" i="1"/>
  <c r="A31" i="1"/>
  <c r="AZ31" i="1"/>
  <c r="BA31" i="1"/>
  <c r="BB31" i="1"/>
  <c r="DR31" i="1"/>
  <c r="DS31" i="1"/>
  <c r="DT31" i="1"/>
  <c r="DV31" i="1"/>
  <c r="DU31" i="1" s="1"/>
  <c r="DY31" i="1" s="1"/>
  <c r="DW31" i="1"/>
  <c r="DX31" i="1"/>
  <c r="DZ31" i="1"/>
  <c r="EA31" i="1"/>
  <c r="EB31" i="1"/>
  <c r="EC31" i="1"/>
  <c r="ED31" i="1"/>
  <c r="EE31" i="1"/>
  <c r="GL31" i="1"/>
  <c r="GM31" i="1"/>
  <c r="GN31" i="1"/>
  <c r="GP31" i="1"/>
  <c r="GO31" i="1" s="1"/>
  <c r="GS31" i="1" s="1"/>
  <c r="GQ31" i="1"/>
  <c r="GR31" i="1"/>
  <c r="GT31" i="1"/>
  <c r="GU31" i="1"/>
  <c r="GV31" i="1"/>
  <c r="GW31" i="1"/>
  <c r="GX31" i="1"/>
  <c r="GY31" i="1"/>
  <c r="A32" i="1"/>
  <c r="AZ32" i="1"/>
  <c r="BA32" i="1"/>
  <c r="BB32" i="1"/>
  <c r="DR32" i="1"/>
  <c r="DS32" i="1"/>
  <c r="DT32" i="1"/>
  <c r="DV32" i="1"/>
  <c r="DU32" i="1" s="1"/>
  <c r="DY32" i="1" s="1"/>
  <c r="DW32" i="1"/>
  <c r="DX32" i="1"/>
  <c r="DZ32" i="1"/>
  <c r="EA32" i="1"/>
  <c r="EB32" i="1"/>
  <c r="EC32" i="1"/>
  <c r="ED32" i="1"/>
  <c r="EE32" i="1"/>
  <c r="GL32" i="1"/>
  <c r="GM32" i="1"/>
  <c r="GN32" i="1"/>
  <c r="GP32" i="1"/>
  <c r="GO32" i="1" s="1"/>
  <c r="GS32" i="1" s="1"/>
  <c r="GQ32" i="1"/>
  <c r="GR32" i="1"/>
  <c r="GT32" i="1"/>
  <c r="GU32" i="1"/>
  <c r="GV32" i="1"/>
  <c r="GW32" i="1"/>
  <c r="GX32" i="1"/>
  <c r="GY32" i="1"/>
  <c r="A33" i="1"/>
  <c r="AZ33" i="1"/>
  <c r="BA33" i="1"/>
  <c r="BB33" i="1"/>
  <c r="DR33" i="1"/>
  <c r="DS33" i="1"/>
  <c r="DT33" i="1"/>
  <c r="DV33" i="1"/>
  <c r="DU33" i="1" s="1"/>
  <c r="DY33" i="1" s="1"/>
  <c r="DW33" i="1"/>
  <c r="DX33" i="1"/>
  <c r="DZ33" i="1"/>
  <c r="EA33" i="1"/>
  <c r="EB33" i="1"/>
  <c r="EC33" i="1"/>
  <c r="ED33" i="1"/>
  <c r="EE33" i="1"/>
  <c r="GL33" i="1"/>
  <c r="GM33" i="1"/>
  <c r="GN33" i="1"/>
  <c r="GP33" i="1"/>
  <c r="GO33" i="1" s="1"/>
  <c r="GS33" i="1" s="1"/>
  <c r="GQ33" i="1"/>
  <c r="GR33" i="1"/>
  <c r="GT33" i="1"/>
  <c r="GU33" i="1"/>
  <c r="GV33" i="1"/>
  <c r="GW33" i="1"/>
  <c r="GX33" i="1"/>
  <c r="GY33" i="1"/>
  <c r="A34" i="1"/>
  <c r="AZ34" i="1"/>
  <c r="BA34" i="1"/>
  <c r="BB34" i="1"/>
  <c r="DR34" i="1"/>
  <c r="DS34" i="1"/>
  <c r="DT34" i="1"/>
  <c r="DV34" i="1"/>
  <c r="DU34" i="1" s="1"/>
  <c r="DY34" i="1" s="1"/>
  <c r="DW34" i="1"/>
  <c r="DX34" i="1"/>
  <c r="DZ34" i="1"/>
  <c r="EA34" i="1"/>
  <c r="EB34" i="1"/>
  <c r="EC34" i="1"/>
  <c r="ED34" i="1"/>
  <c r="EE34" i="1"/>
  <c r="GL34" i="1"/>
  <c r="GM34" i="1"/>
  <c r="GX34" i="1" s="1"/>
  <c r="GY34" i="1" s="1"/>
  <c r="GN34" i="1"/>
  <c r="GP34" i="1"/>
  <c r="GO34" i="1" s="1"/>
  <c r="GS34" i="1" s="1"/>
  <c r="GQ34" i="1"/>
  <c r="GR34" i="1"/>
  <c r="GT34" i="1"/>
  <c r="GU34" i="1"/>
  <c r="GV34" i="1"/>
  <c r="GW34" i="1"/>
  <c r="A35" i="1"/>
  <c r="AZ35" i="1"/>
  <c r="BA35" i="1"/>
  <c r="BB35" i="1"/>
  <c r="DR35" i="1"/>
  <c r="DS35" i="1"/>
  <c r="DT35" i="1"/>
  <c r="DV35" i="1"/>
  <c r="DU35" i="1" s="1"/>
  <c r="DY35" i="1" s="1"/>
  <c r="DW35" i="1"/>
  <c r="DX35" i="1"/>
  <c r="DZ35" i="1"/>
  <c r="EA35" i="1"/>
  <c r="EB35" i="1"/>
  <c r="EC35" i="1"/>
  <c r="ED35" i="1" s="1"/>
  <c r="EE35" i="1" s="1"/>
  <c r="A36" i="1"/>
  <c r="AZ36" i="1"/>
  <c r="BA36" i="1"/>
  <c r="BB36" i="1"/>
  <c r="DR36" i="1"/>
  <c r="DS36" i="1"/>
  <c r="DT36" i="1"/>
  <c r="DV36" i="1"/>
  <c r="DU36" i="1" s="1"/>
  <c r="DY36" i="1" s="1"/>
  <c r="DW36" i="1"/>
  <c r="DX36" i="1"/>
  <c r="DZ36" i="1"/>
  <c r="EA36" i="1"/>
  <c r="EB36" i="1"/>
  <c r="EC36" i="1"/>
  <c r="ED36" i="1" s="1"/>
  <c r="EE36" i="1" s="1"/>
  <c r="GL36" i="1"/>
  <c r="GM36" i="1"/>
  <c r="GN36" i="1"/>
  <c r="GP36" i="1"/>
  <c r="GO36" i="1" s="1"/>
  <c r="GS36" i="1" s="1"/>
  <c r="GQ36" i="1"/>
  <c r="GR36" i="1"/>
  <c r="GT36" i="1"/>
  <c r="GU36" i="1"/>
  <c r="GV36" i="1"/>
  <c r="GW36" i="1"/>
  <c r="GX36" i="1"/>
  <c r="GY36" i="1" s="1"/>
  <c r="A37" i="1"/>
  <c r="AZ37" i="1"/>
  <c r="BA37" i="1"/>
  <c r="BB37" i="1"/>
  <c r="DR37" i="1"/>
  <c r="DS37" i="1"/>
  <c r="DT37" i="1"/>
  <c r="DV37" i="1"/>
  <c r="DU37" i="1" s="1"/>
  <c r="DY37" i="1" s="1"/>
  <c r="DW37" i="1"/>
  <c r="DX37" i="1"/>
  <c r="DZ37" i="1"/>
  <c r="EA37" i="1"/>
  <c r="EB37" i="1"/>
  <c r="EC37" i="1"/>
  <c r="ED37" i="1" s="1"/>
  <c r="EE37" i="1" s="1"/>
  <c r="GL37" i="1"/>
  <c r="GM37" i="1"/>
  <c r="GN37" i="1"/>
  <c r="GP37" i="1"/>
  <c r="GO37" i="1" s="1"/>
  <c r="GS37" i="1" s="1"/>
  <c r="GQ37" i="1"/>
  <c r="GR37" i="1"/>
  <c r="GT37" i="1"/>
  <c r="GU37" i="1"/>
  <c r="GV37" i="1"/>
  <c r="GW37" i="1"/>
  <c r="GX37" i="1"/>
  <c r="GY37" i="1" s="1"/>
  <c r="A38" i="1"/>
  <c r="AZ38" i="1"/>
  <c r="BA38" i="1"/>
  <c r="BB38" i="1"/>
  <c r="DR38" i="1"/>
  <c r="DS38" i="1"/>
  <c r="DT38" i="1"/>
  <c r="DV38" i="1"/>
  <c r="DU38" i="1" s="1"/>
  <c r="DY38" i="1" s="1"/>
  <c r="DW38" i="1"/>
  <c r="DX38" i="1"/>
  <c r="DZ38" i="1"/>
  <c r="EA38" i="1"/>
  <c r="EB38" i="1"/>
  <c r="EC38" i="1"/>
  <c r="ED38" i="1"/>
  <c r="EE38" i="1"/>
  <c r="GL38" i="1"/>
  <c r="GM38" i="1"/>
  <c r="GN38" i="1"/>
  <c r="GP38" i="1"/>
  <c r="GO38" i="1" s="1"/>
  <c r="GS38" i="1" s="1"/>
  <c r="GQ38" i="1"/>
  <c r="GR38" i="1"/>
  <c r="GT38" i="1"/>
  <c r="GU38" i="1"/>
  <c r="GV38" i="1"/>
  <c r="GW38" i="1"/>
  <c r="GX38" i="1"/>
  <c r="GY38" i="1" s="1"/>
  <c r="A39" i="1"/>
  <c r="AZ39" i="1"/>
  <c r="BA39" i="1"/>
  <c r="BB39" i="1"/>
  <c r="DR39" i="1"/>
  <c r="DS39" i="1"/>
  <c r="DT39" i="1"/>
  <c r="DV39" i="1"/>
  <c r="DU39" i="1" s="1"/>
  <c r="DY39" i="1" s="1"/>
  <c r="DW39" i="1"/>
  <c r="DX39" i="1"/>
  <c r="DZ39" i="1"/>
  <c r="EA39" i="1"/>
  <c r="EB39" i="1"/>
  <c r="EC39" i="1"/>
  <c r="ED39" i="1"/>
  <c r="EE39" i="1"/>
  <c r="GL39" i="1"/>
  <c r="GM39" i="1"/>
  <c r="GN39" i="1"/>
  <c r="GP39" i="1"/>
  <c r="GO39" i="1" s="1"/>
  <c r="GS39" i="1" s="1"/>
  <c r="GQ39" i="1"/>
  <c r="GR39" i="1"/>
  <c r="GT39" i="1"/>
  <c r="GU39" i="1"/>
  <c r="GV39" i="1"/>
  <c r="GW39" i="1"/>
  <c r="GX39" i="1"/>
  <c r="GY39" i="1" s="1"/>
  <c r="A40" i="1"/>
  <c r="AZ40" i="1"/>
  <c r="BA40" i="1"/>
  <c r="BB40" i="1"/>
  <c r="DR40" i="1"/>
  <c r="DS40" i="1"/>
  <c r="DT40" i="1"/>
  <c r="DV40" i="1"/>
  <c r="DU40" i="1" s="1"/>
  <c r="DY40" i="1" s="1"/>
  <c r="DW40" i="1"/>
  <c r="DX40" i="1"/>
  <c r="DZ40" i="1"/>
  <c r="EA40" i="1"/>
  <c r="EB40" i="1"/>
  <c r="EC40" i="1"/>
  <c r="ED40" i="1"/>
  <c r="EE40" i="1" s="1"/>
  <c r="GL40" i="1"/>
  <c r="GM40" i="1"/>
  <c r="GN40" i="1"/>
  <c r="GP40" i="1"/>
  <c r="GO40" i="1" s="1"/>
  <c r="GS40" i="1" s="1"/>
  <c r="GQ40" i="1"/>
  <c r="GR40" i="1"/>
  <c r="A41" i="1"/>
  <c r="AZ41" i="1"/>
  <c r="BA41" i="1"/>
  <c r="BB41" i="1"/>
  <c r="DR41" i="1"/>
  <c r="DS41" i="1"/>
  <c r="DT41" i="1"/>
  <c r="DV41" i="1"/>
  <c r="DU41" i="1" s="1"/>
  <c r="DY41" i="1" s="1"/>
  <c r="DW41" i="1"/>
  <c r="DX41" i="1"/>
  <c r="DZ41" i="1"/>
  <c r="EA41" i="1"/>
  <c r="EB41" i="1"/>
  <c r="EC41" i="1"/>
  <c r="ED41" i="1"/>
  <c r="EE41" i="1"/>
  <c r="A42" i="1"/>
  <c r="AZ42" i="1"/>
  <c r="BA42" i="1"/>
  <c r="BB42" i="1"/>
  <c r="DR42" i="1"/>
  <c r="DS42" i="1"/>
  <c r="DT42" i="1"/>
  <c r="DV42" i="1"/>
  <c r="DU42" i="1" s="1"/>
  <c r="DY42" i="1" s="1"/>
  <c r="DW42" i="1"/>
  <c r="DX42" i="1"/>
  <c r="DZ42" i="1"/>
  <c r="EA42" i="1"/>
  <c r="EB42" i="1"/>
  <c r="EC42" i="1"/>
  <c r="ED42" i="1"/>
  <c r="EE42" i="1"/>
  <c r="GL42" i="1"/>
  <c r="GM42" i="1"/>
  <c r="GN42" i="1"/>
  <c r="GP42" i="1"/>
  <c r="GO42" i="1" s="1"/>
  <c r="GS42" i="1" s="1"/>
  <c r="GQ42" i="1"/>
  <c r="GR42" i="1"/>
  <c r="GT42" i="1"/>
  <c r="GU42" i="1"/>
  <c r="GV42" i="1"/>
  <c r="GW42" i="1"/>
  <c r="GX42" i="1"/>
  <c r="GY42" i="1"/>
  <c r="A43" i="1"/>
  <c r="AZ43" i="1"/>
  <c r="BA43" i="1"/>
  <c r="BB43" i="1"/>
  <c r="DR43" i="1"/>
  <c r="DS43" i="1"/>
  <c r="DT43" i="1"/>
  <c r="DV43" i="1"/>
  <c r="DU43" i="1" s="1"/>
  <c r="DY43" i="1" s="1"/>
  <c r="DW43" i="1"/>
  <c r="DX43" i="1"/>
  <c r="DZ43" i="1"/>
  <c r="EA43" i="1"/>
  <c r="EB43" i="1"/>
  <c r="EC43" i="1"/>
  <c r="ED43" i="1"/>
  <c r="GL43" i="1"/>
  <c r="GM43" i="1"/>
  <c r="GN43" i="1"/>
  <c r="GP43" i="1"/>
  <c r="GO43" i="1" s="1"/>
  <c r="GS43" i="1" s="1"/>
  <c r="GQ43" i="1"/>
  <c r="GR43" i="1"/>
  <c r="GT43" i="1"/>
  <c r="GU43" i="1"/>
  <c r="GV43" i="1"/>
  <c r="GW43" i="1"/>
  <c r="GX43" i="1"/>
  <c r="GY43" i="1"/>
  <c r="A44" i="1"/>
  <c r="AZ44" i="1"/>
  <c r="BA44" i="1"/>
  <c r="BB44" i="1"/>
  <c r="DR44" i="1"/>
  <c r="DS44" i="1"/>
  <c r="DT44" i="1"/>
  <c r="DV44" i="1"/>
  <c r="DU44" i="1" s="1"/>
  <c r="DY44" i="1" s="1"/>
  <c r="DW44" i="1"/>
  <c r="DX44" i="1"/>
  <c r="DZ44" i="1"/>
  <c r="EA44" i="1"/>
  <c r="EB44" i="1"/>
  <c r="EC44" i="1"/>
  <c r="ED44" i="1"/>
  <c r="EE44" i="1"/>
  <c r="GL44" i="1"/>
  <c r="GM44" i="1"/>
  <c r="GN44" i="1"/>
  <c r="GP44" i="1"/>
  <c r="GO44" i="1" s="1"/>
  <c r="GS44" i="1" s="1"/>
  <c r="GQ44" i="1"/>
  <c r="GR44" i="1"/>
  <c r="GT44" i="1"/>
  <c r="GU44" i="1"/>
  <c r="GV44" i="1"/>
  <c r="GW44" i="1"/>
  <c r="GX44" i="1"/>
  <c r="GY44" i="1"/>
  <c r="A45" i="1"/>
  <c r="AZ45" i="1"/>
  <c r="BA45" i="1"/>
  <c r="BB45" i="1"/>
  <c r="DR45" i="1"/>
  <c r="DS45" i="1"/>
  <c r="DT45" i="1"/>
  <c r="DV45" i="1"/>
  <c r="DU45" i="1" s="1"/>
  <c r="DY45" i="1" s="1"/>
  <c r="DW45" i="1"/>
  <c r="DX45" i="1"/>
  <c r="DZ45" i="1"/>
  <c r="EA45" i="1"/>
  <c r="EB45" i="1"/>
  <c r="EC45" i="1"/>
  <c r="ED45" i="1"/>
  <c r="GL45" i="1"/>
  <c r="GM45" i="1"/>
  <c r="GN45" i="1"/>
  <c r="GP45" i="1"/>
  <c r="GO45" i="1" s="1"/>
  <c r="GS45" i="1" s="1"/>
  <c r="GQ45" i="1"/>
  <c r="GR45" i="1"/>
  <c r="GT45" i="1"/>
  <c r="GU45" i="1"/>
  <c r="GV45" i="1"/>
  <c r="GW45" i="1"/>
  <c r="GX45" i="1"/>
  <c r="GY45" i="1"/>
  <c r="A46" i="1"/>
  <c r="AZ46" i="1"/>
  <c r="BA46" i="1"/>
  <c r="BB46" i="1"/>
  <c r="DR46" i="1"/>
  <c r="DS46" i="1"/>
  <c r="DT46" i="1"/>
  <c r="DV46" i="1"/>
  <c r="DU46" i="1" s="1"/>
  <c r="DY46" i="1" s="1"/>
  <c r="DW46" i="1"/>
  <c r="DX46" i="1"/>
  <c r="DZ46" i="1"/>
  <c r="EA46" i="1"/>
  <c r="EB46" i="1"/>
  <c r="EC46" i="1"/>
  <c r="ED46" i="1"/>
  <c r="EE46" i="1"/>
  <c r="GL46" i="1"/>
  <c r="GM46" i="1"/>
  <c r="GN46" i="1"/>
  <c r="GP46" i="1"/>
  <c r="GO46" i="1" s="1"/>
  <c r="GS46" i="1" s="1"/>
  <c r="GQ46" i="1"/>
  <c r="GR46" i="1"/>
  <c r="GT46" i="1"/>
  <c r="GU46" i="1"/>
  <c r="GV46" i="1"/>
  <c r="GW46" i="1"/>
  <c r="GX46" i="1"/>
  <c r="GY46" i="1"/>
  <c r="A47" i="1"/>
  <c r="AZ47" i="1"/>
  <c r="BA47" i="1"/>
  <c r="BB47" i="1"/>
  <c r="DR47" i="1"/>
  <c r="DS47" i="1"/>
  <c r="DT47" i="1"/>
  <c r="DV47" i="1"/>
  <c r="DU47" i="1" s="1"/>
  <c r="DY47" i="1" s="1"/>
  <c r="DW47" i="1"/>
  <c r="DX47" i="1"/>
  <c r="DZ47" i="1"/>
  <c r="EA47" i="1"/>
  <c r="EB47" i="1"/>
  <c r="EC47" i="1"/>
  <c r="ED47" i="1"/>
  <c r="EE47" i="1"/>
  <c r="GL47" i="1"/>
  <c r="GM47" i="1"/>
  <c r="GN47" i="1"/>
  <c r="GP47" i="1"/>
  <c r="GO47" i="1" s="1"/>
  <c r="GS47" i="1" s="1"/>
  <c r="GQ47" i="1"/>
  <c r="GR47" i="1"/>
  <c r="GT47" i="1"/>
  <c r="GU47" i="1"/>
  <c r="GV47" i="1"/>
  <c r="GW47" i="1"/>
  <c r="GX47" i="1"/>
  <c r="GY47" i="1"/>
  <c r="A48" i="1"/>
  <c r="AZ48" i="1"/>
  <c r="BA48" i="1"/>
  <c r="BB48" i="1"/>
  <c r="DR48" i="1"/>
  <c r="DS48" i="1"/>
  <c r="DT48" i="1"/>
  <c r="DV48" i="1"/>
  <c r="DU48" i="1" s="1"/>
  <c r="DY48" i="1" s="1"/>
  <c r="DW48" i="1"/>
  <c r="DX48" i="1"/>
  <c r="DZ48" i="1"/>
  <c r="EA48" i="1"/>
  <c r="EB48" i="1"/>
  <c r="EC48" i="1"/>
  <c r="ED48" i="1"/>
  <c r="EE48" i="1"/>
  <c r="GL48" i="1"/>
  <c r="GM48" i="1"/>
  <c r="GN48" i="1"/>
  <c r="GP48" i="1"/>
  <c r="GO48" i="1" s="1"/>
  <c r="GS48" i="1" s="1"/>
  <c r="GQ48" i="1"/>
  <c r="GR48" i="1"/>
  <c r="GT48" i="1"/>
  <c r="GU48" i="1"/>
  <c r="GV48" i="1"/>
  <c r="GW48" i="1"/>
  <c r="GX48" i="1"/>
  <c r="GY48" i="1"/>
  <c r="A49" i="1"/>
  <c r="AZ49" i="1"/>
  <c r="BA49" i="1"/>
  <c r="BB49" i="1"/>
  <c r="DR49" i="1"/>
  <c r="DS49" i="1"/>
  <c r="DT49" i="1"/>
  <c r="DV49" i="1"/>
  <c r="DU49" i="1" s="1"/>
  <c r="DY49" i="1" s="1"/>
  <c r="DW49" i="1"/>
  <c r="DX49" i="1"/>
  <c r="DZ49" i="1"/>
  <c r="EA49" i="1"/>
  <c r="EB49" i="1"/>
  <c r="EC49" i="1"/>
  <c r="ED49" i="1"/>
  <c r="EE49" i="1"/>
  <c r="GL49" i="1"/>
  <c r="GM49" i="1"/>
  <c r="GN49" i="1"/>
  <c r="GP49" i="1"/>
  <c r="GO49" i="1" s="1"/>
  <c r="GS49" i="1" s="1"/>
  <c r="GQ49" i="1"/>
  <c r="GR49" i="1"/>
  <c r="GT49" i="1"/>
  <c r="GU49" i="1"/>
  <c r="GV49" i="1"/>
  <c r="GW49" i="1"/>
  <c r="GX49" i="1"/>
  <c r="GY49" i="1"/>
  <c r="A50" i="1"/>
  <c r="AZ50" i="1"/>
  <c r="BA50" i="1"/>
  <c r="BB50" i="1"/>
  <c r="DR50" i="1"/>
  <c r="DS50" i="1"/>
  <c r="DT50" i="1"/>
  <c r="DV50" i="1"/>
  <c r="DU50" i="1" s="1"/>
  <c r="DY50" i="1" s="1"/>
  <c r="DW50" i="1"/>
  <c r="DX50" i="1"/>
  <c r="DZ50" i="1"/>
  <c r="EA50" i="1"/>
  <c r="EB50" i="1"/>
  <c r="EC50" i="1"/>
  <c r="ED50" i="1"/>
  <c r="EE50" i="1"/>
  <c r="GL50" i="1"/>
  <c r="GM50" i="1"/>
  <c r="GN50" i="1"/>
  <c r="GP50" i="1"/>
  <c r="GO50" i="1" s="1"/>
  <c r="GS50" i="1" s="1"/>
  <c r="GQ50" i="1"/>
  <c r="GR50" i="1"/>
  <c r="GT50" i="1"/>
  <c r="GU50" i="1"/>
  <c r="GV50" i="1"/>
  <c r="GW50" i="1"/>
  <c r="GX50" i="1"/>
  <c r="GY50" i="1"/>
  <c r="A51" i="1"/>
  <c r="AZ51" i="1"/>
  <c r="BA51" i="1"/>
  <c r="BB51" i="1"/>
  <c r="DR51" i="1"/>
  <c r="DS51" i="1"/>
  <c r="DT51" i="1"/>
  <c r="DV51" i="1"/>
  <c r="DU51" i="1" s="1"/>
  <c r="DY51" i="1" s="1"/>
  <c r="DW51" i="1"/>
  <c r="DX51" i="1"/>
  <c r="DZ51" i="1"/>
  <c r="EA51" i="1"/>
  <c r="EB51" i="1"/>
  <c r="EC51" i="1"/>
  <c r="ED51" i="1"/>
  <c r="EE51" i="1"/>
  <c r="GL51" i="1"/>
  <c r="GM51" i="1"/>
  <c r="GN51" i="1"/>
  <c r="GP51" i="1"/>
  <c r="GO51" i="1" s="1"/>
  <c r="GS51" i="1" s="1"/>
  <c r="GQ51" i="1"/>
  <c r="GR51" i="1"/>
  <c r="GT51" i="1"/>
  <c r="GU51" i="1"/>
  <c r="GV51" i="1"/>
  <c r="GW51" i="1"/>
  <c r="GX51" i="1"/>
  <c r="GY51" i="1"/>
  <c r="A52" i="1"/>
  <c r="AZ52" i="1"/>
  <c r="BA52" i="1"/>
  <c r="BB52" i="1"/>
  <c r="DR52" i="1"/>
  <c r="DS52" i="1"/>
  <c r="DT52" i="1"/>
  <c r="DV52" i="1"/>
  <c r="DU52" i="1" s="1"/>
  <c r="DY52" i="1" s="1"/>
  <c r="DW52" i="1"/>
  <c r="DX52" i="1"/>
  <c r="DZ52" i="1"/>
  <c r="EA52" i="1"/>
  <c r="EB52" i="1"/>
  <c r="EC52" i="1"/>
  <c r="ED52" i="1"/>
  <c r="A53" i="1"/>
  <c r="AZ53" i="1"/>
  <c r="BA53" i="1"/>
  <c r="BB53" i="1"/>
  <c r="DR53" i="1"/>
  <c r="DS53" i="1"/>
  <c r="DT53" i="1"/>
  <c r="DV53" i="1"/>
  <c r="DU53" i="1" s="1"/>
  <c r="DY53" i="1" s="1"/>
  <c r="DW53" i="1"/>
  <c r="DX53" i="1"/>
  <c r="DZ53" i="1"/>
  <c r="EA53" i="1"/>
  <c r="EB53" i="1"/>
  <c r="EC53" i="1"/>
  <c r="ED53" i="1"/>
  <c r="EE53" i="1"/>
  <c r="GL53" i="1"/>
  <c r="GM53" i="1"/>
  <c r="GN53" i="1"/>
  <c r="GP53" i="1"/>
  <c r="GO53" i="1" s="1"/>
  <c r="GS53" i="1" s="1"/>
  <c r="GQ53" i="1"/>
  <c r="GR53" i="1"/>
  <c r="GT53" i="1"/>
  <c r="GU53" i="1"/>
  <c r="GV53" i="1"/>
  <c r="GW53" i="1"/>
  <c r="GX53" i="1"/>
  <c r="GY53" i="1"/>
  <c r="A54" i="1"/>
  <c r="AZ54" i="1"/>
  <c r="BA54" i="1"/>
  <c r="BB54" i="1"/>
  <c r="DR54" i="1"/>
  <c r="DS54" i="1"/>
  <c r="DT54" i="1"/>
  <c r="DV54" i="1"/>
  <c r="DU54" i="1" s="1"/>
  <c r="DY54" i="1" s="1"/>
  <c r="DW54" i="1"/>
  <c r="DX54" i="1"/>
  <c r="DZ54" i="1"/>
  <c r="EA54" i="1"/>
  <c r="EB54" i="1"/>
  <c r="EC54" i="1"/>
  <c r="ED54" i="1"/>
  <c r="EE54" i="1"/>
  <c r="GL54" i="1"/>
  <c r="GM54" i="1"/>
  <c r="GN54" i="1"/>
  <c r="GP54" i="1"/>
  <c r="GO54" i="1" s="1"/>
  <c r="GS54" i="1" s="1"/>
  <c r="GQ54" i="1"/>
  <c r="GR54" i="1"/>
  <c r="GT54" i="1"/>
  <c r="GU54" i="1"/>
  <c r="GV54" i="1"/>
  <c r="GW54" i="1"/>
  <c r="GX54" i="1"/>
  <c r="GY54" i="1"/>
  <c r="A55" i="1"/>
  <c r="AZ55" i="1"/>
  <c r="BA55" i="1"/>
  <c r="BB55" i="1"/>
  <c r="DR55" i="1"/>
  <c r="DS55" i="1"/>
  <c r="DT55" i="1"/>
  <c r="DV55" i="1"/>
  <c r="DU55" i="1" s="1"/>
  <c r="DY55" i="1" s="1"/>
  <c r="DW55" i="1"/>
  <c r="DX55" i="1"/>
  <c r="DZ55" i="1"/>
  <c r="EA55" i="1"/>
  <c r="EB55" i="1"/>
  <c r="EC55" i="1"/>
  <c r="ED55" i="1"/>
  <c r="EE55" i="1"/>
  <c r="GL55" i="1"/>
  <c r="GU55" i="1" s="1"/>
  <c r="GM55" i="1"/>
  <c r="GN55" i="1"/>
  <c r="GP55" i="1"/>
  <c r="GO55" i="1" s="1"/>
  <c r="GS55" i="1" s="1"/>
  <c r="GQ55" i="1"/>
  <c r="GR55" i="1"/>
  <c r="GT55" i="1"/>
  <c r="A56" i="1"/>
  <c r="AZ56" i="1"/>
  <c r="BA56" i="1"/>
  <c r="BB56" i="1"/>
  <c r="DR56" i="1"/>
  <c r="DS56" i="1"/>
  <c r="DT56" i="1"/>
  <c r="DV56" i="1"/>
  <c r="DU56" i="1" s="1"/>
  <c r="DY56" i="1" s="1"/>
  <c r="DW56" i="1"/>
  <c r="DX56" i="1"/>
  <c r="DZ56" i="1"/>
  <c r="EA56" i="1"/>
  <c r="EB56" i="1"/>
  <c r="EC56" i="1"/>
  <c r="ED56" i="1"/>
  <c r="EE56" i="1"/>
  <c r="GL56" i="1"/>
  <c r="GM56" i="1"/>
  <c r="GN56" i="1"/>
  <c r="GP56" i="1"/>
  <c r="GO56" i="1" s="1"/>
  <c r="GS56" i="1" s="1"/>
  <c r="GQ56" i="1"/>
  <c r="GR56" i="1"/>
  <c r="GT56" i="1"/>
  <c r="GU56" i="1"/>
  <c r="GV56" i="1"/>
  <c r="GW56" i="1"/>
  <c r="GX56" i="1"/>
  <c r="GY56" i="1"/>
  <c r="A57" i="1"/>
  <c r="AZ57" i="1"/>
  <c r="BA57" i="1"/>
  <c r="BB57" i="1"/>
  <c r="DR57" i="1"/>
  <c r="DS57" i="1"/>
  <c r="DT57" i="1"/>
  <c r="DV57" i="1"/>
  <c r="DU57" i="1" s="1"/>
  <c r="DY57" i="1" s="1"/>
  <c r="DW57" i="1"/>
  <c r="DX57" i="1"/>
  <c r="DZ57" i="1"/>
  <c r="EA57" i="1"/>
  <c r="EB57" i="1"/>
  <c r="EC57" i="1"/>
  <c r="ED57" i="1"/>
  <c r="EE57" i="1"/>
  <c r="GL57" i="1"/>
  <c r="GM57" i="1"/>
  <c r="GN57" i="1"/>
  <c r="GP57" i="1"/>
  <c r="GO57" i="1" s="1"/>
  <c r="GS57" i="1" s="1"/>
  <c r="GQ57" i="1"/>
  <c r="GR57" i="1"/>
  <c r="GT57" i="1"/>
  <c r="GU57" i="1"/>
  <c r="GV57" i="1"/>
  <c r="GW57" i="1"/>
  <c r="GX57" i="1"/>
  <c r="GY57" i="1"/>
  <c r="A58" i="1"/>
  <c r="AZ58" i="1"/>
  <c r="BA58" i="1"/>
  <c r="BB58" i="1"/>
  <c r="DR58" i="1"/>
  <c r="DS58" i="1"/>
  <c r="DT58" i="1"/>
  <c r="DV58" i="1"/>
  <c r="DU58" i="1" s="1"/>
  <c r="DY58" i="1" s="1"/>
  <c r="DW58" i="1"/>
  <c r="DX58" i="1"/>
  <c r="DZ58" i="1"/>
  <c r="EA58" i="1"/>
  <c r="EB58" i="1"/>
  <c r="EC58" i="1"/>
  <c r="ED58" i="1"/>
  <c r="EE58" i="1"/>
  <c r="GL58" i="1"/>
  <c r="GM58" i="1"/>
  <c r="GN58" i="1"/>
  <c r="GP58" i="1"/>
  <c r="GO58" i="1" s="1"/>
  <c r="GS58" i="1" s="1"/>
  <c r="GQ58" i="1"/>
  <c r="GR58" i="1"/>
  <c r="GT58" i="1"/>
  <c r="GU58" i="1"/>
  <c r="GV58" i="1"/>
  <c r="GW58" i="1"/>
  <c r="GX58" i="1"/>
  <c r="GY58" i="1"/>
  <c r="A59" i="1"/>
  <c r="AZ59" i="1"/>
  <c r="BA59" i="1"/>
  <c r="BB59" i="1"/>
  <c r="DR59" i="1"/>
  <c r="DS59" i="1"/>
  <c r="DT59" i="1"/>
  <c r="DV59" i="1"/>
  <c r="DU59" i="1" s="1"/>
  <c r="DY59" i="1" s="1"/>
  <c r="DW59" i="1"/>
  <c r="DX59" i="1"/>
  <c r="DZ59" i="1"/>
  <c r="EA59" i="1"/>
  <c r="EB59" i="1"/>
  <c r="EC59" i="1"/>
  <c r="ED59" i="1"/>
  <c r="EE59" i="1"/>
  <c r="GL59" i="1"/>
  <c r="GM59" i="1"/>
  <c r="GN59" i="1"/>
  <c r="GP59" i="1"/>
  <c r="GO59" i="1" s="1"/>
  <c r="GS59" i="1" s="1"/>
  <c r="GQ59" i="1"/>
  <c r="GR59" i="1"/>
  <c r="GT59" i="1"/>
  <c r="GU59" i="1"/>
  <c r="GV59" i="1"/>
  <c r="GW59" i="1"/>
  <c r="GX59" i="1"/>
  <c r="GY59" i="1"/>
  <c r="A60" i="1"/>
  <c r="AZ60" i="1"/>
  <c r="BA60" i="1"/>
  <c r="BB60" i="1"/>
  <c r="DR60" i="1"/>
  <c r="DS60" i="1"/>
  <c r="DT60" i="1"/>
  <c r="DV60" i="1"/>
  <c r="DU60" i="1" s="1"/>
  <c r="DY60" i="1" s="1"/>
  <c r="DW60" i="1"/>
  <c r="DX60" i="1"/>
  <c r="DZ60" i="1"/>
  <c r="EA60" i="1"/>
  <c r="EB60" i="1"/>
  <c r="EC60" i="1"/>
  <c r="ED60" i="1"/>
  <c r="EE60" i="1"/>
  <c r="GM60" i="1"/>
  <c r="A61" i="1"/>
  <c r="AZ61" i="1"/>
  <c r="BA61" i="1"/>
  <c r="BB61" i="1"/>
  <c r="DR61" i="1"/>
  <c r="DS61" i="1"/>
  <c r="DT61" i="1"/>
  <c r="DV61" i="1"/>
  <c r="DU61" i="1" s="1"/>
  <c r="DY61" i="1" s="1"/>
  <c r="DW61" i="1"/>
  <c r="DX61" i="1"/>
  <c r="DZ61" i="1"/>
  <c r="EA61" i="1"/>
  <c r="EB61" i="1"/>
  <c r="EC61" i="1"/>
  <c r="ED61" i="1"/>
  <c r="EE61" i="1"/>
  <c r="A62" i="1"/>
  <c r="AZ62" i="1"/>
  <c r="BA62" i="1"/>
  <c r="BB62" i="1"/>
  <c r="DR62" i="1"/>
  <c r="DS62" i="1"/>
  <c r="DT62" i="1"/>
  <c r="DV62" i="1"/>
  <c r="DU62" i="1" s="1"/>
  <c r="DY62" i="1" s="1"/>
  <c r="DW62" i="1"/>
  <c r="DX62" i="1"/>
  <c r="DZ62" i="1"/>
  <c r="EA62" i="1"/>
  <c r="EB62" i="1"/>
  <c r="EC62" i="1"/>
  <c r="ED62" i="1"/>
  <c r="EE62" i="1"/>
  <c r="A63" i="1"/>
  <c r="AZ63" i="1"/>
  <c r="BA63" i="1"/>
  <c r="BB63" i="1"/>
  <c r="DR63" i="1"/>
  <c r="DS63" i="1"/>
  <c r="DT63" i="1"/>
  <c r="DV63" i="1"/>
  <c r="DU63" i="1" s="1"/>
  <c r="DY63" i="1" s="1"/>
  <c r="DW63" i="1"/>
  <c r="DX63" i="1"/>
  <c r="DZ63" i="1"/>
  <c r="EA63" i="1"/>
  <c r="EB63" i="1"/>
  <c r="EC63" i="1"/>
  <c r="ED63" i="1"/>
  <c r="EE63" i="1"/>
  <c r="A64" i="1"/>
  <c r="AZ64" i="1"/>
  <c r="BA64" i="1"/>
  <c r="BB64" i="1"/>
  <c r="DR64" i="1"/>
  <c r="DS64" i="1"/>
  <c r="DT64" i="1"/>
  <c r="DV64" i="1"/>
  <c r="DU64" i="1" s="1"/>
  <c r="DY64" i="1" s="1"/>
  <c r="DW64" i="1"/>
  <c r="DX64" i="1"/>
  <c r="DZ64" i="1"/>
  <c r="EA64" i="1"/>
  <c r="EB64" i="1"/>
  <c r="EC64" i="1"/>
  <c r="ED64" i="1"/>
  <c r="A65" i="1"/>
  <c r="AZ65" i="1"/>
  <c r="BA65" i="1"/>
  <c r="BB65" i="1"/>
  <c r="DR65" i="1"/>
  <c r="DS65" i="1"/>
  <c r="DT65" i="1"/>
  <c r="DV65" i="1"/>
  <c r="DU65" i="1" s="1"/>
  <c r="DY65" i="1" s="1"/>
  <c r="DW65" i="1"/>
  <c r="DX65" i="1"/>
  <c r="DZ65" i="1"/>
  <c r="EA65" i="1"/>
  <c r="EB65" i="1"/>
  <c r="EC65" i="1"/>
  <c r="ED65" i="1"/>
  <c r="EE65" i="1"/>
  <c r="A69" i="1"/>
  <c r="DG69" i="1"/>
  <c r="DH69" i="1"/>
  <c r="DI69" i="1"/>
  <c r="DJ69" i="1"/>
  <c r="DK69" i="1"/>
  <c r="DL69" i="1"/>
  <c r="DM69" i="1"/>
  <c r="DN69" i="1"/>
  <c r="GB69" i="1"/>
  <c r="GC69" i="1"/>
  <c r="GD69" i="1"/>
  <c r="GE69" i="1"/>
  <c r="GF69" i="1"/>
  <c r="GG69" i="1"/>
  <c r="GH69" i="1"/>
  <c r="ER71" i="1"/>
  <c r="ES71" i="1"/>
  <c r="ET71" i="1"/>
  <c r="EU71" i="1"/>
  <c r="EV71" i="1"/>
  <c r="EW71" i="1"/>
  <c r="EX71" i="1"/>
  <c r="EY71" i="1"/>
  <c r="EZ71" i="1"/>
  <c r="FA71" i="1"/>
  <c r="E72" i="1"/>
  <c r="E71" i="1" s="1"/>
  <c r="BS72" i="1"/>
  <c r="BS71" i="1" s="1"/>
  <c r="BT72" i="1"/>
  <c r="BT71" i="1" s="1"/>
  <c r="BU72" i="1"/>
  <c r="BU71" i="1" s="1"/>
  <c r="BV72" i="1"/>
  <c r="BV71" i="1" s="1"/>
  <c r="BW72" i="1"/>
  <c r="BW71" i="1" s="1"/>
  <c r="BX72" i="1"/>
  <c r="BX71" i="1" s="1"/>
  <c r="BY72" i="1"/>
  <c r="BY71" i="1" s="1"/>
  <c r="BZ72" i="1"/>
  <c r="BZ71" i="1" s="1"/>
  <c r="CA72" i="1"/>
  <c r="CA71" i="1" s="1"/>
  <c r="CB72" i="1"/>
  <c r="CC72" i="1"/>
  <c r="CD72" i="1"/>
  <c r="CE72" i="1"/>
  <c r="CF72" i="1"/>
  <c r="CG72" i="1"/>
  <c r="CH72" i="1"/>
  <c r="CI72" i="1"/>
  <c r="CJ72" i="1"/>
  <c r="CK72" i="1"/>
  <c r="CL72" i="1"/>
  <c r="CL71" i="1" s="1"/>
  <c r="CM72" i="1"/>
  <c r="CM71" i="1" s="1"/>
  <c r="CN72" i="1"/>
  <c r="CN71" i="1" s="1"/>
  <c r="CO72" i="1"/>
  <c r="CO71" i="1" s="1"/>
  <c r="CP72" i="1"/>
  <c r="CP71" i="1" s="1"/>
  <c r="CQ72" i="1"/>
  <c r="CR72" i="1"/>
  <c r="CS72" i="1"/>
  <c r="CT72" i="1"/>
  <c r="CU72" i="1"/>
  <c r="CV72" i="1"/>
  <c r="CW72" i="1"/>
  <c r="CX72" i="1"/>
  <c r="CY72" i="1"/>
  <c r="CZ72" i="1"/>
  <c r="DA72" i="1"/>
  <c r="DA71" i="1" s="1"/>
  <c r="DB72" i="1"/>
  <c r="DB71" i="1" s="1"/>
  <c r="DC72" i="1"/>
  <c r="DC71" i="1" s="1"/>
  <c r="DD72" i="1"/>
  <c r="DD71" i="1" s="1"/>
  <c r="DE72" i="1"/>
  <c r="DE71" i="1" s="1"/>
  <c r="EH72" i="1"/>
  <c r="EH71" i="1" s="1"/>
  <c r="EI72" i="1"/>
  <c r="EI71" i="1" s="1"/>
  <c r="EJ72" i="1"/>
  <c r="EJ71" i="1" s="1"/>
  <c r="EK72" i="1"/>
  <c r="EK71" i="1" s="1"/>
  <c r="EL72" i="1"/>
  <c r="EL71" i="1" s="1"/>
  <c r="EM72" i="1"/>
  <c r="EM71" i="1" s="1"/>
  <c r="EN72" i="1"/>
  <c r="EN71" i="1" s="1"/>
  <c r="EO72" i="1"/>
  <c r="EO71" i="1" s="1"/>
  <c r="EP72" i="1"/>
  <c r="EP71" i="1" s="1"/>
  <c r="EQ72" i="1"/>
  <c r="EQ71" i="1" s="1"/>
  <c r="FB72" i="1"/>
  <c r="FB71" i="1" s="1"/>
  <c r="FC72" i="1"/>
  <c r="FC71" i="1" s="1"/>
  <c r="FD72" i="1"/>
  <c r="FD71" i="1" s="1"/>
  <c r="FE72" i="1"/>
  <c r="FE71" i="1" s="1"/>
  <c r="FF72" i="1"/>
  <c r="FF71" i="1" s="1"/>
  <c r="FG72" i="1"/>
  <c r="FG71" i="1" s="1"/>
  <c r="FH72" i="1"/>
  <c r="FH71" i="1" s="1"/>
  <c r="FI72" i="1"/>
  <c r="FI71" i="1" s="1"/>
  <c r="FJ72" i="1"/>
  <c r="FJ71" i="1" s="1"/>
  <c r="FK72" i="1"/>
  <c r="FK71" i="1" s="1"/>
  <c r="FL72" i="1"/>
  <c r="FL71" i="1" s="1"/>
  <c r="FM72" i="1"/>
  <c r="FM71" i="1" s="1"/>
  <c r="FN72" i="1"/>
  <c r="FN71" i="1" s="1"/>
  <c r="FO72" i="1"/>
  <c r="FO71" i="1" s="1"/>
  <c r="FP72" i="1"/>
  <c r="FP71" i="1" s="1"/>
  <c r="FQ72" i="1"/>
  <c r="FQ71" i="1" s="1"/>
  <c r="FR72" i="1"/>
  <c r="FR71" i="1" s="1"/>
  <c r="FS72" i="1"/>
  <c r="FS71" i="1" s="1"/>
  <c r="FU72" i="1"/>
  <c r="FU71" i="1" s="1"/>
  <c r="FV72" i="1"/>
  <c r="FV71" i="1" s="1"/>
  <c r="FW72" i="1"/>
  <c r="FW71" i="1" s="1"/>
  <c r="FX72" i="1"/>
  <c r="FX71" i="1" s="1"/>
  <c r="FY72" i="1"/>
  <c r="FY71" i="1" s="1"/>
  <c r="FZ72" i="1"/>
  <c r="FZ71" i="1" s="1"/>
  <c r="E73" i="1"/>
  <c r="BS73" i="1"/>
  <c r="BT73" i="1"/>
  <c r="BU73" i="1"/>
  <c r="BV73" i="1"/>
  <c r="BW73" i="1"/>
  <c r="BX73" i="1"/>
  <c r="BY73" i="1"/>
  <c r="BZ73" i="1"/>
  <c r="CA73" i="1"/>
  <c r="CB73" i="1"/>
  <c r="CC73" i="1"/>
  <c r="CD73" i="1"/>
  <c r="CE73" i="1"/>
  <c r="CF73" i="1"/>
  <c r="CG73" i="1"/>
  <c r="CH73" i="1"/>
  <c r="CI73" i="1"/>
  <c r="CJ73" i="1"/>
  <c r="CK73" i="1"/>
  <c r="CL73" i="1"/>
  <c r="CM73" i="1"/>
  <c r="CN73" i="1"/>
  <c r="CO73" i="1"/>
  <c r="CP73" i="1"/>
  <c r="CQ73" i="1"/>
  <c r="CR73" i="1"/>
  <c r="CS73" i="1"/>
  <c r="CT73" i="1"/>
  <c r="CU73" i="1"/>
  <c r="CV73" i="1"/>
  <c r="CW73" i="1"/>
  <c r="CX73" i="1"/>
  <c r="CY73" i="1"/>
  <c r="CZ73" i="1"/>
  <c r="DA73" i="1"/>
  <c r="DB73" i="1"/>
  <c r="DC73" i="1"/>
  <c r="DD73" i="1"/>
  <c r="DE73" i="1"/>
  <c r="EH73" i="1"/>
  <c r="EI73" i="1"/>
  <c r="EJ73" i="1"/>
  <c r="EK73" i="1"/>
  <c r="EL73" i="1"/>
  <c r="EM73" i="1"/>
  <c r="EN73" i="1"/>
  <c r="EO73" i="1"/>
  <c r="EP73" i="1"/>
  <c r="EQ73" i="1"/>
  <c r="FB73" i="1"/>
  <c r="FC73" i="1"/>
  <c r="FD73" i="1"/>
  <c r="FE73" i="1"/>
  <c r="FF73" i="1"/>
  <c r="FG73" i="1"/>
  <c r="FH73" i="1"/>
  <c r="FI73" i="1"/>
  <c r="FJ73" i="1"/>
  <c r="FK73" i="1"/>
  <c r="FL73" i="1"/>
  <c r="FM73" i="1"/>
  <c r="FN73" i="1"/>
  <c r="FO73" i="1"/>
  <c r="FP73" i="1"/>
  <c r="FQ73" i="1"/>
  <c r="FR73" i="1"/>
  <c r="FS73" i="1"/>
  <c r="FU73" i="1"/>
  <c r="FV73" i="1"/>
  <c r="FW73" i="1"/>
  <c r="FX73" i="1"/>
  <c r="FY73" i="1"/>
  <c r="FZ73" i="1"/>
  <c r="E74" i="1"/>
  <c r="BS74" i="1"/>
  <c r="BT74" i="1"/>
  <c r="BU74" i="1"/>
  <c r="BV74" i="1"/>
  <c r="BW74" i="1"/>
  <c r="BX74" i="1"/>
  <c r="BY74" i="1"/>
  <c r="BZ74" i="1"/>
  <c r="CA74" i="1"/>
  <c r="CB74" i="1"/>
  <c r="CC74" i="1"/>
  <c r="CD74" i="1"/>
  <c r="CE74" i="1"/>
  <c r="CF74" i="1"/>
  <c r="CG74" i="1"/>
  <c r="CH74" i="1"/>
  <c r="CI74" i="1"/>
  <c r="CJ74" i="1"/>
  <c r="CK74" i="1"/>
  <c r="CL74" i="1"/>
  <c r="CM74" i="1"/>
  <c r="CN74" i="1"/>
  <c r="CO74" i="1"/>
  <c r="CP74" i="1"/>
  <c r="CQ74" i="1"/>
  <c r="CR74" i="1"/>
  <c r="CS74" i="1"/>
  <c r="CT74" i="1"/>
  <c r="CU74" i="1"/>
  <c r="CV74" i="1"/>
  <c r="CW74" i="1"/>
  <c r="CX74" i="1"/>
  <c r="CY74" i="1"/>
  <c r="CZ74" i="1"/>
  <c r="DA74" i="1"/>
  <c r="DB74" i="1"/>
  <c r="DC74" i="1"/>
  <c r="DD74" i="1"/>
  <c r="DE74" i="1"/>
  <c r="EH74" i="1"/>
  <c r="EI74" i="1"/>
  <c r="EJ74" i="1"/>
  <c r="EK74" i="1"/>
  <c r="EL74" i="1"/>
  <c r="EM74" i="1"/>
  <c r="EN74" i="1"/>
  <c r="EO74" i="1"/>
  <c r="EP74" i="1"/>
  <c r="EQ74" i="1"/>
  <c r="ER74" i="1"/>
  <c r="ES74" i="1"/>
  <c r="ET74" i="1"/>
  <c r="EU74" i="1"/>
  <c r="EV74" i="1"/>
  <c r="EW74" i="1"/>
  <c r="EX74" i="1"/>
  <c r="EY74" i="1"/>
  <c r="EZ74" i="1"/>
  <c r="FA74" i="1"/>
  <c r="FB74" i="1"/>
  <c r="FC74" i="1"/>
  <c r="FD74" i="1"/>
  <c r="FE74" i="1"/>
  <c r="FF74" i="1"/>
  <c r="FG74" i="1"/>
  <c r="FH74" i="1"/>
  <c r="FI74" i="1"/>
  <c r="FJ74" i="1"/>
  <c r="FK74" i="1"/>
  <c r="FL74" i="1"/>
  <c r="FM74" i="1"/>
  <c r="FN74" i="1"/>
  <c r="FO74" i="1"/>
  <c r="FP74" i="1"/>
  <c r="FQ74" i="1"/>
  <c r="FR74" i="1"/>
  <c r="FS74" i="1"/>
  <c r="FU74" i="1"/>
  <c r="FV74" i="1"/>
  <c r="FW74" i="1"/>
  <c r="FX74" i="1"/>
  <c r="FY74" i="1"/>
  <c r="FZ74" i="1"/>
  <c r="A8" i="1" l="1"/>
  <c r="EE17" i="1"/>
  <c r="GY18" i="1"/>
  <c r="DZ25" i="1"/>
  <c r="EA25" i="1"/>
  <c r="EC25" i="1"/>
  <c r="EB25" i="1"/>
  <c r="GT40" i="1"/>
  <c r="GU40" i="1"/>
  <c r="GV40" i="1"/>
  <c r="GW40" i="1"/>
  <c r="GV55" i="1"/>
  <c r="GW55" i="1"/>
  <c r="GX55" i="1" s="1"/>
  <c r="GY55" i="1" s="1"/>
  <c r="BS75" i="1" l="1"/>
  <c r="BU75" i="1"/>
  <c r="BX75" i="1"/>
  <c r="EI75" i="1"/>
  <c r="EP75" i="1"/>
  <c r="FI75" i="1"/>
  <c r="BZ75" i="1"/>
  <c r="CL75" i="1"/>
  <c r="DA75" i="1"/>
  <c r="DC75" i="1"/>
  <c r="DE75" i="1"/>
  <c r="EJ75" i="1"/>
  <c r="FC75" i="1"/>
  <c r="FN75" i="1"/>
  <c r="FQ75" i="1"/>
  <c r="FU75" i="1"/>
  <c r="EM75" i="1"/>
  <c r="FF75" i="1"/>
  <c r="FY75" i="1"/>
  <c r="FX75" i="1"/>
  <c r="BT75" i="1"/>
  <c r="BV75" i="1"/>
  <c r="BW75" i="1"/>
  <c r="BY75" i="1"/>
  <c r="FK75" i="1"/>
  <c r="FP75" i="1"/>
  <c r="FW75" i="1"/>
  <c r="CP75" i="1"/>
  <c r="EO75" i="1"/>
  <c r="FD75" i="1"/>
  <c r="FJ75" i="1"/>
  <c r="FO75" i="1"/>
  <c r="FV75" i="1"/>
  <c r="EZ75" i="1"/>
  <c r="EX75" i="1"/>
  <c r="EV75" i="1"/>
  <c r="ET75" i="1"/>
  <c r="CA75" i="1"/>
  <c r="CM75" i="1"/>
  <c r="CN75" i="1"/>
  <c r="CO75" i="1"/>
  <c r="DB75" i="1"/>
  <c r="DD75" i="1"/>
  <c r="EH75" i="1"/>
  <c r="EK75" i="1"/>
  <c r="EN75" i="1"/>
  <c r="FB75" i="1"/>
  <c r="FE75" i="1"/>
  <c r="FH75" i="1"/>
  <c r="FM75" i="1"/>
  <c r="FS75" i="1"/>
  <c r="FZ75" i="1"/>
  <c r="EL75" i="1"/>
  <c r="EQ75" i="1"/>
  <c r="FG75" i="1"/>
  <c r="FL75" i="1"/>
  <c r="FR75" i="1"/>
  <c r="FA75" i="1"/>
  <c r="EY75" i="1"/>
  <c r="EW75" i="1"/>
  <c r="EU75" i="1"/>
  <c r="ES75" i="1"/>
  <c r="ER75" i="1"/>
  <c r="ED25" i="1"/>
  <c r="GX40" i="1"/>
  <c r="ED69" i="1" l="1"/>
  <c r="EE25" i="1"/>
  <c r="EE69" i="1" s="1"/>
  <c r="GX69" i="1"/>
  <c r="GY40" i="1"/>
  <c r="GY69" i="1" s="1"/>
</calcChain>
</file>

<file path=xl/metadata.xml><?xml version="1.0" encoding="utf-8"?>
<metadata xmlns="http://schemas.openxmlformats.org/spreadsheetml/2006/main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xmlns:xlrd="http://schemas.microsoft.com/office/spreadsheetml/2017/richdata"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<sst xmlns="http://schemas.openxmlformats.org/spreadsheetml/2006/main" count="378" uniqueCount="101">
  <si>
    <t>Porcentaje de Asistencias Grupal en Clase</t>
  </si>
  <si>
    <t>Faltas</t>
  </si>
  <si>
    <t>Justificantes</t>
  </si>
  <si>
    <t>Retardos</t>
  </si>
  <si>
    <t>Asistencias</t>
  </si>
  <si>
    <t>TOTALES</t>
  </si>
  <si>
    <t>Evaluados=====&gt;</t>
  </si>
  <si>
    <t>Trabajos Faltantes==&gt;</t>
  </si>
  <si>
    <t>TOTAL</t>
  </si>
  <si>
    <t>F</t>
  </si>
  <si>
    <t>En TODAS las clases sale del salon por mas de 5 min</t>
  </si>
  <si>
    <t>R</t>
  </si>
  <si>
    <t>J</t>
  </si>
  <si>
    <t>Muy distraido en clase, interrumpe, no trabaja en CP y no trae USB</t>
  </si>
  <si>
    <t>Reportadas sus faltas  en Orientación el día 8/MAyo</t>
  </si>
  <si>
    <t>No está en ClassRoom y sus faltas</t>
  </si>
  <si>
    <t>Muy Inquietos en clase</t>
  </si>
  <si>
    <t>Tiene que entregar las hojs selladas de los Planteamientos de problemas</t>
  </si>
  <si>
    <t>Inquieto</t>
  </si>
  <si>
    <t>Requiere atención personalizada</t>
  </si>
  <si>
    <t>Sale mucho del salon</t>
  </si>
  <si>
    <t>17/Abr/26 Lo saque de la clase por su tercera intenvención en distraer la explicación docente cuando se estaba dando la explicación del tema</t>
  </si>
  <si>
    <r>
      <rPr>
        <sz val="9"/>
        <color rgb="FFFF0000"/>
        <rFont val="Abadi"/>
        <family val="2"/>
      </rPr>
      <t xml:space="preserve">NO ENTRA a CLASE / </t>
    </r>
    <r>
      <rPr>
        <sz val="9"/>
        <color rgb="FF775613"/>
        <rFont val="Abadi"/>
        <family val="2"/>
      </rPr>
      <t>Reportadas sus faltas  en Orientación el día 8/MAyo</t>
    </r>
  </si>
  <si>
    <t>O B S E R V A C I O N E S   P3</t>
  </si>
  <si>
    <t>Calf.</t>
  </si>
  <si>
    <t>Proy/Exam</t>
  </si>
  <si>
    <t>Act/ Tarea</t>
  </si>
  <si>
    <t>V</t>
  </si>
  <si>
    <t>M</t>
  </si>
  <si>
    <t>L</t>
  </si>
  <si>
    <t>O B S E R V A C I O N E S   U2</t>
  </si>
  <si>
    <t>O B S E R V A C I O N E S    P1</t>
  </si>
  <si>
    <t>Equipo #</t>
  </si>
  <si>
    <t>TOTALES   U3</t>
  </si>
  <si>
    <t>TOTALES   U2</t>
  </si>
  <si>
    <t>TOTALES   U1</t>
  </si>
  <si>
    <t>SEMANA:</t>
  </si>
  <si>
    <t>NOMBRE del ALUMNO</t>
  </si>
  <si>
    <t>#CONTROL</t>
  </si>
  <si>
    <t>No</t>
  </si>
  <si>
    <t>ASISTENCIA</t>
  </si>
  <si>
    <t>ACTIVIDADES  PARA EL Parcial # 3</t>
  </si>
  <si>
    <t>*******    PARCIAL 3   ******</t>
  </si>
  <si>
    <t>Reg. SISEMS</t>
  </si>
  <si>
    <t>ACTIVIDADES  PARA EL Parcial # 2</t>
  </si>
  <si>
    <t>VACACIONES</t>
  </si>
  <si>
    <t>ACTIVIDADES  PARA EL Parcial # 1</t>
  </si>
  <si>
    <t>Evaluaciones U1</t>
  </si>
  <si>
    <t>Alumnos</t>
  </si>
  <si>
    <t>Progreso %</t>
  </si>
  <si>
    <t>ESPECIALIDAD:</t>
  </si>
  <si>
    <t>SEMESTRE:.</t>
  </si>
  <si>
    <t>Horas</t>
  </si>
  <si>
    <t>Justificante</t>
  </si>
  <si>
    <t>Puntos Extras</t>
  </si>
  <si>
    <t>Maquetas</t>
  </si>
  <si>
    <t>FECHA</t>
  </si>
  <si>
    <t>TURNO:</t>
  </si>
  <si>
    <t>Docente:</t>
  </si>
  <si>
    <t>Calificación . Final en Sistema</t>
  </si>
  <si>
    <t>Cal. U3 (incluye P.Ext)</t>
  </si>
  <si>
    <t>Calif. Obtenida</t>
  </si>
  <si>
    <t>Puntos Obtenidos</t>
  </si>
  <si>
    <t>Laboratorio 1</t>
  </si>
  <si>
    <t>Entrega de Cal / Rescatando alumnos</t>
  </si>
  <si>
    <t>Cal. U1 (incluye P.Ext)</t>
  </si>
  <si>
    <t>No Clases</t>
  </si>
  <si>
    <t>Revision USB</t>
  </si>
  <si>
    <t>Junta Maestros</t>
  </si>
  <si>
    <t>Laboratorio / Salida alumnos GRAl 12:35pm</t>
  </si>
  <si>
    <t>Falte a clase/Reunión en EHS</t>
  </si>
  <si>
    <t>Laboratorio</t>
  </si>
  <si>
    <t>Falte X Colicos</t>
  </si>
  <si>
    <t>adelante laClasae</t>
  </si>
  <si>
    <t>Puntos Acumulados</t>
  </si>
  <si>
    <r>
      <t xml:space="preserve">TEMA   </t>
    </r>
    <r>
      <rPr>
        <b/>
        <sz val="8"/>
        <color theme="2" tint="-0.499984740745262"/>
        <rFont val="Aptos"/>
        <family val="2"/>
      </rPr>
      <t>TICs/ Salón</t>
    </r>
  </si>
  <si>
    <t>Cal. Proyecto / Exámen</t>
  </si>
  <si>
    <t>Total Puntos Extras</t>
  </si>
  <si>
    <t xml:space="preserve">Actividades  Acumuladas </t>
  </si>
  <si>
    <t>Sello</t>
  </si>
  <si>
    <t>NO USB</t>
  </si>
  <si>
    <t>ListaFrutas</t>
  </si>
  <si>
    <t>Proyecto U2</t>
  </si>
  <si>
    <t>Exámen U2</t>
  </si>
  <si>
    <t>02 ClassRoom .Txt (Completo/Tiempo/Nombre/.py)</t>
  </si>
  <si>
    <t>01 ClassRoom .py (Completo/Tiempo/Nombre/.py)</t>
  </si>
  <si>
    <t>USB Ejercicios en Python</t>
  </si>
  <si>
    <t xml:space="preserve">Actividades  acumuladas </t>
  </si>
  <si>
    <t>***   EVALUACION    U3 ***</t>
  </si>
  <si>
    <t>Extraordinarios</t>
  </si>
  <si>
    <t xml:space="preserve"> *** ASISTENCIA   U3 ***</t>
  </si>
  <si>
    <t>***   EVALUACION    U2 ***</t>
  </si>
  <si>
    <t>***   EVALUACION    U1 ***</t>
  </si>
  <si>
    <t xml:space="preserve"> *** ASISTENCIA  U1 ***</t>
  </si>
  <si>
    <t>Grupo:</t>
  </si>
  <si>
    <t>Alumnos Registrados en Classroom: ??</t>
  </si>
  <si>
    <t>Inserte nombre</t>
  </si>
  <si>
    <t>Inserte titulo</t>
  </si>
  <si>
    <t>Inserte semestre</t>
  </si>
  <si>
    <t>Inserte especialidad</t>
  </si>
  <si>
    <t>?-?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</si>
</sst>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_);_(* \(#,##0\);_(* &quot;-&quot;_);_(@_)"/>
    <numFmt numFmtId="165" formatCode="_(* #,##0.0_);_(* \(#,##0.0\);_(* &quot;-&quot;_);_(@_)"/>
    <numFmt numFmtId="166" formatCode="[$-409]d\-mmm\-yy;@"/>
    <numFmt numFmtId="167" formatCode="[$-80A]d&quot; de &quot;mmmm&quot; de &quot;yyyy;@"/>
  </numFmts>
  <fonts count="10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7030A0"/>
      <name val="Calibri"/>
      <family val="2"/>
      <scheme val="minor"/>
    </font>
    <font>
      <b/>
      <sz val="10"/>
      <color theme="1"/>
      <name val="Times New Roman"/>
      <family val="1"/>
    </font>
    <font>
      <b/>
      <sz val="6"/>
      <color theme="1"/>
      <name val="Calibri"/>
      <family val="2"/>
      <scheme val="minor"/>
    </font>
    <font>
      <b/>
      <sz val="6"/>
      <color rgb="FF7030A0"/>
      <name val="Calibri"/>
      <family val="2"/>
      <scheme val="minor"/>
    </font>
    <font>
      <b/>
      <sz val="6"/>
      <color rgb="FFFFFF00"/>
      <name val="Calibri"/>
      <family val="2"/>
      <scheme val="minor"/>
    </font>
    <font>
      <b/>
      <sz val="6"/>
      <color theme="0"/>
      <name val="Calibri"/>
      <family val="2"/>
      <scheme val="minor"/>
    </font>
    <font>
      <b/>
      <sz val="6"/>
      <name val="Arial Nova"/>
      <family val="2"/>
    </font>
    <font>
      <b/>
      <sz val="9"/>
      <name val="Arial Nova"/>
      <family val="2"/>
    </font>
    <font>
      <b/>
      <sz val="16"/>
      <color rgb="FFFFFF00"/>
      <name val="Calibri"/>
      <family val="2"/>
      <scheme val="minor"/>
    </font>
    <font>
      <b/>
      <sz val="8"/>
      <color rgb="FFFFFF00"/>
      <name val="Arial Nova"/>
      <family val="2"/>
    </font>
    <font>
      <b/>
      <sz val="11"/>
      <name val="Calibri"/>
      <family val="2"/>
      <scheme val="minor"/>
    </font>
    <font>
      <b/>
      <sz val="9"/>
      <color rgb="FFFFFF00"/>
      <name val="Arial Nova"/>
      <family val="2"/>
    </font>
    <font>
      <b/>
      <sz val="8"/>
      <name val="Arial Nova"/>
      <family val="2"/>
    </font>
    <font>
      <sz val="11"/>
      <name val="Calibri"/>
      <family val="2"/>
      <scheme val="minor"/>
    </font>
    <font>
      <b/>
      <sz val="8"/>
      <name val="Calibri"/>
      <family val="2"/>
      <scheme val="minor"/>
    </font>
    <font>
      <b/>
      <sz val="8"/>
      <color theme="0"/>
      <name val="Arial Nova"/>
      <family val="2"/>
    </font>
    <font>
      <b/>
      <sz val="9"/>
      <color theme="0"/>
      <name val="Arial Nova"/>
      <family val="2"/>
    </font>
    <font>
      <b/>
      <sz val="11"/>
      <color rgb="FFFFFF00"/>
      <name val="Calibri"/>
      <family val="2"/>
      <scheme val="minor"/>
    </font>
    <font>
      <sz val="10"/>
      <color rgb="FF775613"/>
      <name val="Times New Roman"/>
      <family val="1"/>
    </font>
    <font>
      <sz val="10"/>
      <color rgb="FF743A00"/>
      <name val="Aptos SemiBold"/>
      <family val="2"/>
    </font>
    <font>
      <sz val="11"/>
      <color rgb="FFC000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rgb="FFFFC000"/>
      <name val="Calibri"/>
      <family val="2"/>
      <scheme val="minor"/>
    </font>
    <font>
      <b/>
      <sz val="10"/>
      <color theme="9"/>
      <name val="Times New Roman"/>
      <family val="1"/>
    </font>
    <font>
      <sz val="10"/>
      <color theme="1"/>
      <name val="Times New Roman"/>
      <family val="1"/>
    </font>
    <font>
      <b/>
      <sz val="10"/>
      <name val="Times New Roman"/>
      <family val="1"/>
    </font>
    <font>
      <sz val="10"/>
      <color theme="9"/>
      <name val="Times New Roman"/>
      <family val="1"/>
    </font>
    <font>
      <b/>
      <sz val="11"/>
      <color rgb="FFFF0000"/>
      <name val="Calibri"/>
      <family val="2"/>
      <scheme val="minor"/>
    </font>
    <font>
      <sz val="10"/>
      <color theme="5" tint="-0.249977111117893"/>
      <name val="Times New Roman"/>
      <family val="1"/>
    </font>
    <font>
      <b/>
      <sz val="10"/>
      <color rgb="FFFF0000"/>
      <name val="Times New Roman"/>
      <family val="1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rgb="FF0070C0"/>
      <name val="Times New Roman"/>
      <family val="1"/>
    </font>
    <font>
      <sz val="9"/>
      <color rgb="FF775613"/>
      <name val="Abadi"/>
      <family val="2"/>
    </font>
    <font>
      <sz val="10"/>
      <name val="Times New Roman"/>
      <family val="1"/>
    </font>
    <font>
      <sz val="8"/>
      <color rgb="FF7030A0"/>
      <name val="Calibri"/>
      <family val="2"/>
      <scheme val="minor"/>
    </font>
    <font>
      <b/>
      <sz val="8"/>
      <color theme="9" tint="-0.249977111117893"/>
      <name val="Calibri"/>
      <family val="2"/>
      <scheme val="minor"/>
    </font>
    <font>
      <sz val="10"/>
      <color rgb="FF0070C0"/>
      <name val="Times New Roman"/>
      <family val="1"/>
    </font>
    <font>
      <sz val="8"/>
      <color rgb="FF743A00"/>
      <name val="Arial Nova"/>
      <family val="2"/>
    </font>
    <font>
      <sz val="10"/>
      <color rgb="FFFF0000"/>
      <name val="Aptos SemiBold"/>
      <family val="2"/>
    </font>
    <font>
      <sz val="10"/>
      <color rgb="FF00B050"/>
      <name val="Aptos SemiBold"/>
      <family val="2"/>
    </font>
    <font>
      <sz val="10"/>
      <color rgb="FF00B0F0"/>
      <name val="Aptos SemiBold"/>
      <family val="2"/>
    </font>
    <font>
      <sz val="10"/>
      <color rgb="FF7030A0"/>
      <name val="Aptos SemiBold"/>
      <family val="2"/>
    </font>
    <font>
      <b/>
      <sz val="9"/>
      <color rgb="FF775613"/>
      <name val="Abadi"/>
      <family val="2"/>
    </font>
    <font>
      <b/>
      <sz val="8"/>
      <color rgb="FF7030A0"/>
      <name val="Arial Nova"/>
      <family val="2"/>
    </font>
    <font>
      <sz val="9"/>
      <color rgb="FFFF0000"/>
      <name val="Abadi"/>
      <family val="2"/>
    </font>
    <font>
      <b/>
      <sz val="14"/>
      <color rgb="FF775613"/>
      <name val="Arial Narrow"/>
      <family val="2"/>
    </font>
    <font>
      <sz val="11"/>
      <color theme="0"/>
      <name val="Aptos"/>
      <family val="2"/>
    </font>
    <font>
      <sz val="10"/>
      <color theme="8" tint="-0.499984740745262"/>
      <name val="Aptos"/>
      <family val="2"/>
    </font>
    <font>
      <b/>
      <sz val="14"/>
      <color rgb="FF775613"/>
      <name val="Abadi"/>
      <family val="2"/>
    </font>
    <font>
      <b/>
      <sz val="11"/>
      <color rgb="FF775613"/>
      <name val="Calibri"/>
      <family val="2"/>
      <scheme val="minor"/>
    </font>
    <font>
      <b/>
      <sz val="11"/>
      <color rgb="FF422100"/>
      <name val="Calibri"/>
      <family val="2"/>
      <scheme val="minor"/>
    </font>
    <font>
      <b/>
      <sz val="14"/>
      <color rgb="FF87A32D"/>
      <name val="Abadi"/>
      <family val="2"/>
    </font>
    <font>
      <b/>
      <sz val="11"/>
      <color theme="5" tint="-0.499984740745262"/>
      <name val="Calibri"/>
      <family val="2"/>
      <scheme val="minor"/>
    </font>
    <font>
      <b/>
      <sz val="8"/>
      <color rgb="FF422100"/>
      <name val="Aptos"/>
      <family val="2"/>
    </font>
    <font>
      <sz val="11"/>
      <color rgb="FF7030A0"/>
      <name val="Arial Narrow"/>
      <family val="2"/>
    </font>
    <font>
      <sz val="11"/>
      <color theme="8" tint="-0.499984740745262"/>
      <name val="Aptos"/>
      <family val="2"/>
    </font>
    <font>
      <b/>
      <sz val="12"/>
      <color rgb="FF422100"/>
      <name val="Arial Narrow"/>
      <family val="2"/>
    </font>
    <font>
      <b/>
      <sz val="12"/>
      <color theme="5" tint="-0.499984740745262"/>
      <name val="Arial Narrow"/>
      <family val="2"/>
    </font>
    <font>
      <sz val="11"/>
      <color theme="2" tint="-0.499984740745262"/>
      <name val="Calibri"/>
      <family val="2"/>
      <scheme val="minor"/>
    </font>
    <font>
      <b/>
      <sz val="10"/>
      <color rgb="FFC00000"/>
      <name val="Aptos"/>
      <family val="2"/>
    </font>
    <font>
      <b/>
      <sz val="10"/>
      <color theme="5"/>
      <name val="Aptos"/>
      <family val="2"/>
    </font>
    <font>
      <b/>
      <sz val="10"/>
      <color rgb="FFFFC000"/>
      <name val="Aptos"/>
      <family val="2"/>
    </font>
    <font>
      <b/>
      <sz val="10"/>
      <color theme="9"/>
      <name val="Aptos"/>
      <family val="2"/>
    </font>
    <font>
      <b/>
      <sz val="8"/>
      <color theme="2" tint="-0.499984740745262"/>
      <name val="Arial Narrow"/>
      <family val="2"/>
    </font>
    <font>
      <sz val="8"/>
      <color theme="2" tint="-0.499984740745262"/>
      <name val="Arial Narrow"/>
      <family val="2"/>
    </font>
    <font>
      <b/>
      <sz val="9"/>
      <color theme="2" tint="-0.499984740745262"/>
      <name val="Aptos"/>
      <family val="2"/>
    </font>
    <font>
      <b/>
      <sz val="14"/>
      <color theme="0"/>
      <name val="Arial Narrow"/>
      <family val="2"/>
    </font>
    <font>
      <b/>
      <sz val="16"/>
      <color theme="0"/>
      <name val="Arial Narrow"/>
      <family val="2"/>
    </font>
    <font>
      <b/>
      <sz val="8"/>
      <color rgb="FF422100"/>
      <name val="Arial Narrow"/>
      <family val="2"/>
    </font>
    <font>
      <sz val="8"/>
      <color theme="2" tint="-0.499984740745262"/>
      <name val="Aptos"/>
      <family val="2"/>
    </font>
    <font>
      <b/>
      <sz val="8"/>
      <color rgb="FF0070C0"/>
      <name val="Arial Narrow"/>
      <family val="2"/>
    </font>
    <font>
      <sz val="8"/>
      <color rgb="FF0070C0"/>
      <name val="Arial Narrow"/>
      <family val="2"/>
    </font>
    <font>
      <b/>
      <sz val="9"/>
      <color rgb="FF0070C0"/>
      <name val="Aptos"/>
      <family val="2"/>
    </font>
    <font>
      <b/>
      <sz val="8"/>
      <color theme="2" tint="-0.499984740745262"/>
      <name val="Aptos"/>
      <family val="2"/>
    </font>
    <font>
      <b/>
      <sz val="12"/>
      <color rgb="FFFFFF0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8"/>
      <name val="Arial Narrow"/>
      <family val="2"/>
    </font>
    <font>
      <sz val="8"/>
      <color theme="0"/>
      <name val="Arial"/>
      <family val="2"/>
    </font>
    <font>
      <b/>
      <sz val="8"/>
      <color rgb="FF0070C0"/>
      <name val="Aptos"/>
      <family val="2"/>
    </font>
    <font>
      <b/>
      <sz val="10"/>
      <color theme="2" tint="-0.499984740745262"/>
      <name val="Aptos"/>
      <family val="2"/>
    </font>
    <font>
      <b/>
      <sz val="11"/>
      <color theme="2" tint="-0.499984740745262"/>
      <name val="Calibri"/>
      <family val="2"/>
      <scheme val="minor"/>
    </font>
    <font>
      <sz val="8"/>
      <color theme="1"/>
      <name val="Aptos"/>
      <family val="2"/>
    </font>
    <font>
      <sz val="7"/>
      <color theme="1"/>
      <name val="Aptos"/>
      <family val="2"/>
    </font>
    <font>
      <sz val="9"/>
      <color theme="5" tint="-0.249977111117893"/>
      <name val="Calibri"/>
      <family val="2"/>
      <scheme val="minor"/>
    </font>
    <font>
      <b/>
      <sz val="9"/>
      <color theme="5" tint="-0.249977111117893"/>
      <name val="Calibri"/>
      <family val="2"/>
      <scheme val="minor"/>
    </font>
    <font>
      <sz val="9"/>
      <color rgb="FF743A00"/>
      <name val="Calibri"/>
      <family val="2"/>
      <scheme val="minor"/>
    </font>
    <font>
      <b/>
      <sz val="16"/>
      <color rgb="FF775613"/>
      <name val="Calibri"/>
      <family val="2"/>
      <scheme val="minor"/>
    </font>
    <font>
      <b/>
      <sz val="10"/>
      <color theme="1" tint="0.34998626667073579"/>
      <name val="Calibri"/>
      <family val="2"/>
      <scheme val="minor"/>
    </font>
    <font>
      <sz val="20"/>
      <color theme="5" tint="-0.499984740745262"/>
      <name val="Calibri"/>
      <family val="2"/>
      <scheme val="minor"/>
    </font>
    <font>
      <sz val="20"/>
      <color rgb="FF775613"/>
      <name val="Calibri"/>
      <family val="2"/>
      <scheme val="minor"/>
    </font>
    <font>
      <sz val="16"/>
      <color rgb="FF775613"/>
      <name val="Calibri"/>
      <family val="2"/>
      <scheme val="minor"/>
    </font>
    <font>
      <sz val="16"/>
      <color theme="5" tint="-0.499984740745262"/>
      <name val="Calibri"/>
      <family val="2"/>
      <scheme val="minor"/>
    </font>
    <font>
      <b/>
      <sz val="8"/>
      <color theme="1" tint="0.34998626667073579"/>
      <name val="Arial Narrow"/>
      <family val="2"/>
    </font>
    <font>
      <sz val="8"/>
      <color theme="0" tint="-0.34998626667073579"/>
      <name val="Arial Narrow"/>
      <family val="2"/>
    </font>
    <font>
      <sz val="6"/>
      <color theme="0" tint="-0.34998626667073579"/>
      <name val="Arial Narrow"/>
      <family val="2"/>
    </font>
    <font>
      <b/>
      <sz val="10"/>
      <color rgb="FF0070C0"/>
      <name val="Aptos"/>
      <family val="2"/>
    </font>
    <font>
      <b/>
      <sz val="11"/>
      <color rgb="FFFA7D00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4"/>
      </patternFill>
    </fill>
    <fill>
      <patternFill patternType="solid">
        <fgColor theme="8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1C1"/>
        <bgColor indexed="64"/>
      </patternFill>
    </fill>
    <fill>
      <patternFill patternType="solid">
        <fgColor rgb="FFEBE6F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BBB19B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87A32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EF8F4"/>
        <bgColor indexed="64"/>
      </patternFill>
    </fill>
    <fill>
      <patternFill patternType="solid">
        <fgColor rgb="FFE0DCD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2F2F2"/>
      </patternFill>
    </fill>
  </fills>
  <borders count="246">
    <border>
      <left/>
      <right/>
      <top/>
      <bottom/>
      <diagonal/>
    </border>
    <border>
      <left/>
      <right style="thick">
        <color rgb="FF87A32D"/>
      </right>
      <top/>
      <bottom/>
      <diagonal/>
    </border>
    <border>
      <left style="thin">
        <color indexed="64"/>
      </left>
      <right/>
      <top style="thick">
        <color theme="0"/>
      </top>
      <bottom style="thin">
        <color indexed="64"/>
      </bottom>
      <diagonal/>
    </border>
    <border>
      <left/>
      <right/>
      <top style="thick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theme="0"/>
      </top>
      <bottom style="thin">
        <color indexed="64"/>
      </bottom>
      <diagonal/>
    </border>
    <border>
      <left/>
      <right style="thin">
        <color indexed="64"/>
      </right>
      <top style="thick">
        <color theme="0"/>
      </top>
      <bottom style="thin">
        <color indexed="64"/>
      </bottom>
      <diagonal/>
    </border>
    <border>
      <left/>
      <right style="medium">
        <color theme="9" tint="-0.24994659260841701"/>
      </right>
      <top/>
      <bottom style="thin">
        <color indexed="64"/>
      </bottom>
      <diagonal/>
    </border>
    <border>
      <left/>
      <right style="medium">
        <color rgb="FF87A32D"/>
      </right>
      <top/>
      <bottom/>
      <diagonal/>
    </border>
    <border>
      <left style="medium">
        <color rgb="FF87A32D"/>
      </left>
      <right style="medium">
        <color rgb="FF87A32D"/>
      </right>
      <top style="medium">
        <color theme="8" tint="0.79998168889431442"/>
      </top>
      <bottom style="medium">
        <color rgb="FF87A32D"/>
      </bottom>
      <diagonal/>
    </border>
    <border>
      <left style="medium">
        <color rgb="FF87A32D"/>
      </left>
      <right/>
      <top/>
      <bottom style="medium">
        <color rgb="FF87A32D"/>
      </bottom>
      <diagonal/>
    </border>
    <border>
      <left style="thin">
        <color theme="8" tint="0.59999389629810485"/>
      </left>
      <right style="medium">
        <color rgb="FF87A32D"/>
      </right>
      <top style="thin">
        <color theme="8" tint="0.59999389629810485"/>
      </top>
      <bottom style="medium">
        <color rgb="FF87A32D"/>
      </bottom>
      <diagonal/>
    </border>
    <border>
      <left style="medium">
        <color rgb="FF87A32D"/>
      </left>
      <right style="thin">
        <color theme="8" tint="0.59999389629810485"/>
      </right>
      <top style="thin">
        <color theme="8" tint="0.59999389629810485"/>
      </top>
      <bottom style="medium">
        <color rgb="FF87A32D"/>
      </bottom>
      <diagonal/>
    </border>
    <border>
      <left style="medium">
        <color rgb="FF87A32D"/>
      </left>
      <right style="medium">
        <color rgb="FF87A32D"/>
      </right>
      <top style="thin">
        <color theme="4" tint="0.79998168889431442"/>
      </top>
      <bottom style="medium">
        <color rgb="FF87A32D"/>
      </bottom>
      <diagonal/>
    </border>
    <border>
      <left style="thin">
        <color theme="4" tint="0.79998168889431442"/>
      </left>
      <right/>
      <top style="thin">
        <color theme="4" tint="0.79998168889431442"/>
      </top>
      <bottom style="medium">
        <color rgb="FF87A32D"/>
      </bottom>
      <diagonal/>
    </border>
    <border>
      <left style="thin">
        <color theme="4" tint="0.79998168889431442"/>
      </left>
      <right style="thin">
        <color theme="4" tint="0.79998168889431442"/>
      </right>
      <top style="thin">
        <color theme="4" tint="0.79998168889431442"/>
      </top>
      <bottom style="medium">
        <color rgb="FF87A32D"/>
      </bottom>
      <diagonal/>
    </border>
    <border>
      <left style="medium">
        <color rgb="FF87A32D"/>
      </left>
      <right style="thin">
        <color theme="4" tint="0.79998168889431442"/>
      </right>
      <top/>
      <bottom style="medium">
        <color rgb="FF87A32D"/>
      </bottom>
      <diagonal/>
    </border>
    <border>
      <left style="thin">
        <color indexed="64"/>
      </left>
      <right style="medium">
        <color rgb="FF87A32D"/>
      </right>
      <top style="thin">
        <color theme="4" tint="0.79998168889431442"/>
      </top>
      <bottom style="medium">
        <color rgb="FF87A32D"/>
      </bottom>
      <diagonal/>
    </border>
    <border>
      <left/>
      <right/>
      <top style="thin">
        <color theme="4" tint="0.79998168889431442"/>
      </top>
      <bottom style="medium">
        <color rgb="FF87A32D"/>
      </bottom>
      <diagonal/>
    </border>
    <border>
      <left style="medium">
        <color rgb="FF87A32D"/>
      </left>
      <right style="thin">
        <color theme="1"/>
      </right>
      <top style="thin">
        <color theme="4" tint="0.79998168889431442"/>
      </top>
      <bottom style="medium">
        <color rgb="FF87A32D"/>
      </bottom>
      <diagonal/>
    </border>
    <border>
      <left style="thin">
        <color theme="4" tint="0.79998168889431442"/>
      </left>
      <right style="medium">
        <color rgb="FF87A32D"/>
      </right>
      <top style="thin">
        <color theme="4" tint="0.79998168889431442"/>
      </top>
      <bottom style="medium">
        <color rgb="FF87A32D"/>
      </bottom>
      <diagonal/>
    </border>
    <border>
      <left style="medium">
        <color rgb="FF87A32D"/>
      </left>
      <right style="thin">
        <color theme="4" tint="0.79998168889431442"/>
      </right>
      <top style="thin">
        <color theme="4" tint="0.79998168889431442"/>
      </top>
      <bottom style="medium">
        <color rgb="FF87A32D"/>
      </bottom>
      <diagonal/>
    </border>
    <border>
      <left/>
      <right style="medium">
        <color rgb="FF87A32D"/>
      </right>
      <top/>
      <bottom style="medium">
        <color rgb="FF87A32D"/>
      </bottom>
      <diagonal/>
    </border>
    <border>
      <left/>
      <right/>
      <top/>
      <bottom style="medium">
        <color rgb="FF87A32D"/>
      </bottom>
      <diagonal/>
    </border>
    <border>
      <left style="hair">
        <color theme="8" tint="0.59996337778862885"/>
      </left>
      <right style="medium">
        <color rgb="FF87A32D"/>
      </right>
      <top style="hair">
        <color theme="8" tint="0.59996337778862885"/>
      </top>
      <bottom style="medium">
        <color rgb="FF87A32D"/>
      </bottom>
      <diagonal/>
    </border>
    <border>
      <left style="thin">
        <color theme="8" tint="0.59999389629810485"/>
      </left>
      <right style="thin">
        <color theme="1"/>
      </right>
      <top style="thin">
        <color theme="8" tint="0.59999389629810485"/>
      </top>
      <bottom style="medium">
        <color rgb="FF87A32D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medium">
        <color rgb="FF87A32D"/>
      </bottom>
      <diagonal/>
    </border>
    <border>
      <left/>
      <right style="medium">
        <color rgb="FF87A32D"/>
      </right>
      <top style="thin">
        <color theme="4" tint="0.79998168889431442"/>
      </top>
      <bottom style="medium">
        <color rgb="FF87A32D"/>
      </bottom>
      <diagonal/>
    </border>
    <border>
      <left style="thin">
        <color rgb="FFE0DCD2"/>
      </left>
      <right style="thin">
        <color rgb="FFE0DCD2"/>
      </right>
      <top style="thin">
        <color theme="4" tint="0.79998168889431442"/>
      </top>
      <bottom style="medium">
        <color rgb="FF87A32D"/>
      </bottom>
      <diagonal/>
    </border>
    <border>
      <left style="medium">
        <color rgb="FF87A32D"/>
      </left>
      <right/>
      <top style="thin">
        <color theme="4" tint="0.79998168889431442"/>
      </top>
      <bottom style="medium">
        <color rgb="FF87A32D"/>
      </bottom>
      <diagonal/>
    </border>
    <border>
      <left style="thin">
        <color theme="4" tint="0.79998168889431442"/>
      </left>
      <right/>
      <top style="thin">
        <color theme="4" tint="0.79998168889431442"/>
      </top>
      <bottom style="thin">
        <color theme="1"/>
      </bottom>
      <diagonal/>
    </border>
    <border>
      <left style="thin">
        <color theme="4" tint="0.79998168889431442"/>
      </left>
      <right style="thin">
        <color theme="4" tint="0.79998168889431442"/>
      </right>
      <top style="thin">
        <color theme="4" tint="0.79998168889431442"/>
      </top>
      <bottom style="thin">
        <color theme="1"/>
      </bottom>
      <diagonal/>
    </border>
    <border>
      <left/>
      <right style="thin">
        <color theme="4" tint="0.79998168889431442"/>
      </right>
      <top style="thin">
        <color theme="4" tint="0.79998168889431442"/>
      </top>
      <bottom style="thin">
        <color theme="1"/>
      </bottom>
      <diagonal/>
    </border>
    <border>
      <left style="thin">
        <color theme="4" tint="0.79998168889431442"/>
      </left>
      <right style="thick">
        <color rgb="FF87A32D"/>
      </right>
      <top style="thin">
        <color theme="4" tint="0.79998168889431442"/>
      </top>
      <bottom style="thin">
        <color theme="1"/>
      </bottom>
      <diagonal/>
    </border>
    <border>
      <left style="thick">
        <color rgb="FF87A32D"/>
      </left>
      <right style="thin">
        <color theme="4" tint="0.79998168889431442"/>
      </right>
      <top style="thin">
        <color theme="4" tint="0.79998168889431442"/>
      </top>
      <bottom style="thin">
        <color theme="1"/>
      </bottom>
      <diagonal/>
    </border>
    <border>
      <left style="thin">
        <color theme="1"/>
      </left>
      <right style="thin">
        <color theme="4" tint="0.79998168889431442"/>
      </right>
      <top style="thin">
        <color theme="4" tint="0.79998168889431442"/>
      </top>
      <bottom style="thin">
        <color theme="1"/>
      </bottom>
      <diagonal/>
    </border>
    <border>
      <left/>
      <right/>
      <top/>
      <bottom style="thin">
        <color indexed="64"/>
      </bottom>
      <diagonal/>
    </border>
    <border>
      <left style="medium">
        <color rgb="FF87A32D"/>
      </left>
      <right/>
      <top style="medium">
        <color theme="8" tint="0.79998168889431442"/>
      </top>
      <bottom style="medium">
        <color auto="1"/>
      </bottom>
      <diagonal/>
    </border>
    <border>
      <left style="thin">
        <color theme="1"/>
      </left>
      <right style="thin">
        <color theme="8" tint="0.59999389629810485"/>
      </right>
      <top style="thin">
        <color theme="8" tint="0.59999389629810485"/>
      </top>
      <bottom style="medium">
        <color rgb="FF87A32D"/>
      </bottom>
      <diagonal/>
    </border>
    <border>
      <left style="thin">
        <color theme="1"/>
      </left>
      <right style="thin">
        <color theme="4" tint="0.79998168889431442"/>
      </right>
      <top style="thin">
        <color theme="4" tint="0.79998168889431442"/>
      </top>
      <bottom style="medium">
        <color rgb="FF87A32D"/>
      </bottom>
      <diagonal/>
    </border>
    <border>
      <left style="medium">
        <color rgb="FF87A32D"/>
      </left>
      <right style="thin">
        <color theme="4" tint="0.79998168889431442"/>
      </right>
      <top style="medium">
        <color rgb="FF87A32D"/>
      </top>
      <bottom style="medium">
        <color rgb="FF87A32D"/>
      </bottom>
      <diagonal/>
    </border>
    <border>
      <left/>
      <right style="medium">
        <color rgb="FF87A32D"/>
      </right>
      <top/>
      <bottom style="thin">
        <color indexed="64"/>
      </bottom>
      <diagonal/>
    </border>
    <border>
      <left style="medium">
        <color rgb="FF87A32D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4" tint="0.79998168889431442"/>
      </top>
      <bottom style="medium">
        <color rgb="FF87A32D"/>
      </bottom>
      <diagonal/>
    </border>
    <border>
      <left style="medium">
        <color rgb="FF87A32D"/>
      </left>
      <right/>
      <top/>
      <bottom style="thin">
        <color theme="4" tint="0.79998168889431442"/>
      </bottom>
      <diagonal/>
    </border>
    <border>
      <left style="medium">
        <color rgb="FF87A32D"/>
      </left>
      <right style="medium">
        <color rgb="FF87A32D"/>
      </right>
      <top style="thin">
        <color theme="4" tint="0.79998168889431442"/>
      </top>
      <bottom style="thin">
        <color theme="4" tint="0.79998168889431442"/>
      </bottom>
      <diagonal/>
    </border>
    <border>
      <left style="hair">
        <color theme="8" tint="0.59996337778862885"/>
      </left>
      <right style="medium">
        <color rgb="FF87A32D"/>
      </right>
      <top style="thin">
        <color rgb="FFBBB19B"/>
      </top>
      <bottom style="thin">
        <color rgb="FFBBB19B"/>
      </bottom>
      <diagonal/>
    </border>
    <border>
      <left style="medium">
        <color rgb="FF87A32D"/>
      </left>
      <right/>
      <top style="thin">
        <color rgb="FFBBB19B"/>
      </top>
      <bottom style="thin">
        <color rgb="FFBBB19B"/>
      </bottom>
      <diagonal/>
    </border>
    <border>
      <left style="thin">
        <color theme="8" tint="0.59999389629810485"/>
      </left>
      <right style="medium">
        <color rgb="FF87A32D"/>
      </right>
      <top style="thin">
        <color theme="8" tint="0.59999389629810485"/>
      </top>
      <bottom style="thin">
        <color theme="8" tint="0.59999389629810485"/>
      </bottom>
      <diagonal/>
    </border>
    <border>
      <left style="medium">
        <color rgb="FF87A32D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medium">
        <color rgb="FF87A32D"/>
      </left>
      <right style="medium">
        <color rgb="FF87A32D"/>
      </right>
      <top/>
      <bottom style="thin">
        <color theme="4" tint="0.79998168889431442"/>
      </bottom>
      <diagonal/>
    </border>
    <border>
      <left style="thin">
        <color theme="4" tint="0.79998168889431442"/>
      </left>
      <right style="thin">
        <color theme="4" tint="0.79998168889431442"/>
      </right>
      <top/>
      <bottom style="thin">
        <color theme="4" tint="0.79998168889431442"/>
      </bottom>
      <diagonal/>
    </border>
    <border>
      <left style="medium">
        <color rgb="FF87A32D"/>
      </left>
      <right style="thin">
        <color theme="4" tint="0.79998168889431442"/>
      </right>
      <top/>
      <bottom style="thin">
        <color theme="4" tint="0.79998168889431442"/>
      </bottom>
      <diagonal/>
    </border>
    <border>
      <left style="thin">
        <color indexed="64"/>
      </left>
      <right style="medium">
        <color rgb="FF87A32D"/>
      </right>
      <top/>
      <bottom style="thin">
        <color theme="4" tint="0.79998168889431442"/>
      </bottom>
      <diagonal/>
    </border>
    <border>
      <left/>
      <right/>
      <top/>
      <bottom style="thin">
        <color theme="4" tint="0.79998168889431442"/>
      </bottom>
      <diagonal/>
    </border>
    <border>
      <left style="medium">
        <color rgb="FF87A32D"/>
      </left>
      <right style="thin">
        <color theme="1"/>
      </right>
      <top style="thin">
        <color theme="4" tint="0.79998168889431442"/>
      </top>
      <bottom style="thin">
        <color theme="4" tint="0.79998168889431442"/>
      </bottom>
      <diagonal/>
    </border>
    <border>
      <left style="thin">
        <color theme="4" tint="0.79998168889431442"/>
      </left>
      <right style="medium">
        <color rgb="FF87A32D"/>
      </right>
      <top style="thin">
        <color theme="4" tint="0.79998168889431442"/>
      </top>
      <bottom style="thin">
        <color theme="4" tint="0.79998168889431442"/>
      </bottom>
      <diagonal/>
    </border>
    <border>
      <left style="thin">
        <color theme="4" tint="0.79998168889431442"/>
      </left>
      <right style="thin">
        <color theme="4" tint="0.79998168889431442"/>
      </right>
      <top style="thin">
        <color theme="4" tint="0.79998168889431442"/>
      </top>
      <bottom style="thin">
        <color theme="4" tint="0.79998168889431442"/>
      </bottom>
      <diagonal/>
    </border>
    <border>
      <left style="medium">
        <color rgb="FF87A32D"/>
      </left>
      <right style="thin">
        <color theme="4" tint="0.79998168889431442"/>
      </right>
      <top style="thin">
        <color theme="4" tint="0.79998168889431442"/>
      </top>
      <bottom style="thin">
        <color theme="4" tint="0.79998168889431442"/>
      </bottom>
      <diagonal/>
    </border>
    <border>
      <left style="thin">
        <color theme="4" tint="0.79998168889431442"/>
      </left>
      <right style="medium">
        <color rgb="FF87A32D"/>
      </right>
      <top/>
      <bottom style="thin">
        <color theme="4" tint="0.79998168889431442"/>
      </bottom>
      <diagonal/>
    </border>
    <border>
      <left style="thin">
        <color theme="4" tint="0.79998168889431442"/>
      </left>
      <right/>
      <top style="thin">
        <color theme="4" tint="0.79998168889431442"/>
      </top>
      <bottom style="thin">
        <color theme="4" tint="0.79998168889431442"/>
      </bottom>
      <diagonal/>
    </border>
    <border>
      <left style="medium">
        <color rgb="FF87A32D"/>
      </left>
      <right/>
      <top/>
      <bottom/>
      <diagonal/>
    </border>
    <border>
      <left style="hair">
        <color theme="8" tint="0.59996337778862885"/>
      </left>
      <right style="medium">
        <color rgb="FF87A32D"/>
      </right>
      <top style="thin">
        <color theme="8" tint="0.79998168889431442"/>
      </top>
      <bottom style="thin">
        <color theme="8" tint="0.79998168889431442"/>
      </bottom>
      <diagonal/>
    </border>
    <border>
      <left style="medium">
        <color rgb="FF87A32D"/>
      </left>
      <right/>
      <top style="thin">
        <color theme="8" tint="0.79998168889431442"/>
      </top>
      <bottom style="thin">
        <color theme="8" tint="0.79998168889431442"/>
      </bottom>
      <diagonal/>
    </border>
    <border>
      <left style="thin">
        <color theme="8" tint="0.59999389629810485"/>
      </left>
      <right style="thin">
        <color theme="1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 style="medium">
        <color rgb="FF87A32D"/>
      </right>
      <top style="thin">
        <color theme="4" tint="0.79998168889431442"/>
      </top>
      <bottom style="thin">
        <color theme="4" tint="0.79998168889431442"/>
      </bottom>
      <diagonal/>
    </border>
    <border>
      <left style="thin">
        <color rgb="FFE0DCD2"/>
      </left>
      <right style="thin">
        <color rgb="FFE0DCD2"/>
      </right>
      <top/>
      <bottom style="thin">
        <color theme="4" tint="0.79998168889431442"/>
      </bottom>
      <diagonal/>
    </border>
    <border>
      <left/>
      <right style="thin">
        <color theme="4" tint="0.79998168889431442"/>
      </right>
      <top style="thin">
        <color theme="4" tint="0.79998168889431442"/>
      </top>
      <bottom style="thin">
        <color theme="4" tint="0.79998168889431442"/>
      </bottom>
      <diagonal/>
    </border>
    <border>
      <left style="thin">
        <color theme="4" tint="0.79998168889431442"/>
      </left>
      <right style="thick">
        <color rgb="FF87A32D"/>
      </right>
      <top style="thin">
        <color theme="4" tint="0.79998168889431442"/>
      </top>
      <bottom style="thin">
        <color theme="4" tint="0.79998168889431442"/>
      </bottom>
      <diagonal/>
    </border>
    <border>
      <left style="thick">
        <color rgb="FF87A32D"/>
      </left>
      <right style="thin">
        <color theme="4" tint="0.79998168889431442"/>
      </right>
      <top style="thin">
        <color theme="4" tint="0.79998168889431442"/>
      </top>
      <bottom style="thin">
        <color theme="4" tint="0.79998168889431442"/>
      </bottom>
      <diagonal/>
    </border>
    <border>
      <left style="thin">
        <color theme="1"/>
      </left>
      <right style="thin">
        <color theme="4" tint="0.79998168889431442"/>
      </right>
      <top style="thin">
        <color theme="4" tint="0.79998168889431442"/>
      </top>
      <bottom style="thin">
        <color theme="4" tint="0.79998168889431442"/>
      </bottom>
      <diagonal/>
    </border>
    <border>
      <left/>
      <right style="medium">
        <color theme="9" tint="-0.24994659260841701"/>
      </right>
      <top/>
      <bottom/>
      <diagonal/>
    </border>
    <border>
      <left/>
      <right/>
      <top style="thin">
        <color theme="4" tint="0.79998168889431442"/>
      </top>
      <bottom style="thin">
        <color theme="4" tint="0.79998168889431442"/>
      </bottom>
      <diagonal/>
    </border>
    <border>
      <left style="hair">
        <color theme="8" tint="0.59996337778862885"/>
      </left>
      <right style="medium">
        <color rgb="FF87A32D"/>
      </right>
      <top style="thin">
        <color theme="8" tint="0.59996337778862885"/>
      </top>
      <bottom style="thin">
        <color theme="8" tint="0.59996337778862885"/>
      </bottom>
      <diagonal/>
    </border>
    <border>
      <left/>
      <right/>
      <top style="thin">
        <color theme="8" tint="0.59996337778862885"/>
      </top>
      <bottom style="thin">
        <color theme="8" tint="0.59996337778862885"/>
      </bottom>
      <diagonal/>
    </border>
    <border>
      <left style="thin">
        <color theme="1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indexed="64"/>
      </left>
      <right style="medium">
        <color rgb="FF87A32D"/>
      </right>
      <top style="thin">
        <color theme="4" tint="0.79998168889431442"/>
      </top>
      <bottom style="thin">
        <color theme="4" tint="0.79998168889431442"/>
      </bottom>
      <diagonal/>
    </border>
    <border>
      <left style="thin">
        <color theme="1"/>
      </left>
      <right style="thin">
        <color theme="4" tint="0.79998168889431442"/>
      </right>
      <top/>
      <bottom style="thin">
        <color theme="4" tint="0.79998168889431442"/>
      </bottom>
      <diagonal/>
    </border>
    <border>
      <left style="medium">
        <color rgb="FF87A32D"/>
      </left>
      <right style="thin">
        <color theme="1"/>
      </right>
      <top/>
      <bottom style="thin">
        <color theme="4" tint="0.79998168889431442"/>
      </bottom>
      <diagonal/>
    </border>
    <border>
      <left/>
      <right style="medium">
        <color rgb="FF87A32D"/>
      </right>
      <top/>
      <bottom style="thin">
        <color theme="4" tint="0.79998168889431442"/>
      </bottom>
      <diagonal/>
    </border>
    <border>
      <left style="thin">
        <color theme="4" tint="0.79998168889431442"/>
      </left>
      <right/>
      <top/>
      <bottom style="thin">
        <color theme="4" tint="0.79998168889431442"/>
      </bottom>
      <diagonal/>
    </border>
    <border>
      <left style="thin">
        <color theme="4" tint="0.79998168889431442"/>
      </left>
      <right style="medium">
        <color theme="9" tint="-0.24994659260841701"/>
      </right>
      <top style="thin">
        <color theme="4" tint="0.79998168889431442"/>
      </top>
      <bottom style="thin">
        <color theme="4" tint="0.79998168889431442"/>
      </bottom>
      <diagonal/>
    </border>
    <border>
      <left/>
      <right style="medium">
        <color rgb="FF87A32D"/>
      </right>
      <top style="thin">
        <color theme="4" tint="0.79998168889431442"/>
      </top>
      <bottom/>
      <diagonal/>
    </border>
    <border>
      <left style="thin">
        <color indexed="64"/>
      </left>
      <right style="thin">
        <color indexed="64"/>
      </right>
      <top style="thin">
        <color theme="4" tint="0.79998168889431442"/>
      </top>
      <bottom style="thin">
        <color theme="4" tint="0.79998168889431442"/>
      </bottom>
      <diagonal/>
    </border>
    <border>
      <left style="medium">
        <color rgb="FF87A32D"/>
      </left>
      <right/>
      <top style="thin">
        <color theme="4" tint="0.79998168889431442"/>
      </top>
      <bottom style="thin">
        <color theme="4" tint="0.79998168889431442"/>
      </bottom>
      <diagonal/>
    </border>
    <border>
      <left style="thin">
        <color theme="4" tint="0.79998168889431442"/>
      </left>
      <right style="thin">
        <color theme="4" tint="0.79998168889431442"/>
      </right>
      <top style="thin">
        <color theme="4" tint="0.79998168889431442"/>
      </top>
      <bottom/>
      <diagonal/>
    </border>
    <border>
      <left style="thin">
        <color theme="4" tint="0.79998168889431442"/>
      </left>
      <right style="medium">
        <color rgb="FF87A32D"/>
      </right>
      <top style="thin">
        <color theme="4" tint="0.79998168889431442"/>
      </top>
      <bottom/>
      <diagonal/>
    </border>
    <border>
      <left style="medium">
        <color rgb="FF87A32D"/>
      </left>
      <right style="thin">
        <color theme="4" tint="0.79998168889431442"/>
      </right>
      <top style="thin">
        <color theme="4" tint="0.79998168889431442"/>
      </top>
      <bottom/>
      <diagonal/>
    </border>
    <border>
      <left/>
      <right/>
      <top style="thin">
        <color theme="4" tint="0.79998168889431442"/>
      </top>
      <bottom/>
      <diagonal/>
    </border>
    <border>
      <left style="medium">
        <color rgb="FF87A32D"/>
      </left>
      <right/>
      <top style="thin">
        <color theme="4" tint="0.79998168889431442"/>
      </top>
      <bottom/>
      <diagonal/>
    </border>
    <border>
      <left style="thin">
        <color theme="4" tint="0.79998168889431442"/>
      </left>
      <right style="medium">
        <color theme="9" tint="-0.24994659260841701"/>
      </right>
      <top style="thin">
        <color theme="4" tint="0.79998168889431442"/>
      </top>
      <bottom/>
      <diagonal/>
    </border>
    <border>
      <left style="medium">
        <color rgb="FF87A32D"/>
      </left>
      <right/>
      <top style="medium">
        <color rgb="FF87A32D"/>
      </top>
      <bottom/>
      <diagonal/>
    </border>
    <border>
      <left style="thin">
        <color theme="8" tint="0.59999389629810485"/>
      </left>
      <right style="medium">
        <color rgb="FF87A32D"/>
      </right>
      <top style="medium">
        <color rgb="FF87A32D"/>
      </top>
      <bottom style="thin">
        <color theme="8" tint="0.59999389629810485"/>
      </bottom>
      <diagonal/>
    </border>
    <border>
      <left style="medium">
        <color rgb="FF87A32D"/>
      </left>
      <right style="thin">
        <color theme="8" tint="0.59999389629810485"/>
      </right>
      <top style="medium">
        <color rgb="FF87A32D"/>
      </top>
      <bottom style="thin">
        <color theme="8" tint="0.59999389629810485"/>
      </bottom>
      <diagonal/>
    </border>
    <border>
      <left style="medium">
        <color rgb="FF87A32D"/>
      </left>
      <right style="medium">
        <color rgb="FF87A32D"/>
      </right>
      <top style="medium">
        <color rgb="FF87A32D"/>
      </top>
      <bottom style="thin">
        <color theme="4" tint="0.79998168889431442"/>
      </bottom>
      <diagonal/>
    </border>
    <border>
      <left style="thin">
        <color theme="4" tint="0.79998168889431442"/>
      </left>
      <right style="medium">
        <color rgb="FF87A32D"/>
      </right>
      <top style="medium">
        <color rgb="FF87A32D"/>
      </top>
      <bottom style="thin">
        <color theme="4" tint="0.79998168889431442"/>
      </bottom>
      <diagonal/>
    </border>
    <border>
      <left style="thin">
        <color theme="4" tint="0.79998168889431442"/>
      </left>
      <right style="thin">
        <color theme="4" tint="0.79998168889431442"/>
      </right>
      <top style="medium">
        <color rgb="FF87A32D"/>
      </top>
      <bottom style="thin">
        <color theme="4" tint="0.79998168889431442"/>
      </bottom>
      <diagonal/>
    </border>
    <border>
      <left style="medium">
        <color rgb="FF87A32D"/>
      </left>
      <right style="thin">
        <color theme="4" tint="0.79998168889431442"/>
      </right>
      <top style="medium">
        <color rgb="FF87A32D"/>
      </top>
      <bottom style="thin">
        <color theme="4" tint="0.79998168889431442"/>
      </bottom>
      <diagonal/>
    </border>
    <border>
      <left style="thin">
        <color indexed="64"/>
      </left>
      <right style="medium">
        <color rgb="FF87A32D"/>
      </right>
      <top style="medium">
        <color rgb="FF87A32D"/>
      </top>
      <bottom style="thin">
        <color theme="4" tint="0.79998168889431442"/>
      </bottom>
      <diagonal/>
    </border>
    <border>
      <left/>
      <right/>
      <top style="medium">
        <color rgb="FF87A32D"/>
      </top>
      <bottom style="thin">
        <color theme="4" tint="0.79998168889431442"/>
      </bottom>
      <diagonal/>
    </border>
    <border>
      <left style="medium">
        <color rgb="FF87A32D"/>
      </left>
      <right style="thin">
        <color theme="1"/>
      </right>
      <top style="medium">
        <color rgb="FF87A32D"/>
      </top>
      <bottom style="thin">
        <color theme="4" tint="0.79998168889431442"/>
      </bottom>
      <diagonal/>
    </border>
    <border>
      <left style="thin">
        <color theme="4" tint="0.79998168889431442"/>
      </left>
      <right/>
      <top style="medium">
        <color rgb="FF87A32D"/>
      </top>
      <bottom style="thin">
        <color theme="4" tint="0.79998168889431442"/>
      </bottom>
      <diagonal/>
    </border>
    <border>
      <left style="thin">
        <color theme="8" tint="0.59999389629810485"/>
      </left>
      <right style="thin">
        <color theme="1"/>
      </right>
      <top style="medium">
        <color rgb="FF87A32D"/>
      </top>
      <bottom style="thin">
        <color theme="8" tint="0.59999389629810485"/>
      </bottom>
      <diagonal/>
    </border>
    <border>
      <left style="thin">
        <color theme="1"/>
      </left>
      <right style="thin">
        <color theme="8" tint="0.59999389629810485"/>
      </right>
      <top style="medium">
        <color rgb="FF87A32D"/>
      </top>
      <bottom style="thin">
        <color theme="8" tint="0.59999389629810485"/>
      </bottom>
      <diagonal/>
    </border>
    <border>
      <left/>
      <right style="medium">
        <color rgb="FF87A32D"/>
      </right>
      <top style="medium">
        <color rgb="FF87A32D"/>
      </top>
      <bottom style="thin">
        <color theme="4" tint="0.79998168889431442"/>
      </bottom>
      <diagonal/>
    </border>
    <border>
      <left style="thin">
        <color rgb="FFE0DCD2"/>
      </left>
      <right style="thin">
        <color rgb="FFE0DCD2"/>
      </right>
      <top style="medium">
        <color rgb="FF87A32D"/>
      </top>
      <bottom style="thin">
        <color theme="4" tint="0.79998168889431442"/>
      </bottom>
      <diagonal/>
    </border>
    <border>
      <left style="medium">
        <color rgb="FF87A32D"/>
      </left>
      <right/>
      <top style="medium">
        <color rgb="FF87A32D"/>
      </top>
      <bottom style="thin">
        <color theme="4" tint="0.79998168889431442"/>
      </bottom>
      <diagonal/>
    </border>
    <border>
      <left/>
      <right style="thin">
        <color theme="4" tint="0.79998168889431442"/>
      </right>
      <top/>
      <bottom style="thin">
        <color theme="4" tint="0.79998168889431442"/>
      </bottom>
      <diagonal/>
    </border>
    <border>
      <left style="thin">
        <color theme="4" tint="0.79998168889431442"/>
      </left>
      <right style="thick">
        <color rgb="FF87A32D"/>
      </right>
      <top style="medium">
        <color rgb="FF87A32D"/>
      </top>
      <bottom style="thin">
        <color theme="4" tint="0.79998168889431442"/>
      </bottom>
      <diagonal/>
    </border>
    <border>
      <left style="thick">
        <color rgb="FF87A32D"/>
      </left>
      <right style="thin">
        <color theme="4" tint="0.79998168889431442"/>
      </right>
      <top style="medium">
        <color rgb="FF87A32D"/>
      </top>
      <bottom style="thin">
        <color theme="4" tint="0.79998168889431442"/>
      </bottom>
      <diagonal/>
    </border>
    <border>
      <left style="thin">
        <color theme="4" tint="0.79998168889431442"/>
      </left>
      <right style="medium">
        <color theme="9" tint="-0.24994659260841701"/>
      </right>
      <top/>
      <bottom style="thin">
        <color theme="4" tint="0.79998168889431442"/>
      </bottom>
      <diagonal/>
    </border>
    <border>
      <left/>
      <right/>
      <top style="medium">
        <color rgb="FF87A32D"/>
      </top>
      <bottom/>
      <diagonal/>
    </border>
    <border>
      <left style="thin">
        <color theme="1"/>
      </left>
      <right style="thin">
        <color theme="4" tint="0.79998168889431442"/>
      </right>
      <top style="medium">
        <color rgb="FF87A32D"/>
      </top>
      <bottom style="thin">
        <color theme="4" tint="0.79998168889431442"/>
      </bottom>
      <diagonal/>
    </border>
    <border>
      <left style="thin">
        <color indexed="64"/>
      </left>
      <right style="thin">
        <color indexed="64"/>
      </right>
      <top/>
      <bottom style="thin">
        <color theme="4" tint="0.79998168889431442"/>
      </bottom>
      <diagonal/>
    </border>
    <border>
      <left style="medium">
        <color rgb="FF87A32D"/>
      </left>
      <right style="medium">
        <color rgb="FF87A32D"/>
      </right>
      <top/>
      <bottom style="medium">
        <color theme="9" tint="-0.249977111117893"/>
      </bottom>
      <diagonal/>
    </border>
    <border>
      <left style="medium">
        <color rgb="FF87A32D"/>
      </left>
      <right style="medium">
        <color rgb="FF87A32D"/>
      </right>
      <top/>
      <bottom style="medium">
        <color rgb="FF87A32D"/>
      </bottom>
      <diagonal/>
    </border>
    <border>
      <left style="thin">
        <color rgb="FF422100"/>
      </left>
      <right style="medium">
        <color rgb="FF87A32D"/>
      </right>
      <top style="medium">
        <color rgb="FF87A32D"/>
      </top>
      <bottom style="medium">
        <color rgb="FF87A32D"/>
      </bottom>
      <diagonal/>
    </border>
    <border>
      <left style="thin">
        <color rgb="FF422100"/>
      </left>
      <right style="thin">
        <color rgb="FF422100"/>
      </right>
      <top style="medium">
        <color rgb="FF87A32D"/>
      </top>
      <bottom style="medium">
        <color rgb="FF87A32D"/>
      </bottom>
      <diagonal/>
    </border>
    <border>
      <left style="medium">
        <color rgb="FF87A32D"/>
      </left>
      <right style="thin">
        <color rgb="FF422100"/>
      </right>
      <top style="medium">
        <color rgb="FF87A32D"/>
      </top>
      <bottom style="medium">
        <color rgb="FF87A32D"/>
      </bottom>
      <diagonal/>
    </border>
    <border>
      <left style="thin">
        <color rgb="FF422100"/>
      </left>
      <right style="medium">
        <color rgb="FF87A32D"/>
      </right>
      <top/>
      <bottom style="medium">
        <color rgb="FF87A32D"/>
      </bottom>
      <diagonal/>
    </border>
    <border>
      <left style="thin">
        <color rgb="FF422100"/>
      </left>
      <right style="thin">
        <color rgb="FF422100"/>
      </right>
      <top/>
      <bottom style="medium">
        <color rgb="FF87A32D"/>
      </bottom>
      <diagonal/>
    </border>
    <border>
      <left style="medium">
        <color rgb="FF87A32D"/>
      </left>
      <right style="thin">
        <color rgb="FF422100"/>
      </right>
      <top/>
      <bottom style="medium">
        <color rgb="FF87A32D"/>
      </bottom>
      <diagonal/>
    </border>
    <border>
      <left style="thin">
        <color rgb="FF422100"/>
      </left>
      <right/>
      <top style="medium">
        <color rgb="FF87A32D"/>
      </top>
      <bottom style="medium">
        <color rgb="FF87A32D"/>
      </bottom>
      <diagonal/>
    </border>
    <border>
      <left/>
      <right style="thin">
        <color rgb="FF422100"/>
      </right>
      <top style="medium">
        <color rgb="FF87A32D"/>
      </top>
      <bottom style="medium">
        <color rgb="FF87A32D"/>
      </bottom>
      <diagonal/>
    </border>
    <border>
      <left style="thin">
        <color rgb="FF422100"/>
      </left>
      <right style="medium">
        <color rgb="FF422100"/>
      </right>
      <top style="medium">
        <color rgb="FF87A32D"/>
      </top>
      <bottom style="medium">
        <color rgb="FF87A32D"/>
      </bottom>
      <diagonal/>
    </border>
    <border>
      <left style="medium">
        <color rgb="FF87A32D"/>
      </left>
      <right style="medium">
        <color rgb="FF87A32D"/>
      </right>
      <top style="medium">
        <color rgb="FF87A32D"/>
      </top>
      <bottom style="medium">
        <color rgb="FF87A32D"/>
      </bottom>
      <diagonal/>
    </border>
    <border>
      <left style="thin">
        <color theme="9" tint="0.79998168889431442"/>
      </left>
      <right style="thin">
        <color theme="9" tint="0.79998168889431442"/>
      </right>
      <top/>
      <bottom style="medium">
        <color rgb="FF87A32D"/>
      </bottom>
      <diagonal/>
    </border>
    <border>
      <left style="medium">
        <color rgb="FF87A32D"/>
      </left>
      <right style="medium">
        <color rgb="FF87A32D"/>
      </right>
      <top/>
      <bottom/>
      <diagonal/>
    </border>
    <border>
      <left/>
      <right style="medium">
        <color rgb="FF87A32D"/>
      </right>
      <top style="medium">
        <color rgb="FF87A32D"/>
      </top>
      <bottom style="medium">
        <color rgb="FF87A32D"/>
      </bottom>
      <diagonal/>
    </border>
    <border>
      <left style="medium">
        <color rgb="FF87A32D"/>
      </left>
      <right/>
      <top style="medium">
        <color rgb="FF87A32D"/>
      </top>
      <bottom style="medium">
        <color rgb="FF87A32D"/>
      </bottom>
      <diagonal/>
    </border>
    <border>
      <left/>
      <right/>
      <top style="medium">
        <color rgb="FF87A32D"/>
      </top>
      <bottom style="medium">
        <color rgb="FF87A32D"/>
      </bottom>
      <diagonal/>
    </border>
    <border>
      <left/>
      <right style="medium">
        <color rgb="FF87A32D"/>
      </right>
      <top style="medium">
        <color rgb="FF87A32D"/>
      </top>
      <bottom/>
      <diagonal/>
    </border>
    <border>
      <left/>
      <right style="medium">
        <color rgb="FF87A32D"/>
      </right>
      <top/>
      <bottom style="thin">
        <color rgb="FF87A32D"/>
      </bottom>
      <diagonal/>
    </border>
    <border>
      <left/>
      <right/>
      <top/>
      <bottom style="thin">
        <color rgb="FF87A32D"/>
      </bottom>
      <diagonal/>
    </border>
    <border>
      <left style="medium">
        <color rgb="FF87A32D"/>
      </left>
      <right/>
      <top/>
      <bottom style="thin">
        <color rgb="FF87A32D"/>
      </bottom>
      <diagonal/>
    </border>
    <border>
      <left style="medium">
        <color rgb="FF87A32D"/>
      </left>
      <right style="medium">
        <color rgb="FF87A32D"/>
      </right>
      <top style="medium">
        <color rgb="FF87A32D"/>
      </top>
      <bottom/>
      <diagonal/>
    </border>
    <border>
      <left style="thin">
        <color theme="9" tint="0.79998168889431442"/>
      </left>
      <right style="thin">
        <color theme="9" tint="0.79998168889431442"/>
      </right>
      <top style="thin">
        <color theme="9" tint="0.79998168889431442"/>
      </top>
      <bottom/>
      <diagonal/>
    </border>
    <border>
      <left/>
      <right style="medium">
        <color rgb="FF87A32D"/>
      </right>
      <top style="medium">
        <color rgb="FF87A32D"/>
      </top>
      <bottom style="thin">
        <color indexed="64"/>
      </bottom>
      <diagonal/>
    </border>
    <border>
      <left style="medium">
        <color rgb="FF87A32D"/>
      </left>
      <right/>
      <top style="medium">
        <color rgb="FF87A32D"/>
      </top>
      <bottom style="thin">
        <color indexed="64"/>
      </bottom>
      <diagonal/>
    </border>
    <border>
      <left/>
      <right/>
      <top style="medium">
        <color rgb="FF87A32D"/>
      </top>
      <bottom style="thin">
        <color indexed="64"/>
      </bottom>
      <diagonal/>
    </border>
    <border>
      <left style="thin">
        <color indexed="64"/>
      </left>
      <right style="medium">
        <color rgb="FF87A32D"/>
      </right>
      <top/>
      <bottom style="medium">
        <color rgb="FF87A32D"/>
      </bottom>
      <diagonal/>
    </border>
    <border>
      <left style="thin">
        <color theme="0" tint="-0.249977111117893"/>
      </left>
      <right style="thin">
        <color indexed="64"/>
      </right>
      <top/>
      <bottom style="medium">
        <color rgb="FF87A32D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medium">
        <color rgb="FF87A32D"/>
      </bottom>
      <diagonal/>
    </border>
    <border>
      <left style="thin">
        <color theme="0" tint="-0.34998626667073579"/>
      </left>
      <right style="thin">
        <color theme="0" tint="-0.249977111117893"/>
      </right>
      <top/>
      <bottom style="medium">
        <color rgb="FF87A32D"/>
      </bottom>
      <diagonal/>
    </border>
    <border>
      <left style="medium">
        <color rgb="FF87A32D"/>
      </left>
      <right style="thin">
        <color theme="0" tint="-0.34998626667073579"/>
      </right>
      <top/>
      <bottom style="medium">
        <color rgb="FF87A32D"/>
      </bottom>
      <diagonal/>
    </border>
    <border>
      <left style="thin">
        <color theme="0" tint="-0.249977111117893"/>
      </left>
      <right/>
      <top/>
      <bottom style="medium">
        <color rgb="FF87A32D"/>
      </bottom>
      <diagonal/>
    </border>
    <border>
      <left style="thin">
        <color rgb="FFE0DCD2"/>
      </left>
      <right style="thin">
        <color rgb="FFE0DCD2"/>
      </right>
      <top/>
      <bottom style="medium">
        <color rgb="FF87A32D"/>
      </bottom>
      <diagonal/>
    </border>
    <border>
      <left style="thin">
        <color theme="0" tint="-0.249977111117893"/>
      </left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 style="thin">
        <color theme="0" tint="-0.34998626667073579"/>
      </left>
      <right style="thin">
        <color theme="0" tint="-0.249977111117893"/>
      </right>
      <top/>
      <bottom/>
      <diagonal/>
    </border>
    <border>
      <left style="medium">
        <color rgb="FF87A32D"/>
      </left>
      <right style="thin">
        <color theme="0" tint="-0.34998626667073579"/>
      </right>
      <top/>
      <bottom/>
      <diagonal/>
    </border>
    <border>
      <left/>
      <right style="thin">
        <color rgb="FF422100"/>
      </right>
      <top/>
      <bottom/>
      <diagonal/>
    </border>
    <border>
      <left/>
      <right style="medium">
        <color rgb="FF87A32D"/>
      </right>
      <top style="medium">
        <color rgb="FF87A32D"/>
      </top>
      <bottom style="thin">
        <color theme="9" tint="0.79998168889431442"/>
      </bottom>
      <diagonal/>
    </border>
    <border>
      <left style="thin">
        <color theme="9" tint="0.79998168889431442"/>
      </left>
      <right style="thin">
        <color theme="9" tint="0.79998168889431442"/>
      </right>
      <top style="medium">
        <color rgb="FF87A32D"/>
      </top>
      <bottom style="thin">
        <color theme="9" tint="0.79998168889431442"/>
      </bottom>
      <diagonal/>
    </border>
    <border>
      <left style="medium">
        <color rgb="FF87A32D"/>
      </left>
      <right/>
      <top style="medium">
        <color rgb="FF87A32D"/>
      </top>
      <bottom style="thin">
        <color theme="9" tint="0.79998168889431442"/>
      </bottom>
      <diagonal/>
    </border>
    <border>
      <left style="hair">
        <color rgb="FF87A32D"/>
      </left>
      <right style="medium">
        <color rgb="FF87A32D"/>
      </right>
      <top/>
      <bottom style="medium">
        <color rgb="FF87A32D"/>
      </bottom>
      <diagonal/>
    </border>
    <border>
      <left style="thin">
        <color indexed="64"/>
      </left>
      <right style="medium">
        <color rgb="FF87A32D"/>
      </right>
      <top/>
      <bottom/>
      <diagonal/>
    </border>
    <border>
      <left style="thin">
        <color theme="0" tint="-0.249977111117893"/>
      </left>
      <right style="thin">
        <color indexed="64"/>
      </right>
      <top/>
      <bottom/>
      <diagonal/>
    </border>
    <border>
      <left style="medium">
        <color rgb="FF87A32D"/>
      </left>
      <right style="thin">
        <color indexed="64"/>
      </right>
      <top/>
      <bottom style="medium">
        <color rgb="FF87A32D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theme="9" tint="-0.249977111117893"/>
      </left>
      <right style="thin">
        <color indexed="64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medium">
        <color rgb="FF87A32D"/>
      </bottom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rgb="FFE0DCD2"/>
      </left>
      <right style="thin">
        <color rgb="FFE0DCD2"/>
      </right>
      <top/>
      <bottom/>
      <diagonal/>
    </border>
    <border>
      <left style="thin">
        <color indexed="64"/>
      </left>
      <right style="thick">
        <color rgb="FF87A32D"/>
      </right>
      <top/>
      <bottom style="medium">
        <color rgb="FF87A32D"/>
      </bottom>
      <diagonal/>
    </border>
    <border>
      <left style="thick">
        <color rgb="FF87A32D"/>
      </left>
      <right style="thin">
        <color indexed="64"/>
      </right>
      <top/>
      <bottom style="medium">
        <color rgb="FF87A32D"/>
      </bottom>
      <diagonal/>
    </border>
    <border>
      <left style="thin">
        <color theme="0" tint="-0.34998626667073579"/>
      </left>
      <right style="medium">
        <color rgb="FF87A32D"/>
      </right>
      <top/>
      <bottom/>
      <diagonal/>
    </border>
    <border>
      <left/>
      <right style="thin">
        <color theme="0" tint="-0.34998626667073579"/>
      </right>
      <top/>
      <bottom/>
      <diagonal/>
    </border>
    <border>
      <left style="medium">
        <color theme="9" tint="-0.249977111117893"/>
      </left>
      <right style="thin">
        <color theme="0" tint="-0.34998626667073579"/>
      </right>
      <top/>
      <bottom/>
      <diagonal/>
    </border>
    <border>
      <left style="medium">
        <color theme="9" tint="-0.249977111117893"/>
      </left>
      <right style="thin">
        <color theme="0" tint="-0.34998626667073579"/>
      </right>
      <top/>
      <bottom style="medium">
        <color rgb="FF87A32D"/>
      </bottom>
      <diagonal/>
    </border>
    <border>
      <left style="medium">
        <color rgb="FF87A32D"/>
      </left>
      <right style="medium">
        <color theme="9" tint="-0.249977111117893"/>
      </right>
      <top/>
      <bottom style="medium">
        <color rgb="FF87A32D"/>
      </bottom>
      <diagonal/>
    </border>
    <border>
      <left style="hair">
        <color rgb="FF87A32D"/>
      </left>
      <right style="medium">
        <color rgb="FF87A32D"/>
      </right>
      <top/>
      <bottom/>
      <diagonal/>
    </border>
    <border>
      <left style="thin">
        <color indexed="64"/>
      </left>
      <right style="medium">
        <color rgb="FF87A32D"/>
      </right>
      <top/>
      <bottom style="thin">
        <color indexed="64"/>
      </bottom>
      <diagonal/>
    </border>
    <border>
      <left style="medium">
        <color rgb="FF87A32D"/>
      </left>
      <right style="thin">
        <color indexed="64"/>
      </right>
      <top/>
      <bottom/>
      <diagonal/>
    </border>
    <border>
      <left style="medium">
        <color rgb="FF87A32D"/>
      </left>
      <right style="medium">
        <color rgb="FF87A32D"/>
      </right>
      <top/>
      <bottom style="thin">
        <color indexed="64"/>
      </bottom>
      <diagonal/>
    </border>
    <border>
      <left style="thin">
        <color indexed="64"/>
      </left>
      <right style="thick">
        <color rgb="FF87A32D"/>
      </right>
      <top/>
      <bottom/>
      <diagonal/>
    </border>
    <border>
      <left style="thick">
        <color rgb="FF87A32D"/>
      </left>
      <right style="thin">
        <color indexed="64"/>
      </right>
      <top/>
      <bottom/>
      <diagonal/>
    </border>
    <border>
      <left style="medium">
        <color rgb="FF87A32D"/>
      </left>
      <right style="medium">
        <color theme="9" tint="-0.249977111117893"/>
      </right>
      <top/>
      <bottom/>
      <diagonal/>
    </border>
    <border>
      <left style="thin">
        <color indexed="64"/>
      </left>
      <right style="medium">
        <color rgb="FF87A32D"/>
      </right>
      <top style="thin">
        <color indexed="64"/>
      </top>
      <bottom/>
      <diagonal/>
    </border>
    <border>
      <left style="thin">
        <color theme="0" tint="-0.249977111117893"/>
      </left>
      <right style="thin">
        <color indexed="64"/>
      </right>
      <top style="thin">
        <color indexed="64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indexed="64"/>
      </top>
      <bottom/>
      <diagonal/>
    </border>
    <border>
      <left style="thin">
        <color theme="0" tint="-0.34998626667073579"/>
      </left>
      <right style="thin">
        <color theme="0" tint="-0.249977111117893"/>
      </right>
      <top style="thin">
        <color indexed="64"/>
      </top>
      <bottom/>
      <diagonal/>
    </border>
    <border>
      <left style="medium">
        <color rgb="FF87A32D"/>
      </left>
      <right style="thin">
        <color theme="0" tint="-0.34998626667073579"/>
      </right>
      <top style="thin">
        <color indexed="64"/>
      </top>
      <bottom/>
      <diagonal/>
    </border>
    <border>
      <left/>
      <right style="medium">
        <color rgb="FF87A32D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rgb="FF87A32D"/>
      </left>
      <right/>
      <top style="thin">
        <color indexed="64"/>
      </top>
      <bottom/>
      <diagonal/>
    </border>
    <border>
      <left style="medium">
        <color rgb="FF87A32D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theme="9" tint="-0.249977111117893"/>
      </left>
      <right style="thin">
        <color indexed="64"/>
      </right>
      <top style="thin">
        <color indexed="64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indexed="64"/>
      </top>
      <bottom/>
      <diagonal/>
    </border>
    <border>
      <left style="thin">
        <color theme="0" tint="-0.34998626667073579"/>
      </left>
      <right/>
      <top style="thin">
        <color indexed="64"/>
      </top>
      <bottom/>
      <diagonal/>
    </border>
    <border>
      <left style="thin">
        <color theme="0" tint="-0.249977111117893"/>
      </left>
      <right/>
      <top style="medium">
        <color rgb="FF87A32D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medium">
        <color rgb="FF87A32D"/>
      </top>
      <bottom/>
      <diagonal/>
    </border>
    <border>
      <left style="thin">
        <color theme="0" tint="-0.34998626667073579"/>
      </left>
      <right style="thin">
        <color theme="0" tint="-0.249977111117893"/>
      </right>
      <top style="medium">
        <color rgb="FF87A32D"/>
      </top>
      <bottom/>
      <diagonal/>
    </border>
    <border>
      <left style="medium">
        <color rgb="FF87A32D"/>
      </left>
      <right style="thin">
        <color theme="0" tint="-0.34998626667073579"/>
      </right>
      <top style="medium">
        <color rgb="FF87A32D"/>
      </top>
      <bottom/>
      <diagonal/>
    </border>
    <border>
      <left style="thin">
        <color indexed="64"/>
      </left>
      <right style="thick">
        <color rgb="FF87A32D"/>
      </right>
      <top style="thin">
        <color indexed="64"/>
      </top>
      <bottom/>
      <diagonal/>
    </border>
    <border>
      <left style="thick">
        <color rgb="FF87A32D"/>
      </left>
      <right style="thin">
        <color indexed="64"/>
      </right>
      <top style="thin">
        <color indexed="64"/>
      </top>
      <bottom/>
      <diagonal/>
    </border>
    <border>
      <left style="thin">
        <color theme="0" tint="-0.34998626667073579"/>
      </left>
      <right style="medium">
        <color rgb="FF87A32D"/>
      </right>
      <top style="thin">
        <color indexed="64"/>
      </top>
      <bottom/>
      <diagonal/>
    </border>
    <border>
      <left/>
      <right style="thin">
        <color theme="0" tint="-0.34998626667073579"/>
      </right>
      <top style="thin">
        <color indexed="64"/>
      </top>
      <bottom/>
      <diagonal/>
    </border>
    <border>
      <left style="medium">
        <color theme="9" tint="-0.249977111117893"/>
      </left>
      <right style="thin">
        <color theme="0" tint="-0.34998626667073579"/>
      </right>
      <top style="thin">
        <color indexed="64"/>
      </top>
      <bottom/>
      <diagonal/>
    </border>
    <border>
      <left style="medium">
        <color rgb="FF87A32D"/>
      </left>
      <right style="medium">
        <color theme="9" tint="-0.249977111117893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87A32D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theme="9" tint="-0.249977111117893"/>
      </left>
      <right style="thin">
        <color indexed="64"/>
      </right>
      <top/>
      <bottom style="thin">
        <color indexed="64"/>
      </bottom>
      <diagonal/>
    </border>
    <border>
      <left style="thin">
        <color rgb="FF87A32D"/>
      </left>
      <right style="medium">
        <color rgb="FF87A32D"/>
      </right>
      <top/>
      <bottom style="thin">
        <color indexed="64"/>
      </bottom>
      <diagonal/>
    </border>
    <border>
      <left style="thin">
        <color rgb="FF87A32D"/>
      </left>
      <right style="thin">
        <color rgb="FF87A32D"/>
      </right>
      <top/>
      <bottom style="thin">
        <color indexed="64"/>
      </bottom>
      <diagonal/>
    </border>
    <border>
      <left style="thin">
        <color rgb="FF87A32D"/>
      </left>
      <right/>
      <top/>
      <bottom style="thin">
        <color indexed="64"/>
      </bottom>
      <diagonal/>
    </border>
    <border>
      <left style="medium">
        <color theme="9" tint="-0.249977111117893"/>
      </left>
      <right/>
      <top/>
      <bottom style="thin">
        <color indexed="64"/>
      </bottom>
      <diagonal/>
    </border>
    <border>
      <left style="thin">
        <color rgb="FFE0DCD2"/>
      </left>
      <right style="thin">
        <color rgb="FFE0DCD2"/>
      </right>
      <top/>
      <bottom style="thin">
        <color indexed="64"/>
      </bottom>
      <diagonal/>
    </border>
    <border>
      <left style="thin">
        <color indexed="64"/>
      </left>
      <right style="thick">
        <color rgb="FF87A32D"/>
      </right>
      <top/>
      <bottom style="thin">
        <color indexed="64"/>
      </bottom>
      <diagonal/>
    </border>
    <border>
      <left style="thick">
        <color rgb="FF87A32D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theme="9" tint="-0.249977111117893"/>
      </right>
      <top/>
      <bottom style="thin">
        <color indexed="64"/>
      </bottom>
      <diagonal/>
    </border>
    <border>
      <left style="medium">
        <color theme="9" tint="-0.249977111117893"/>
      </left>
      <right style="thin">
        <color rgb="FF87A32D"/>
      </right>
      <top/>
      <bottom style="thin">
        <color indexed="64"/>
      </bottom>
      <diagonal/>
    </border>
    <border>
      <left style="medium">
        <color rgb="FF87A32D"/>
      </left>
      <right style="medium">
        <color theme="9" tint="-0.249977111117893"/>
      </right>
      <top/>
      <bottom style="thin">
        <color indexed="64"/>
      </bottom>
      <diagonal/>
    </border>
    <border>
      <left style="hair">
        <color rgb="FF87A32D"/>
      </left>
      <right style="medium">
        <color rgb="FF87A32D"/>
      </right>
      <top style="medium">
        <color rgb="FF87A32D"/>
      </top>
      <bottom/>
      <diagonal/>
    </border>
    <border>
      <left style="thin">
        <color rgb="FF87A32D"/>
      </left>
      <right style="medium">
        <color rgb="FF87A32D"/>
      </right>
      <top style="medium">
        <color rgb="FF87A32D"/>
      </top>
      <bottom/>
      <diagonal/>
    </border>
    <border>
      <left style="thin">
        <color rgb="FF87A32D"/>
      </left>
      <right style="thin">
        <color rgb="FF87A32D"/>
      </right>
      <top style="medium">
        <color rgb="FF87A32D"/>
      </top>
      <bottom/>
      <diagonal/>
    </border>
    <border>
      <left style="thin">
        <color rgb="FF87A32D"/>
      </left>
      <right/>
      <top style="medium">
        <color rgb="FF87A32D"/>
      </top>
      <bottom/>
      <diagonal/>
    </border>
    <border>
      <left style="medium">
        <color theme="9" tint="-0.249977111117893"/>
      </left>
      <right/>
      <top style="medium">
        <color rgb="FF87A32D"/>
      </top>
      <bottom/>
      <diagonal/>
    </border>
    <border>
      <left/>
      <right style="medium">
        <color theme="9" tint="-0.249977111117893"/>
      </right>
      <top style="medium">
        <color rgb="FF87A32D"/>
      </top>
      <bottom/>
      <diagonal/>
    </border>
    <border>
      <left/>
      <right/>
      <top style="medium">
        <color theme="9" tint="-0.249977111117893"/>
      </top>
      <bottom/>
      <diagonal/>
    </border>
    <border>
      <left style="medium">
        <color theme="9" tint="-0.249977111117893"/>
      </left>
      <right style="thin">
        <color rgb="FF87A32D"/>
      </right>
      <top style="medium">
        <color rgb="FF87A32D"/>
      </top>
      <bottom/>
      <diagonal/>
    </border>
    <border>
      <left style="medium">
        <color rgb="FF87A32D"/>
      </left>
      <right style="medium">
        <color theme="9" tint="-0.249977111117893"/>
      </right>
      <top style="medium">
        <color rgb="FF87A32D"/>
      </top>
      <bottom/>
      <diagonal/>
    </border>
    <border>
      <left/>
      <right/>
      <top/>
      <bottom style="medium">
        <color theme="9" tint="-0.249977111117893"/>
      </bottom>
      <diagonal/>
    </border>
    <border>
      <left style="thin">
        <color rgb="FFE0DCD2"/>
      </left>
      <right style="thin">
        <color rgb="FFE0DCD2"/>
      </right>
      <top style="medium">
        <color rgb="FF87A32D"/>
      </top>
      <bottom/>
      <diagonal/>
    </border>
    <border>
      <left style="thin">
        <color rgb="FFE0DCD2"/>
      </left>
      <right style="thin">
        <color rgb="FFE0DCD2"/>
      </right>
      <top style="thin">
        <color indexed="64"/>
      </top>
      <bottom/>
      <diagonal/>
    </border>
    <border>
      <left style="thin">
        <color indexed="64"/>
      </left>
      <right style="medium">
        <color rgb="FF87A32D"/>
      </right>
      <top style="medium">
        <color rgb="FF87A32D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87A32D"/>
      </top>
      <bottom style="thin">
        <color indexed="64"/>
      </bottom>
      <diagonal/>
    </border>
    <border>
      <left style="medium">
        <color rgb="FF87A32D"/>
      </left>
      <right style="thin">
        <color indexed="64"/>
      </right>
      <top style="medium">
        <color rgb="FF87A32D"/>
      </top>
      <bottom style="thin">
        <color indexed="64"/>
      </bottom>
      <diagonal/>
    </border>
    <border>
      <left style="thin">
        <color indexed="64"/>
      </left>
      <right/>
      <top style="medium">
        <color theme="9" tint="-0.24997711111789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theme="9" tint="-0.249977111117893"/>
      </top>
      <bottom style="thin">
        <color indexed="64"/>
      </bottom>
      <diagonal/>
    </border>
    <border>
      <left style="medium">
        <color theme="9" tint="-0.249977111117893"/>
      </left>
      <right style="thin">
        <color indexed="64"/>
      </right>
      <top style="medium">
        <color theme="9" tint="-0.249977111117893"/>
      </top>
      <bottom style="thin">
        <color indexed="64"/>
      </bottom>
      <diagonal/>
    </border>
    <border>
      <left style="medium">
        <color rgb="FFE0DCD2"/>
      </left>
      <right style="medium">
        <color rgb="FFE0DCD2"/>
      </right>
      <top style="medium">
        <color rgb="FF87A32D"/>
      </top>
      <bottom style="medium">
        <color rgb="FF87A32D"/>
      </bottom>
      <diagonal/>
    </border>
    <border>
      <left/>
      <right style="thin">
        <color indexed="64"/>
      </right>
      <top style="medium">
        <color theme="9" tint="-0.249977111117893"/>
      </top>
      <bottom style="thin">
        <color indexed="64"/>
      </bottom>
      <diagonal/>
    </border>
    <border>
      <left style="thin">
        <color rgb="FFE0DCD2"/>
      </left>
      <right style="thin">
        <color rgb="FFE0DCD2"/>
      </right>
      <top style="medium">
        <color theme="9" tint="-0.249977111117893"/>
      </top>
      <bottom style="thin">
        <color indexed="64"/>
      </bottom>
      <diagonal/>
    </border>
    <border>
      <left/>
      <right/>
      <top style="medium">
        <color theme="9" tint="-0.249977111117893"/>
      </top>
      <bottom style="thin">
        <color indexed="64"/>
      </bottom>
      <diagonal/>
    </border>
    <border>
      <left style="thin">
        <color indexed="64"/>
      </left>
      <right style="thick">
        <color rgb="FF87A32D"/>
      </right>
      <top style="medium">
        <color theme="9" tint="-0.249977111117893"/>
      </top>
      <bottom style="thin">
        <color indexed="64"/>
      </bottom>
      <diagonal/>
    </border>
    <border>
      <left style="thick">
        <color rgb="FF87A32D"/>
      </left>
      <right style="thin">
        <color indexed="64"/>
      </right>
      <top style="medium">
        <color theme="9" tint="-0.249977111117893"/>
      </top>
      <bottom style="thin">
        <color indexed="64"/>
      </bottom>
      <diagonal/>
    </border>
    <border>
      <left style="thin">
        <color indexed="64"/>
      </left>
      <right/>
      <top style="medium">
        <color rgb="FF87A32D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theme="9" tint="-0.249977111117893"/>
      </left>
      <right style="thin">
        <color indexed="64"/>
      </right>
      <top/>
      <bottom style="medium">
        <color rgb="FF87A32D"/>
      </bottom>
      <diagonal/>
    </border>
    <border>
      <left style="thin">
        <color indexed="64"/>
      </left>
      <right style="thin">
        <color indexed="64"/>
      </right>
      <top/>
      <bottom style="medium">
        <color rgb="FF87A32D"/>
      </bottom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1" fillId="5" borderId="0" applyNumberFormat="0" applyBorder="0" applyAlignment="0" applyProtection="0"/>
    <xf numFmtId="0" fontId="103" fillId="31" borderId="243" applyNumberFormat="0" applyAlignment="0" applyProtection="0"/>
  </cellStyleXfs>
  <cellXfs count="756">
    <xf numFmtId="0" fontId="0" fillId="0" borderId="0" xfId="0"/>
    <xf numFmtId="49" fontId="6" fillId="0" borderId="0" xfId="0" applyNumberFormat="1" applyFont="1" applyAlignment="1">
      <alignment horizontal="left"/>
    </xf>
    <xf numFmtId="164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/>
    <xf numFmtId="0" fontId="3" fillId="6" borderId="0" xfId="0" applyFont="1" applyFill="1" applyAlignment="1">
      <alignment horizontal="center"/>
    </xf>
    <xf numFmtId="49" fontId="6" fillId="0" borderId="0" xfId="0" applyNumberFormat="1" applyFont="1" applyAlignment="1">
      <alignment horizontal="left" wrapText="1"/>
    </xf>
    <xf numFmtId="0" fontId="5" fillId="6" borderId="0" xfId="0" applyFont="1" applyFill="1"/>
    <xf numFmtId="164" fontId="0" fillId="7" borderId="1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/>
    </xf>
    <xf numFmtId="49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49" fontId="9" fillId="0" borderId="0" xfId="0" applyNumberFormat="1" applyFont="1" applyAlignment="1">
      <alignment horizontal="left" vertical="center"/>
    </xf>
    <xf numFmtId="9" fontId="10" fillId="0" borderId="0" xfId="1" applyFont="1" applyFill="1" applyBorder="1" applyAlignment="1">
      <alignment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9" fontId="12" fillId="9" borderId="2" xfId="1" applyFont="1" applyFill="1" applyBorder="1" applyAlignment="1">
      <alignment horizontal="center" vertical="center"/>
    </xf>
    <xf numFmtId="9" fontId="12" fillId="9" borderId="3" xfId="1" applyFont="1" applyFill="1" applyBorder="1" applyAlignment="1">
      <alignment horizontal="center" vertical="center"/>
    </xf>
    <xf numFmtId="0" fontId="11" fillId="6" borderId="0" xfId="0" applyFont="1" applyFill="1" applyAlignment="1">
      <alignment horizontal="center" vertical="center"/>
    </xf>
    <xf numFmtId="49" fontId="9" fillId="0" borderId="0" xfId="0" applyNumberFormat="1" applyFont="1" applyAlignment="1">
      <alignment horizontal="left" vertical="center" wrapText="1"/>
    </xf>
    <xf numFmtId="9" fontId="12" fillId="6" borderId="0" xfId="1" applyFont="1" applyFill="1" applyBorder="1" applyAlignment="1">
      <alignment horizontal="center" vertical="center"/>
    </xf>
    <xf numFmtId="9" fontId="10" fillId="7" borderId="1" xfId="1" applyFont="1" applyFill="1" applyBorder="1" applyAlignment="1">
      <alignment vertical="center"/>
    </xf>
    <xf numFmtId="9" fontId="13" fillId="9" borderId="2" xfId="1" applyFont="1" applyFill="1" applyBorder="1" applyAlignment="1">
      <alignment horizontal="right" vertical="center"/>
    </xf>
    <xf numFmtId="0" fontId="0" fillId="0" borderId="0" xfId="0" applyAlignment="1">
      <alignment vertical="center"/>
    </xf>
    <xf numFmtId="49" fontId="6" fillId="0" borderId="0" xfId="0" applyNumberFormat="1" applyFont="1" applyAlignment="1">
      <alignment horizontal="left" vertical="center"/>
    </xf>
    <xf numFmtId="9" fontId="14" fillId="0" borderId="0" xfId="1" applyFont="1" applyFill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1" fontId="15" fillId="10" borderId="4" xfId="0" applyNumberFormat="1" applyFont="1" applyFill="1" applyBorder="1" applyAlignment="1">
      <alignment horizontal="center" vertical="center"/>
    </xf>
    <xf numFmtId="1" fontId="15" fillId="10" borderId="5" xfId="0" applyNumberFormat="1" applyFont="1" applyFill="1" applyBorder="1" applyAlignment="1">
      <alignment horizontal="center" vertical="center"/>
    </xf>
    <xf numFmtId="1" fontId="15" fillId="10" borderId="2" xfId="0" applyNumberFormat="1" applyFont="1" applyFill="1" applyBorder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49" fontId="6" fillId="0" borderId="0" xfId="0" applyNumberFormat="1" applyFont="1" applyAlignment="1">
      <alignment horizontal="left" vertical="center" wrapText="1"/>
    </xf>
    <xf numFmtId="1" fontId="15" fillId="6" borderId="0" xfId="0" applyNumberFormat="1" applyFont="1" applyFill="1" applyAlignment="1">
      <alignment horizontal="center" vertical="center"/>
    </xf>
    <xf numFmtId="0" fontId="16" fillId="0" borderId="0" xfId="0" applyFont="1" applyAlignment="1">
      <alignment horizontal="center" vertical="center"/>
    </xf>
    <xf numFmtId="9" fontId="14" fillId="7" borderId="1" xfId="1" applyFont="1" applyFill="1" applyBorder="1" applyAlignment="1">
      <alignment vertical="center"/>
    </xf>
    <xf numFmtId="0" fontId="15" fillId="10" borderId="4" xfId="0" applyFont="1" applyFill="1" applyBorder="1" applyAlignment="1">
      <alignment horizontal="center" vertical="center"/>
    </xf>
    <xf numFmtId="0" fontId="17" fillId="10" borderId="4" xfId="0" applyFont="1" applyFill="1" applyBorder="1" applyAlignment="1">
      <alignment horizontal="right" vertical="center"/>
    </xf>
    <xf numFmtId="1" fontId="18" fillId="11" borderId="4" xfId="0" applyNumberFormat="1" applyFont="1" applyFill="1" applyBorder="1" applyAlignment="1">
      <alignment horizontal="center"/>
    </xf>
    <xf numFmtId="1" fontId="18" fillId="11" borderId="5" xfId="0" applyNumberFormat="1" applyFont="1" applyFill="1" applyBorder="1" applyAlignment="1">
      <alignment horizontal="center"/>
    </xf>
    <xf numFmtId="1" fontId="18" fillId="11" borderId="2" xfId="0" applyNumberFormat="1" applyFont="1" applyFill="1" applyBorder="1" applyAlignment="1">
      <alignment horizontal="center"/>
    </xf>
    <xf numFmtId="1" fontId="18" fillId="6" borderId="0" xfId="0" applyNumberFormat="1" applyFont="1" applyFill="1" applyAlignment="1">
      <alignment horizontal="center"/>
    </xf>
    <xf numFmtId="1" fontId="19" fillId="0" borderId="0" xfId="0" applyNumberFormat="1" applyFont="1" applyAlignment="1">
      <alignment vertical="center"/>
    </xf>
    <xf numFmtId="0" fontId="19" fillId="0" borderId="0" xfId="0" applyFont="1" applyAlignment="1">
      <alignment horizontal="center" vertical="center"/>
    </xf>
    <xf numFmtId="164" fontId="18" fillId="11" borderId="4" xfId="0" applyNumberFormat="1" applyFont="1" applyFill="1" applyBorder="1" applyAlignment="1">
      <alignment horizontal="center"/>
    </xf>
    <xf numFmtId="164" fontId="13" fillId="11" borderId="4" xfId="0" applyNumberFormat="1" applyFont="1" applyFill="1" applyBorder="1" applyAlignment="1">
      <alignment horizontal="right"/>
    </xf>
    <xf numFmtId="0" fontId="14" fillId="0" borderId="0" xfId="0" applyFont="1" applyAlignment="1">
      <alignment horizontal="center" vertical="center"/>
    </xf>
    <xf numFmtId="1" fontId="18" fillId="8" borderId="4" xfId="0" applyNumberFormat="1" applyFont="1" applyFill="1" applyBorder="1" applyAlignment="1">
      <alignment horizontal="center"/>
    </xf>
    <xf numFmtId="1" fontId="18" fillId="8" borderId="5" xfId="0" applyNumberFormat="1" applyFont="1" applyFill="1" applyBorder="1" applyAlignment="1">
      <alignment horizontal="center"/>
    </xf>
    <xf numFmtId="1" fontId="18" fillId="8" borderId="2" xfId="0" applyNumberFormat="1" applyFont="1" applyFill="1" applyBorder="1" applyAlignment="1">
      <alignment horizontal="center"/>
    </xf>
    <xf numFmtId="0" fontId="20" fillId="0" borderId="0" xfId="1" applyNumberFormat="1" applyFont="1" applyAlignment="1">
      <alignment horizontal="center" vertical="center"/>
    </xf>
    <xf numFmtId="0" fontId="14" fillId="7" borderId="1" xfId="0" applyFont="1" applyFill="1" applyBorder="1" applyAlignment="1">
      <alignment horizontal="center" vertical="center"/>
    </xf>
    <xf numFmtId="164" fontId="18" fillId="8" borderId="4" xfId="0" applyNumberFormat="1" applyFont="1" applyFill="1" applyBorder="1" applyAlignment="1">
      <alignment horizontal="center"/>
    </xf>
    <xf numFmtId="164" fontId="13" fillId="8" borderId="4" xfId="0" applyNumberFormat="1" applyFont="1" applyFill="1" applyBorder="1" applyAlignment="1">
      <alignment horizontal="right"/>
    </xf>
    <xf numFmtId="49" fontId="6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5" fillId="0" borderId="0" xfId="0" applyFont="1" applyAlignment="1">
      <alignment horizontal="center" vertical="center"/>
    </xf>
    <xf numFmtId="1" fontId="21" fillId="12" borderId="4" xfId="0" applyNumberFormat="1" applyFont="1" applyFill="1" applyBorder="1" applyAlignment="1">
      <alignment horizontal="center" vertical="center"/>
    </xf>
    <xf numFmtId="1" fontId="21" fillId="12" borderId="5" xfId="0" applyNumberFormat="1" applyFont="1" applyFill="1" applyBorder="1" applyAlignment="1">
      <alignment horizontal="center" vertical="center"/>
    </xf>
    <xf numFmtId="1" fontId="21" fillId="12" borderId="2" xfId="0" applyNumberFormat="1" applyFont="1" applyFill="1" applyBorder="1" applyAlignment="1">
      <alignment horizontal="center" vertical="center"/>
    </xf>
    <xf numFmtId="49" fontId="6" fillId="0" borderId="0" xfId="0" applyNumberFormat="1" applyFont="1" applyAlignment="1">
      <alignment horizontal="center" vertical="center" wrapText="1"/>
    </xf>
    <xf numFmtId="1" fontId="21" fillId="6" borderId="0" xfId="0" applyNumberFormat="1" applyFont="1" applyFill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4" fontId="21" fillId="12" borderId="4" xfId="0" applyNumberFormat="1" applyFont="1" applyFill="1" applyBorder="1" applyAlignment="1">
      <alignment horizontal="center" vertical="center"/>
    </xf>
    <xf numFmtId="164" fontId="22" fillId="12" borderId="4" xfId="0" applyNumberFormat="1" applyFont="1" applyFill="1" applyBorder="1" applyAlignment="1">
      <alignment horizontal="center" vertical="center"/>
    </xf>
    <xf numFmtId="0" fontId="23" fillId="0" borderId="0" xfId="0" applyFont="1" applyAlignment="1">
      <alignment horizontal="right"/>
    </xf>
    <xf numFmtId="9" fontId="16" fillId="0" borderId="0" xfId="1" applyFont="1" applyAlignment="1"/>
    <xf numFmtId="0" fontId="23" fillId="0" borderId="0" xfId="0" applyFont="1"/>
    <xf numFmtId="0" fontId="23" fillId="7" borderId="1" xfId="0" applyFont="1" applyFill="1" applyBorder="1" applyAlignment="1">
      <alignment horizontal="right"/>
    </xf>
    <xf numFmtId="0" fontId="24" fillId="0" borderId="6" xfId="0" applyFont="1" applyBorder="1" applyAlignment="1">
      <alignment horizontal="right" vertical="center"/>
    </xf>
    <xf numFmtId="0" fontId="25" fillId="0" borderId="7" xfId="0" applyFont="1" applyBorder="1" applyAlignment="1">
      <alignment horizontal="left" wrapText="1"/>
    </xf>
    <xf numFmtId="49" fontId="6" fillId="0" borderId="8" xfId="0" applyNumberFormat="1" applyFont="1" applyBorder="1" applyAlignment="1">
      <alignment horizontal="left"/>
    </xf>
    <xf numFmtId="164" fontId="26" fillId="13" borderId="9" xfId="4" applyNumberFormat="1" applyFont="1" applyFill="1" applyBorder="1" applyAlignment="1">
      <alignment horizontal="center" vertical="center"/>
    </xf>
    <xf numFmtId="1" fontId="4" fillId="14" borderId="10" xfId="0" applyNumberFormat="1" applyFont="1" applyFill="1" applyBorder="1"/>
    <xf numFmtId="1" fontId="0" fillId="14" borderId="11" xfId="0" applyNumberFormat="1" applyFill="1" applyBorder="1"/>
    <xf numFmtId="1" fontId="0" fillId="14" borderId="11" xfId="0" applyNumberFormat="1" applyFill="1" applyBorder="1" applyAlignment="1">
      <alignment wrapText="1"/>
    </xf>
    <xf numFmtId="9" fontId="20" fillId="0" borderId="12" xfId="1" applyFont="1" applyFill="1" applyBorder="1" applyAlignment="1">
      <alignment horizontal="center"/>
    </xf>
    <xf numFmtId="1" fontId="27" fillId="0" borderId="13" xfId="0" applyNumberFormat="1" applyFont="1" applyBorder="1" applyAlignment="1">
      <alignment horizontal="center"/>
    </xf>
    <xf numFmtId="1" fontId="16" fillId="0" borderId="14" xfId="0" applyNumberFormat="1" applyFont="1" applyBorder="1" applyAlignment="1">
      <alignment horizontal="center"/>
    </xf>
    <xf numFmtId="1" fontId="28" fillId="0" borderId="14" xfId="0" applyNumberFormat="1" applyFont="1" applyBorder="1" applyAlignment="1">
      <alignment horizontal="center"/>
    </xf>
    <xf numFmtId="1" fontId="29" fillId="0" borderId="15" xfId="0" applyNumberFormat="1" applyFont="1" applyBorder="1" applyAlignment="1">
      <alignment horizontal="center"/>
    </xf>
    <xf numFmtId="0" fontId="30" fillId="0" borderId="16" xfId="0" applyFont="1" applyBorder="1" applyAlignment="1">
      <alignment horizontal="center" vertical="center" wrapText="1"/>
    </xf>
    <xf numFmtId="0" fontId="30" fillId="0" borderId="17" xfId="0" applyFont="1" applyBorder="1" applyAlignment="1">
      <alignment horizontal="center" vertical="center" wrapText="1"/>
    </xf>
    <xf numFmtId="1" fontId="31" fillId="0" borderId="18" xfId="0" applyNumberFormat="1" applyFont="1" applyBorder="1" applyAlignment="1">
      <alignment horizontal="center" vertical="center" wrapText="1"/>
    </xf>
    <xf numFmtId="0" fontId="30" fillId="0" borderId="19" xfId="0" applyFont="1" applyBorder="1" applyAlignment="1">
      <alignment horizontal="center" vertical="center" wrapText="1"/>
    </xf>
    <xf numFmtId="0" fontId="30" fillId="0" borderId="14" xfId="0" applyFont="1" applyBorder="1" applyAlignment="1">
      <alignment horizontal="center" vertical="center" wrapText="1"/>
    </xf>
    <xf numFmtId="0" fontId="30" fillId="0" borderId="20" xfId="0" applyFont="1" applyBorder="1" applyAlignment="1">
      <alignment horizontal="center" vertical="center" wrapText="1"/>
    </xf>
    <xf numFmtId="0" fontId="30" fillId="0" borderId="13" xfId="0" applyFont="1" applyBorder="1" applyAlignment="1">
      <alignment horizontal="center" vertical="center" wrapText="1"/>
    </xf>
    <xf numFmtId="0" fontId="1" fillId="5" borderId="0" xfId="5" applyAlignment="1">
      <alignment horizontal="center"/>
    </xf>
    <xf numFmtId="0" fontId="32" fillId="0" borderId="21" xfId="0" applyFont="1" applyBorder="1" applyAlignment="1">
      <alignment horizontal="center" vertical="center" wrapText="1"/>
    </xf>
    <xf numFmtId="0" fontId="32" fillId="0" borderId="22" xfId="0" applyFont="1" applyBorder="1" applyAlignment="1">
      <alignment horizontal="center" vertical="center" wrapText="1"/>
    </xf>
    <xf numFmtId="0" fontId="32" fillId="0" borderId="9" xfId="0" applyFont="1" applyBorder="1" applyAlignment="1">
      <alignment horizontal="center" vertical="center" wrapText="1"/>
    </xf>
    <xf numFmtId="9" fontId="20" fillId="6" borderId="0" xfId="1" applyFont="1" applyFill="1" applyBorder="1" applyAlignment="1">
      <alignment horizontal="center"/>
    </xf>
    <xf numFmtId="49" fontId="6" fillId="0" borderId="8" xfId="0" applyNumberFormat="1" applyFont="1" applyBorder="1" applyAlignment="1">
      <alignment horizontal="left" wrapText="1"/>
    </xf>
    <xf numFmtId="164" fontId="33" fillId="0" borderId="23" xfId="4" applyNumberFormat="1" applyFont="1" applyFill="1" applyBorder="1" applyAlignment="1">
      <alignment horizontal="center" vertical="center"/>
    </xf>
    <xf numFmtId="164" fontId="33" fillId="0" borderId="9" xfId="4" applyNumberFormat="1" applyFont="1" applyFill="1" applyBorder="1" applyAlignment="1">
      <alignment horizontal="center" vertical="center"/>
    </xf>
    <xf numFmtId="1" fontId="4" fillId="0" borderId="24" xfId="0" applyNumberFormat="1" applyFont="1" applyBorder="1"/>
    <xf numFmtId="1" fontId="0" fillId="0" borderId="25" xfId="0" applyNumberFormat="1" applyBorder="1"/>
    <xf numFmtId="1" fontId="4" fillId="0" borderId="10" xfId="0" applyNumberFormat="1" applyFont="1" applyBorder="1"/>
    <xf numFmtId="1" fontId="0" fillId="0" borderId="11" xfId="0" applyNumberFormat="1" applyBorder="1" applyAlignment="1">
      <alignment wrapText="1"/>
    </xf>
    <xf numFmtId="0" fontId="30" fillId="0" borderId="26" xfId="0" applyFont="1" applyBorder="1" applyAlignment="1">
      <alignment horizontal="center" vertical="center" wrapText="1"/>
    </xf>
    <xf numFmtId="0" fontId="30" fillId="0" borderId="27" xfId="0" applyFont="1" applyBorder="1" applyAlignment="1">
      <alignment horizontal="center" vertical="center" wrapText="1"/>
    </xf>
    <xf numFmtId="1" fontId="31" fillId="0" borderId="28" xfId="0" applyNumberFormat="1" applyFont="1" applyBorder="1" applyAlignment="1">
      <alignment horizontal="center" vertical="center" wrapText="1"/>
    </xf>
    <xf numFmtId="0" fontId="30" fillId="0" borderId="29" xfId="0" applyFont="1" applyBorder="1" applyAlignment="1">
      <alignment horizontal="center" vertical="center" wrapText="1"/>
    </xf>
    <xf numFmtId="0" fontId="30" fillId="0" borderId="30" xfId="0" applyFont="1" applyBorder="1" applyAlignment="1">
      <alignment horizontal="center" vertical="center" wrapText="1"/>
    </xf>
    <xf numFmtId="0" fontId="30" fillId="0" borderId="31" xfId="0" applyFont="1" applyBorder="1" applyAlignment="1">
      <alignment horizontal="center" vertical="center" wrapText="1"/>
    </xf>
    <xf numFmtId="0" fontId="30" fillId="0" borderId="32" xfId="0" applyFont="1" applyBorder="1" applyAlignment="1">
      <alignment horizontal="center" vertical="center" wrapText="1"/>
    </xf>
    <xf numFmtId="0" fontId="30" fillId="0" borderId="33" xfId="0" applyFont="1" applyBorder="1" applyAlignment="1">
      <alignment horizontal="center" vertical="center" wrapText="1"/>
    </xf>
    <xf numFmtId="0" fontId="30" fillId="0" borderId="34" xfId="0" applyFont="1" applyBorder="1" applyAlignment="1">
      <alignment horizontal="center" vertical="center" wrapText="1"/>
    </xf>
    <xf numFmtId="0" fontId="32" fillId="0" borderId="35" xfId="0" applyFont="1" applyBorder="1" applyAlignment="1">
      <alignment horizontal="center" vertical="center" wrapText="1"/>
    </xf>
    <xf numFmtId="0" fontId="32" fillId="0" borderId="6" xfId="0" applyFont="1" applyBorder="1" applyAlignment="1">
      <alignment horizontal="center" vertical="center" wrapText="1"/>
    </xf>
    <xf numFmtId="0" fontId="32" fillId="15" borderId="35" xfId="0" applyFont="1" applyFill="1" applyBorder="1" applyAlignment="1">
      <alignment horizontal="center" vertical="center" wrapText="1"/>
    </xf>
    <xf numFmtId="0" fontId="34" fillId="6" borderId="0" xfId="0" applyFont="1" applyFill="1" applyAlignment="1">
      <alignment horizontal="center" vertical="center" wrapText="1"/>
    </xf>
    <xf numFmtId="49" fontId="6" fillId="0" borderId="36" xfId="0" applyNumberFormat="1" applyFont="1" applyBorder="1" applyAlignment="1">
      <alignment horizontal="left"/>
    </xf>
    <xf numFmtId="1" fontId="33" fillId="0" borderId="24" xfId="0" applyNumberFormat="1" applyFont="1" applyBorder="1" applyAlignment="1">
      <alignment horizontal="center"/>
    </xf>
    <xf numFmtId="0" fontId="33" fillId="0" borderId="25" xfId="1" applyNumberFormat="1" applyFont="1" applyFill="1" applyBorder="1"/>
    <xf numFmtId="9" fontId="0" fillId="0" borderId="37" xfId="1" applyFont="1" applyFill="1" applyBorder="1"/>
    <xf numFmtId="9" fontId="0" fillId="0" borderId="11" xfId="1" applyFont="1" applyFill="1" applyBorder="1"/>
    <xf numFmtId="1" fontId="4" fillId="7" borderId="0" xfId="0" applyNumberFormat="1" applyFont="1" applyFill="1" applyAlignment="1">
      <alignment horizontal="center"/>
    </xf>
    <xf numFmtId="1" fontId="27" fillId="0" borderId="19" xfId="0" applyNumberFormat="1" applyFont="1" applyBorder="1" applyAlignment="1">
      <alignment horizontal="center"/>
    </xf>
    <xf numFmtId="1" fontId="28" fillId="0" borderId="20" xfId="0" applyNumberFormat="1" applyFont="1" applyBorder="1" applyAlignment="1">
      <alignment horizontal="center"/>
    </xf>
    <xf numFmtId="0" fontId="30" fillId="0" borderId="38" xfId="0" applyFont="1" applyBorder="1" applyAlignment="1">
      <alignment horizontal="center" vertical="center" wrapText="1"/>
    </xf>
    <xf numFmtId="0" fontId="4" fillId="16" borderId="12" xfId="0" applyFont="1" applyFill="1" applyBorder="1" applyAlignment="1">
      <alignment horizontal="center" wrapText="1"/>
    </xf>
    <xf numFmtId="0" fontId="0" fillId="0" borderId="26" xfId="0" applyBorder="1" applyAlignment="1">
      <alignment horizontal="left" wrapText="1"/>
    </xf>
    <xf numFmtId="1" fontId="36" fillId="0" borderId="42" xfId="0" applyNumberFormat="1" applyFont="1" applyBorder="1" applyAlignment="1">
      <alignment horizontal="left" wrapText="1"/>
    </xf>
    <xf numFmtId="1" fontId="4" fillId="0" borderId="43" xfId="0" applyNumberFormat="1" applyFont="1" applyBorder="1" applyAlignment="1">
      <alignment horizontal="center" wrapText="1"/>
    </xf>
    <xf numFmtId="49" fontId="6" fillId="17" borderId="44" xfId="0" applyNumberFormat="1" applyFont="1" applyFill="1" applyBorder="1" applyAlignment="1">
      <alignment horizontal="left"/>
    </xf>
    <xf numFmtId="164" fontId="3" fillId="18" borderId="45" xfId="4" applyNumberFormat="1" applyFont="1" applyFill="1" applyBorder="1" applyAlignment="1">
      <alignment vertical="center"/>
    </xf>
    <xf numFmtId="165" fontId="3" fillId="19" borderId="46" xfId="4" applyNumberFormat="1" applyFont="1" applyFill="1" applyBorder="1" applyAlignment="1">
      <alignment horizontal="center" vertical="center"/>
    </xf>
    <xf numFmtId="1" fontId="4" fillId="14" borderId="47" xfId="0" applyNumberFormat="1" applyFont="1" applyFill="1" applyBorder="1"/>
    <xf numFmtId="9" fontId="37" fillId="14" borderId="48" xfId="1" applyFont="1" applyFill="1" applyBorder="1" applyAlignment="1">
      <alignment horizontal="center"/>
    </xf>
    <xf numFmtId="1" fontId="4" fillId="14" borderId="47" xfId="0" applyNumberFormat="1" applyFont="1" applyFill="1" applyBorder="1" applyAlignment="1">
      <alignment horizontal="center"/>
    </xf>
    <xf numFmtId="9" fontId="37" fillId="14" borderId="48" xfId="1" applyFont="1" applyFill="1" applyBorder="1" applyAlignment="1">
      <alignment horizontal="center" wrapText="1"/>
    </xf>
    <xf numFmtId="9" fontId="20" fillId="16" borderId="49" xfId="1" applyFont="1" applyFill="1" applyBorder="1" applyAlignment="1">
      <alignment horizontal="center"/>
    </xf>
    <xf numFmtId="1" fontId="16" fillId="0" borderId="50" xfId="0" applyNumberFormat="1" applyFont="1" applyBorder="1" applyAlignment="1">
      <alignment horizontal="center"/>
    </xf>
    <xf numFmtId="1" fontId="28" fillId="0" borderId="50" xfId="0" applyNumberFormat="1" applyFont="1" applyBorder="1" applyAlignment="1">
      <alignment horizontal="center"/>
    </xf>
    <xf numFmtId="1" fontId="29" fillId="0" borderId="51" xfId="0" applyNumberFormat="1" applyFont="1" applyBorder="1" applyAlignment="1">
      <alignment horizontal="center"/>
    </xf>
    <xf numFmtId="0" fontId="30" fillId="20" borderId="52" xfId="0" applyFont="1" applyFill="1" applyBorder="1" applyAlignment="1">
      <alignment horizontal="center" vertical="center" wrapText="1"/>
    </xf>
    <xf numFmtId="0" fontId="30" fillId="16" borderId="53" xfId="0" applyFont="1" applyFill="1" applyBorder="1" applyAlignment="1">
      <alignment horizontal="center" vertical="center" wrapText="1"/>
    </xf>
    <xf numFmtId="1" fontId="31" fillId="17" borderId="54" xfId="0" applyNumberFormat="1" applyFont="1" applyFill="1" applyBorder="1" applyAlignment="1">
      <alignment horizontal="center" vertical="center" wrapText="1"/>
    </xf>
    <xf numFmtId="0" fontId="38" fillId="0" borderId="55" xfId="0" applyFont="1" applyBorder="1" applyAlignment="1">
      <alignment horizontal="center" vertical="center" wrapText="1"/>
    </xf>
    <xf numFmtId="0" fontId="38" fillId="0" borderId="56" xfId="0" applyFont="1" applyBorder="1" applyAlignment="1">
      <alignment horizontal="center" vertical="center" wrapText="1"/>
    </xf>
    <xf numFmtId="0" fontId="38" fillId="0" borderId="57" xfId="0" applyFont="1" applyBorder="1" applyAlignment="1">
      <alignment horizontal="center" vertical="center" wrapText="1"/>
    </xf>
    <xf numFmtId="1" fontId="38" fillId="0" borderId="58" xfId="0" applyNumberFormat="1" applyFont="1" applyBorder="1" applyAlignment="1">
      <alignment horizontal="center" vertical="center" wrapText="1"/>
    </xf>
    <xf numFmtId="0" fontId="38" fillId="0" borderId="51" xfId="0" applyFont="1" applyBorder="1" applyAlignment="1">
      <alignment horizontal="center" vertical="center" wrapText="1"/>
    </xf>
    <xf numFmtId="0" fontId="38" fillId="0" borderId="59" xfId="0" applyFont="1" applyBorder="1" applyAlignment="1">
      <alignment horizontal="center" vertical="center" wrapText="1"/>
    </xf>
    <xf numFmtId="0" fontId="32" fillId="0" borderId="7" xfId="0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32" fillId="0" borderId="0" xfId="0" applyFont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32" fillId="0" borderId="60" xfId="0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32" fillId="0" borderId="56" xfId="0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49" fontId="39" fillId="17" borderId="44" xfId="0" applyNumberFormat="1" applyFont="1" applyFill="1" applyBorder="1" applyAlignment="1">
      <alignment horizontal="left"/>
    </xf>
    <xf numFmtId="164" fontId="3" fillId="18" borderId="61" xfId="4" applyNumberFormat="1" applyFont="1" applyFill="1" applyBorder="1" applyAlignment="1">
      <alignment horizontal="center" vertical="center"/>
    </xf>
    <xf numFmtId="165" fontId="3" fillId="19" borderId="62" xfId="4" applyNumberFormat="1" applyFont="1" applyFill="1" applyBorder="1" applyAlignment="1">
      <alignment horizontal="center" vertical="center"/>
    </xf>
    <xf numFmtId="1" fontId="4" fillId="14" borderId="63" xfId="0" applyNumberFormat="1" applyFont="1" applyFill="1" applyBorder="1"/>
    <xf numFmtId="1" fontId="0" fillId="14" borderId="64" xfId="0" applyNumberFormat="1" applyFill="1" applyBorder="1"/>
    <xf numFmtId="1" fontId="0" fillId="14" borderId="48" xfId="0" applyNumberFormat="1" applyFill="1" applyBorder="1" applyAlignment="1">
      <alignment wrapText="1"/>
    </xf>
    <xf numFmtId="0" fontId="7" fillId="20" borderId="65" xfId="0" applyFont="1" applyFill="1" applyBorder="1" applyAlignment="1">
      <alignment horizontal="center" vertical="center" wrapText="1"/>
    </xf>
    <xf numFmtId="0" fontId="30" fillId="16" borderId="66" xfId="0" applyFont="1" applyFill="1" applyBorder="1" applyAlignment="1">
      <alignment horizontal="center" vertical="center" wrapText="1"/>
    </xf>
    <xf numFmtId="1" fontId="31" fillId="17" borderId="43" xfId="0" applyNumberFormat="1" applyFont="1" applyFill="1" applyBorder="1" applyAlignment="1">
      <alignment horizontal="center" vertical="center" wrapText="1"/>
    </xf>
    <xf numFmtId="0" fontId="38" fillId="0" borderId="67" xfId="0" applyFont="1" applyBorder="1" applyAlignment="1">
      <alignment horizontal="center" vertical="center" wrapText="1"/>
    </xf>
    <xf numFmtId="0" fontId="38" fillId="0" borderId="68" xfId="0" applyFont="1" applyBorder="1" applyAlignment="1">
      <alignment horizontal="center" vertical="center" wrapText="1"/>
    </xf>
    <xf numFmtId="0" fontId="38" fillId="0" borderId="69" xfId="0" applyFont="1" applyBorder="1" applyAlignment="1">
      <alignment horizontal="center" vertical="center" wrapText="1"/>
    </xf>
    <xf numFmtId="0" fontId="40" fillId="0" borderId="59" xfId="0" applyFont="1" applyBorder="1" applyAlignment="1">
      <alignment horizontal="center" vertical="center" wrapText="1"/>
    </xf>
    <xf numFmtId="0" fontId="40" fillId="0" borderId="56" xfId="0" applyFont="1" applyBorder="1" applyAlignment="1">
      <alignment horizontal="center" vertical="center" wrapText="1"/>
    </xf>
    <xf numFmtId="0" fontId="40" fillId="0" borderId="70" xfId="0" applyFont="1" applyBorder="1" applyAlignment="1">
      <alignment horizontal="center" vertical="center" wrapText="1"/>
    </xf>
    <xf numFmtId="0" fontId="32" fillId="0" borderId="7" xfId="0" applyFont="1" applyBorder="1" applyAlignment="1">
      <alignment horizontal="center" vertical="center" wrapText="1"/>
    </xf>
    <xf numFmtId="0" fontId="32" fillId="0" borderId="0" xfId="0" applyFont="1" applyAlignment="1">
      <alignment horizontal="center" vertical="center" wrapText="1"/>
    </xf>
    <xf numFmtId="0" fontId="32" fillId="0" borderId="60" xfId="0" applyFont="1" applyBorder="1" applyAlignment="1">
      <alignment horizontal="center" vertical="center" wrapText="1"/>
    </xf>
    <xf numFmtId="0" fontId="32" fillId="0" borderId="71" xfId="0" applyFont="1" applyBorder="1" applyAlignment="1">
      <alignment horizontal="center" vertical="center" wrapText="1"/>
    </xf>
    <xf numFmtId="0" fontId="32" fillId="15" borderId="0" xfId="0" applyFont="1" applyFill="1" applyAlignment="1">
      <alignment horizontal="center" vertical="center" wrapText="1"/>
    </xf>
    <xf numFmtId="49" fontId="41" fillId="17" borderId="72" xfId="0" applyNumberFormat="1" applyFont="1" applyFill="1" applyBorder="1" applyAlignment="1">
      <alignment horizontal="left"/>
    </xf>
    <xf numFmtId="165" fontId="3" fillId="21" borderId="73" xfId="4" applyNumberFormat="1" applyFont="1" applyFill="1" applyBorder="1" applyAlignment="1">
      <alignment horizontal="center" vertical="center"/>
    </xf>
    <xf numFmtId="165" fontId="3" fillId="21" borderId="74" xfId="4" applyNumberFormat="1" applyFont="1" applyFill="1" applyBorder="1" applyAlignment="1">
      <alignment horizontal="center" vertical="center"/>
    </xf>
    <xf numFmtId="9" fontId="36" fillId="14" borderId="75" xfId="1" applyFont="1" applyFill="1" applyBorder="1"/>
    <xf numFmtId="9" fontId="36" fillId="14" borderId="48" xfId="1" applyFont="1" applyFill="1" applyBorder="1"/>
    <xf numFmtId="164" fontId="3" fillId="7" borderId="0" xfId="4" applyNumberFormat="1" applyFont="1" applyFill="1" applyBorder="1" applyAlignment="1">
      <alignment horizontal="center" vertical="center"/>
    </xf>
    <xf numFmtId="9" fontId="42" fillId="16" borderId="44" xfId="1" applyFont="1" applyFill="1" applyBorder="1" applyAlignment="1">
      <alignment horizontal="center"/>
    </xf>
    <xf numFmtId="1" fontId="27" fillId="0" borderId="55" xfId="0" applyNumberFormat="1" applyFont="1" applyBorder="1" applyAlignment="1">
      <alignment horizontal="center"/>
    </xf>
    <xf numFmtId="1" fontId="16" fillId="0" borderId="56" xfId="0" applyNumberFormat="1" applyFont="1" applyBorder="1" applyAlignment="1">
      <alignment horizontal="center"/>
    </xf>
    <xf numFmtId="1" fontId="28" fillId="0" borderId="56" xfId="0" applyNumberFormat="1" applyFont="1" applyBorder="1" applyAlignment="1">
      <alignment horizontal="center"/>
    </xf>
    <xf numFmtId="0" fontId="38" fillId="20" borderId="76" xfId="0" applyFont="1" applyFill="1" applyBorder="1" applyAlignment="1">
      <alignment horizontal="center" vertical="center" wrapText="1"/>
    </xf>
    <xf numFmtId="0" fontId="38" fillId="16" borderId="77" xfId="0" applyFont="1" applyFill="1" applyBorder="1" applyAlignment="1">
      <alignment horizontal="center" vertical="center" wrapText="1"/>
    </xf>
    <xf numFmtId="1" fontId="38" fillId="17" borderId="78" xfId="0" applyNumberFormat="1" applyFont="1" applyFill="1" applyBorder="1" applyAlignment="1">
      <alignment horizontal="center" vertical="center" wrapText="1"/>
    </xf>
    <xf numFmtId="0" fontId="32" fillId="0" borderId="71" xfId="0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32" fillId="0" borderId="81" xfId="0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16" borderId="44" xfId="0" applyFill="1" applyBorder="1" applyAlignment="1">
      <alignment horizontal="center" wrapText="1"/>
    </xf>
    <xf numFmtId="0" fontId="25" fillId="0" borderId="82" xfId="0" applyFont="1" applyBorder="1" applyAlignment="1">
      <alignment horizontal="left" wrapText="1"/>
    </xf>
    <xf numFmtId="1" fontId="44" fillId="0" borderId="83" xfId="0" applyNumberFormat="1" applyFont="1" applyBorder="1" applyAlignment="1">
      <alignment horizontal="left" wrapText="1"/>
    </xf>
    <xf numFmtId="0" fontId="32" fillId="0" borderId="50" xfId="0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32" fillId="0" borderId="55" xfId="0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32" fillId="0" borderId="57" xfId="0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1" fontId="40" fillId="17" borderId="43" xfId="0" applyNumberFormat="1" applyFont="1" applyFill="1" applyBorder="1" applyAlignment="1">
      <alignment horizontal="center" vertical="center" wrapText="1"/>
    </xf>
    <xf numFmtId="0" fontId="43" fillId="0" borderId="68" xfId="0" applyFont="1" applyBorder="1" applyAlignment="1">
      <alignment horizontal="center" vertical="center" wrapText="1"/>
    </xf>
    <xf numFmtId="0" fontId="43" fillId="0" borderId="69" xfId="0" applyFont="1" applyBorder="1" applyAlignment="1">
      <alignment horizontal="center" vertical="center" wrapText="1"/>
    </xf>
    <xf numFmtId="0" fontId="32" fillId="22" borderId="65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32" fillId="0" borderId="72" xfId="0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32" fillId="0" borderId="84" xfId="0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32" fillId="0" borderId="67" xfId="0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32" fillId="15" borderId="67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25" fillId="0" borderId="65" xfId="0" applyFont="1" applyBorder="1" applyAlignment="1">
      <alignment horizontal="left" wrapText="1"/>
    </xf>
    <xf numFmtId="0" fontId="45" fillId="0" borderId="65" xfId="0" applyFont="1" applyBorder="1" applyAlignment="1">
      <alignment horizontal="left" wrapText="1"/>
    </xf>
    <xf numFmtId="49" fontId="0" fillId="16" borderId="44" xfId="0" applyNumberFormat="1" applyFill="1" applyBorder="1" applyAlignment="1">
      <alignment horizontal="center" wrapText="1"/>
    </xf>
    <xf numFmtId="0" fontId="32" fillId="0" borderId="85" xfId="0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46" fillId="0" borderId="65" xfId="0" applyFont="1" applyBorder="1" applyAlignment="1">
      <alignment horizontal="left" wrapText="1"/>
    </xf>
    <xf numFmtId="49" fontId="41" fillId="17" borderId="44" xfId="0" applyNumberFormat="1" applyFont="1" applyFill="1" applyBorder="1" applyAlignment="1">
      <alignment horizontal="left"/>
    </xf>
    <xf numFmtId="0" fontId="47" fillId="0" borderId="65" xfId="0" applyFont="1" applyBorder="1" applyAlignment="1">
      <alignment horizontal="left" wrapText="1"/>
    </xf>
    <xf numFmtId="0" fontId="48" fillId="0" borderId="65" xfId="0" applyFont="1" applyBorder="1" applyAlignment="1">
      <alignment horizontal="left" wrapText="1"/>
    </xf>
    <xf numFmtId="0" fontId="25" fillId="0" borderId="65" xfId="0" applyFont="1" applyBorder="1" applyAlignment="1">
      <alignment vertical="top" wrapText="1"/>
    </xf>
    <xf numFmtId="49" fontId="49" fillId="17" borderId="44" xfId="0" applyNumberFormat="1" applyFont="1" applyFill="1" applyBorder="1" applyAlignment="1">
      <alignment horizontal="left"/>
    </xf>
    <xf numFmtId="1" fontId="50" fillId="0" borderId="83" xfId="0" applyNumberFormat="1" applyFont="1" applyBorder="1" applyAlignment="1">
      <alignment horizontal="center" vertical="center" wrapText="1"/>
    </xf>
    <xf numFmtId="0" fontId="32" fillId="0" borderId="86" xfId="0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32" fillId="0" borderId="87" xfId="0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32" fillId="0" borderId="88" xfId="0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32" fillId="0" borderId="82" xfId="0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32" fillId="0" borderId="89" xfId="0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32" fillId="0" borderId="90" xfId="0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32" fillId="0" borderId="65" xfId="0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49" fontId="41" fillId="17" borderId="49" xfId="0" applyNumberFormat="1" applyFont="1" applyFill="1" applyBorder="1" applyAlignment="1">
      <alignment horizontal="left"/>
    </xf>
    <xf numFmtId="165" fontId="3" fillId="19" borderId="91" xfId="4" applyNumberFormat="1" applyFont="1" applyFill="1" applyBorder="1" applyAlignment="1">
      <alignment horizontal="center" vertical="center"/>
    </xf>
    <xf numFmtId="1" fontId="4" fillId="14" borderId="92" xfId="0" applyNumberFormat="1" applyFont="1" applyFill="1" applyBorder="1"/>
    <xf numFmtId="9" fontId="37" fillId="14" borderId="93" xfId="1" applyFont="1" applyFill="1" applyBorder="1" applyAlignment="1">
      <alignment horizontal="center"/>
    </xf>
    <xf numFmtId="1" fontId="4" fillId="14" borderId="92" xfId="0" applyNumberFormat="1" applyFont="1" applyFill="1" applyBorder="1" applyAlignment="1">
      <alignment horizontal="center"/>
    </xf>
    <xf numFmtId="9" fontId="37" fillId="14" borderId="93" xfId="1" applyFont="1" applyFill="1" applyBorder="1" applyAlignment="1">
      <alignment horizontal="center" wrapText="1"/>
    </xf>
    <xf numFmtId="9" fontId="20" fillId="16" borderId="94" xfId="1" applyFont="1" applyFill="1" applyBorder="1" applyAlignment="1">
      <alignment horizontal="center"/>
    </xf>
    <xf numFmtId="1" fontId="27" fillId="0" borderId="95" xfId="0" applyNumberFormat="1" applyFont="1" applyBorder="1" applyAlignment="1">
      <alignment horizontal="center"/>
    </xf>
    <xf numFmtId="1" fontId="16" fillId="0" borderId="96" xfId="0" applyNumberFormat="1" applyFont="1" applyBorder="1" applyAlignment="1">
      <alignment horizontal="center"/>
    </xf>
    <xf numFmtId="1" fontId="28" fillId="0" borderId="96" xfId="0" applyNumberFormat="1" applyFont="1" applyBorder="1" applyAlignment="1">
      <alignment horizontal="center"/>
    </xf>
    <xf numFmtId="1" fontId="29" fillId="0" borderId="97" xfId="0" applyNumberFormat="1" applyFont="1" applyBorder="1" applyAlignment="1">
      <alignment horizontal="center"/>
    </xf>
    <xf numFmtId="0" fontId="30" fillId="20" borderId="98" xfId="0" applyFont="1" applyFill="1" applyBorder="1" applyAlignment="1">
      <alignment horizontal="center" vertical="center" wrapText="1"/>
    </xf>
    <xf numFmtId="0" fontId="30" fillId="16" borderId="99" xfId="0" applyFont="1" applyFill="1" applyBorder="1" applyAlignment="1">
      <alignment horizontal="center" vertical="center" wrapText="1"/>
    </xf>
    <xf numFmtId="1" fontId="31" fillId="17" borderId="100" xfId="0" applyNumberFormat="1" applyFont="1" applyFill="1" applyBorder="1" applyAlignment="1">
      <alignment horizontal="center" vertical="center" wrapText="1"/>
    </xf>
    <xf numFmtId="0" fontId="38" fillId="0" borderId="95" xfId="0" applyFont="1" applyBorder="1" applyAlignment="1">
      <alignment horizontal="center" vertical="center" wrapText="1"/>
    </xf>
    <xf numFmtId="0" fontId="38" fillId="0" borderId="96" xfId="0" applyFont="1" applyBorder="1" applyAlignment="1">
      <alignment horizontal="center" vertical="center" wrapText="1"/>
    </xf>
    <xf numFmtId="0" fontId="38" fillId="0" borderId="97" xfId="0" applyFont="1" applyBorder="1" applyAlignment="1">
      <alignment horizontal="center" vertical="center" wrapText="1"/>
    </xf>
    <xf numFmtId="1" fontId="38" fillId="0" borderId="95" xfId="0" applyNumberFormat="1" applyFont="1" applyBorder="1" applyAlignment="1">
      <alignment horizontal="center" vertical="center" wrapText="1"/>
    </xf>
    <xf numFmtId="0" fontId="38" fillId="0" borderId="101" xfId="0" applyFont="1" applyBorder="1" applyAlignment="1">
      <alignment horizontal="center" vertical="center" wrapText="1"/>
    </xf>
    <xf numFmtId="0" fontId="32" fillId="0" borderId="58" xfId="0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32" fillId="0" borderId="51" xfId="0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49" fontId="39" fillId="17" borderId="49" xfId="0" applyNumberFormat="1" applyFont="1" applyFill="1" applyBorder="1" applyAlignment="1">
      <alignment horizontal="left"/>
    </xf>
    <xf numFmtId="1" fontId="4" fillId="14" borderId="102" xfId="0" applyNumberFormat="1" applyFont="1" applyFill="1" applyBorder="1"/>
    <xf numFmtId="9" fontId="36" fillId="14" borderId="103" xfId="1" applyFont="1" applyFill="1" applyBorder="1"/>
    <xf numFmtId="9" fontId="36" fillId="14" borderId="93" xfId="1" applyFont="1" applyFill="1" applyBorder="1"/>
    <xf numFmtId="0" fontId="7" fillId="20" borderId="104" xfId="0" applyFont="1" applyFill="1" applyBorder="1" applyAlignment="1">
      <alignment horizontal="center" vertical="center" wrapText="1"/>
    </xf>
    <xf numFmtId="0" fontId="30" fillId="16" borderId="105" xfId="0" applyFont="1" applyFill="1" applyBorder="1" applyAlignment="1">
      <alignment horizontal="center" vertical="center" wrapText="1"/>
    </xf>
    <xf numFmtId="1" fontId="40" fillId="17" borderId="106" xfId="0" applyNumberFormat="1" applyFont="1" applyFill="1" applyBorder="1" applyAlignment="1">
      <alignment horizontal="center" vertical="center" wrapText="1"/>
    </xf>
    <xf numFmtId="0" fontId="38" fillId="0" borderId="80" xfId="0" applyFont="1" applyBorder="1" applyAlignment="1">
      <alignment horizontal="center" vertical="center" wrapText="1"/>
    </xf>
    <xf numFmtId="0" fontId="38" fillId="0" borderId="50" xfId="0" applyFont="1" applyBorder="1" applyAlignment="1">
      <alignment horizontal="center" vertical="center" wrapText="1"/>
    </xf>
    <xf numFmtId="0" fontId="38" fillId="0" borderId="107" xfId="0" applyFont="1" applyBorder="1" applyAlignment="1">
      <alignment horizontal="center" vertical="center" wrapText="1"/>
    </xf>
    <xf numFmtId="0" fontId="43" fillId="0" borderId="108" xfId="0" applyFont="1" applyBorder="1" applyAlignment="1">
      <alignment horizontal="center" vertical="center" wrapText="1"/>
    </xf>
    <xf numFmtId="0" fontId="43" fillId="0" borderId="109" xfId="0" applyFont="1" applyBorder="1" applyAlignment="1">
      <alignment horizontal="center" vertical="center" wrapText="1"/>
    </xf>
    <xf numFmtId="0" fontId="40" fillId="0" borderId="80" xfId="0" applyFont="1" applyBorder="1" applyAlignment="1">
      <alignment horizontal="center" vertical="center" wrapText="1"/>
    </xf>
    <xf numFmtId="0" fontId="40" fillId="0" borderId="50" xfId="0" applyFont="1" applyBorder="1" applyAlignment="1">
      <alignment horizontal="center" vertical="center" wrapText="1"/>
    </xf>
    <xf numFmtId="0" fontId="40" fillId="0" borderId="77" xfId="0" applyFont="1" applyBorder="1" applyAlignment="1">
      <alignment horizontal="center" vertical="center" wrapText="1"/>
    </xf>
    <xf numFmtId="0" fontId="32" fillId="22" borderId="79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32" fillId="0" borderId="53" xfId="0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32" fillId="0" borderId="43" xfId="0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32" fillId="0" borderId="79" xfId="0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32" fillId="0" borderId="110" xfId="0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32" fillId="0" borderId="107" xfId="0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32" fillId="15" borderId="107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49" fontId="41" fillId="17" borderId="53" xfId="0" applyNumberFormat="1" applyFont="1" applyFill="1" applyBorder="1" applyAlignment="1">
      <alignment horizontal="left"/>
    </xf>
    <xf numFmtId="165" fontId="3" fillId="21" borderId="111" xfId="4" applyNumberFormat="1" applyFont="1" applyFill="1" applyBorder="1" applyAlignment="1">
      <alignment horizontal="center" vertical="center"/>
    </xf>
    <xf numFmtId="9" fontId="42" fillId="16" borderId="94" xfId="1" applyFont="1" applyFill="1" applyBorder="1" applyAlignment="1">
      <alignment horizontal="center"/>
    </xf>
    <xf numFmtId="0" fontId="38" fillId="20" borderId="98" xfId="0" applyFont="1" applyFill="1" applyBorder="1" applyAlignment="1">
      <alignment horizontal="center" vertical="center" wrapText="1"/>
    </xf>
    <xf numFmtId="0" fontId="38" fillId="16" borderId="112" xfId="0" applyFont="1" applyFill="1" applyBorder="1" applyAlignment="1">
      <alignment horizontal="center" vertical="center" wrapText="1"/>
    </xf>
    <xf numFmtId="1" fontId="38" fillId="17" borderId="100" xfId="0" applyNumberFormat="1" applyFont="1" applyFill="1" applyBorder="1" applyAlignment="1">
      <alignment horizontal="center" vertical="center" wrapText="1"/>
    </xf>
    <xf numFmtId="49" fontId="0" fillId="16" borderId="49" xfId="0" applyNumberFormat="1" applyFill="1" applyBorder="1" applyAlignment="1">
      <alignment horizontal="center" wrapText="1"/>
    </xf>
    <xf numFmtId="0" fontId="25" fillId="0" borderId="79" xfId="0" applyFont="1" applyBorder="1" applyAlignment="1">
      <alignment horizontal="left" wrapText="1"/>
    </xf>
    <xf numFmtId="1" fontId="44" fillId="0" borderId="113" xfId="0" applyNumberFormat="1" applyFont="1" applyBorder="1" applyAlignment="1">
      <alignment horizontal="left" wrapText="1"/>
    </xf>
    <xf numFmtId="49" fontId="52" fillId="7" borderId="114" xfId="0" applyNumberFormat="1" applyFont="1" applyFill="1" applyBorder="1" applyAlignment="1">
      <alignment horizontal="center" vertical="center"/>
    </xf>
    <xf numFmtId="164" fontId="53" fillId="19" borderId="115" xfId="3" applyNumberFormat="1" applyFont="1" applyFill="1" applyBorder="1" applyAlignment="1">
      <alignment horizontal="center" vertical="center"/>
    </xf>
    <xf numFmtId="166" fontId="1" fillId="5" borderId="0" xfId="5" applyNumberFormat="1" applyAlignment="1">
      <alignment horizontal="center" vertical="center" wrapText="1"/>
    </xf>
    <xf numFmtId="0" fontId="57" fillId="17" borderId="116" xfId="5" applyFont="1" applyFill="1" applyBorder="1" applyAlignment="1">
      <alignment horizontal="center" vertical="center" wrapText="1"/>
    </xf>
    <xf numFmtId="0" fontId="57" fillId="17" borderId="117" xfId="5" applyFont="1" applyFill="1" applyBorder="1" applyAlignment="1">
      <alignment horizontal="center" vertical="center" wrapText="1"/>
    </xf>
    <xf numFmtId="0" fontId="57" fillId="17" borderId="118" xfId="5" applyFont="1" applyFill="1" applyBorder="1" applyAlignment="1">
      <alignment horizontal="center" vertical="center" wrapText="1"/>
    </xf>
    <xf numFmtId="166" fontId="58" fillId="6" borderId="0" xfId="0" applyNumberFormat="1" applyFont="1" applyFill="1" applyAlignment="1">
      <alignment horizontal="center" vertical="center" wrapText="1"/>
    </xf>
    <xf numFmtId="49" fontId="52" fillId="7" borderId="114" xfId="0" applyNumberFormat="1" applyFont="1" applyFill="1" applyBorder="1" applyAlignment="1">
      <alignment horizontal="center" vertical="center" wrapText="1"/>
    </xf>
    <xf numFmtId="0" fontId="57" fillId="17" borderId="119" xfId="5" applyFont="1" applyFill="1" applyBorder="1" applyAlignment="1">
      <alignment horizontal="center" vertical="center" wrapText="1"/>
    </xf>
    <xf numFmtId="0" fontId="57" fillId="17" borderId="120" xfId="5" applyFont="1" applyFill="1" applyBorder="1" applyAlignment="1">
      <alignment horizontal="center" vertical="center" wrapText="1"/>
    </xf>
    <xf numFmtId="0" fontId="57" fillId="17" borderId="121" xfId="5" applyFont="1" applyFill="1" applyBorder="1" applyAlignment="1">
      <alignment horizontal="center" vertical="center" wrapText="1"/>
    </xf>
    <xf numFmtId="0" fontId="57" fillId="22" borderId="116" xfId="5" applyFont="1" applyFill="1" applyBorder="1" applyAlignment="1">
      <alignment horizontal="center" vertical="center" wrapText="1"/>
    </xf>
    <xf numFmtId="0" fontId="57" fillId="22" borderId="122" xfId="5" applyFont="1" applyFill="1" applyBorder="1" applyAlignment="1">
      <alignment horizontal="center" vertical="center" wrapText="1"/>
    </xf>
    <xf numFmtId="0" fontId="57" fillId="17" borderId="123" xfId="5" applyFont="1" applyFill="1" applyBorder="1" applyAlignment="1">
      <alignment horizontal="center" vertical="center" wrapText="1"/>
    </xf>
    <xf numFmtId="0" fontId="57" fillId="17" borderId="122" xfId="5" applyFont="1" applyFill="1" applyBorder="1" applyAlignment="1">
      <alignment horizontal="center" vertical="center" wrapText="1"/>
    </xf>
    <xf numFmtId="0" fontId="57" fillId="17" borderId="124" xfId="5" applyFont="1" applyFill="1" applyBorder="1" applyAlignment="1">
      <alignment horizontal="center" vertical="center" wrapText="1"/>
    </xf>
    <xf numFmtId="0" fontId="57" fillId="15" borderId="123" xfId="5" applyFont="1" applyFill="1" applyBorder="1" applyAlignment="1">
      <alignment horizontal="center" vertical="center" wrapText="1"/>
    </xf>
    <xf numFmtId="0" fontId="59" fillId="6" borderId="0" xfId="5" applyFont="1" applyFill="1" applyBorder="1" applyAlignment="1">
      <alignment horizontal="center" vertical="center" wrapText="1"/>
    </xf>
    <xf numFmtId="49" fontId="52" fillId="7" borderId="115" xfId="0" applyNumberFormat="1" applyFont="1" applyFill="1" applyBorder="1" applyAlignment="1">
      <alignment horizontal="center" vertical="center"/>
    </xf>
    <xf numFmtId="0" fontId="53" fillId="7" borderId="1" xfId="0" applyFont="1" applyFill="1" applyBorder="1" applyAlignment="1">
      <alignment horizontal="center" vertical="center" textRotation="90"/>
    </xf>
    <xf numFmtId="0" fontId="57" fillId="15" borderId="118" xfId="5" applyFont="1" applyFill="1" applyBorder="1" applyAlignment="1">
      <alignment horizontal="center" vertical="center" wrapText="1"/>
    </xf>
    <xf numFmtId="0" fontId="60" fillId="17" borderId="125" xfId="0" applyFont="1" applyFill="1" applyBorder="1" applyAlignment="1">
      <alignment horizontal="center" vertical="center" wrapText="1"/>
    </xf>
    <xf numFmtId="49" fontId="61" fillId="7" borderId="127" xfId="0" applyNumberFormat="1" applyFont="1" applyFill="1" applyBorder="1" applyAlignment="1">
      <alignment horizontal="left" vertical="center"/>
    </xf>
    <xf numFmtId="1" fontId="53" fillId="19" borderId="125" xfId="1" applyNumberFormat="1" applyFont="1" applyFill="1" applyBorder="1" applyAlignment="1">
      <alignment horizontal="center" vertical="center"/>
    </xf>
    <xf numFmtId="0" fontId="1" fillId="5" borderId="0" xfId="5" applyAlignment="1">
      <alignment vertical="center" wrapText="1"/>
    </xf>
    <xf numFmtId="49" fontId="61" fillId="7" borderId="127" xfId="0" applyNumberFormat="1" applyFont="1" applyFill="1" applyBorder="1" applyAlignment="1">
      <alignment horizontal="left" vertical="center" wrapText="1"/>
    </xf>
    <xf numFmtId="0" fontId="64" fillId="6" borderId="0" xfId="0" applyFont="1" applyFill="1" applyAlignment="1">
      <alignment horizontal="center" vertical="center" wrapText="1"/>
    </xf>
    <xf numFmtId="0" fontId="60" fillId="17" borderId="135" xfId="0" applyFont="1" applyFill="1" applyBorder="1" applyAlignment="1">
      <alignment horizontal="right" vertical="center" wrapText="1"/>
    </xf>
    <xf numFmtId="9" fontId="53" fillId="19" borderId="135" xfId="0" applyNumberFormat="1" applyFont="1" applyFill="1" applyBorder="1" applyAlignment="1">
      <alignment horizontal="center" vertical="center"/>
    </xf>
    <xf numFmtId="0" fontId="62" fillId="23" borderId="137" xfId="0" applyFont="1" applyFill="1" applyBorder="1"/>
    <xf numFmtId="9" fontId="62" fillId="23" borderId="138" xfId="0" applyNumberFormat="1" applyFont="1" applyFill="1" applyBorder="1"/>
    <xf numFmtId="1" fontId="62" fillId="9" borderId="139" xfId="0" applyNumberFormat="1" applyFont="1" applyFill="1" applyBorder="1" applyAlignment="1">
      <alignment horizontal="center" wrapText="1"/>
    </xf>
    <xf numFmtId="9" fontId="62" fillId="9" borderId="138" xfId="0" applyNumberFormat="1" applyFont="1" applyFill="1" applyBorder="1"/>
    <xf numFmtId="0" fontId="65" fillId="5" borderId="140" xfId="5" applyFont="1" applyBorder="1" applyAlignment="1">
      <alignment horizontal="center" vertical="center" wrapText="1"/>
    </xf>
    <xf numFmtId="0" fontId="1" fillId="5" borderId="0" xfId="5" applyAlignment="1">
      <alignment horizontal="left" textRotation="90" wrapText="1"/>
    </xf>
    <xf numFmtId="0" fontId="75" fillId="21" borderId="130" xfId="0" applyFont="1" applyFill="1" applyBorder="1" applyAlignment="1">
      <alignment vertical="center" wrapText="1"/>
    </xf>
    <xf numFmtId="0" fontId="75" fillId="21" borderId="129" xfId="0" applyFont="1" applyFill="1" applyBorder="1" applyAlignment="1">
      <alignment vertical="center" wrapText="1"/>
    </xf>
    <xf numFmtId="0" fontId="65" fillId="6" borderId="0" xfId="5" applyFont="1" applyFill="1" applyBorder="1" applyAlignment="1">
      <alignment horizontal="center" vertical="center" wrapText="1"/>
    </xf>
    <xf numFmtId="0" fontId="65" fillId="25" borderId="115" xfId="5" applyFont="1" applyFill="1" applyBorder="1" applyAlignment="1">
      <alignment horizontal="center" vertical="center" wrapText="1"/>
    </xf>
    <xf numFmtId="0" fontId="74" fillId="24" borderId="130" xfId="0" applyFont="1" applyFill="1" applyBorder="1" applyAlignment="1">
      <alignment vertical="center" wrapText="1"/>
    </xf>
    <xf numFmtId="0" fontId="73" fillId="6" borderId="0" xfId="0" applyFont="1" applyFill="1" applyAlignment="1">
      <alignment horizontal="center" vertical="center" wrapText="1"/>
    </xf>
    <xf numFmtId="9" fontId="62" fillId="9" borderId="139" xfId="0" applyNumberFormat="1" applyFont="1" applyFill="1" applyBorder="1"/>
    <xf numFmtId="0" fontId="65" fillId="5" borderId="127" xfId="5" applyFont="1" applyBorder="1" applyAlignment="1">
      <alignment horizontal="center" vertical="center" wrapText="1"/>
    </xf>
    <xf numFmtId="0" fontId="80" fillId="24" borderId="151" xfId="0" applyFont="1" applyFill="1" applyBorder="1" applyAlignment="1">
      <alignment vertical="center" wrapText="1"/>
    </xf>
    <xf numFmtId="167" fontId="81" fillId="24" borderId="152" xfId="5" applyNumberFormat="1" applyFont="1" applyFill="1" applyBorder="1" applyAlignment="1">
      <alignment horizontal="center" vertical="center" wrapText="1"/>
    </xf>
    <xf numFmtId="0" fontId="3" fillId="24" borderId="153" xfId="5" applyFont="1" applyFill="1" applyBorder="1" applyAlignment="1">
      <alignment horizontal="center" vertical="center" wrapText="1"/>
    </xf>
    <xf numFmtId="0" fontId="82" fillId="24" borderId="154" xfId="5" applyFont="1" applyFill="1" applyBorder="1" applyAlignment="1">
      <alignment horizontal="left" wrapText="1"/>
    </xf>
    <xf numFmtId="164" fontId="65" fillId="5" borderId="156" xfId="5" applyNumberFormat="1" applyFont="1" applyBorder="1" applyAlignment="1">
      <alignment horizontal="center" vertical="center" wrapText="1"/>
    </xf>
    <xf numFmtId="0" fontId="1" fillId="5" borderId="0" xfId="5" applyBorder="1" applyAlignment="1">
      <alignment horizontal="left" textRotation="90" wrapText="1"/>
    </xf>
    <xf numFmtId="164" fontId="65" fillId="6" borderId="0" xfId="5" applyNumberFormat="1" applyFont="1" applyFill="1" applyBorder="1" applyAlignment="1">
      <alignment horizontal="center" vertical="center" wrapText="1"/>
    </xf>
    <xf numFmtId="164" fontId="65" fillId="25" borderId="127" xfId="5" applyNumberFormat="1" applyFont="1" applyFill="1" applyBorder="1" applyAlignment="1">
      <alignment horizontal="center" vertical="center" wrapText="1"/>
    </xf>
    <xf numFmtId="166" fontId="84" fillId="6" borderId="0" xfId="0" applyNumberFormat="1" applyFont="1" applyFill="1" applyAlignment="1">
      <alignment horizontal="center" vertical="center" textRotation="90" wrapText="1"/>
    </xf>
    <xf numFmtId="164" fontId="65" fillId="5" borderId="127" xfId="5" applyNumberFormat="1" applyFont="1" applyBorder="1" applyAlignment="1">
      <alignment horizontal="center" vertical="center" wrapText="1"/>
    </xf>
    <xf numFmtId="49" fontId="87" fillId="5" borderId="0" xfId="5" applyNumberFormat="1" applyFont="1" applyAlignment="1">
      <alignment horizontal="left" vertical="center" wrapText="1"/>
    </xf>
    <xf numFmtId="0" fontId="59" fillId="5" borderId="0" xfId="5" applyFont="1" applyAlignment="1">
      <alignment horizontal="right" vertical="top" wrapText="1"/>
    </xf>
    <xf numFmtId="1" fontId="65" fillId="5" borderId="174" xfId="5" applyNumberFormat="1" applyFont="1" applyBorder="1" applyAlignment="1">
      <alignment horizontal="center" vertical="center" wrapText="1"/>
    </xf>
    <xf numFmtId="1" fontId="65" fillId="6" borderId="0" xfId="5" applyNumberFormat="1" applyFont="1" applyFill="1" applyBorder="1" applyAlignment="1">
      <alignment horizontal="center" vertical="center" wrapText="1"/>
    </xf>
    <xf numFmtId="1" fontId="65" fillId="25" borderId="176" xfId="5" applyNumberFormat="1" applyFont="1" applyFill="1" applyBorder="1" applyAlignment="1">
      <alignment horizontal="center" vertical="center" wrapText="1"/>
    </xf>
    <xf numFmtId="1" fontId="59" fillId="5" borderId="176" xfId="5" applyNumberFormat="1" applyFont="1" applyBorder="1" applyAlignment="1">
      <alignment horizontal="center" vertical="center" wrapText="1"/>
    </xf>
    <xf numFmtId="0" fontId="87" fillId="5" borderId="0" xfId="5" applyFont="1" applyBorder="1" applyAlignment="1">
      <alignment horizontal="left" wrapText="1"/>
    </xf>
    <xf numFmtId="164" fontId="65" fillId="5" borderId="180" xfId="5" applyNumberFormat="1" applyFont="1" applyBorder="1" applyAlignment="1">
      <alignment horizontal="center" vertical="center" wrapText="1"/>
    </xf>
    <xf numFmtId="164" fontId="65" fillId="25" borderId="135" xfId="5" applyNumberFormat="1" applyFont="1" applyFill="1" applyBorder="1" applyAlignment="1">
      <alignment horizontal="center" vertical="center" wrapText="1"/>
    </xf>
    <xf numFmtId="164" fontId="65" fillId="5" borderId="135" xfId="5" applyNumberFormat="1" applyFont="1" applyBorder="1" applyAlignment="1">
      <alignment horizontal="center" vertical="center" wrapText="1"/>
    </xf>
    <xf numFmtId="0" fontId="59" fillId="5" borderId="0" xfId="5" applyFont="1" applyAlignment="1">
      <alignment vertical="top" wrapText="1"/>
    </xf>
    <xf numFmtId="0" fontId="1" fillId="5" borderId="0" xfId="5" applyBorder="1" applyAlignment="1">
      <alignment horizontal="center"/>
    </xf>
    <xf numFmtId="0" fontId="30" fillId="6" borderId="0" xfId="0" applyFont="1" applyFill="1" applyAlignment="1">
      <alignment horizontal="center" vertical="center" wrapText="1"/>
    </xf>
    <xf numFmtId="0" fontId="90" fillId="6" borderId="0" xfId="2" applyFont="1" applyFill="1" applyBorder="1" applyAlignment="1">
      <alignment horizontal="center" vertical="center" textRotation="90" wrapText="1"/>
    </xf>
    <xf numFmtId="0" fontId="87" fillId="5" borderId="0" xfId="5" applyFont="1" applyAlignment="1">
      <alignment horizontal="left" wrapText="1"/>
    </xf>
    <xf numFmtId="0" fontId="59" fillId="5" borderId="0" xfId="5" applyFont="1" applyAlignment="1">
      <alignment horizontal="right" wrapText="1"/>
    </xf>
    <xf numFmtId="0" fontId="0" fillId="17" borderId="60" xfId="0" applyFill="1" applyBorder="1"/>
    <xf numFmtId="0" fontId="1" fillId="5" borderId="0" xfId="5" applyAlignment="1">
      <alignment horizontal="left" vertical="top" wrapText="1"/>
    </xf>
    <xf numFmtId="0" fontId="94" fillId="6" borderId="0" xfId="0" applyFont="1" applyFill="1" applyAlignment="1">
      <alignment horizontal="center" vertical="top" wrapText="1"/>
    </xf>
    <xf numFmtId="0" fontId="94" fillId="0" borderId="0" xfId="0" applyFont="1" applyAlignment="1">
      <alignment vertical="top" wrapText="1"/>
    </xf>
    <xf numFmtId="0" fontId="0" fillId="0" borderId="60" xfId="0" applyBorder="1"/>
    <xf numFmtId="0" fontId="95" fillId="6" borderId="0" xfId="5" applyFont="1" applyFill="1" applyBorder="1" applyAlignment="1">
      <alignment horizontal="center" vertical="center" wrapText="1"/>
    </xf>
    <xf numFmtId="0" fontId="98" fillId="7" borderId="0" xfId="2" applyFont="1" applyFill="1" applyBorder="1" applyAlignment="1">
      <alignment horizontal="center" vertical="center"/>
    </xf>
    <xf numFmtId="49" fontId="61" fillId="7" borderId="135" xfId="0" applyNumberFormat="1" applyFont="1" applyFill="1" applyBorder="1" applyAlignment="1">
      <alignment horizontal="left" vertical="center"/>
    </xf>
    <xf numFmtId="0" fontId="3" fillId="17" borderId="131" xfId="0" applyFont="1" applyFill="1" applyBorder="1" applyAlignment="1">
      <alignment horizontal="center"/>
    </xf>
    <xf numFmtId="0" fontId="0" fillId="17" borderId="111" xfId="0" applyFill="1" applyBorder="1"/>
    <xf numFmtId="0" fontId="0" fillId="17" borderId="91" xfId="0" applyFill="1" applyBorder="1"/>
    <xf numFmtId="0" fontId="99" fillId="20" borderId="125" xfId="0" applyFont="1" applyFill="1" applyBorder="1" applyAlignment="1">
      <alignment horizontal="center" vertical="center" wrapText="1"/>
    </xf>
    <xf numFmtId="1" fontId="86" fillId="17" borderId="125" xfId="0" applyNumberFormat="1" applyFont="1" applyFill="1" applyBorder="1" applyAlignment="1">
      <alignment horizontal="center" wrapText="1"/>
    </xf>
    <xf numFmtId="0" fontId="100" fillId="27" borderId="230" xfId="0" applyFont="1" applyFill="1" applyBorder="1" applyAlignment="1">
      <alignment horizontal="center" vertical="center" wrapText="1"/>
    </xf>
    <xf numFmtId="0" fontId="100" fillId="27" borderId="231" xfId="0" applyFont="1" applyFill="1" applyBorder="1" applyAlignment="1">
      <alignment horizontal="center" vertical="center" wrapText="1"/>
    </xf>
    <xf numFmtId="0" fontId="100" fillId="27" borderId="232" xfId="0" applyFont="1" applyFill="1" applyBorder="1" applyAlignment="1">
      <alignment horizontal="center" vertical="center" wrapText="1"/>
    </xf>
    <xf numFmtId="0" fontId="77" fillId="26" borderId="230" xfId="0" applyFont="1" applyFill="1" applyBorder="1" applyAlignment="1">
      <alignment horizontal="center" vertical="center" wrapText="1"/>
    </xf>
    <xf numFmtId="0" fontId="77" fillId="26" borderId="232" xfId="0" applyFont="1" applyFill="1" applyBorder="1" applyAlignment="1">
      <alignment horizontal="center" vertical="center" wrapText="1"/>
    </xf>
    <xf numFmtId="0" fontId="100" fillId="27" borderId="233" xfId="0" applyFont="1" applyFill="1" applyBorder="1" applyAlignment="1">
      <alignment horizontal="center" vertical="center" wrapText="1"/>
    </xf>
    <xf numFmtId="0" fontId="100" fillId="27" borderId="234" xfId="0" applyFont="1" applyFill="1" applyBorder="1" applyAlignment="1">
      <alignment horizontal="center" vertical="center" wrapText="1"/>
    </xf>
    <xf numFmtId="0" fontId="100" fillId="27" borderId="235" xfId="0" applyFont="1" applyFill="1" applyBorder="1" applyAlignment="1">
      <alignment horizontal="center" vertical="center" wrapText="1"/>
    </xf>
    <xf numFmtId="49" fontId="61" fillId="7" borderId="135" xfId="0" applyNumberFormat="1" applyFont="1" applyFill="1" applyBorder="1" applyAlignment="1">
      <alignment horizontal="left" vertical="center" wrapText="1"/>
    </xf>
    <xf numFmtId="0" fontId="3" fillId="0" borderId="131" xfId="0" applyFont="1" applyBorder="1" applyAlignment="1">
      <alignment horizontal="center"/>
    </xf>
    <xf numFmtId="0" fontId="0" fillId="0" borderId="111" xfId="0" applyBorder="1"/>
    <xf numFmtId="0" fontId="0" fillId="0" borderId="91" xfId="0" applyBorder="1"/>
    <xf numFmtId="0" fontId="99" fillId="20" borderId="128" xfId="0" applyFont="1" applyFill="1" applyBorder="1" applyAlignment="1">
      <alignment horizontal="center" vertical="center" wrapText="1"/>
    </xf>
    <xf numFmtId="0" fontId="99" fillId="20" borderId="236" xfId="0" applyFont="1" applyFill="1" applyBorder="1" applyAlignment="1">
      <alignment horizontal="center" vertical="center" wrapText="1"/>
    </xf>
    <xf numFmtId="1" fontId="80" fillId="17" borderId="129" xfId="0" applyNumberFormat="1" applyFont="1" applyFill="1" applyBorder="1" applyAlignment="1">
      <alignment horizontal="center" wrapText="1"/>
    </xf>
    <xf numFmtId="0" fontId="100" fillId="27" borderId="237" xfId="0" applyFont="1" applyFill="1" applyBorder="1" applyAlignment="1">
      <alignment horizontal="center" vertical="center" wrapText="1"/>
    </xf>
    <xf numFmtId="0" fontId="100" fillId="27" borderId="238" xfId="0" applyFont="1" applyFill="1" applyBorder="1" applyAlignment="1">
      <alignment horizontal="center" vertical="center" wrapText="1"/>
    </xf>
    <xf numFmtId="0" fontId="100" fillId="27" borderId="239" xfId="0" applyFont="1" applyFill="1" applyBorder="1" applyAlignment="1">
      <alignment horizontal="center" vertical="center" wrapText="1"/>
    </xf>
    <xf numFmtId="0" fontId="77" fillId="26" borderId="240" xfId="0" applyFont="1" applyFill="1" applyBorder="1" applyAlignment="1">
      <alignment horizontal="center" vertical="center" wrapText="1"/>
    </xf>
    <xf numFmtId="0" fontId="77" fillId="26" borderId="241" xfId="0" applyFont="1" applyFill="1" applyBorder="1" applyAlignment="1">
      <alignment horizontal="center" vertical="center" wrapText="1"/>
    </xf>
    <xf numFmtId="0" fontId="101" fillId="27" borderId="235" xfId="0" applyFont="1" applyFill="1" applyBorder="1" applyAlignment="1">
      <alignment horizontal="center" vertical="center" wrapText="1"/>
    </xf>
    <xf numFmtId="0" fontId="77" fillId="20" borderId="125" xfId="0" applyFont="1" applyFill="1" applyBorder="1" applyAlignment="1">
      <alignment horizontal="center" vertical="center" wrapText="1"/>
    </xf>
    <xf numFmtId="1" fontId="102" fillId="17" borderId="125" xfId="0" applyNumberFormat="1" applyFont="1" applyFill="1" applyBorder="1" applyAlignment="1">
      <alignment horizontal="center" wrapText="1"/>
    </xf>
    <xf numFmtId="0" fontId="100" fillId="30" borderId="230" xfId="0" applyFont="1" applyFill="1" applyBorder="1" applyAlignment="1">
      <alignment horizontal="center" vertical="center" wrapText="1"/>
    </xf>
    <xf numFmtId="0" fontId="100" fillId="30" borderId="242" xfId="0" applyFont="1" applyFill="1" applyBorder="1" applyAlignment="1">
      <alignment horizontal="center" vertical="center" wrapText="1"/>
    </xf>
    <xf numFmtId="0" fontId="100" fillId="30" borderId="231" xfId="0" applyFont="1" applyFill="1" applyBorder="1" applyAlignment="1">
      <alignment horizontal="center" vertical="center" wrapText="1"/>
    </xf>
    <xf numFmtId="0" fontId="100" fillId="30" borderId="232" xfId="0" applyFont="1" applyFill="1" applyBorder="1" applyAlignment="1">
      <alignment horizontal="center" vertical="center" wrapText="1"/>
    </xf>
    <xf numFmtId="0" fontId="77" fillId="26" borderId="233" xfId="0" applyFont="1" applyFill="1" applyBorder="1" applyAlignment="1">
      <alignment horizontal="center" vertical="center" wrapText="1"/>
    </xf>
    <xf numFmtId="0" fontId="77" fillId="26" borderId="234" xfId="0" applyFont="1" applyFill="1" applyBorder="1" applyAlignment="1">
      <alignment horizontal="center" vertical="center" wrapText="1"/>
    </xf>
    <xf numFmtId="0" fontId="48" fillId="25" borderId="65" xfId="0" applyFont="1" applyFill="1" applyBorder="1" applyAlignment="1">
      <alignment horizontal="left" wrapText="1"/>
    </xf>
    <xf numFmtId="0" fontId="1" fillId="25" borderId="0" xfId="5" applyFill="1" applyAlignment="1">
      <alignment vertical="center" wrapText="1"/>
    </xf>
    <xf numFmtId="0" fontId="25" fillId="25" borderId="65" xfId="0" applyFont="1" applyFill="1" applyBorder="1" applyAlignment="1">
      <alignment horizontal="left" wrapText="1"/>
    </xf>
    <xf numFmtId="1" fontId="44" fillId="25" borderId="83" xfId="0" applyNumberFormat="1" applyFont="1" applyFill="1" applyBorder="1" applyAlignment="1">
      <alignment horizontal="left" wrapText="1"/>
    </xf>
    <xf numFmtId="1" fontId="4" fillId="25" borderId="43" xfId="0" applyNumberFormat="1" applyFont="1" applyFill="1" applyBorder="1" applyAlignment="1">
      <alignment horizontal="center" wrapText="1"/>
    </xf>
    <xf numFmtId="0" fontId="1" fillId="16" borderId="0" xfId="5" applyFill="1" applyAlignment="1">
      <alignment vertical="center" wrapText="1"/>
    </xf>
    <xf numFmtId="1" fontId="15" fillId="25" borderId="4" xfId="0" applyNumberFormat="1" applyFont="1" applyFill="1" applyBorder="1" applyAlignment="1">
      <alignment horizontal="center" vertical="center"/>
    </xf>
    <xf numFmtId="0" fontId="43" fillId="25" borderId="97" xfId="0" applyFont="1" applyFill="1" applyBorder="1" applyAlignment="1">
      <alignment horizontal="center" vertical="center" wrapText="1"/>
    </xf>
    <xf numFmtId="0" fontId="43" fillId="25" borderId="96" xfId="0" applyFont="1" applyFill="1" applyBorder="1" applyAlignment="1">
      <alignment horizontal="center" vertical="center" wrapText="1"/>
    </xf>
    <xf numFmtId="0" fontId="43" fillId="25" borderId="95" xfId="0" applyFont="1" applyFill="1" applyBorder="1" applyAlignment="1">
      <alignment horizontal="center" vertical="center" wrapText="1"/>
    </xf>
    <xf numFmtId="0" fontId="43" fillId="25" borderId="101" xfId="0" applyFont="1" applyFill="1" applyBorder="1" applyAlignment="1">
      <alignment horizontal="center" vertical="center" wrapText="1"/>
    </xf>
    <xf numFmtId="0" fontId="43" fillId="25" borderId="104" xfId="0" applyFont="1" applyFill="1" applyBorder="1" applyAlignment="1">
      <alignment horizontal="center" vertical="center" wrapText="1"/>
    </xf>
    <xf numFmtId="0" fontId="43" fillId="25" borderId="57" xfId="0" applyFont="1" applyFill="1" applyBorder="1" applyAlignment="1">
      <alignment horizontal="center" vertical="center" wrapText="1"/>
    </xf>
    <xf numFmtId="0" fontId="43" fillId="25" borderId="56" xfId="0" applyFont="1" applyFill="1" applyBorder="1" applyAlignment="1">
      <alignment horizontal="center" vertical="center" wrapText="1"/>
    </xf>
    <xf numFmtId="0" fontId="43" fillId="25" borderId="55" xfId="0" applyFont="1" applyFill="1" applyBorder="1" applyAlignment="1">
      <alignment horizontal="center" vertical="center" wrapText="1"/>
    </xf>
    <xf numFmtId="0" fontId="43" fillId="25" borderId="80" xfId="0" applyFont="1" applyFill="1" applyBorder="1" applyAlignment="1">
      <alignment horizontal="center" vertical="center" wrapText="1"/>
    </xf>
    <xf numFmtId="0" fontId="43" fillId="25" borderId="79" xfId="0" applyFont="1" applyFill="1" applyBorder="1" applyAlignment="1">
      <alignment horizontal="center" vertical="center" wrapText="1"/>
    </xf>
    <xf numFmtId="0" fontId="35" fillId="25" borderId="39" xfId="0" applyFont="1" applyFill="1" applyBorder="1" applyAlignment="1">
      <alignment horizontal="center" vertical="center" wrapText="1"/>
    </xf>
    <xf numFmtId="0" fontId="30" fillId="25" borderId="20" xfId="0" applyFont="1" applyFill="1" applyBorder="1" applyAlignment="1">
      <alignment horizontal="center" vertical="center" wrapText="1"/>
    </xf>
    <xf numFmtId="0" fontId="30" fillId="25" borderId="14" xfId="0" applyFont="1" applyFill="1" applyBorder="1" applyAlignment="1">
      <alignment horizontal="center" vertical="center" wrapText="1"/>
    </xf>
    <xf numFmtId="0" fontId="30" fillId="25" borderId="13" xfId="0" applyFont="1" applyFill="1" applyBorder="1" applyAlignment="1">
      <alignment horizontal="center" vertical="center" wrapText="1"/>
    </xf>
    <xf numFmtId="0" fontId="30" fillId="25" borderId="19" xfId="0" applyFont="1" applyFill="1" applyBorder="1" applyAlignment="1">
      <alignment horizontal="center" vertical="center" wrapText="1"/>
    </xf>
    <xf numFmtId="0" fontId="0" fillId="25" borderId="0" xfId="0" applyFill="1"/>
    <xf numFmtId="0" fontId="103" fillId="31" borderId="243" xfId="6">
      <extLst>
        <ext xmlns:xfpb="http://schemas.microsoft.com/office/spreadsheetml/2022/featurepropertybag" uri="{C7286773-470A-42A8-94C5-96B5CB345126}">
          <xfpb:xfComplement i="0"/>
        </ext>
      </extLst>
    </xf>
    <xf numFmtId="0" fontId="103" fillId="31" borderId="243" xfId="6">
      <extLst>
        <ext xmlns:xfpb="http://schemas.microsoft.com/office/spreadsheetml/2022/featurepropertybag" uri="{C7286773-470A-42A8-94C5-96B5CB345126}">
          <xfpb:xfComplement i="0"/>
        </ext>
      </extLst>
    </xf>
    <xf numFmtId="0" fontId="103" fillId="31" borderId="243" xfId="6">
      <extLst>
        <ext xmlns:xfpb="http://schemas.microsoft.com/office/spreadsheetml/2022/featurepropertybag" uri="{C7286773-470A-42A8-94C5-96B5CB345126}">
          <xfpb:xfComplement i="0"/>
        </ext>
      </extLst>
    </xf>
    <xf numFmtId="0" fontId="103" fillId="31" borderId="243" xfId="6"/>
    <xf numFmtId="0" fontId="103" fillId="31" borderId="243" xfId="6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03" fillId="31" borderId="243" xfId="6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03" fillId="31" borderId="243" xfId="6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03" fillId="31" borderId="243" xfId="6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03" fillId="31" borderId="243" xfId="6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03" fillId="31" borderId="243" xfId="6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03" fillId="31" borderId="243" xfId="6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03" fillId="31" borderId="243" xfId="6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03" fillId="31" borderId="243" xfId="6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03" fillId="31" borderId="243" xfId="6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03" fillId="31" borderId="243" xfId="6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03" fillId="31" borderId="243" xfId="6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03" fillId="31" borderId="243" xfId="6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03" fillId="31" borderId="243" xfId="6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03" fillId="31" borderId="243" xfId="6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03" fillId="31" borderId="243" xfId="6" applyAlignment="1">
      <alignment horizontal="center" vertical="center" wrapText="1"/>
    </xf>
    <xf numFmtId="166" fontId="76" fillId="27" borderId="190" xfId="0" applyNumberFormat="1" applyFont="1" applyFill="1" applyBorder="1" applyAlignment="1">
      <alignment horizontal="center" vertical="center" textRotation="90" wrapText="1"/>
    </xf>
    <xf numFmtId="166" fontId="76" fillId="27" borderId="160" xfId="0" applyNumberFormat="1" applyFont="1" applyFill="1" applyBorder="1" applyAlignment="1">
      <alignment horizontal="center" vertical="center" textRotation="90" wrapText="1"/>
    </xf>
    <xf numFmtId="0" fontId="88" fillId="27" borderId="190" xfId="0" applyFont="1" applyFill="1" applyBorder="1" applyAlignment="1">
      <alignment horizontal="center" vertical="center" textRotation="90"/>
    </xf>
    <xf numFmtId="0" fontId="88" fillId="27" borderId="160" xfId="0" applyFont="1" applyFill="1" applyBorder="1" applyAlignment="1">
      <alignment horizontal="center" vertical="center" textRotation="90"/>
    </xf>
    <xf numFmtId="0" fontId="88" fillId="27" borderId="204" xfId="0" applyFont="1" applyFill="1" applyBorder="1" applyAlignment="1">
      <alignment horizontal="center" vertical="center" textRotation="90"/>
    </xf>
    <xf numFmtId="166" fontId="83" fillId="28" borderId="192" xfId="0" applyNumberFormat="1" applyFont="1" applyFill="1" applyBorder="1" applyAlignment="1">
      <alignment horizontal="center" vertical="center" textRotation="90" wrapText="1"/>
    </xf>
    <xf numFmtId="166" fontId="83" fillId="28" borderId="164" xfId="0" applyNumberFormat="1" applyFont="1" applyFill="1" applyBorder="1" applyAlignment="1">
      <alignment horizontal="center" vertical="center" textRotation="90" wrapText="1"/>
    </xf>
    <xf numFmtId="0" fontId="94" fillId="0" borderId="0" xfId="0" applyFont="1" applyAlignment="1">
      <alignment horizontal="center" vertical="top" wrapText="1"/>
    </xf>
    <xf numFmtId="0" fontId="94" fillId="0" borderId="7" xfId="0" applyFont="1" applyBorder="1" applyAlignment="1">
      <alignment horizontal="center" vertical="top" wrapText="1"/>
    </xf>
    <xf numFmtId="0" fontId="88" fillId="26" borderId="199" xfId="0" applyFont="1" applyFill="1" applyBorder="1" applyAlignment="1">
      <alignment horizontal="center" vertical="center" textRotation="90"/>
    </xf>
    <xf numFmtId="0" fontId="88" fillId="26" borderId="178" xfId="0" applyFont="1" applyFill="1" applyBorder="1" applyAlignment="1">
      <alignment horizontal="center" vertical="center" textRotation="90"/>
    </xf>
    <xf numFmtId="0" fontId="88" fillId="26" borderId="214" xfId="0" applyFont="1" applyFill="1" applyBorder="1" applyAlignment="1">
      <alignment horizontal="center" vertical="center" textRotation="90"/>
    </xf>
    <xf numFmtId="166" fontId="66" fillId="0" borderId="194" xfId="0" applyNumberFormat="1" applyFont="1" applyBorder="1" applyAlignment="1">
      <alignment horizontal="center" vertical="center" textRotation="90"/>
    </xf>
    <xf numFmtId="166" fontId="66" fillId="0" borderId="147" xfId="0" applyNumberFormat="1" applyFont="1" applyBorder="1" applyAlignment="1">
      <alignment horizontal="center" vertical="center" textRotation="90"/>
    </xf>
    <xf numFmtId="166" fontId="66" fillId="0" borderId="145" xfId="0" applyNumberFormat="1" applyFont="1" applyBorder="1" applyAlignment="1">
      <alignment horizontal="center" vertical="center" textRotation="90"/>
    </xf>
    <xf numFmtId="0" fontId="90" fillId="28" borderId="222" xfId="2" applyFont="1" applyFill="1" applyBorder="1" applyAlignment="1">
      <alignment horizontal="center" vertical="center" textRotation="90" wrapText="1"/>
    </xf>
    <xf numFmtId="0" fontId="90" fillId="28" borderId="211" xfId="2" applyFont="1" applyFill="1" applyBorder="1" applyAlignment="1">
      <alignment horizontal="center" vertical="center" textRotation="90" wrapText="1"/>
    </xf>
    <xf numFmtId="166" fontId="83" fillId="28" borderId="184" xfId="0" applyNumberFormat="1" applyFont="1" applyFill="1" applyBorder="1" applyAlignment="1">
      <alignment horizontal="center" vertical="center" textRotation="90" wrapText="1"/>
    </xf>
    <xf numFmtId="166" fontId="83" fillId="28" borderId="150" xfId="0" applyNumberFormat="1" applyFont="1" applyFill="1" applyBorder="1" applyAlignment="1">
      <alignment horizontal="center" vertical="center" textRotation="90" wrapText="1"/>
    </xf>
    <xf numFmtId="166" fontId="83" fillId="28" borderId="144" xfId="0" applyNumberFormat="1" applyFont="1" applyFill="1" applyBorder="1" applyAlignment="1">
      <alignment horizontal="center" vertical="center" textRotation="90" wrapText="1"/>
    </xf>
    <xf numFmtId="166" fontId="83" fillId="28" borderId="162" xfId="0" applyNumberFormat="1" applyFont="1" applyFill="1" applyBorder="1" applyAlignment="1">
      <alignment horizontal="center" vertical="center" textRotation="90" wrapText="1"/>
    </xf>
    <xf numFmtId="0" fontId="88" fillId="26" borderId="198" xfId="0" applyFont="1" applyFill="1" applyBorder="1" applyAlignment="1">
      <alignment horizontal="center" vertical="center" textRotation="90"/>
    </xf>
    <xf numFmtId="0" fontId="88" fillId="26" borderId="177" xfId="0" applyFont="1" applyFill="1" applyBorder="1" applyAlignment="1">
      <alignment horizontal="center" vertical="center" textRotation="90"/>
    </xf>
    <xf numFmtId="0" fontId="88" fillId="26" borderId="213" xfId="0" applyFont="1" applyFill="1" applyBorder="1" applyAlignment="1">
      <alignment horizontal="center" vertical="center" textRotation="90"/>
    </xf>
    <xf numFmtId="0" fontId="88" fillId="27" borderId="186" xfId="0" applyFont="1" applyFill="1" applyBorder="1" applyAlignment="1">
      <alignment horizontal="center" vertical="center" textRotation="90"/>
    </xf>
    <xf numFmtId="0" fontId="88" fillId="27" borderId="0" xfId="0" applyFont="1" applyFill="1" applyAlignment="1">
      <alignment horizontal="center" vertical="center" textRotation="90"/>
    </xf>
    <xf numFmtId="0" fontId="88" fillId="27" borderId="35" xfId="0" applyFont="1" applyFill="1" applyBorder="1" applyAlignment="1">
      <alignment horizontal="center" vertical="center" textRotation="90"/>
    </xf>
    <xf numFmtId="0" fontId="88" fillId="27" borderId="185" xfId="0" applyFont="1" applyFill="1" applyBorder="1" applyAlignment="1">
      <alignment horizontal="center" vertical="center" textRotation="90"/>
    </xf>
    <xf numFmtId="0" fontId="88" fillId="27" borderId="7" xfId="0" applyFont="1" applyFill="1" applyBorder="1" applyAlignment="1">
      <alignment horizontal="center" vertical="center" textRotation="90"/>
    </xf>
    <xf numFmtId="0" fontId="88" fillId="27" borderId="40" xfId="0" applyFont="1" applyFill="1" applyBorder="1" applyAlignment="1">
      <alignment horizontal="center" vertical="center" textRotation="90"/>
    </xf>
    <xf numFmtId="0" fontId="63" fillId="17" borderId="60" xfId="0" applyFont="1" applyFill="1" applyBorder="1" applyAlignment="1">
      <alignment horizontal="center" vertical="center" wrapText="1"/>
    </xf>
    <xf numFmtId="0" fontId="63" fillId="17" borderId="0" xfId="0" applyFont="1" applyFill="1" applyAlignment="1">
      <alignment horizontal="center" vertical="center" wrapText="1"/>
    </xf>
    <xf numFmtId="0" fontId="63" fillId="17" borderId="7" xfId="0" applyFont="1" applyFill="1" applyBorder="1" applyAlignment="1">
      <alignment horizontal="center" vertical="center" wrapText="1"/>
    </xf>
    <xf numFmtId="0" fontId="74" fillId="24" borderId="130" xfId="0" applyFont="1" applyFill="1" applyBorder="1" applyAlignment="1">
      <alignment horizontal="center" vertical="center" wrapText="1"/>
    </xf>
    <xf numFmtId="0" fontId="74" fillId="24" borderId="128" xfId="0" applyFont="1" applyFill="1" applyBorder="1" applyAlignment="1">
      <alignment horizontal="center" vertical="center" wrapText="1"/>
    </xf>
    <xf numFmtId="0" fontId="56" fillId="5" borderId="91" xfId="5" applyFont="1" applyBorder="1" applyAlignment="1">
      <alignment horizontal="center" vertical="center"/>
    </xf>
    <xf numFmtId="0" fontId="56" fillId="5" borderId="111" xfId="5" applyFont="1" applyBorder="1" applyAlignment="1">
      <alignment horizontal="center" vertical="center"/>
    </xf>
    <xf numFmtId="0" fontId="56" fillId="5" borderId="131" xfId="5" applyFont="1" applyBorder="1" applyAlignment="1">
      <alignment horizontal="center" vertical="center"/>
    </xf>
    <xf numFmtId="0" fontId="56" fillId="5" borderId="60" xfId="5" applyFont="1" applyBorder="1" applyAlignment="1">
      <alignment horizontal="center" vertical="center"/>
    </xf>
    <xf numFmtId="0" fontId="56" fillId="5" borderId="0" xfId="5" applyFont="1" applyBorder="1" applyAlignment="1">
      <alignment horizontal="center" vertical="center"/>
    </xf>
    <xf numFmtId="0" fontId="56" fillId="5" borderId="7" xfId="5" applyFont="1" applyBorder="1" applyAlignment="1">
      <alignment horizontal="center" vertical="center"/>
    </xf>
    <xf numFmtId="0" fontId="56" fillId="5" borderId="9" xfId="5" applyFont="1" applyBorder="1" applyAlignment="1">
      <alignment horizontal="center" vertical="center"/>
    </xf>
    <xf numFmtId="0" fontId="56" fillId="5" borderId="22" xfId="5" applyFont="1" applyBorder="1" applyAlignment="1">
      <alignment horizontal="center" vertical="center"/>
    </xf>
    <xf numFmtId="0" fontId="56" fillId="5" borderId="21" xfId="5" applyFont="1" applyBorder="1" applyAlignment="1">
      <alignment horizontal="center" vertical="center"/>
    </xf>
    <xf numFmtId="166" fontId="76" fillId="27" borderId="191" xfId="0" applyNumberFormat="1" applyFont="1" applyFill="1" applyBorder="1" applyAlignment="1">
      <alignment horizontal="center" vertical="center" textRotation="90" wrapText="1"/>
    </xf>
    <xf numFmtId="166" fontId="76" fillId="27" borderId="161" xfId="0" applyNumberFormat="1" applyFont="1" applyFill="1" applyBorder="1" applyAlignment="1">
      <alignment horizontal="center" vertical="center" textRotation="90" wrapText="1"/>
    </xf>
    <xf numFmtId="166" fontId="76" fillId="27" borderId="189" xfId="0" applyNumberFormat="1" applyFont="1" applyFill="1" applyBorder="1" applyAlignment="1">
      <alignment horizontal="center" vertical="center" textRotation="90" wrapText="1"/>
    </xf>
    <xf numFmtId="166" fontId="76" fillId="27" borderId="159" xfId="0" applyNumberFormat="1" applyFont="1" applyFill="1" applyBorder="1" applyAlignment="1">
      <alignment horizontal="center" vertical="center" textRotation="90" wrapText="1"/>
    </xf>
    <xf numFmtId="166" fontId="76" fillId="26" borderId="188" xfId="0" applyNumberFormat="1" applyFont="1" applyFill="1" applyBorder="1" applyAlignment="1">
      <alignment horizontal="center" vertical="center" textRotation="90" wrapText="1"/>
    </xf>
    <xf numFmtId="166" fontId="76" fillId="26" borderId="175" xfId="0" applyNumberFormat="1" applyFont="1" applyFill="1" applyBorder="1" applyAlignment="1">
      <alignment horizontal="center" vertical="center" textRotation="90" wrapText="1"/>
    </xf>
    <xf numFmtId="166" fontId="76" fillId="26" borderId="158" xfId="0" applyNumberFormat="1" applyFont="1" applyFill="1" applyBorder="1" applyAlignment="1">
      <alignment horizontal="center" vertical="center" textRotation="90" wrapText="1"/>
    </xf>
    <xf numFmtId="0" fontId="95" fillId="5" borderId="91" xfId="5" applyFont="1" applyBorder="1" applyAlignment="1">
      <alignment horizontal="center" vertical="center" wrapText="1"/>
    </xf>
    <xf numFmtId="0" fontId="95" fillId="5" borderId="111" xfId="5" applyFont="1" applyBorder="1" applyAlignment="1">
      <alignment horizontal="center" vertical="center" wrapText="1"/>
    </xf>
    <xf numFmtId="0" fontId="95" fillId="5" borderId="131" xfId="5" applyFont="1" applyBorder="1" applyAlignment="1">
      <alignment horizontal="center" vertical="center" wrapText="1"/>
    </xf>
    <xf numFmtId="0" fontId="95" fillId="5" borderId="9" xfId="5" applyFont="1" applyBorder="1" applyAlignment="1">
      <alignment horizontal="center" vertical="center" wrapText="1"/>
    </xf>
    <xf numFmtId="0" fontId="95" fillId="5" borderId="22" xfId="5" applyFont="1" applyBorder="1" applyAlignment="1">
      <alignment horizontal="center" vertical="center" wrapText="1"/>
    </xf>
    <xf numFmtId="0" fontId="95" fillId="5" borderId="21" xfId="5" applyFont="1" applyBorder="1" applyAlignment="1">
      <alignment horizontal="center" vertical="center" wrapText="1"/>
    </xf>
    <xf numFmtId="0" fontId="90" fillId="28" borderId="220" xfId="2" applyFont="1" applyFill="1" applyBorder="1" applyAlignment="1">
      <alignment horizontal="center" vertical="center" textRotation="90" wrapText="1"/>
    </xf>
    <xf numFmtId="0" fontId="90" fillId="28" borderId="209" xfId="2" applyFont="1" applyFill="1" applyBorder="1" applyAlignment="1">
      <alignment horizontal="center" vertical="center" textRotation="90" wrapText="1"/>
    </xf>
    <xf numFmtId="0" fontId="73" fillId="24" borderId="130" xfId="0" applyFont="1" applyFill="1" applyBorder="1" applyAlignment="1">
      <alignment horizontal="center" vertical="center" wrapText="1"/>
    </xf>
    <xf numFmtId="0" fontId="63" fillId="17" borderId="111" xfId="0" applyFont="1" applyFill="1" applyBorder="1" applyAlignment="1">
      <alignment horizontal="center" vertical="center" wrapText="1"/>
    </xf>
    <xf numFmtId="0" fontId="63" fillId="17" borderId="131" xfId="0" applyFont="1" applyFill="1" applyBorder="1" applyAlignment="1">
      <alignment horizontal="center" vertical="center" wrapText="1"/>
    </xf>
    <xf numFmtId="0" fontId="63" fillId="17" borderId="22" xfId="0" applyFont="1" applyFill="1" applyBorder="1" applyAlignment="1">
      <alignment horizontal="center" vertical="center" wrapText="1"/>
    </xf>
    <xf numFmtId="0" fontId="63" fillId="17" borderId="21" xfId="0" applyFont="1" applyFill="1" applyBorder="1" applyAlignment="1">
      <alignment horizontal="center" vertical="center" wrapText="1"/>
    </xf>
    <xf numFmtId="166" fontId="83" fillId="28" borderId="200" xfId="0" applyNumberFormat="1" applyFont="1" applyFill="1" applyBorder="1" applyAlignment="1">
      <alignment horizontal="center" vertical="center" textRotation="90" wrapText="1"/>
    </xf>
    <xf numFmtId="166" fontId="83" fillId="28" borderId="168" xfId="0" applyNumberFormat="1" applyFont="1" applyFill="1" applyBorder="1" applyAlignment="1">
      <alignment horizontal="center" vertical="center" textRotation="90" wrapText="1"/>
    </xf>
    <xf numFmtId="166" fontId="80" fillId="16" borderId="187" xfId="0" applyNumberFormat="1" applyFont="1" applyFill="1" applyBorder="1" applyAlignment="1">
      <alignment horizontal="center" vertical="center" wrapText="1"/>
    </xf>
    <xf numFmtId="166" fontId="80" fillId="16" borderId="186" xfId="0" applyNumberFormat="1" applyFont="1" applyFill="1" applyBorder="1" applyAlignment="1">
      <alignment horizontal="center" vertical="center" wrapText="1"/>
    </xf>
    <xf numFmtId="166" fontId="80" fillId="16" borderId="185" xfId="0" applyNumberFormat="1" applyFont="1" applyFill="1" applyBorder="1" applyAlignment="1">
      <alignment horizontal="center" vertical="center" wrapText="1"/>
    </xf>
    <xf numFmtId="166" fontId="80" fillId="16" borderId="60" xfId="0" applyNumberFormat="1" applyFont="1" applyFill="1" applyBorder="1" applyAlignment="1">
      <alignment horizontal="center" vertical="center" wrapText="1"/>
    </xf>
    <xf numFmtId="166" fontId="80" fillId="16" borderId="0" xfId="0" applyNumberFormat="1" applyFont="1" applyFill="1" applyAlignment="1">
      <alignment horizontal="center" vertical="center" wrapText="1"/>
    </xf>
    <xf numFmtId="166" fontId="80" fillId="16" borderId="7" xfId="0" applyNumberFormat="1" applyFont="1" applyFill="1" applyBorder="1" applyAlignment="1">
      <alignment horizontal="center" vertical="center" wrapText="1"/>
    </xf>
    <xf numFmtId="166" fontId="80" fillId="16" borderId="9" xfId="0" applyNumberFormat="1" applyFont="1" applyFill="1" applyBorder="1" applyAlignment="1">
      <alignment horizontal="center" vertical="center" wrapText="1"/>
    </xf>
    <xf numFmtId="166" fontId="80" fillId="16" borderId="22" xfId="0" applyNumberFormat="1" applyFont="1" applyFill="1" applyBorder="1" applyAlignment="1">
      <alignment horizontal="center" vertical="center" wrapText="1"/>
    </xf>
    <xf numFmtId="166" fontId="80" fillId="16" borderId="21" xfId="0" applyNumberFormat="1" applyFont="1" applyFill="1" applyBorder="1" applyAlignment="1">
      <alignment horizontal="center" vertical="center" wrapText="1"/>
    </xf>
    <xf numFmtId="0" fontId="88" fillId="26" borderId="188" xfId="0" applyFont="1" applyFill="1" applyBorder="1" applyAlignment="1">
      <alignment horizontal="center" vertical="center" textRotation="90"/>
    </xf>
    <xf numFmtId="0" fontId="88" fillId="26" borderId="175" xfId="0" applyFont="1" applyFill="1" applyBorder="1" applyAlignment="1">
      <alignment horizontal="center" vertical="center" textRotation="90"/>
    </xf>
    <xf numFmtId="0" fontId="88" fillId="26" borderId="205" xfId="0" applyFont="1" applyFill="1" applyBorder="1" applyAlignment="1">
      <alignment horizontal="center" vertical="center" textRotation="90"/>
    </xf>
    <xf numFmtId="0" fontId="88" fillId="26" borderId="180" xfId="0" applyFont="1" applyFill="1" applyBorder="1" applyAlignment="1">
      <alignment horizontal="center" vertical="center" textRotation="90"/>
    </xf>
    <xf numFmtId="0" fontId="88" fillId="26" borderId="156" xfId="0" applyFont="1" applyFill="1" applyBorder="1" applyAlignment="1">
      <alignment horizontal="center" vertical="center" textRotation="90"/>
    </xf>
    <xf numFmtId="0" fontId="88" fillId="26" borderId="174" xfId="0" applyFont="1" applyFill="1" applyBorder="1" applyAlignment="1">
      <alignment horizontal="center" vertical="center" textRotation="90"/>
    </xf>
    <xf numFmtId="0" fontId="90" fillId="28" borderId="221" xfId="2" applyFont="1" applyFill="1" applyBorder="1" applyAlignment="1">
      <alignment horizontal="center" vertical="center" textRotation="90" wrapText="1"/>
    </xf>
    <xf numFmtId="0" fontId="90" fillId="28" borderId="210" xfId="2" applyFont="1" applyFill="1" applyBorder="1" applyAlignment="1">
      <alignment horizontal="center" vertical="center" textRotation="90" wrapText="1"/>
    </xf>
    <xf numFmtId="166" fontId="76" fillId="26" borderId="180" xfId="0" applyNumberFormat="1" applyFont="1" applyFill="1" applyBorder="1" applyAlignment="1">
      <alignment horizontal="center" vertical="center" textRotation="90" wrapText="1"/>
    </xf>
    <xf numFmtId="166" fontId="76" fillId="26" borderId="156" xfId="0" applyNumberFormat="1" applyFont="1" applyFill="1" applyBorder="1" applyAlignment="1">
      <alignment horizontal="center" vertical="center" textRotation="90" wrapText="1"/>
    </xf>
    <xf numFmtId="166" fontId="76" fillId="26" borderId="140" xfId="0" applyNumberFormat="1" applyFont="1" applyFill="1" applyBorder="1" applyAlignment="1">
      <alignment horizontal="center" vertical="center" textRotation="90" wrapText="1"/>
    </xf>
    <xf numFmtId="0" fontId="88" fillId="27" borderId="189" xfId="0" applyFont="1" applyFill="1" applyBorder="1" applyAlignment="1">
      <alignment horizontal="center" vertical="center" textRotation="90"/>
    </xf>
    <xf numFmtId="0" fontId="88" fillId="27" borderId="159" xfId="0" applyFont="1" applyFill="1" applyBorder="1" applyAlignment="1">
      <alignment horizontal="center" vertical="center" textRotation="90"/>
    </xf>
    <xf numFmtId="0" fontId="88" fillId="27" borderId="206" xfId="0" applyFont="1" applyFill="1" applyBorder="1" applyAlignment="1">
      <alignment horizontal="center" vertical="center" textRotation="90"/>
    </xf>
    <xf numFmtId="0" fontId="89" fillId="27" borderId="191" xfId="0" applyFont="1" applyFill="1" applyBorder="1" applyAlignment="1">
      <alignment horizontal="center" vertical="center" textRotation="90"/>
    </xf>
    <xf numFmtId="0" fontId="89" fillId="27" borderId="161" xfId="0" applyFont="1" applyFill="1" applyBorder="1" applyAlignment="1">
      <alignment horizontal="center" vertical="center" textRotation="90"/>
    </xf>
    <xf numFmtId="0" fontId="89" fillId="27" borderId="207" xfId="0" applyFont="1" applyFill="1" applyBorder="1" applyAlignment="1">
      <alignment horizontal="center" vertical="center" textRotation="90"/>
    </xf>
    <xf numFmtId="166" fontId="83" fillId="28" borderId="193" xfId="0" applyNumberFormat="1" applyFont="1" applyFill="1" applyBorder="1" applyAlignment="1">
      <alignment horizontal="center" vertical="center" textRotation="90" wrapText="1"/>
    </xf>
    <xf numFmtId="166" fontId="83" fillId="28" borderId="163" xfId="0" applyNumberFormat="1" applyFont="1" applyFill="1" applyBorder="1" applyAlignment="1">
      <alignment horizontal="center" vertical="center" textRotation="90" wrapText="1"/>
    </xf>
    <xf numFmtId="0" fontId="63" fillId="17" borderId="91" xfId="0" applyFont="1" applyFill="1" applyBorder="1" applyAlignment="1">
      <alignment horizontal="center" vertical="center" wrapText="1"/>
    </xf>
    <xf numFmtId="0" fontId="90" fillId="28" borderId="91" xfId="2" applyFont="1" applyFill="1" applyBorder="1" applyAlignment="1">
      <alignment horizontal="center" vertical="center" textRotation="90" wrapText="1"/>
    </xf>
    <xf numFmtId="0" fontId="90" fillId="28" borderId="41" xfId="2" applyFont="1" applyFill="1" applyBorder="1" applyAlignment="1">
      <alignment horizontal="center" vertical="center" textRotation="90" wrapText="1"/>
    </xf>
    <xf numFmtId="0" fontId="90" fillId="28" borderId="219" xfId="2" applyFont="1" applyFill="1" applyBorder="1" applyAlignment="1">
      <alignment horizontal="center" vertical="center" textRotation="90" wrapText="1"/>
    </xf>
    <xf numFmtId="0" fontId="90" fillId="28" borderId="208" xfId="2" applyFont="1" applyFill="1" applyBorder="1" applyAlignment="1">
      <alignment horizontal="center" vertical="center" textRotation="90" wrapText="1"/>
    </xf>
    <xf numFmtId="0" fontId="96" fillId="5" borderId="0" xfId="5" applyFont="1" applyAlignment="1">
      <alignment horizontal="center" vertical="center" wrapText="1"/>
    </xf>
    <xf numFmtId="0" fontId="95" fillId="5" borderId="0" xfId="5" applyFont="1" applyAlignment="1">
      <alignment horizontal="center" vertical="center" wrapText="1"/>
    </xf>
    <xf numFmtId="0" fontId="95" fillId="5" borderId="227" xfId="5" applyFont="1" applyBorder="1" applyAlignment="1">
      <alignment horizontal="center" vertical="center" wrapText="1"/>
    </xf>
    <xf numFmtId="0" fontId="90" fillId="22" borderId="220" xfId="2" applyFont="1" applyFill="1" applyBorder="1" applyAlignment="1">
      <alignment horizontal="center" vertical="center" textRotation="90" wrapText="1"/>
    </xf>
    <xf numFmtId="0" fontId="90" fillId="22" borderId="209" xfId="2" applyFont="1" applyFill="1" applyBorder="1" applyAlignment="1">
      <alignment horizontal="center" vertical="center" textRotation="90" wrapText="1"/>
    </xf>
    <xf numFmtId="0" fontId="91" fillId="22" borderId="222" xfId="2" applyFont="1" applyFill="1" applyBorder="1" applyAlignment="1">
      <alignment horizontal="center" vertical="center" wrapText="1"/>
    </xf>
    <xf numFmtId="0" fontId="91" fillId="22" borderId="111" xfId="2" applyFont="1" applyFill="1" applyBorder="1" applyAlignment="1">
      <alignment horizontal="center" vertical="center" wrapText="1"/>
    </xf>
    <xf numFmtId="0" fontId="91" fillId="22" borderId="223" xfId="2" applyFont="1" applyFill="1" applyBorder="1" applyAlignment="1">
      <alignment horizontal="center" vertical="center" wrapText="1"/>
    </xf>
    <xf numFmtId="0" fontId="91" fillId="22" borderId="211" xfId="2" applyFont="1" applyFill="1" applyBorder="1" applyAlignment="1">
      <alignment horizontal="center" vertical="center" wrapText="1"/>
    </xf>
    <xf numFmtId="0" fontId="91" fillId="22" borderId="35" xfId="2" applyFont="1" applyFill="1" applyBorder="1" applyAlignment="1">
      <alignment horizontal="center" vertical="center" wrapText="1"/>
    </xf>
    <xf numFmtId="0" fontId="91" fillId="22" borderId="215" xfId="2" applyFont="1" applyFill="1" applyBorder="1" applyAlignment="1">
      <alignment horizontal="center" vertical="center" wrapText="1"/>
    </xf>
    <xf numFmtId="0" fontId="88" fillId="27" borderId="229" xfId="0" applyFont="1" applyFill="1" applyBorder="1" applyAlignment="1">
      <alignment horizontal="center" vertical="center" textRotation="90"/>
    </xf>
    <xf numFmtId="0" fontId="88" fillId="27" borderId="165" xfId="0" applyFont="1" applyFill="1" applyBorder="1" applyAlignment="1">
      <alignment horizontal="center" vertical="center" textRotation="90"/>
    </xf>
    <xf numFmtId="0" fontId="88" fillId="27" borderId="212" xfId="0" applyFont="1" applyFill="1" applyBorder="1" applyAlignment="1">
      <alignment horizontal="center" vertical="center" textRotation="90"/>
    </xf>
    <xf numFmtId="0" fontId="90" fillId="22" borderId="222" xfId="2" applyFont="1" applyFill="1" applyBorder="1" applyAlignment="1">
      <alignment horizontal="center" vertical="center" textRotation="90" wrapText="1"/>
    </xf>
    <xf numFmtId="0" fontId="90" fillId="22" borderId="211" xfId="2" applyFont="1" applyFill="1" applyBorder="1" applyAlignment="1">
      <alignment horizontal="center" vertical="center" textRotation="90" wrapText="1"/>
    </xf>
    <xf numFmtId="0" fontId="63" fillId="17" borderId="134" xfId="0" applyFont="1" applyFill="1" applyBorder="1" applyAlignment="1">
      <alignment horizontal="center" vertical="center" wrapText="1"/>
    </xf>
    <xf numFmtId="0" fontId="63" fillId="17" borderId="133" xfId="0" applyFont="1" applyFill="1" applyBorder="1" applyAlignment="1">
      <alignment horizontal="center" vertical="center" wrapText="1"/>
    </xf>
    <xf numFmtId="0" fontId="63" fillId="17" borderId="132" xfId="0" applyFont="1" applyFill="1" applyBorder="1" applyAlignment="1">
      <alignment horizontal="center" vertical="center" wrapText="1"/>
    </xf>
    <xf numFmtId="0" fontId="73" fillId="24" borderId="129" xfId="0" applyFont="1" applyFill="1" applyBorder="1" applyAlignment="1">
      <alignment horizontal="center" vertical="center" wrapText="1"/>
    </xf>
    <xf numFmtId="0" fontId="73" fillId="24" borderId="128" xfId="0" applyFont="1" applyFill="1" applyBorder="1" applyAlignment="1">
      <alignment horizontal="center" vertical="center" wrapText="1"/>
    </xf>
    <xf numFmtId="166" fontId="83" fillId="22" borderId="200" xfId="0" applyNumberFormat="1" applyFont="1" applyFill="1" applyBorder="1" applyAlignment="1">
      <alignment horizontal="center" vertical="center" textRotation="90" wrapText="1"/>
    </xf>
    <xf numFmtId="166" fontId="83" fillId="22" borderId="168" xfId="0" applyNumberFormat="1" applyFont="1" applyFill="1" applyBorder="1" applyAlignment="1">
      <alignment horizontal="center" vertical="center" textRotation="90" wrapText="1"/>
    </xf>
    <xf numFmtId="166" fontId="83" fillId="28" borderId="201" xfId="0" applyNumberFormat="1" applyFont="1" applyFill="1" applyBorder="1" applyAlignment="1">
      <alignment horizontal="center" vertical="center" textRotation="90" wrapText="1"/>
    </xf>
    <xf numFmtId="166" fontId="83" fillId="28" borderId="169" xfId="0" applyNumberFormat="1" applyFont="1" applyFill="1" applyBorder="1" applyAlignment="1">
      <alignment horizontal="center" vertical="center" textRotation="90" wrapText="1"/>
    </xf>
    <xf numFmtId="0" fontId="92" fillId="15" borderId="224" xfId="2" applyFont="1" applyFill="1" applyBorder="1" applyAlignment="1">
      <alignment horizontal="center" vertical="center" textRotation="90" wrapText="1"/>
    </xf>
    <xf numFmtId="0" fontId="92" fillId="15" borderId="35" xfId="2" applyFont="1" applyFill="1" applyBorder="1" applyAlignment="1">
      <alignment horizontal="center" vertical="center" textRotation="90" wrapText="1"/>
    </xf>
    <xf numFmtId="166" fontId="79" fillId="17" borderId="135" xfId="0" applyNumberFormat="1" applyFont="1" applyFill="1" applyBorder="1" applyAlignment="1">
      <alignment horizontal="center" vertical="center" textRotation="90" wrapText="1"/>
    </xf>
    <xf numFmtId="166" fontId="79" fillId="17" borderId="127" xfId="0" applyNumberFormat="1" applyFont="1" applyFill="1" applyBorder="1" applyAlignment="1">
      <alignment horizontal="center" vertical="center" textRotation="90" wrapText="1"/>
    </xf>
    <xf numFmtId="166" fontId="79" fillId="17" borderId="21" xfId="0" applyNumberFormat="1" applyFont="1" applyFill="1" applyBorder="1" applyAlignment="1">
      <alignment horizontal="center" vertical="center" textRotation="90" wrapText="1"/>
    </xf>
    <xf numFmtId="166" fontId="83" fillId="15" borderId="202" xfId="0" applyNumberFormat="1" applyFont="1" applyFill="1" applyBorder="1" applyAlignment="1">
      <alignment horizontal="center" vertical="center" textRotation="90" wrapText="1"/>
    </xf>
    <xf numFmtId="166" fontId="83" fillId="15" borderId="170" xfId="0" applyNumberFormat="1" applyFont="1" applyFill="1" applyBorder="1" applyAlignment="1">
      <alignment horizontal="center" vertical="center" textRotation="90" wrapText="1"/>
    </xf>
    <xf numFmtId="166" fontId="83" fillId="15" borderId="171" xfId="0" applyNumberFormat="1" applyFont="1" applyFill="1" applyBorder="1" applyAlignment="1">
      <alignment horizontal="center" vertical="center" textRotation="90" wrapText="1"/>
    </xf>
    <xf numFmtId="166" fontId="76" fillId="27" borderId="245" xfId="0" applyNumberFormat="1" applyFont="1" applyFill="1" applyBorder="1" applyAlignment="1">
      <alignment horizontal="center" vertical="center" textRotation="90" wrapText="1"/>
    </xf>
    <xf numFmtId="0" fontId="53" fillId="19" borderId="135" xfId="0" applyFont="1" applyFill="1" applyBorder="1" applyAlignment="1">
      <alignment horizontal="center" vertical="center" textRotation="90" wrapText="1"/>
    </xf>
    <xf numFmtId="0" fontId="53" fillId="19" borderId="127" xfId="0" applyFont="1" applyFill="1" applyBorder="1" applyAlignment="1">
      <alignment horizontal="center" vertical="center" textRotation="90" wrapText="1"/>
    </xf>
    <xf numFmtId="0" fontId="53" fillId="19" borderId="115" xfId="0" applyFont="1" applyFill="1" applyBorder="1" applyAlignment="1">
      <alignment horizontal="center" vertical="center" textRotation="90" wrapText="1"/>
    </xf>
    <xf numFmtId="166" fontId="85" fillId="30" borderId="187" xfId="0" applyNumberFormat="1" applyFont="1" applyFill="1" applyBorder="1" applyAlignment="1">
      <alignment horizontal="center" vertical="center" wrapText="1"/>
    </xf>
    <xf numFmtId="166" fontId="85" fillId="30" borderId="186" xfId="0" applyNumberFormat="1" applyFont="1" applyFill="1" applyBorder="1" applyAlignment="1">
      <alignment horizontal="center" vertical="center" wrapText="1"/>
    </xf>
    <xf numFmtId="166" fontId="85" fillId="30" borderId="185" xfId="0" applyNumberFormat="1" applyFont="1" applyFill="1" applyBorder="1" applyAlignment="1">
      <alignment horizontal="center" vertical="center" wrapText="1"/>
    </xf>
    <xf numFmtId="166" fontId="85" fillId="30" borderId="60" xfId="0" applyNumberFormat="1" applyFont="1" applyFill="1" applyBorder="1" applyAlignment="1">
      <alignment horizontal="center" vertical="center" wrapText="1"/>
    </xf>
    <xf numFmtId="166" fontId="85" fillId="30" borderId="0" xfId="0" applyNumberFormat="1" applyFont="1" applyFill="1" applyAlignment="1">
      <alignment horizontal="center" vertical="center" wrapText="1"/>
    </xf>
    <xf numFmtId="166" fontId="85" fillId="30" borderId="7" xfId="0" applyNumberFormat="1" applyFont="1" applyFill="1" applyBorder="1" applyAlignment="1">
      <alignment horizontal="center" vertical="center" wrapText="1"/>
    </xf>
    <xf numFmtId="166" fontId="85" fillId="30" borderId="9" xfId="0" applyNumberFormat="1" applyFont="1" applyFill="1" applyBorder="1" applyAlignment="1">
      <alignment horizontal="center" vertical="center" wrapText="1"/>
    </xf>
    <xf numFmtId="166" fontId="85" fillId="30" borderId="22" xfId="0" applyNumberFormat="1" applyFont="1" applyFill="1" applyBorder="1" applyAlignment="1">
      <alignment horizontal="center" vertical="center" wrapText="1"/>
    </xf>
    <xf numFmtId="166" fontId="85" fillId="30" borderId="21" xfId="0" applyNumberFormat="1" applyFont="1" applyFill="1" applyBorder="1" applyAlignment="1">
      <alignment horizontal="center" vertical="center" wrapText="1"/>
    </xf>
    <xf numFmtId="0" fontId="67" fillId="0" borderId="195" xfId="0" applyFont="1" applyBorder="1" applyAlignment="1">
      <alignment horizontal="center" vertical="center" textRotation="90" wrapText="1"/>
    </xf>
    <xf numFmtId="0" fontId="67" fillId="0" borderId="148" xfId="0" applyFont="1" applyBorder="1" applyAlignment="1">
      <alignment horizontal="center" vertical="center" textRotation="90" wrapText="1"/>
    </xf>
    <xf numFmtId="0" fontId="86" fillId="20" borderId="203" xfId="0" applyFont="1" applyFill="1" applyBorder="1" applyAlignment="1">
      <alignment horizontal="center" vertical="center" wrapText="1"/>
    </xf>
    <xf numFmtId="0" fontId="86" fillId="20" borderId="179" xfId="0" applyFont="1" applyFill="1" applyBorder="1" applyAlignment="1">
      <alignment horizontal="center" vertical="center" wrapText="1"/>
    </xf>
    <xf numFmtId="0" fontId="86" fillId="20" borderId="172" xfId="0" applyFont="1" applyFill="1" applyBorder="1" applyAlignment="1">
      <alignment horizontal="center" vertical="center" wrapText="1"/>
    </xf>
    <xf numFmtId="166" fontId="83" fillId="29" borderId="192" xfId="0" applyNumberFormat="1" applyFont="1" applyFill="1" applyBorder="1" applyAlignment="1">
      <alignment horizontal="center" vertical="center" textRotation="90" wrapText="1"/>
    </xf>
    <xf numFmtId="166" fontId="83" fillId="29" borderId="164" xfId="0" applyNumberFormat="1" applyFont="1" applyFill="1" applyBorder="1" applyAlignment="1">
      <alignment horizontal="center" vertical="center" textRotation="90" wrapText="1"/>
    </xf>
    <xf numFmtId="166" fontId="83" fillId="29" borderId="162" xfId="0" applyNumberFormat="1" applyFont="1" applyFill="1" applyBorder="1" applyAlignment="1">
      <alignment horizontal="center" vertical="center" textRotation="90" wrapText="1"/>
    </xf>
    <xf numFmtId="166" fontId="83" fillId="28" borderId="202" xfId="0" applyNumberFormat="1" applyFont="1" applyFill="1" applyBorder="1" applyAlignment="1">
      <alignment horizontal="center" vertical="center" textRotation="90" wrapText="1"/>
    </xf>
    <xf numFmtId="166" fontId="83" fillId="28" borderId="170" xfId="0" applyNumberFormat="1" applyFont="1" applyFill="1" applyBorder="1" applyAlignment="1">
      <alignment horizontal="center" vertical="center" textRotation="90" wrapText="1"/>
    </xf>
    <xf numFmtId="166" fontId="83" fillId="28" borderId="171" xfId="0" applyNumberFormat="1" applyFont="1" applyFill="1" applyBorder="1" applyAlignment="1">
      <alignment horizontal="center" vertical="center" textRotation="90" wrapText="1"/>
    </xf>
    <xf numFmtId="0" fontId="77" fillId="20" borderId="135" xfId="0" applyFont="1" applyFill="1" applyBorder="1" applyAlignment="1">
      <alignment horizontal="center" vertical="center" textRotation="90" wrapText="1"/>
    </xf>
    <xf numFmtId="0" fontId="77" fillId="20" borderId="127" xfId="0" applyFont="1" applyFill="1" applyBorder="1" applyAlignment="1">
      <alignment horizontal="center" vertical="center" textRotation="90" wrapText="1"/>
    </xf>
    <xf numFmtId="0" fontId="77" fillId="20" borderId="115" xfId="0" applyFont="1" applyFill="1" applyBorder="1" applyAlignment="1">
      <alignment horizontal="center" vertical="center" textRotation="90" wrapText="1"/>
    </xf>
    <xf numFmtId="0" fontId="88" fillId="30" borderId="190" xfId="0" applyFont="1" applyFill="1" applyBorder="1" applyAlignment="1">
      <alignment horizontal="center" vertical="center" textRotation="90"/>
    </xf>
    <xf numFmtId="0" fontId="88" fillId="30" borderId="160" xfId="0" applyFont="1" applyFill="1" applyBorder="1" applyAlignment="1">
      <alignment horizontal="center" vertical="center" textRotation="90"/>
    </xf>
    <xf numFmtId="0" fontId="88" fillId="30" borderId="204" xfId="0" applyFont="1" applyFill="1" applyBorder="1" applyAlignment="1">
      <alignment horizontal="center" vertical="center" textRotation="90"/>
    </xf>
    <xf numFmtId="166" fontId="55" fillId="16" borderId="111" xfId="0" applyNumberFormat="1" applyFont="1" applyFill="1" applyBorder="1" applyAlignment="1">
      <alignment horizontal="center" vertical="center" wrapText="1"/>
    </xf>
    <xf numFmtId="166" fontId="55" fillId="16" borderId="131" xfId="0" applyNumberFormat="1" applyFont="1" applyFill="1" applyBorder="1" applyAlignment="1">
      <alignment horizontal="center" vertical="center" wrapText="1"/>
    </xf>
    <xf numFmtId="166" fontId="55" fillId="16" borderId="22" xfId="0" applyNumberFormat="1" applyFont="1" applyFill="1" applyBorder="1" applyAlignment="1">
      <alignment horizontal="center" vertical="center" wrapText="1"/>
    </xf>
    <xf numFmtId="166" fontId="55" fillId="16" borderId="21" xfId="0" applyNumberFormat="1" applyFont="1" applyFill="1" applyBorder="1" applyAlignment="1">
      <alignment horizontal="center" vertical="center" wrapText="1"/>
    </xf>
    <xf numFmtId="0" fontId="88" fillId="30" borderId="180" xfId="0" applyFont="1" applyFill="1" applyBorder="1" applyAlignment="1">
      <alignment horizontal="center" vertical="center" textRotation="90"/>
    </xf>
    <xf numFmtId="0" fontId="88" fillId="30" borderId="156" xfId="0" applyFont="1" applyFill="1" applyBorder="1" applyAlignment="1">
      <alignment horizontal="center" vertical="center" textRotation="90"/>
    </xf>
    <xf numFmtId="0" fontId="88" fillId="30" borderId="174" xfId="0" applyFont="1" applyFill="1" applyBorder="1" applyAlignment="1">
      <alignment horizontal="center" vertical="center" textRotation="90"/>
    </xf>
    <xf numFmtId="166" fontId="78" fillId="20" borderId="135" xfId="0" applyNumberFormat="1" applyFont="1" applyFill="1" applyBorder="1" applyAlignment="1">
      <alignment horizontal="center" vertical="center" textRotation="90" wrapText="1"/>
    </xf>
    <xf numFmtId="166" fontId="78" fillId="20" borderId="127" xfId="0" applyNumberFormat="1" applyFont="1" applyFill="1" applyBorder="1" applyAlignment="1">
      <alignment horizontal="center" vertical="center" textRotation="90" wrapText="1"/>
    </xf>
    <xf numFmtId="166" fontId="78" fillId="20" borderId="115" xfId="0" applyNumberFormat="1" applyFont="1" applyFill="1" applyBorder="1" applyAlignment="1">
      <alignment horizontal="center" vertical="center" textRotation="90" wrapText="1"/>
    </xf>
    <xf numFmtId="0" fontId="74" fillId="24" borderId="122" xfId="0" applyFont="1" applyFill="1" applyBorder="1" applyAlignment="1">
      <alignment horizontal="center" vertical="center" wrapText="1"/>
    </xf>
    <xf numFmtId="0" fontId="90" fillId="29" borderId="223" xfId="2" applyFont="1" applyFill="1" applyBorder="1" applyAlignment="1">
      <alignment horizontal="center" vertical="center" textRotation="90" wrapText="1"/>
    </xf>
    <xf numFmtId="0" fontId="90" fillId="29" borderId="215" xfId="2" applyFont="1" applyFill="1" applyBorder="1" applyAlignment="1">
      <alignment horizontal="center" vertical="center" textRotation="90" wrapText="1"/>
    </xf>
    <xf numFmtId="0" fontId="59" fillId="5" borderId="0" xfId="5" applyFont="1" applyAlignment="1">
      <alignment horizontal="right" vertical="top" wrapText="1"/>
    </xf>
    <xf numFmtId="166" fontId="83" fillId="22" borderId="193" xfId="0" applyNumberFormat="1" applyFont="1" applyFill="1" applyBorder="1" applyAlignment="1">
      <alignment horizontal="center" vertical="center" textRotation="90" wrapText="1"/>
    </xf>
    <xf numFmtId="166" fontId="83" fillId="22" borderId="163" xfId="0" applyNumberFormat="1" applyFont="1" applyFill="1" applyBorder="1" applyAlignment="1">
      <alignment horizontal="center" vertical="center" textRotation="90" wrapText="1"/>
    </xf>
    <xf numFmtId="0" fontId="3" fillId="24" borderId="60" xfId="5" applyFont="1" applyFill="1" applyBorder="1" applyAlignment="1">
      <alignment horizontal="center" vertical="center" wrapText="1"/>
    </xf>
    <xf numFmtId="0" fontId="3" fillId="24" borderId="9" xfId="5" applyFont="1" applyFill="1" applyBorder="1" applyAlignment="1">
      <alignment horizontal="center" vertical="center" wrapText="1"/>
    </xf>
    <xf numFmtId="166" fontId="69" fillId="0" borderId="197" xfId="0" applyNumberFormat="1" applyFont="1" applyBorder="1" applyAlignment="1">
      <alignment horizontal="center" vertical="center" textRotation="90" wrapText="1"/>
    </xf>
    <xf numFmtId="166" fontId="69" fillId="0" borderId="150" xfId="0" applyNumberFormat="1" applyFont="1" applyBorder="1" applyAlignment="1">
      <alignment horizontal="center" vertical="center" textRotation="90" wrapText="1"/>
    </xf>
    <xf numFmtId="166" fontId="83" fillId="22" borderId="192" xfId="0" applyNumberFormat="1" applyFont="1" applyFill="1" applyBorder="1" applyAlignment="1">
      <alignment horizontal="center" vertical="center" textRotation="90" wrapText="1"/>
    </xf>
    <xf numFmtId="166" fontId="83" fillId="22" borderId="164" xfId="0" applyNumberFormat="1" applyFont="1" applyFill="1" applyBorder="1" applyAlignment="1">
      <alignment horizontal="center" vertical="center" textRotation="90" wrapText="1"/>
    </xf>
    <xf numFmtId="166" fontId="83" fillId="22" borderId="184" xfId="0" applyNumberFormat="1" applyFont="1" applyFill="1" applyBorder="1" applyAlignment="1">
      <alignment horizontal="center" vertical="center" textRotation="90" wrapText="1"/>
    </xf>
    <xf numFmtId="166" fontId="83" fillId="22" borderId="150" xfId="0" applyNumberFormat="1" applyFont="1" applyFill="1" applyBorder="1" applyAlignment="1">
      <alignment horizontal="center" vertical="center" textRotation="90" wrapText="1"/>
    </xf>
    <xf numFmtId="0" fontId="93" fillId="7" borderId="91" xfId="2" applyFont="1" applyFill="1" applyBorder="1" applyAlignment="1">
      <alignment horizontal="center" vertical="center"/>
    </xf>
    <xf numFmtId="0" fontId="97" fillId="7" borderId="111" xfId="2" applyFont="1" applyFill="1" applyBorder="1" applyAlignment="1">
      <alignment horizontal="center" vertical="center"/>
    </xf>
    <xf numFmtId="0" fontId="97" fillId="7" borderId="131" xfId="2" applyFont="1" applyFill="1" applyBorder="1" applyAlignment="1">
      <alignment horizontal="center" vertical="center"/>
    </xf>
    <xf numFmtId="0" fontId="97" fillId="7" borderId="9" xfId="2" applyFont="1" applyFill="1" applyBorder="1" applyAlignment="1">
      <alignment horizontal="center" vertical="center"/>
    </xf>
    <xf numFmtId="0" fontId="97" fillId="7" borderId="22" xfId="2" applyFont="1" applyFill="1" applyBorder="1" applyAlignment="1">
      <alignment horizontal="center" vertical="center"/>
    </xf>
    <xf numFmtId="0" fontId="97" fillId="7" borderId="21" xfId="2" applyFont="1" applyFill="1" applyBorder="1" applyAlignment="1">
      <alignment horizontal="center" vertical="center"/>
    </xf>
    <xf numFmtId="0" fontId="54" fillId="9" borderId="9" xfId="3" applyFont="1" applyFill="1" applyBorder="1" applyAlignment="1">
      <alignment horizontal="center" vertical="center"/>
    </xf>
    <xf numFmtId="0" fontId="54" fillId="9" borderId="22" xfId="3" applyFont="1" applyFill="1" applyBorder="1" applyAlignment="1">
      <alignment horizontal="center" vertical="center"/>
    </xf>
    <xf numFmtId="0" fontId="54" fillId="23" borderId="9" xfId="3" applyFont="1" applyFill="1" applyBorder="1" applyAlignment="1">
      <alignment horizontal="center" vertical="center"/>
    </xf>
    <xf numFmtId="0" fontId="54" fillId="23" borderId="21" xfId="3" applyFont="1" applyFill="1" applyBorder="1" applyAlignment="1">
      <alignment horizontal="center" vertical="center"/>
    </xf>
    <xf numFmtId="0" fontId="62" fillId="23" borderId="129" xfId="0" applyFont="1" applyFill="1" applyBorder="1" applyAlignment="1">
      <alignment horizontal="center" vertical="center"/>
    </xf>
    <xf numFmtId="0" fontId="62" fillId="23" borderId="128" xfId="0" applyFont="1" applyFill="1" applyBorder="1" applyAlignment="1">
      <alignment horizontal="center" vertical="center"/>
    </xf>
    <xf numFmtId="0" fontId="67" fillId="0" borderId="142" xfId="0" applyFont="1" applyBorder="1" applyAlignment="1">
      <alignment horizontal="center" vertical="center" textRotation="90" wrapText="1"/>
    </xf>
    <xf numFmtId="166" fontId="83" fillId="22" borderId="202" xfId="0" applyNumberFormat="1" applyFont="1" applyFill="1" applyBorder="1" applyAlignment="1">
      <alignment horizontal="center" vertical="center" textRotation="90" wrapText="1"/>
    </xf>
    <xf numFmtId="166" fontId="83" fillId="22" borderId="170" xfId="0" applyNumberFormat="1" applyFont="1" applyFill="1" applyBorder="1" applyAlignment="1">
      <alignment horizontal="center" vertical="center" textRotation="90" wrapText="1"/>
    </xf>
    <xf numFmtId="0" fontId="90" fillId="29" borderId="220" xfId="2" applyFont="1" applyFill="1" applyBorder="1" applyAlignment="1">
      <alignment horizontal="center" vertical="center" textRotation="90" wrapText="1"/>
    </xf>
    <xf numFmtId="0" fontId="90" fillId="29" borderId="209" xfId="2" applyFont="1" applyFill="1" applyBorder="1" applyAlignment="1">
      <alignment horizontal="center" vertical="center" textRotation="90" wrapText="1"/>
    </xf>
    <xf numFmtId="0" fontId="30" fillId="0" borderId="60" xfId="0" applyFont="1" applyBorder="1" applyAlignment="1">
      <alignment horizontal="center" vertical="center" wrapText="1"/>
    </xf>
    <xf numFmtId="0" fontId="30" fillId="0" borderId="0" xfId="0" applyFont="1" applyAlignment="1">
      <alignment horizontal="center" vertical="center" wrapText="1"/>
    </xf>
    <xf numFmtId="0" fontId="30" fillId="0" borderId="7" xfId="0" applyFont="1" applyBorder="1" applyAlignment="1">
      <alignment horizontal="center" vertical="center" wrapText="1"/>
    </xf>
    <xf numFmtId="0" fontId="30" fillId="0" borderId="9" xfId="0" applyFont="1" applyBorder="1" applyAlignment="1">
      <alignment horizontal="center" vertical="center" wrapText="1"/>
    </xf>
    <xf numFmtId="0" fontId="30" fillId="0" borderId="22" xfId="0" applyFont="1" applyBorder="1" applyAlignment="1">
      <alignment horizontal="center" vertical="center" wrapText="1"/>
    </xf>
    <xf numFmtId="0" fontId="30" fillId="0" borderId="21" xfId="0" applyFont="1" applyBorder="1" applyAlignment="1">
      <alignment horizontal="center" vertical="center" wrapText="1"/>
    </xf>
    <xf numFmtId="0" fontId="88" fillId="27" borderId="190" xfId="0" applyFont="1" applyFill="1" applyBorder="1" applyAlignment="1">
      <alignment horizontal="left" vertical="center" textRotation="90"/>
    </xf>
    <xf numFmtId="0" fontId="88" fillId="27" borderId="160" xfId="0" applyFont="1" applyFill="1" applyBorder="1" applyAlignment="1">
      <alignment horizontal="left" vertical="center" textRotation="90"/>
    </xf>
    <xf numFmtId="0" fontId="88" fillId="27" borderId="204" xfId="0" applyFont="1" applyFill="1" applyBorder="1" applyAlignment="1">
      <alignment horizontal="left" vertical="center" textRotation="90"/>
    </xf>
    <xf numFmtId="0" fontId="4" fillId="5" borderId="0" xfId="5" applyFont="1" applyAlignment="1">
      <alignment horizontal="center" vertical="center" textRotation="90"/>
    </xf>
    <xf numFmtId="0" fontId="63" fillId="17" borderId="129" xfId="0" applyFont="1" applyFill="1" applyBorder="1" applyAlignment="1">
      <alignment horizontal="center" vertical="center" wrapText="1"/>
    </xf>
    <xf numFmtId="0" fontId="63" fillId="17" borderId="130" xfId="0" applyFont="1" applyFill="1" applyBorder="1" applyAlignment="1">
      <alignment horizontal="center" vertical="center" wrapText="1"/>
    </xf>
    <xf numFmtId="0" fontId="63" fillId="17" borderId="128" xfId="0" applyFont="1" applyFill="1" applyBorder="1" applyAlignment="1">
      <alignment horizontal="center" vertical="center" wrapText="1"/>
    </xf>
    <xf numFmtId="0" fontId="3" fillId="24" borderId="136" xfId="5" applyFont="1" applyFill="1" applyBorder="1" applyAlignment="1">
      <alignment horizontal="center" vertical="center" wrapText="1"/>
    </xf>
    <xf numFmtId="0" fontId="3" fillId="24" borderId="126" xfId="5" applyFont="1" applyFill="1" applyBorder="1" applyAlignment="1">
      <alignment horizontal="center" vertical="center" wrapText="1"/>
    </xf>
    <xf numFmtId="0" fontId="3" fillId="24" borderId="7" xfId="5" applyFont="1" applyFill="1" applyBorder="1" applyAlignment="1">
      <alignment horizontal="center" vertical="center" wrapText="1"/>
    </xf>
    <xf numFmtId="0" fontId="3" fillId="24" borderId="21" xfId="5" applyFont="1" applyFill="1" applyBorder="1" applyAlignment="1">
      <alignment horizontal="center" vertical="center" wrapText="1"/>
    </xf>
    <xf numFmtId="166" fontId="69" fillId="0" borderId="144" xfId="0" applyNumberFormat="1" applyFont="1" applyBorder="1" applyAlignment="1">
      <alignment horizontal="center" vertical="center" textRotation="90" wrapText="1"/>
    </xf>
    <xf numFmtId="0" fontId="68" fillId="0" borderId="196" xfId="0" applyFont="1" applyBorder="1" applyAlignment="1">
      <alignment horizontal="center" vertical="center" textRotation="90" wrapText="1"/>
    </xf>
    <xf numFmtId="0" fontId="68" fillId="0" borderId="149" xfId="0" applyFont="1" applyBorder="1" applyAlignment="1">
      <alignment horizontal="center" vertical="center" textRotation="90" wrapText="1"/>
    </xf>
    <xf numFmtId="0" fontId="68" fillId="0" borderId="143" xfId="0" applyFont="1" applyBorder="1" applyAlignment="1">
      <alignment horizontal="center" vertical="center" textRotation="90" wrapText="1"/>
    </xf>
    <xf numFmtId="0" fontId="62" fillId="23" borderId="91" xfId="4" applyFont="1" applyFill="1" applyBorder="1" applyAlignment="1">
      <alignment horizontal="center" vertical="center" textRotation="90"/>
    </xf>
    <xf numFmtId="0" fontId="62" fillId="23" borderId="60" xfId="4" applyFont="1" applyFill="1" applyBorder="1" applyAlignment="1">
      <alignment horizontal="center" vertical="center" textRotation="90"/>
    </xf>
    <xf numFmtId="0" fontId="62" fillId="23" borderId="9" xfId="4" applyFont="1" applyFill="1" applyBorder="1" applyAlignment="1">
      <alignment horizontal="center" vertical="center" textRotation="90"/>
    </xf>
    <xf numFmtId="1" fontId="62" fillId="9" borderId="129" xfId="0" applyNumberFormat="1" applyFont="1" applyFill="1" applyBorder="1" applyAlignment="1">
      <alignment horizontal="center" vertical="center"/>
    </xf>
    <xf numFmtId="0" fontId="62" fillId="9" borderId="130" xfId="0" applyFont="1" applyFill="1" applyBorder="1" applyAlignment="1">
      <alignment horizontal="center" vertical="center"/>
    </xf>
    <xf numFmtId="0" fontId="88" fillId="26" borderId="190" xfId="0" applyFont="1" applyFill="1" applyBorder="1" applyAlignment="1">
      <alignment horizontal="center" vertical="center" textRotation="90"/>
    </xf>
    <xf numFmtId="0" fontId="88" fillId="26" borderId="160" xfId="0" applyFont="1" applyFill="1" applyBorder="1" applyAlignment="1">
      <alignment horizontal="center" vertical="center" textRotation="90"/>
    </xf>
    <xf numFmtId="0" fontId="88" fillId="26" borderId="204" xfId="0" applyFont="1" applyFill="1" applyBorder="1" applyAlignment="1">
      <alignment horizontal="center" vertical="center" textRotation="90"/>
    </xf>
    <xf numFmtId="0" fontId="53" fillId="18" borderId="135" xfId="0" applyFont="1" applyFill="1" applyBorder="1" applyAlignment="1">
      <alignment horizontal="center" vertical="center" textRotation="90"/>
    </xf>
    <xf numFmtId="0" fontId="53" fillId="18" borderId="127" xfId="0" applyFont="1" applyFill="1" applyBorder="1" applyAlignment="1">
      <alignment horizontal="center" vertical="center" textRotation="90"/>
    </xf>
    <xf numFmtId="0" fontId="53" fillId="18" borderId="115" xfId="0" applyFont="1" applyFill="1" applyBorder="1" applyAlignment="1">
      <alignment horizontal="center" vertical="center" textRotation="90"/>
    </xf>
    <xf numFmtId="0" fontId="62" fillId="9" borderId="111" xfId="4" applyFont="1" applyFill="1" applyBorder="1" applyAlignment="1">
      <alignment horizontal="center" vertical="center" textRotation="90"/>
    </xf>
    <xf numFmtId="0" fontId="62" fillId="9" borderId="0" xfId="4" applyFont="1" applyFill="1" applyBorder="1" applyAlignment="1">
      <alignment horizontal="center" vertical="center" textRotation="90"/>
    </xf>
    <xf numFmtId="0" fontId="62" fillId="9" borderId="22" xfId="4" applyFont="1" applyFill="1" applyBorder="1" applyAlignment="1">
      <alignment horizontal="center" vertical="center" textRotation="90"/>
    </xf>
    <xf numFmtId="0" fontId="54" fillId="9" borderId="60" xfId="3" applyFont="1" applyFill="1" applyBorder="1" applyAlignment="1">
      <alignment horizontal="center" vertical="center"/>
    </xf>
    <xf numFmtId="0" fontId="54" fillId="9" borderId="0" xfId="3" applyFont="1" applyFill="1" applyBorder="1" applyAlignment="1">
      <alignment horizontal="center" vertical="center"/>
    </xf>
    <xf numFmtId="0" fontId="30" fillId="17" borderId="60" xfId="0" applyFont="1" applyFill="1" applyBorder="1" applyAlignment="1">
      <alignment horizontal="center" vertical="center" wrapText="1"/>
    </xf>
    <xf numFmtId="0" fontId="30" fillId="17" borderId="0" xfId="0" applyFont="1" applyFill="1" applyAlignment="1">
      <alignment horizontal="center" vertical="center" wrapText="1"/>
    </xf>
    <xf numFmtId="0" fontId="30" fillId="17" borderId="7" xfId="0" applyFont="1" applyFill="1" applyBorder="1" applyAlignment="1">
      <alignment horizontal="center" vertical="center" wrapText="1"/>
    </xf>
    <xf numFmtId="0" fontId="30" fillId="17" borderId="41" xfId="0" applyFont="1" applyFill="1" applyBorder="1" applyAlignment="1">
      <alignment horizontal="center" vertical="center" wrapText="1"/>
    </xf>
    <xf numFmtId="0" fontId="30" fillId="17" borderId="35" xfId="0" applyFont="1" applyFill="1" applyBorder="1" applyAlignment="1">
      <alignment horizontal="center" vertical="center" wrapText="1"/>
    </xf>
    <xf numFmtId="0" fontId="30" fillId="17" borderId="40" xfId="0" applyFont="1" applyFill="1" applyBorder="1" applyAlignment="1">
      <alignment horizontal="center" vertical="center" wrapText="1"/>
    </xf>
    <xf numFmtId="0" fontId="94" fillId="17" borderId="0" xfId="0" applyFont="1" applyFill="1" applyAlignment="1">
      <alignment horizontal="center" vertical="top" wrapText="1"/>
    </xf>
    <xf numFmtId="0" fontId="94" fillId="17" borderId="7" xfId="0" applyFont="1" applyFill="1" applyBorder="1" applyAlignment="1">
      <alignment horizontal="center" vertical="top" wrapText="1"/>
    </xf>
    <xf numFmtId="166" fontId="69" fillId="17" borderId="184" xfId="0" applyNumberFormat="1" applyFont="1" applyFill="1" applyBorder="1" applyAlignment="1">
      <alignment horizontal="center" vertical="center" textRotation="90" wrapText="1"/>
    </xf>
    <xf numFmtId="166" fontId="69" fillId="17" borderId="150" xfId="0" applyNumberFormat="1" applyFont="1" applyFill="1" applyBorder="1" applyAlignment="1">
      <alignment horizontal="center" vertical="center" textRotation="90" wrapText="1"/>
    </xf>
    <xf numFmtId="166" fontId="69" fillId="17" borderId="144" xfId="0" applyNumberFormat="1" applyFont="1" applyFill="1" applyBorder="1" applyAlignment="1">
      <alignment horizontal="center" vertical="center" textRotation="90" wrapText="1"/>
    </xf>
    <xf numFmtId="0" fontId="67" fillId="17" borderId="182" xfId="0" applyFont="1" applyFill="1" applyBorder="1" applyAlignment="1">
      <alignment horizontal="center" vertical="center" textRotation="90" wrapText="1"/>
    </xf>
    <xf numFmtId="0" fontId="67" fillId="17" borderId="148" xfId="0" applyFont="1" applyFill="1" applyBorder="1" applyAlignment="1">
      <alignment horizontal="center" vertical="center" textRotation="90" wrapText="1"/>
    </xf>
    <xf numFmtId="0" fontId="67" fillId="17" borderId="142" xfId="0" applyFont="1" applyFill="1" applyBorder="1" applyAlignment="1">
      <alignment horizontal="center" vertical="center" textRotation="90" wrapText="1"/>
    </xf>
    <xf numFmtId="166" fontId="66" fillId="17" borderId="181" xfId="0" applyNumberFormat="1" applyFont="1" applyFill="1" applyBorder="1" applyAlignment="1">
      <alignment horizontal="center" vertical="center" textRotation="90"/>
    </xf>
    <xf numFmtId="166" fontId="66" fillId="17" borderId="157" xfId="0" applyNumberFormat="1" applyFont="1" applyFill="1" applyBorder="1" applyAlignment="1">
      <alignment horizontal="center" vertical="center" textRotation="90"/>
    </xf>
    <xf numFmtId="166" fontId="66" fillId="17" borderId="141" xfId="0" applyNumberFormat="1" applyFont="1" applyFill="1" applyBorder="1" applyAlignment="1">
      <alignment horizontal="center" vertical="center" textRotation="90"/>
    </xf>
    <xf numFmtId="1" fontId="62" fillId="9" borderId="128" xfId="0" applyNumberFormat="1" applyFont="1" applyFill="1" applyBorder="1" applyAlignment="1">
      <alignment horizontal="center" vertical="center"/>
    </xf>
    <xf numFmtId="1" fontId="62" fillId="9" borderId="130" xfId="0" applyNumberFormat="1" applyFont="1" applyFill="1" applyBorder="1" applyAlignment="1">
      <alignment horizontal="center" vertical="center"/>
    </xf>
    <xf numFmtId="166" fontId="76" fillId="26" borderId="190" xfId="0" applyNumberFormat="1" applyFont="1" applyFill="1" applyBorder="1" applyAlignment="1">
      <alignment horizontal="center" vertical="center" textRotation="90" wrapText="1"/>
    </xf>
    <xf numFmtId="166" fontId="76" fillId="26" borderId="160" xfId="0" applyNumberFormat="1" applyFont="1" applyFill="1" applyBorder="1" applyAlignment="1">
      <alignment horizontal="center" vertical="center" textRotation="90" wrapText="1"/>
    </xf>
    <xf numFmtId="166" fontId="76" fillId="26" borderId="245" xfId="0" applyNumberFormat="1" applyFont="1" applyFill="1" applyBorder="1" applyAlignment="1">
      <alignment horizontal="center" vertical="center" textRotation="90" wrapText="1"/>
    </xf>
    <xf numFmtId="0" fontId="88" fillId="27" borderId="180" xfId="0" applyFont="1" applyFill="1" applyBorder="1" applyAlignment="1">
      <alignment horizontal="center" vertical="center" textRotation="90"/>
    </xf>
    <xf numFmtId="0" fontId="88" fillId="27" borderId="156" xfId="0" applyFont="1" applyFill="1" applyBorder="1" applyAlignment="1">
      <alignment horizontal="center" vertical="center" textRotation="90"/>
    </xf>
    <xf numFmtId="0" fontId="88" fillId="27" borderId="174" xfId="0" applyFont="1" applyFill="1" applyBorder="1" applyAlignment="1">
      <alignment horizontal="center" vertical="center" textRotation="90"/>
    </xf>
    <xf numFmtId="166" fontId="55" fillId="17" borderId="91" xfId="0" applyNumberFormat="1" applyFont="1" applyFill="1" applyBorder="1" applyAlignment="1">
      <alignment horizontal="center" vertical="center" wrapText="1"/>
    </xf>
    <xf numFmtId="166" fontId="55" fillId="17" borderId="111" xfId="0" applyNumberFormat="1" applyFont="1" applyFill="1" applyBorder="1" applyAlignment="1">
      <alignment horizontal="center" vertical="center" wrapText="1"/>
    </xf>
    <xf numFmtId="166" fontId="55" fillId="17" borderId="131" xfId="0" applyNumberFormat="1" applyFont="1" applyFill="1" applyBorder="1" applyAlignment="1">
      <alignment horizontal="center" vertical="center" wrapText="1"/>
    </xf>
    <xf numFmtId="166" fontId="55" fillId="17" borderId="9" xfId="0" applyNumberFormat="1" applyFont="1" applyFill="1" applyBorder="1" applyAlignment="1">
      <alignment horizontal="center" vertical="center" wrapText="1"/>
    </xf>
    <xf numFmtId="166" fontId="55" fillId="17" borderId="22" xfId="0" applyNumberFormat="1" applyFont="1" applyFill="1" applyBorder="1" applyAlignment="1">
      <alignment horizontal="center" vertical="center" wrapText="1"/>
    </xf>
    <xf numFmtId="166" fontId="55" fillId="17" borderId="21" xfId="0" applyNumberFormat="1" applyFont="1" applyFill="1" applyBorder="1" applyAlignment="1">
      <alignment horizontal="center" vertical="center" wrapText="1"/>
    </xf>
    <xf numFmtId="166" fontId="72" fillId="17" borderId="135" xfId="0" applyNumberFormat="1" applyFont="1" applyFill="1" applyBorder="1" applyAlignment="1">
      <alignment horizontal="center" vertical="center" textRotation="90" wrapText="1"/>
    </xf>
    <xf numFmtId="166" fontId="72" fillId="17" borderId="127" xfId="0" applyNumberFormat="1" applyFont="1" applyFill="1" applyBorder="1" applyAlignment="1">
      <alignment horizontal="center" vertical="center" textRotation="90" wrapText="1"/>
    </xf>
    <xf numFmtId="166" fontId="72" fillId="17" borderId="115" xfId="0" applyNumberFormat="1" applyFont="1" applyFill="1" applyBorder="1" applyAlignment="1">
      <alignment horizontal="center" vertical="center" textRotation="90" wrapText="1"/>
    </xf>
    <xf numFmtId="166" fontId="71" fillId="20" borderId="135" xfId="0" applyNumberFormat="1" applyFont="1" applyFill="1" applyBorder="1" applyAlignment="1">
      <alignment horizontal="center" vertical="center" textRotation="90" wrapText="1"/>
    </xf>
    <xf numFmtId="166" fontId="71" fillId="20" borderId="127" xfId="0" applyNumberFormat="1" applyFont="1" applyFill="1" applyBorder="1" applyAlignment="1">
      <alignment horizontal="center" vertical="center" textRotation="90" wrapText="1"/>
    </xf>
    <xf numFmtId="166" fontId="71" fillId="20" borderId="115" xfId="0" applyNumberFormat="1" applyFont="1" applyFill="1" applyBorder="1" applyAlignment="1">
      <alignment horizontal="center" vertical="center" textRotation="90" wrapText="1"/>
    </xf>
    <xf numFmtId="0" fontId="70" fillId="20" borderId="135" xfId="0" applyFont="1" applyFill="1" applyBorder="1" applyAlignment="1">
      <alignment horizontal="center" vertical="center" textRotation="90" wrapText="1"/>
    </xf>
    <xf numFmtId="0" fontId="70" fillId="20" borderId="127" xfId="0" applyFont="1" applyFill="1" applyBorder="1" applyAlignment="1">
      <alignment horizontal="center" vertical="center" textRotation="90" wrapText="1"/>
    </xf>
    <xf numFmtId="0" fontId="70" fillId="20" borderId="115" xfId="0" applyFont="1" applyFill="1" applyBorder="1" applyAlignment="1">
      <alignment horizontal="center" vertical="center" textRotation="90" wrapText="1"/>
    </xf>
    <xf numFmtId="0" fontId="62" fillId="9" borderId="218" xfId="4" applyFont="1" applyFill="1" applyBorder="1" applyAlignment="1">
      <alignment horizontal="center" vertical="center" textRotation="90"/>
    </xf>
    <xf numFmtId="0" fontId="62" fillId="9" borderId="173" xfId="4" applyFont="1" applyFill="1" applyBorder="1" applyAlignment="1">
      <alignment horizontal="center" vertical="center" textRotation="90"/>
    </xf>
    <xf numFmtId="0" fontId="62" fillId="9" borderId="155" xfId="4" applyFont="1" applyFill="1" applyBorder="1" applyAlignment="1">
      <alignment horizontal="center" vertical="center" textRotation="90"/>
    </xf>
    <xf numFmtId="0" fontId="23" fillId="0" borderId="0" xfId="0" applyFont="1" applyAlignment="1">
      <alignment horizontal="right"/>
    </xf>
    <xf numFmtId="0" fontId="93" fillId="7" borderId="111" xfId="2" applyFont="1" applyFill="1" applyBorder="1" applyAlignment="1">
      <alignment horizontal="center" vertical="center"/>
    </xf>
    <xf numFmtId="0" fontId="93" fillId="7" borderId="131" xfId="2" applyFont="1" applyFill="1" applyBorder="1" applyAlignment="1">
      <alignment horizontal="center" vertical="center"/>
    </xf>
    <xf numFmtId="0" fontId="93" fillId="7" borderId="9" xfId="2" applyFont="1" applyFill="1" applyBorder="1" applyAlignment="1">
      <alignment horizontal="center" vertical="center"/>
    </xf>
    <xf numFmtId="0" fontId="93" fillId="7" borderId="22" xfId="2" applyFont="1" applyFill="1" applyBorder="1" applyAlignment="1">
      <alignment horizontal="center" vertical="center"/>
    </xf>
    <xf numFmtId="0" fontId="93" fillId="7" borderId="21" xfId="2" applyFont="1" applyFill="1" applyBorder="1" applyAlignment="1">
      <alignment horizontal="center" vertical="center"/>
    </xf>
    <xf numFmtId="0" fontId="62" fillId="9" borderId="91" xfId="4" applyFont="1" applyFill="1" applyBorder="1" applyAlignment="1">
      <alignment horizontal="center" vertical="center" textRotation="90"/>
    </xf>
    <xf numFmtId="0" fontId="62" fillId="9" borderId="60" xfId="4" applyFont="1" applyFill="1" applyBorder="1" applyAlignment="1">
      <alignment horizontal="center" vertical="center" textRotation="90"/>
    </xf>
    <xf numFmtId="0" fontId="62" fillId="9" borderId="9" xfId="4" applyFont="1" applyFill="1" applyBorder="1" applyAlignment="1">
      <alignment horizontal="center" vertical="center" textRotation="90"/>
    </xf>
    <xf numFmtId="0" fontId="90" fillId="15" borderId="225" xfId="2" applyFont="1" applyFill="1" applyBorder="1" applyAlignment="1">
      <alignment horizontal="center" vertical="center" textRotation="90" wrapText="1"/>
    </xf>
    <xf numFmtId="0" fontId="90" fillId="15" borderId="216" xfId="2" applyFont="1" applyFill="1" applyBorder="1" applyAlignment="1">
      <alignment horizontal="center" vertical="center" textRotation="90" wrapText="1"/>
    </xf>
    <xf numFmtId="166" fontId="76" fillId="27" borderId="244" xfId="0" applyNumberFormat="1" applyFont="1" applyFill="1" applyBorder="1" applyAlignment="1">
      <alignment horizontal="center" vertical="center" textRotation="90" wrapText="1"/>
    </xf>
    <xf numFmtId="0" fontId="62" fillId="23" borderId="218" xfId="4" applyFont="1" applyFill="1" applyBorder="1" applyAlignment="1">
      <alignment horizontal="center" vertical="center" textRotation="90"/>
    </xf>
    <xf numFmtId="0" fontId="62" fillId="23" borderId="173" xfId="4" applyFont="1" applyFill="1" applyBorder="1" applyAlignment="1">
      <alignment horizontal="center" vertical="center" textRotation="90"/>
    </xf>
    <xf numFmtId="0" fontId="62" fillId="23" borderId="155" xfId="4" applyFont="1" applyFill="1" applyBorder="1" applyAlignment="1">
      <alignment horizontal="center" vertical="center" textRotation="90"/>
    </xf>
    <xf numFmtId="0" fontId="68" fillId="17" borderId="183" xfId="0" applyFont="1" applyFill="1" applyBorder="1" applyAlignment="1">
      <alignment horizontal="center" vertical="center" textRotation="90" wrapText="1"/>
    </xf>
    <xf numFmtId="0" fontId="68" fillId="17" borderId="149" xfId="0" applyFont="1" applyFill="1" applyBorder="1" applyAlignment="1">
      <alignment horizontal="center" vertical="center" textRotation="90" wrapText="1"/>
    </xf>
    <xf numFmtId="0" fontId="68" fillId="17" borderId="143" xfId="0" applyFont="1" applyFill="1" applyBorder="1" applyAlignment="1">
      <alignment horizontal="center" vertical="center" textRotation="90" wrapText="1"/>
    </xf>
    <xf numFmtId="0" fontId="88" fillId="27" borderId="188" xfId="0" applyFont="1" applyFill="1" applyBorder="1" applyAlignment="1">
      <alignment horizontal="center" vertical="center" textRotation="90"/>
    </xf>
    <xf numFmtId="0" fontId="88" fillId="27" borderId="175" xfId="0" applyFont="1" applyFill="1" applyBorder="1" applyAlignment="1">
      <alignment horizontal="center" vertical="center" textRotation="90"/>
    </xf>
    <xf numFmtId="0" fontId="88" fillId="27" borderId="205" xfId="0" applyFont="1" applyFill="1" applyBorder="1" applyAlignment="1">
      <alignment horizontal="center" vertical="center" textRotation="90"/>
    </xf>
    <xf numFmtId="0" fontId="86" fillId="20" borderId="226" xfId="0" applyFont="1" applyFill="1" applyBorder="1" applyAlignment="1">
      <alignment horizontal="center" vertical="center" wrapText="1"/>
    </xf>
    <xf numFmtId="0" fontId="86" fillId="20" borderId="217" xfId="0" applyFont="1" applyFill="1" applyBorder="1" applyAlignment="1">
      <alignment horizontal="center" vertical="center" wrapText="1"/>
    </xf>
    <xf numFmtId="166" fontId="76" fillId="26" borderId="199" xfId="0" applyNumberFormat="1" applyFont="1" applyFill="1" applyBorder="1" applyAlignment="1">
      <alignment horizontal="center" vertical="center" textRotation="90" wrapText="1"/>
    </xf>
    <xf numFmtId="166" fontId="76" fillId="26" borderId="178" xfId="0" applyNumberFormat="1" applyFont="1" applyFill="1" applyBorder="1" applyAlignment="1">
      <alignment horizontal="center" vertical="center" textRotation="90" wrapText="1"/>
    </xf>
    <xf numFmtId="166" fontId="76" fillId="26" borderId="167" xfId="0" applyNumberFormat="1" applyFont="1" applyFill="1" applyBorder="1" applyAlignment="1">
      <alignment horizontal="center" vertical="center" textRotation="90" wrapText="1"/>
    </xf>
    <xf numFmtId="166" fontId="76" fillId="26" borderId="198" xfId="0" applyNumberFormat="1" applyFont="1" applyFill="1" applyBorder="1" applyAlignment="1">
      <alignment horizontal="center" vertical="center" textRotation="90" wrapText="1"/>
    </xf>
    <xf numFmtId="166" fontId="76" fillId="26" borderId="177" xfId="0" applyNumberFormat="1" applyFont="1" applyFill="1" applyBorder="1" applyAlignment="1">
      <alignment horizontal="center" vertical="center" textRotation="90" wrapText="1"/>
    </xf>
    <xf numFmtId="166" fontId="76" fillId="26" borderId="166" xfId="0" applyNumberFormat="1" applyFont="1" applyFill="1" applyBorder="1" applyAlignment="1">
      <alignment horizontal="center" vertical="center" textRotation="90" wrapText="1"/>
    </xf>
    <xf numFmtId="166" fontId="83" fillId="29" borderId="202" xfId="0" applyNumberFormat="1" applyFont="1" applyFill="1" applyBorder="1" applyAlignment="1">
      <alignment horizontal="center" vertical="center" textRotation="90" wrapText="1"/>
    </xf>
    <xf numFmtId="166" fontId="83" fillId="29" borderId="170" xfId="0" applyNumberFormat="1" applyFont="1" applyFill="1" applyBorder="1" applyAlignment="1">
      <alignment horizontal="center" vertical="center" textRotation="90" wrapText="1"/>
    </xf>
    <xf numFmtId="0" fontId="88" fillId="30" borderId="188" xfId="0" applyFont="1" applyFill="1" applyBorder="1" applyAlignment="1">
      <alignment horizontal="center" vertical="center" textRotation="90"/>
    </xf>
    <xf numFmtId="0" fontId="88" fillId="30" borderId="175" xfId="0" applyFont="1" applyFill="1" applyBorder="1" applyAlignment="1">
      <alignment horizontal="center" vertical="center" textRotation="90"/>
    </xf>
    <xf numFmtId="0" fontId="88" fillId="30" borderId="205" xfId="0" applyFont="1" applyFill="1" applyBorder="1" applyAlignment="1">
      <alignment horizontal="center" vertical="center" textRotation="90"/>
    </xf>
    <xf numFmtId="0" fontId="90" fillId="29" borderId="222" xfId="2" applyFont="1" applyFill="1" applyBorder="1" applyAlignment="1">
      <alignment horizontal="center" vertical="center" textRotation="90" wrapText="1"/>
    </xf>
    <xf numFmtId="0" fontId="90" fillId="29" borderId="211" xfId="2" applyFont="1" applyFill="1" applyBorder="1" applyAlignment="1">
      <alignment horizontal="center" vertical="center" textRotation="90" wrapText="1"/>
    </xf>
    <xf numFmtId="0" fontId="70" fillId="20" borderId="131" xfId="0" applyFont="1" applyFill="1" applyBorder="1" applyAlignment="1">
      <alignment horizontal="center" vertical="center" textRotation="90" wrapText="1"/>
    </xf>
    <xf numFmtId="0" fontId="70" fillId="20" borderId="7" xfId="0" applyFont="1" applyFill="1" applyBorder="1" applyAlignment="1">
      <alignment horizontal="center" vertical="center" textRotation="90" wrapText="1"/>
    </xf>
    <xf numFmtId="0" fontId="70" fillId="20" borderId="21" xfId="0" applyFont="1" applyFill="1" applyBorder="1" applyAlignment="1">
      <alignment horizontal="center" vertical="center" textRotation="90" wrapText="1"/>
    </xf>
    <xf numFmtId="166" fontId="76" fillId="17" borderId="91" xfId="0" applyNumberFormat="1" applyFont="1" applyFill="1" applyBorder="1" applyAlignment="1">
      <alignment horizontal="center" vertical="center" textRotation="90" wrapText="1"/>
    </xf>
    <xf numFmtId="166" fontId="76" fillId="17" borderId="60" xfId="0" applyNumberFormat="1" applyFont="1" applyFill="1" applyBorder="1" applyAlignment="1">
      <alignment horizontal="center" vertical="center" textRotation="90" wrapText="1"/>
    </xf>
    <xf numFmtId="166" fontId="76" fillId="17" borderId="9" xfId="0" applyNumberFormat="1" applyFont="1" applyFill="1" applyBorder="1" applyAlignment="1">
      <alignment horizontal="center" vertical="center" textRotation="90" wrapText="1"/>
    </xf>
    <xf numFmtId="166" fontId="71" fillId="20" borderId="228" xfId="0" applyNumberFormat="1" applyFont="1" applyFill="1" applyBorder="1" applyAlignment="1">
      <alignment horizontal="center" vertical="center" textRotation="90" wrapText="1"/>
    </xf>
    <xf numFmtId="166" fontId="71" fillId="20" borderId="165" xfId="0" applyNumberFormat="1" applyFont="1" applyFill="1" applyBorder="1" applyAlignment="1">
      <alignment horizontal="center" vertical="center" textRotation="90" wrapText="1"/>
    </xf>
    <xf numFmtId="166" fontId="71" fillId="20" borderId="146" xfId="0" applyNumberFormat="1" applyFont="1" applyFill="1" applyBorder="1" applyAlignment="1">
      <alignment horizontal="center" vertical="center" textRotation="90" wrapText="1"/>
    </xf>
    <xf numFmtId="166" fontId="55" fillId="16" borderId="91" xfId="0" applyNumberFormat="1" applyFont="1" applyFill="1" applyBorder="1" applyAlignment="1">
      <alignment horizontal="center" vertical="center" wrapText="1"/>
    </xf>
    <xf numFmtId="166" fontId="55" fillId="16" borderId="9" xfId="0" applyNumberFormat="1" applyFont="1" applyFill="1" applyBorder="1" applyAlignment="1">
      <alignment horizontal="center" vertical="center" wrapText="1"/>
    </xf>
  </cellXfs>
  <cellStyles count="7">
    <cellStyle name="20% - Énfasis6" xfId="5" builtinId="50"/>
    <cellStyle name="Bueno" xfId="2" builtinId="26"/>
    <cellStyle name="Cálculo" xfId="6" builtinId="22"/>
    <cellStyle name="Énfasis1" xfId="3" builtinId="29"/>
    <cellStyle name="Énfasis5" xfId="4" builtinId="45"/>
    <cellStyle name="Normal" xfId="0" builtinId="0"/>
    <cellStyle name="Porcentaje" xfId="1" builtinId="5"/>
  </cellStyles>
  <dxfs count="26">
    <dxf>
      <font>
        <b/>
        <i val="0"/>
        <color rgb="FFC00000"/>
      </font>
      <fill>
        <patternFill>
          <bgColor rgb="FFFFC1C1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color rgb="FFFF0000"/>
      </font>
    </dxf>
    <dxf>
      <font>
        <color rgb="FFFFC000"/>
      </font>
    </dxf>
    <dxf>
      <font>
        <b/>
        <i val="0"/>
        <color auto="1"/>
      </font>
      <fill>
        <patternFill>
          <bgColor rgb="FFFFC000"/>
        </patternFill>
      </fill>
    </dxf>
    <dxf>
      <font>
        <color rgb="FFFFFF00"/>
      </font>
    </dxf>
    <dxf>
      <font>
        <color rgb="FF92D050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ill>
        <patternFill patternType="solid">
          <bgColor rgb="FFFF0000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 val="0"/>
        <color rgb="FF92D050"/>
      </font>
      <fill>
        <patternFill patternType="none">
          <bgColor auto="1"/>
        </patternFill>
      </fill>
    </dxf>
    <dxf>
      <fill>
        <patternFill patternType="solid">
          <bgColor rgb="FFFF0000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color theme="4" tint="0.79998168889431442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theme="8" tint="0.79998168889431442"/>
      </font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11" Type="http://schemas.microsoft.com/office/2017/06/relationships/rdRichValueTypes" Target="richData/rdRichValueTypes.xml"/><Relationship Id="rId5" Type="http://schemas.openxmlformats.org/officeDocument/2006/relationships/sheetMetadata" Target="metadata.xml"/><Relationship Id="rId10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Relationship Id="rId9" Type="http://schemas.microsoft.com/office/2022/10/relationships/richValueRel" Target="richData/richValueRel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7" Type="http://schemas.openxmlformats.org/officeDocument/2006/relationships/customXml" Target="../ink/ink2.xml"/><Relationship Id="rId1" Type="http://schemas.openxmlformats.org/officeDocument/2006/relationships/customXml" Target="../ink/ink1.xml"/><Relationship Id="rId6" Type="http://schemas.microsoft.com/office/2007/relationships/hdphoto" Target="../media/hdphoto1.wdp"/><Relationship Id="rId5" Type="http://schemas.openxmlformats.org/officeDocument/2006/relationships/image" Target="../media/image1.png"/><Relationship Id="rId4" Type="http://schemas.openxmlformats.org/officeDocument/2006/relationships/image" Target="../media/image30.png"/><Relationship Id="rId9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55</xdr:col>
      <xdr:colOff>37651</xdr:colOff>
      <xdr:row>0</xdr:row>
      <xdr:rowOff>104886</xdr:rowOff>
    </xdr:from>
    <xdr:to>
      <xdr:col>58</xdr:col>
      <xdr:colOff>713477</xdr:colOff>
      <xdr:row>2</xdr:row>
      <xdr:rowOff>10858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3674992C-B661-4579-8647-CD4554EF6B71}"/>
            </a:ext>
          </a:extLst>
        </xdr:cNvPr>
        <xdr:cNvGrpSpPr/>
      </xdr:nvGrpSpPr>
      <xdr:grpSpPr>
        <a:xfrm>
          <a:off x="17474004" y="104886"/>
          <a:ext cx="1375073" cy="264560"/>
          <a:chOff x="17698122" y="104886"/>
          <a:chExt cx="1390313" cy="264560"/>
        </a:xfrm>
      </xdr:grpSpPr>
      <xdr:sp macro="" textlink="">
        <xdr:nvSpPr>
          <xdr:cNvPr id="3" name="Rectángulo 2">
            <a:extLst>
              <a:ext uri="{FF2B5EF4-FFF2-40B4-BE49-F238E27FC236}">
                <a16:creationId xmlns:a16="http://schemas.microsoft.com/office/drawing/2014/main" id="{79A4F173-32DB-22C2-FE97-D63E7881C0BB}"/>
              </a:ext>
            </a:extLst>
          </xdr:cNvPr>
          <xdr:cNvSpPr/>
        </xdr:nvSpPr>
        <xdr:spPr>
          <a:xfrm>
            <a:off x="17698122" y="120127"/>
            <a:ext cx="144780" cy="209774"/>
          </a:xfrm>
          <a:prstGeom prst="rect">
            <a:avLst/>
          </a:prstGeom>
          <a:solidFill>
            <a:schemeClr val="bg2">
              <a:lumMod val="5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419" sz="1100"/>
          </a:p>
        </xdr:txBody>
      </xdr:sp>
      <xdr:sp macro="" textlink="">
        <xdr:nvSpPr>
          <xdr:cNvPr id="4" name="CuadroTexto 3">
            <a:extLst>
              <a:ext uri="{FF2B5EF4-FFF2-40B4-BE49-F238E27FC236}">
                <a16:creationId xmlns:a16="http://schemas.microsoft.com/office/drawing/2014/main" id="{1E29DE61-44D7-23F9-7A88-8C2B1D6BC392}"/>
              </a:ext>
            </a:extLst>
          </xdr:cNvPr>
          <xdr:cNvSpPr txBox="1"/>
        </xdr:nvSpPr>
        <xdr:spPr>
          <a:xfrm>
            <a:off x="17842901" y="104886"/>
            <a:ext cx="1245534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s-419" sz="1100" b="1"/>
              <a:t>Suspensión Clases</a:t>
            </a:r>
          </a:p>
        </xdr:txBody>
      </xdr:sp>
    </xdr:grpSp>
    <xdr:clientData/>
  </xdr:twoCellAnchor>
  <xdr:twoCellAnchor>
    <xdr:from>
      <xdr:col>69</xdr:col>
      <xdr:colOff>0</xdr:colOff>
      <xdr:row>0</xdr:row>
      <xdr:rowOff>108473</xdr:rowOff>
    </xdr:from>
    <xdr:to>
      <xdr:col>69</xdr:col>
      <xdr:colOff>0</xdr:colOff>
      <xdr:row>2</xdr:row>
      <xdr:rowOff>7273</xdr:rowOff>
    </xdr:to>
    <xdr:grpSp>
      <xdr:nvGrpSpPr>
        <xdr:cNvPr id="5" name="Grupo 4">
          <a:extLst>
            <a:ext uri="{FF2B5EF4-FFF2-40B4-BE49-F238E27FC236}">
              <a16:creationId xmlns:a16="http://schemas.microsoft.com/office/drawing/2014/main" id="{AC26438B-32B7-4155-ADA2-EC56A29AD1E2}"/>
            </a:ext>
          </a:extLst>
        </xdr:cNvPr>
        <xdr:cNvGrpSpPr/>
      </xdr:nvGrpSpPr>
      <xdr:grpSpPr>
        <a:xfrm>
          <a:off x="24321247" y="108473"/>
          <a:ext cx="0" cy="257388"/>
          <a:chOff x="19383487" y="108378"/>
          <a:chExt cx="3930261" cy="257577"/>
        </a:xfrm>
      </xdr:grpSpPr>
      <xdr:sp macro="" textlink="">
        <xdr:nvSpPr>
          <xdr:cNvPr id="6" name="Rectángulo 5">
            <a:extLst>
              <a:ext uri="{FF2B5EF4-FFF2-40B4-BE49-F238E27FC236}">
                <a16:creationId xmlns:a16="http://schemas.microsoft.com/office/drawing/2014/main" id="{DC5D3A45-6805-5CD3-2406-DC6F23E8E5FC}"/>
              </a:ext>
            </a:extLst>
          </xdr:cNvPr>
          <xdr:cNvSpPr/>
        </xdr:nvSpPr>
        <xdr:spPr>
          <a:xfrm>
            <a:off x="19383487" y="129092"/>
            <a:ext cx="144780" cy="209774"/>
          </a:xfrm>
          <a:prstGeom prst="rect">
            <a:avLst/>
          </a:prstGeom>
          <a:solidFill>
            <a:schemeClr val="bg2">
              <a:lumMod val="5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419" sz="1100"/>
          </a:p>
        </xdr:txBody>
      </xdr:sp>
      <xdr:sp macro="" textlink="">
        <xdr:nvSpPr>
          <xdr:cNvPr id="7" name="CuadroTexto 6">
            <a:extLst>
              <a:ext uri="{FF2B5EF4-FFF2-40B4-BE49-F238E27FC236}">
                <a16:creationId xmlns:a16="http://schemas.microsoft.com/office/drawing/2014/main" id="{837784E8-9380-B76E-1063-F24630F80DCC}"/>
              </a:ext>
            </a:extLst>
          </xdr:cNvPr>
          <xdr:cNvSpPr txBox="1"/>
        </xdr:nvSpPr>
        <xdr:spPr>
          <a:xfrm>
            <a:off x="23313748" y="108378"/>
            <a:ext cx="0" cy="25757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s-419" sz="1100" b="1"/>
              <a:t>Suspensión Clases</a:t>
            </a:r>
          </a:p>
        </xdr:txBody>
      </xdr:sp>
    </xdr:grpSp>
    <xdr:clientData/>
  </xdr:twoCellAnchor>
  <xdr:twoCellAnchor>
    <xdr:from>
      <xdr:col>137</xdr:col>
      <xdr:colOff>0</xdr:colOff>
      <xdr:row>0</xdr:row>
      <xdr:rowOff>126402</xdr:rowOff>
    </xdr:from>
    <xdr:to>
      <xdr:col>137</xdr:col>
      <xdr:colOff>0</xdr:colOff>
      <xdr:row>2</xdr:row>
      <xdr:rowOff>25202</xdr:rowOff>
    </xdr:to>
    <xdr:grpSp>
      <xdr:nvGrpSpPr>
        <xdr:cNvPr id="8" name="Grupo 7">
          <a:extLst>
            <a:ext uri="{FF2B5EF4-FFF2-40B4-BE49-F238E27FC236}">
              <a16:creationId xmlns:a16="http://schemas.microsoft.com/office/drawing/2014/main" id="{BCFB2EB2-0EB6-4673-BADB-5A01280A1C72}"/>
            </a:ext>
          </a:extLst>
        </xdr:cNvPr>
        <xdr:cNvGrpSpPr/>
      </xdr:nvGrpSpPr>
      <xdr:grpSpPr>
        <a:xfrm>
          <a:off x="24500541" y="126402"/>
          <a:ext cx="0" cy="257388"/>
          <a:chOff x="21077816" y="126307"/>
          <a:chExt cx="2411192" cy="257577"/>
        </a:xfrm>
      </xdr:grpSpPr>
      <xdr:sp macro="" textlink="">
        <xdr:nvSpPr>
          <xdr:cNvPr id="9" name="Rectángulo 8">
            <a:extLst>
              <a:ext uri="{FF2B5EF4-FFF2-40B4-BE49-F238E27FC236}">
                <a16:creationId xmlns:a16="http://schemas.microsoft.com/office/drawing/2014/main" id="{1E65694C-7A4F-E8AB-BB4C-95406B79D0B5}"/>
              </a:ext>
            </a:extLst>
          </xdr:cNvPr>
          <xdr:cNvSpPr/>
        </xdr:nvSpPr>
        <xdr:spPr>
          <a:xfrm>
            <a:off x="21077816" y="129092"/>
            <a:ext cx="144780" cy="209774"/>
          </a:xfrm>
          <a:prstGeom prst="rect">
            <a:avLst/>
          </a:prstGeom>
          <a:solidFill>
            <a:schemeClr val="bg2">
              <a:lumMod val="5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419" sz="1100"/>
          </a:p>
        </xdr:txBody>
      </xdr:sp>
      <xdr:sp macro="" textlink="">
        <xdr:nvSpPr>
          <xdr:cNvPr id="10" name="CuadroTexto 9">
            <a:extLst>
              <a:ext uri="{FF2B5EF4-FFF2-40B4-BE49-F238E27FC236}">
                <a16:creationId xmlns:a16="http://schemas.microsoft.com/office/drawing/2014/main" id="{BD2BAF2A-C763-3872-9AA5-806C8BF057A4}"/>
              </a:ext>
            </a:extLst>
          </xdr:cNvPr>
          <xdr:cNvSpPr txBox="1"/>
        </xdr:nvSpPr>
        <xdr:spPr>
          <a:xfrm>
            <a:off x="23489008" y="126307"/>
            <a:ext cx="0" cy="25757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s-419" sz="1100" b="1"/>
              <a:t>Suspensión Clases</a:t>
            </a:r>
          </a:p>
        </xdr:txBody>
      </xdr:sp>
    </xdr:grpSp>
    <xdr:clientData/>
  </xdr:twoCellAnchor>
  <xdr:twoCellAnchor>
    <xdr:from>
      <xdr:col>2</xdr:col>
      <xdr:colOff>1565686</xdr:colOff>
      <xdr:row>0</xdr:row>
      <xdr:rowOff>86958</xdr:rowOff>
    </xdr:from>
    <xdr:to>
      <xdr:col>2</xdr:col>
      <xdr:colOff>2922494</xdr:colOff>
      <xdr:row>3</xdr:row>
      <xdr:rowOff>616325</xdr:rowOff>
    </xdr:to>
    <xdr:sp macro="" textlink="">
      <xdr:nvSpPr>
        <xdr:cNvPr id="11" name="CuadroTexto 10">
          <a:extLst>
            <a:ext uri="{FF2B5EF4-FFF2-40B4-BE49-F238E27FC236}">
              <a16:creationId xmlns:a16="http://schemas.microsoft.com/office/drawing/2014/main" id="{42B6458B-4F6E-40F8-BB4D-7E425A129ADA}"/>
            </a:ext>
          </a:extLst>
        </xdr:cNvPr>
        <xdr:cNvSpPr txBox="1"/>
      </xdr:nvSpPr>
      <xdr:spPr>
        <a:xfrm>
          <a:off x="2381026" y="86958"/>
          <a:ext cx="0" cy="643667"/>
        </a:xfrm>
        <a:prstGeom prst="rect">
          <a:avLst/>
        </a:prstGeom>
        <a:solidFill>
          <a:srgbClr val="EFF6EA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6000" b="1">
              <a:solidFill>
                <a:schemeClr val="accent4">
                  <a:lumMod val="50000"/>
                </a:schemeClr>
              </a:solidFill>
            </a:rPr>
            <a:t>?-?</a:t>
          </a:r>
          <a:endParaRPr lang="es-MX" sz="2400" b="1">
            <a:solidFill>
              <a:schemeClr val="accent4">
                <a:lumMod val="50000"/>
              </a:schemeClr>
            </a:solidFill>
          </a:endParaRPr>
        </a:p>
      </xdr:txBody>
    </xdr:sp>
    <xdr:clientData/>
  </xdr:twoCellAnchor>
  <xdr:oneCellAnchor>
    <xdr:from>
      <xdr:col>4</xdr:col>
      <xdr:colOff>0</xdr:colOff>
      <xdr:row>15</xdr:row>
      <xdr:rowOff>167160</xdr:rowOff>
    </xdr:from>
    <xdr:ext cx="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12" name="Entrada de lápiz 11">
              <a:extLst>
                <a:ext uri="{FF2B5EF4-FFF2-40B4-BE49-F238E27FC236}">
                  <a16:creationId xmlns:a16="http://schemas.microsoft.com/office/drawing/2014/main" id="{72406C90-8A7A-432A-8EA1-EC89DA68396B}"/>
                </a:ext>
              </a:extLst>
            </xdr14:cNvPr>
            <xdr14:cNvContentPartPr/>
          </xdr14:nvContentPartPr>
          <xdr14:nvPr macro=""/>
          <xdr14:xfrm>
            <a:off x="23761980" y="3443760"/>
            <a:ext cx="360" cy="360"/>
          </xdr14:xfrm>
        </xdr:contentPart>
      </mc:Choice>
      <mc:Fallback xmlns="">
        <xdr:pic>
          <xdr:nvPicPr>
            <xdr:cNvPr id="2" name="Entrada de lápiz 1">
              <a:extLst>
                <a:ext uri="{FF2B5EF4-FFF2-40B4-BE49-F238E27FC236}">
                  <a16:creationId xmlns:a16="http://schemas.microsoft.com/office/drawing/2014/main" id="{A707984A-F5C4-17D4-B4B1-2E88A6C6C4EC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3755860" y="343764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0</xdr:col>
      <xdr:colOff>0</xdr:colOff>
      <xdr:row>0</xdr:row>
      <xdr:rowOff>107577</xdr:rowOff>
    </xdr:from>
    <xdr:ext cx="1222431" cy="402761"/>
    <xdr:pic>
      <xdr:nvPicPr>
        <xdr:cNvPr id="13" name="Imagen 12">
          <a:extLst>
            <a:ext uri="{FF2B5EF4-FFF2-40B4-BE49-F238E27FC236}">
              <a16:creationId xmlns:a16="http://schemas.microsoft.com/office/drawing/2014/main" id="{57D82D62-0E16-4526-A990-20180458FD1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colorTemperature colorTemp="7200"/>
                  </a14:imgEffect>
                </a14:imgLayer>
              </a14:imgProps>
            </a:ext>
          </a:extLst>
        </a:blip>
        <a:srcRect l="63219" t="20771" r="11084" b="67094"/>
        <a:stretch/>
      </xdr:blipFill>
      <xdr:spPr>
        <a:xfrm>
          <a:off x="0" y="107577"/>
          <a:ext cx="1222431" cy="402761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oneCellAnchor>
  <xdr:oneCellAnchor>
    <xdr:from>
      <xdr:col>4</xdr:col>
      <xdr:colOff>0</xdr:colOff>
      <xdr:row>18</xdr:row>
      <xdr:rowOff>54300</xdr:rowOff>
    </xdr:from>
    <xdr:ext cx="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14" name="Entrada de lápiz 13">
              <a:extLst>
                <a:ext uri="{FF2B5EF4-FFF2-40B4-BE49-F238E27FC236}">
                  <a16:creationId xmlns:a16="http://schemas.microsoft.com/office/drawing/2014/main" id="{582A933B-E08C-4444-87BE-1D74CD786173}"/>
                </a:ext>
              </a:extLst>
            </xdr14:cNvPr>
            <xdr14:cNvContentPartPr/>
          </xdr14:nvContentPartPr>
          <xdr14:nvPr macro=""/>
          <xdr14:xfrm>
            <a:off x="21816120" y="3902400"/>
            <a:ext cx="360" cy="360"/>
          </xdr14:xfrm>
        </xdr:contentPart>
      </mc:Choice>
      <mc:Fallback xmlns="">
        <xdr:pic>
          <xdr:nvPicPr>
            <xdr:cNvPr id="3" name="Entrada de lápiz 2">
              <a:extLst>
                <a:ext uri="{FF2B5EF4-FFF2-40B4-BE49-F238E27FC236}">
                  <a16:creationId xmlns:a16="http://schemas.microsoft.com/office/drawing/2014/main" id="{928E14A9-4366-E863-7BD1-B235ADA9C184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21810000" y="389628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twoCellAnchor>
    <xdr:from>
      <xdr:col>2</xdr:col>
      <xdr:colOff>1210236</xdr:colOff>
      <xdr:row>4</xdr:row>
      <xdr:rowOff>161365</xdr:rowOff>
    </xdr:from>
    <xdr:to>
      <xdr:col>2</xdr:col>
      <xdr:colOff>3003176</xdr:colOff>
      <xdr:row>6</xdr:row>
      <xdr:rowOff>107576</xdr:rowOff>
    </xdr:to>
    <xdr:sp macro="" textlink="">
      <xdr:nvSpPr>
        <xdr:cNvPr id="15" name="CuadroTexto 14">
          <a:extLst>
            <a:ext uri="{FF2B5EF4-FFF2-40B4-BE49-F238E27FC236}">
              <a16:creationId xmlns:a16="http://schemas.microsoft.com/office/drawing/2014/main" id="{91E059EF-B0B8-4849-AE46-C58D9A21467B}"/>
            </a:ext>
          </a:extLst>
        </xdr:cNvPr>
        <xdr:cNvSpPr txBox="1"/>
      </xdr:nvSpPr>
      <xdr:spPr>
        <a:xfrm>
          <a:off x="2376096" y="892885"/>
          <a:ext cx="2240" cy="31197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200" b="1">
              <a:solidFill>
                <a:srgbClr val="743A00"/>
              </a:solidFill>
            </a:rPr>
            <a:t>Classroom:</a:t>
          </a:r>
          <a:r>
            <a:rPr lang="es-MX" sz="1200" b="1" baseline="0">
              <a:solidFill>
                <a:srgbClr val="743A00"/>
              </a:solidFill>
            </a:rPr>
            <a:t> </a:t>
          </a:r>
          <a:r>
            <a:rPr lang="es-MX" sz="1200" b="1" i="0" baseline="0">
              <a:solidFill>
                <a:srgbClr val="743A00"/>
              </a:solidFill>
              <a:effectLst/>
              <a:latin typeface="+mn-lt"/>
              <a:ea typeface="+mn-ea"/>
              <a:cs typeface="+mn-cs"/>
            </a:rPr>
            <a:t>Codigo clase</a:t>
          </a:r>
          <a:endParaRPr lang="es-MX" sz="1200" b="1">
            <a:solidFill>
              <a:srgbClr val="743A00"/>
            </a:solidFill>
          </a:endParaRPr>
        </a:p>
      </xdr:txBody>
    </xdr:sp>
    <xdr:clientData/>
  </xdr:twoCellAnchor>
  <xdr:oneCellAnchor>
    <xdr:from>
      <xdr:col>2</xdr:col>
      <xdr:colOff>80683</xdr:colOff>
      <xdr:row>2</xdr:row>
      <xdr:rowOff>8963</xdr:rowOff>
    </xdr:from>
    <xdr:ext cx="1228549" cy="537883"/>
    <xdr:pic>
      <xdr:nvPicPr>
        <xdr:cNvPr id="16" name="Imagen 15">
          <a:extLst>
            <a:ext uri="{FF2B5EF4-FFF2-40B4-BE49-F238E27FC236}">
              <a16:creationId xmlns:a16="http://schemas.microsoft.com/office/drawing/2014/main" id="{7CBED477-1926-4F66-8A65-70339EA5E0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65643" y="374723"/>
          <a:ext cx="1228549" cy="537883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one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5T14:55:48.7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10136,'0'0'0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5T14:55:48.79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9688,'0'0'0</inkml:trace>
</inkml:ink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87C5D-E801-4F6C-9137-0FB9981C385A}">
  <sheetPr codeName="Hoja1">
    <tabColor rgb="FFBBB19B"/>
    <pageSetUpPr fitToPage="1"/>
  </sheetPr>
  <dimension ref="A1:HA81"/>
  <sheetViews>
    <sheetView showGridLines="0" showZeros="0" tabSelected="1" zoomScale="85" zoomScaleNormal="85" workbookViewId="0">
      <pane xSplit="4" ySplit="10" topLeftCell="E11" activePane="bottomRight" state="frozen"/>
      <selection pane="topRight" activeCell="E1" sqref="E1"/>
      <selection pane="bottomLeft" activeCell="A11" sqref="A11"/>
      <selection pane="bottomRight" activeCell="BN3" sqref="BN3:BN10"/>
    </sheetView>
  </sheetViews>
  <sheetFormatPr baseColWidth="10" defaultColWidth="11.5546875" defaultRowHeight="14.4" outlineLevelCol="1" x14ac:dyDescent="0.3"/>
  <cols>
    <col min="1" max="1" width="3.6640625" customWidth="1"/>
    <col min="2" max="2" width="11.6640625" bestFit="1" customWidth="1"/>
    <col min="3" max="3" width="44.33203125" customWidth="1"/>
    <col min="4" max="4" width="11.5546875" bestFit="1" customWidth="1"/>
    <col min="5" max="33" width="4.109375" customWidth="1" outlineLevel="1"/>
    <col min="34" max="34" width="4.109375" style="4" customWidth="1" outlineLevel="1"/>
    <col min="35" max="35" width="2.109375" style="3" customWidth="1" outlineLevel="1"/>
    <col min="36" max="44" width="2.77734375" customWidth="1" outlineLevel="1"/>
    <col min="45" max="45" width="3.77734375" customWidth="1" outlineLevel="1"/>
    <col min="46" max="46" width="3.88671875" customWidth="1" outlineLevel="1"/>
    <col min="47" max="51" width="2.77734375" customWidth="1" outlineLevel="1"/>
    <col min="52" max="52" width="3.77734375" style="4" customWidth="1" outlineLevel="1"/>
    <col min="53" max="53" width="3.44140625" customWidth="1" outlineLevel="1"/>
    <col min="54" max="54" width="2.77734375" customWidth="1" outlineLevel="1"/>
    <col min="55" max="58" width="3.44140625" customWidth="1" outlineLevel="1"/>
    <col min="59" max="59" width="10.44140625" style="3" customWidth="1" outlineLevel="1"/>
    <col min="60" max="60" width="1" style="8" customWidth="1" outlineLevel="1"/>
    <col min="61" max="61" width="5.21875" customWidth="1" outlineLevel="1"/>
    <col min="62" max="62" width="4.6640625" customWidth="1" outlineLevel="1"/>
    <col min="63" max="63" width="5.21875" customWidth="1" outlineLevel="1"/>
    <col min="64" max="64" width="4.21875" customWidth="1" outlineLevel="1"/>
    <col min="65" max="65" width="6.88671875" style="2" customWidth="1" outlineLevel="1"/>
    <col min="66" max="66" width="5.88671875" style="2" customWidth="1" outlineLevel="1"/>
    <col min="67" max="67" width="42.33203125" style="1" customWidth="1" outlineLevel="1"/>
    <col min="68" max="69" width="2.109375" style="7" customWidth="1"/>
    <col min="70" max="108" width="4.109375" hidden="1" customWidth="1" outlineLevel="1"/>
    <col min="109" max="109" width="5.44140625" hidden="1" customWidth="1" outlineLevel="1"/>
    <col min="110" max="110" width="1.109375" style="3" hidden="1" customWidth="1" outlineLevel="1"/>
    <col min="111" max="116" width="2.77734375" hidden="1" customWidth="1" outlineLevel="1"/>
    <col min="117" max="117" width="3.77734375" hidden="1" customWidth="1" outlineLevel="1"/>
    <col min="118" max="118" width="3.88671875" hidden="1" customWidth="1" outlineLevel="1"/>
    <col min="119" max="121" width="2.77734375" hidden="1" customWidth="1" outlineLevel="1"/>
    <col min="122" max="122" width="3.21875" style="4" hidden="1" customWidth="1" outlineLevel="1"/>
    <col min="123" max="123" width="3.21875" hidden="1" customWidth="1" outlineLevel="1"/>
    <col min="124" max="128" width="3.44140625" hidden="1" customWidth="1" outlineLevel="1"/>
    <col min="129" max="129" width="11.109375" style="3" hidden="1" customWidth="1" outlineLevel="1"/>
    <col min="130" max="130" width="5.6640625" hidden="1" customWidth="1" outlineLevel="1"/>
    <col min="131" max="131" width="3.5546875" hidden="1" customWidth="1" outlineLevel="1"/>
    <col min="132" max="132" width="5.6640625" hidden="1" customWidth="1" outlineLevel="1"/>
    <col min="133" max="133" width="5.109375" hidden="1" customWidth="1" outlineLevel="1"/>
    <col min="134" max="135" width="6.88671875" style="2" hidden="1" customWidth="1" outlineLevel="1"/>
    <col min="136" max="136" width="80.88671875" style="6" hidden="1" customWidth="1" outlineLevel="1"/>
    <col min="137" max="137" width="2.5546875" style="5" customWidth="1" collapsed="1"/>
    <col min="138" max="161" width="4.109375" hidden="1" customWidth="1" outlineLevel="1"/>
    <col min="162" max="162" width="4.109375" style="4" hidden="1" customWidth="1" outlineLevel="1"/>
    <col min="163" max="166" width="4.109375" hidden="1" customWidth="1" outlineLevel="1"/>
    <col min="167" max="167" width="4.109375" style="4" hidden="1" customWidth="1" outlineLevel="1" collapsed="1"/>
    <col min="168" max="171" width="4.109375" hidden="1" customWidth="1" outlineLevel="1"/>
    <col min="172" max="172" width="4.109375" style="4" hidden="1" customWidth="1" outlineLevel="1"/>
    <col min="173" max="173" width="4.109375" hidden="1" customWidth="1" outlineLevel="1"/>
    <col min="174" max="174" width="5.109375" hidden="1" customWidth="1" outlineLevel="1"/>
    <col min="175" max="176" width="4.109375" hidden="1" customWidth="1" outlineLevel="1"/>
    <col min="177" max="177" width="4.109375" style="4" hidden="1" customWidth="1" outlineLevel="1"/>
    <col min="178" max="181" width="4.109375" hidden="1" customWidth="1" outlineLevel="1"/>
    <col min="182" max="182" width="4.109375" style="4" hidden="1" customWidth="1" outlineLevel="1"/>
    <col min="183" max="183" width="1.109375" style="3" hidden="1" customWidth="1" outlineLevel="1"/>
    <col min="184" max="188" width="2.77734375" hidden="1" customWidth="1" outlineLevel="1"/>
    <col min="189" max="189" width="3.77734375" hidden="1" customWidth="1" outlineLevel="1"/>
    <col min="190" max="190" width="3.88671875" hidden="1" customWidth="1" outlineLevel="1"/>
    <col min="191" max="193" width="2.77734375" hidden="1" customWidth="1" outlineLevel="1"/>
    <col min="194" max="194" width="3.77734375" style="4" hidden="1" customWidth="1" outlineLevel="1"/>
    <col min="195" max="195" width="3.21875" hidden="1" customWidth="1" outlineLevel="1"/>
    <col min="196" max="196" width="4.5546875" hidden="1" customWidth="1" outlineLevel="1"/>
    <col min="197" max="200" width="3.44140625" hidden="1" customWidth="1" outlineLevel="1"/>
    <col min="201" max="201" width="11.109375" style="3" hidden="1" customWidth="1" outlineLevel="1"/>
    <col min="202" max="202" width="5.44140625" hidden="1" customWidth="1" outlineLevel="1"/>
    <col min="203" max="203" width="7.5546875" hidden="1" customWidth="1" outlineLevel="1"/>
    <col min="204" max="204" width="5.6640625" hidden="1" customWidth="1" outlineLevel="1"/>
    <col min="205" max="205" width="5.109375" hidden="1" customWidth="1" outlineLevel="1"/>
    <col min="206" max="207" width="6.88671875" style="2" hidden="1" customWidth="1" outlineLevel="1"/>
    <col min="208" max="208" width="54.88671875" style="1" hidden="1" customWidth="1" outlineLevel="1"/>
    <col min="209" max="209" width="3.109375" customWidth="1" collapsed="1"/>
  </cols>
  <sheetData>
    <row r="1" spans="1:208" ht="14.4" customHeight="1" thickBot="1" x14ac:dyDescent="0.35">
      <c r="A1" s="296"/>
      <c r="B1" s="326" t="s">
        <v>94</v>
      </c>
      <c r="C1" s="331" t="s">
        <v>100</v>
      </c>
      <c r="D1" s="296"/>
      <c r="E1" s="525" t="s">
        <v>93</v>
      </c>
      <c r="F1" s="525"/>
      <c r="G1" s="525"/>
      <c r="H1" s="525"/>
      <c r="I1" s="525"/>
      <c r="J1" s="525"/>
      <c r="K1" s="525"/>
      <c r="L1" s="525"/>
      <c r="M1" s="525"/>
      <c r="N1" s="525"/>
      <c r="O1" s="525"/>
      <c r="P1" s="525"/>
      <c r="Q1" s="525"/>
      <c r="R1" s="525"/>
      <c r="S1" s="525"/>
      <c r="T1" s="525"/>
      <c r="U1" s="525"/>
      <c r="V1" s="525"/>
      <c r="W1" s="525"/>
      <c r="X1" s="525"/>
      <c r="Y1" s="525"/>
      <c r="Z1" s="525"/>
      <c r="AA1" s="525"/>
      <c r="AB1" s="525"/>
      <c r="AC1" s="525"/>
      <c r="AD1" s="525"/>
      <c r="AE1" s="525"/>
      <c r="AF1" s="525"/>
      <c r="AG1" s="525"/>
      <c r="AH1" s="525"/>
      <c r="AI1" s="342"/>
      <c r="AJ1" s="361"/>
      <c r="AK1" s="360"/>
      <c r="AL1" s="360"/>
      <c r="AM1" s="360"/>
      <c r="AN1" s="360"/>
      <c r="AO1" s="360"/>
      <c r="AP1" s="360"/>
      <c r="AQ1" s="360"/>
      <c r="AR1" s="360"/>
      <c r="AS1" s="382"/>
      <c r="AT1" s="381"/>
      <c r="AU1" s="380"/>
      <c r="AV1" s="379"/>
      <c r="AW1" s="378"/>
      <c r="AX1" s="378"/>
      <c r="AY1" s="377"/>
      <c r="AZ1" s="376"/>
      <c r="BA1" s="375"/>
      <c r="BB1" s="375"/>
      <c r="BC1" s="365"/>
      <c r="BD1" s="364"/>
      <c r="BE1" s="364"/>
      <c r="BF1" s="364"/>
      <c r="BG1" s="363"/>
      <c r="BH1" s="347"/>
      <c r="BI1" s="612" t="s">
        <v>92</v>
      </c>
      <c r="BJ1" s="613"/>
      <c r="BK1" s="613"/>
      <c r="BL1" s="613"/>
      <c r="BM1" s="613"/>
      <c r="BN1" s="614"/>
      <c r="BO1" s="348"/>
      <c r="BP1" s="346"/>
      <c r="BQ1" s="346"/>
      <c r="BR1" s="525"/>
      <c r="BS1" s="525"/>
      <c r="BT1" s="525"/>
      <c r="BU1" s="525"/>
      <c r="BV1" s="525"/>
      <c r="BW1" s="525"/>
      <c r="BX1" s="525"/>
      <c r="BY1" s="525"/>
      <c r="BZ1" s="525"/>
      <c r="CA1" s="525"/>
      <c r="CB1" s="525"/>
      <c r="CC1" s="525"/>
      <c r="CD1" s="525"/>
      <c r="CE1" s="525"/>
      <c r="CF1" s="525"/>
      <c r="CG1" s="525"/>
      <c r="CH1" s="525"/>
      <c r="CI1" s="525"/>
      <c r="CJ1" s="525"/>
      <c r="CK1" s="525"/>
      <c r="CL1" s="525"/>
      <c r="CM1" s="525"/>
      <c r="CN1" s="525"/>
      <c r="CO1" s="525"/>
      <c r="CP1" s="525"/>
      <c r="CQ1" s="525"/>
      <c r="CR1" s="525"/>
      <c r="CS1" s="525"/>
      <c r="CT1" s="525"/>
      <c r="CU1" s="525"/>
      <c r="CV1" s="525"/>
      <c r="CW1" s="525"/>
      <c r="CX1" s="525"/>
      <c r="CY1" s="525"/>
      <c r="CZ1" s="525"/>
      <c r="DA1" s="525"/>
      <c r="DB1" s="525"/>
      <c r="DC1" s="525"/>
      <c r="DD1" s="525"/>
      <c r="DE1" s="525"/>
      <c r="DF1" s="342"/>
      <c r="DG1" s="374">
        <v>18</v>
      </c>
      <c r="DH1" s="360">
        <v>4</v>
      </c>
      <c r="DI1" s="360">
        <v>4</v>
      </c>
      <c r="DJ1" s="360"/>
      <c r="DK1" s="360"/>
      <c r="DL1" s="359"/>
      <c r="DM1" s="373">
        <v>30</v>
      </c>
      <c r="DN1" s="372">
        <v>0</v>
      </c>
      <c r="DO1" s="371"/>
      <c r="DP1" s="370"/>
      <c r="DQ1" s="369"/>
      <c r="DR1" s="368">
        <f>SUM(DG1:DL1)</f>
        <v>26</v>
      </c>
      <c r="DS1" s="367">
        <f>SUM(DO1:DQ1)</f>
        <v>0</v>
      </c>
      <c r="DT1" s="366">
        <f>DM1+DN1</f>
        <v>30</v>
      </c>
      <c r="DU1" s="365"/>
      <c r="DV1" s="364"/>
      <c r="DW1" s="364"/>
      <c r="DX1" s="364"/>
      <c r="DY1" s="363"/>
      <c r="DZ1" s="612" t="s">
        <v>91</v>
      </c>
      <c r="EA1" s="710"/>
      <c r="EB1" s="710"/>
      <c r="EC1" s="710"/>
      <c r="ED1" s="710"/>
      <c r="EE1" s="711"/>
      <c r="EF1" s="362"/>
      <c r="EH1" s="526" t="s">
        <v>90</v>
      </c>
      <c r="EI1" s="526"/>
      <c r="EJ1" s="526"/>
      <c r="EK1" s="526"/>
      <c r="EL1" s="526"/>
      <c r="EM1" s="526"/>
      <c r="EN1" s="526"/>
      <c r="EO1" s="526"/>
      <c r="EP1" s="526"/>
      <c r="EQ1" s="526"/>
      <c r="ER1" s="526"/>
      <c r="ES1" s="526"/>
      <c r="ET1" s="526"/>
      <c r="EU1" s="526"/>
      <c r="EV1" s="526"/>
      <c r="EW1" s="526"/>
      <c r="EX1" s="526"/>
      <c r="EY1" s="526"/>
      <c r="EZ1" s="526"/>
      <c r="FA1" s="526"/>
      <c r="FB1" s="526"/>
      <c r="FC1" s="526"/>
      <c r="FD1" s="526"/>
      <c r="FE1" s="526"/>
      <c r="FF1" s="526"/>
      <c r="FG1" s="526"/>
      <c r="FH1" s="526"/>
      <c r="FI1" s="526"/>
      <c r="FJ1" s="526"/>
      <c r="FK1" s="526"/>
      <c r="FL1" s="526"/>
      <c r="FM1" s="526"/>
      <c r="FN1" s="526"/>
      <c r="FO1" s="526"/>
      <c r="FP1" s="526"/>
      <c r="FQ1" s="477" t="s">
        <v>89</v>
      </c>
      <c r="FR1" s="478"/>
      <c r="FS1" s="478"/>
      <c r="FT1" s="478"/>
      <c r="FU1" s="478"/>
      <c r="FV1" s="478"/>
      <c r="FW1" s="478"/>
      <c r="FX1" s="478"/>
      <c r="FY1" s="478"/>
      <c r="FZ1" s="479"/>
      <c r="GA1" s="342"/>
      <c r="GB1" s="361">
        <v>5</v>
      </c>
      <c r="GC1" s="360">
        <v>10</v>
      </c>
      <c r="GD1" s="360">
        <v>10</v>
      </c>
      <c r="GE1" s="360"/>
      <c r="GF1" s="359"/>
      <c r="GG1" s="358">
        <v>10</v>
      </c>
      <c r="GH1" s="357">
        <v>10</v>
      </c>
      <c r="GI1" s="356">
        <v>0.5</v>
      </c>
      <c r="GJ1" s="355">
        <v>0.5</v>
      </c>
      <c r="GK1" s="354">
        <v>0.5</v>
      </c>
      <c r="GL1" s="353">
        <f>SUM(GB1:GF1)</f>
        <v>25</v>
      </c>
      <c r="GM1" s="352">
        <f>SUM(GI1:GK1)</f>
        <v>1.5</v>
      </c>
      <c r="GN1" s="352">
        <f>GG1+GH1</f>
        <v>20</v>
      </c>
      <c r="GO1" s="351"/>
      <c r="GP1" s="350"/>
      <c r="GQ1" s="350"/>
      <c r="GR1" s="350"/>
      <c r="GS1" s="349"/>
      <c r="GT1" s="612" t="s">
        <v>88</v>
      </c>
      <c r="GU1" s="710"/>
      <c r="GV1" s="710"/>
      <c r="GW1" s="710"/>
      <c r="GX1" s="710"/>
      <c r="GY1" s="711"/>
      <c r="GZ1" s="348"/>
    </row>
    <row r="2" spans="1:208" ht="14.4" customHeight="1" thickBot="1" x14ac:dyDescent="0.35">
      <c r="A2" s="296"/>
      <c r="B2" s="296"/>
      <c r="C2" s="296"/>
      <c r="D2" s="384"/>
      <c r="E2" s="525"/>
      <c r="F2" s="525"/>
      <c r="G2" s="525"/>
      <c r="H2" s="525"/>
      <c r="I2" s="525"/>
      <c r="J2" s="525"/>
      <c r="K2" s="525"/>
      <c r="L2" s="525"/>
      <c r="M2" s="525"/>
      <c r="N2" s="525"/>
      <c r="O2" s="525"/>
      <c r="P2" s="525"/>
      <c r="Q2" s="525"/>
      <c r="R2" s="525"/>
      <c r="S2" s="525"/>
      <c r="T2" s="525"/>
      <c r="U2" s="525"/>
      <c r="V2" s="525"/>
      <c r="W2" s="525"/>
      <c r="X2" s="525"/>
      <c r="Y2" s="525"/>
      <c r="Z2" s="525"/>
      <c r="AA2" s="525"/>
      <c r="AB2" s="525"/>
      <c r="AC2" s="525"/>
      <c r="AD2" s="525"/>
      <c r="AE2" s="525"/>
      <c r="AF2" s="525"/>
      <c r="AG2" s="525"/>
      <c r="AH2" s="525"/>
      <c r="AI2" s="342"/>
      <c r="AJ2" s="515"/>
      <c r="AK2" s="428"/>
      <c r="AL2" s="428"/>
      <c r="AM2" s="428"/>
      <c r="AN2" s="635"/>
      <c r="AO2" s="428"/>
      <c r="AP2" s="428"/>
      <c r="AQ2" s="428"/>
      <c r="AR2" s="428"/>
      <c r="AS2" s="655"/>
      <c r="AT2" s="504"/>
      <c r="AU2" s="740"/>
      <c r="AV2" s="585"/>
      <c r="AW2" s="585"/>
      <c r="AX2" s="585"/>
      <c r="AY2" s="592"/>
      <c r="AZ2" s="552" t="s">
        <v>87</v>
      </c>
      <c r="BA2" s="595" t="s">
        <v>77</v>
      </c>
      <c r="BB2" s="582" t="s">
        <v>76</v>
      </c>
      <c r="BC2" s="345"/>
      <c r="BD2" s="433"/>
      <c r="BE2" s="433"/>
      <c r="BF2" s="433"/>
      <c r="BG2" s="434"/>
      <c r="BH2" s="347"/>
      <c r="BI2" s="615"/>
      <c r="BJ2" s="616"/>
      <c r="BK2" s="616"/>
      <c r="BL2" s="616"/>
      <c r="BM2" s="616"/>
      <c r="BN2" s="617"/>
      <c r="BO2" s="294"/>
      <c r="BP2" s="346"/>
      <c r="BQ2" s="346"/>
      <c r="BR2" s="525"/>
      <c r="BS2" s="525"/>
      <c r="BT2" s="525"/>
      <c r="BU2" s="525"/>
      <c r="BV2" s="525"/>
      <c r="BW2" s="525"/>
      <c r="BX2" s="525"/>
      <c r="BY2" s="525"/>
      <c r="BZ2" s="525"/>
      <c r="CA2" s="525"/>
      <c r="CB2" s="525"/>
      <c r="CC2" s="525"/>
      <c r="CD2" s="525"/>
      <c r="CE2" s="525"/>
      <c r="CF2" s="525"/>
      <c r="CG2" s="525"/>
      <c r="CH2" s="525"/>
      <c r="CI2" s="525"/>
      <c r="CJ2" s="525"/>
      <c r="CK2" s="525"/>
      <c r="CL2" s="525"/>
      <c r="CM2" s="525"/>
      <c r="CN2" s="525"/>
      <c r="CO2" s="525"/>
      <c r="CP2" s="525"/>
      <c r="CQ2" s="525"/>
      <c r="CR2" s="525"/>
      <c r="CS2" s="525"/>
      <c r="CT2" s="525"/>
      <c r="CU2" s="525"/>
      <c r="CV2" s="525"/>
      <c r="CW2" s="525"/>
      <c r="CX2" s="525"/>
      <c r="CY2" s="525"/>
      <c r="CZ2" s="525"/>
      <c r="DA2" s="525"/>
      <c r="DB2" s="525"/>
      <c r="DC2" s="525"/>
      <c r="DD2" s="525"/>
      <c r="DE2" s="525"/>
      <c r="DF2" s="342"/>
      <c r="DG2" s="515" t="s">
        <v>86</v>
      </c>
      <c r="DH2" s="428" t="s">
        <v>85</v>
      </c>
      <c r="DI2" s="428" t="s">
        <v>84</v>
      </c>
      <c r="DJ2" s="428"/>
      <c r="DK2" s="428"/>
      <c r="DL2" s="512"/>
      <c r="DM2" s="435" t="s">
        <v>83</v>
      </c>
      <c r="DN2" s="447" t="s">
        <v>82</v>
      </c>
      <c r="DO2" s="450" t="s">
        <v>81</v>
      </c>
      <c r="DP2" s="536" t="s">
        <v>80</v>
      </c>
      <c r="DQ2" s="453" t="s">
        <v>79</v>
      </c>
      <c r="DR2" s="748" t="s">
        <v>78</v>
      </c>
      <c r="DS2" s="751" t="s">
        <v>77</v>
      </c>
      <c r="DT2" s="745" t="s">
        <v>76</v>
      </c>
      <c r="DU2" s="345"/>
      <c r="DV2" s="344"/>
      <c r="DW2" s="433"/>
      <c r="DX2" s="433"/>
      <c r="DY2" s="434"/>
      <c r="DZ2" s="712"/>
      <c r="EA2" s="713"/>
      <c r="EB2" s="713"/>
      <c r="EC2" s="713"/>
      <c r="ED2" s="713"/>
      <c r="EE2" s="714"/>
      <c r="EF2" s="297"/>
      <c r="EG2" s="343"/>
      <c r="EH2" s="527"/>
      <c r="EI2" s="527"/>
      <c r="EJ2" s="527"/>
      <c r="EK2" s="527"/>
      <c r="EL2" s="527"/>
      <c r="EM2" s="527"/>
      <c r="EN2" s="527"/>
      <c r="EO2" s="527"/>
      <c r="EP2" s="527"/>
      <c r="EQ2" s="527"/>
      <c r="ER2" s="527"/>
      <c r="ES2" s="527"/>
      <c r="ET2" s="527"/>
      <c r="EU2" s="527"/>
      <c r="EV2" s="527"/>
      <c r="EW2" s="527"/>
      <c r="EX2" s="527"/>
      <c r="EY2" s="527"/>
      <c r="EZ2" s="527"/>
      <c r="FA2" s="527"/>
      <c r="FB2" s="527"/>
      <c r="FC2" s="527"/>
      <c r="FD2" s="527"/>
      <c r="FE2" s="527"/>
      <c r="FF2" s="527"/>
      <c r="FG2" s="527"/>
      <c r="FH2" s="527"/>
      <c r="FI2" s="527"/>
      <c r="FJ2" s="527"/>
      <c r="FK2" s="527"/>
      <c r="FL2" s="527"/>
      <c r="FM2" s="527"/>
      <c r="FN2" s="527"/>
      <c r="FO2" s="527"/>
      <c r="FP2" s="527"/>
      <c r="FQ2" s="480"/>
      <c r="FR2" s="481"/>
      <c r="FS2" s="481"/>
      <c r="FT2" s="481"/>
      <c r="FU2" s="481"/>
      <c r="FV2" s="481"/>
      <c r="FW2" s="481"/>
      <c r="FX2" s="481"/>
      <c r="FY2" s="481"/>
      <c r="FZ2" s="482"/>
      <c r="GA2" s="342"/>
      <c r="GB2" s="515"/>
      <c r="GC2" s="428"/>
      <c r="GD2" s="428"/>
      <c r="GE2" s="428"/>
      <c r="GF2" s="512"/>
      <c r="GG2" s="501"/>
      <c r="GH2" s="504"/>
      <c r="GI2" s="727"/>
      <c r="GJ2" s="428"/>
      <c r="GK2" s="688"/>
      <c r="GL2" s="697" t="s">
        <v>78</v>
      </c>
      <c r="GM2" s="700" t="s">
        <v>77</v>
      </c>
      <c r="GN2" s="703" t="s">
        <v>76</v>
      </c>
      <c r="GO2" s="341"/>
      <c r="GP2" s="672"/>
      <c r="GQ2" s="672"/>
      <c r="GR2" s="672"/>
      <c r="GS2" s="673"/>
      <c r="GT2" s="712"/>
      <c r="GU2" s="713"/>
      <c r="GV2" s="713"/>
      <c r="GW2" s="713"/>
      <c r="GX2" s="713"/>
      <c r="GY2" s="714"/>
      <c r="GZ2" s="294"/>
    </row>
    <row r="3" spans="1:208" ht="14.4" customHeight="1" x14ac:dyDescent="0.3">
      <c r="A3" s="296"/>
      <c r="B3" s="296"/>
      <c r="C3" s="388"/>
      <c r="D3" s="730" t="s">
        <v>75</v>
      </c>
      <c r="E3" s="718"/>
      <c r="F3" s="483"/>
      <c r="G3" s="483"/>
      <c r="H3" s="483"/>
      <c r="I3" s="599"/>
      <c r="J3" s="441"/>
      <c r="K3" s="483"/>
      <c r="L3" s="483"/>
      <c r="M3" s="483"/>
      <c r="N3" s="483"/>
      <c r="O3" s="441"/>
      <c r="P3" s="483"/>
      <c r="Q3" s="627"/>
      <c r="R3" s="483"/>
      <c r="S3" s="483"/>
      <c r="T3" s="441"/>
      <c r="U3" s="483"/>
      <c r="V3" s="483"/>
      <c r="W3" s="483"/>
      <c r="X3" s="599"/>
      <c r="Y3" s="441"/>
      <c r="Z3" s="483"/>
      <c r="AA3" s="483"/>
      <c r="AB3" s="483"/>
      <c r="AC3" s="483"/>
      <c r="AD3" s="441"/>
      <c r="AE3" s="483"/>
      <c r="AF3" s="483"/>
      <c r="AG3" s="483"/>
      <c r="AH3" s="483"/>
      <c r="AI3" s="91"/>
      <c r="AJ3" s="516"/>
      <c r="AK3" s="429"/>
      <c r="AL3" s="429"/>
      <c r="AM3" s="429"/>
      <c r="AN3" s="636"/>
      <c r="AO3" s="429"/>
      <c r="AP3" s="429"/>
      <c r="AQ3" s="429"/>
      <c r="AR3" s="429"/>
      <c r="AS3" s="656"/>
      <c r="AT3" s="505"/>
      <c r="AU3" s="741"/>
      <c r="AV3" s="586"/>
      <c r="AW3" s="586"/>
      <c r="AX3" s="586"/>
      <c r="AY3" s="593"/>
      <c r="AZ3" s="553"/>
      <c r="BA3" s="596"/>
      <c r="BB3" s="583"/>
      <c r="BC3" s="629"/>
      <c r="BD3" s="630"/>
      <c r="BE3" s="630"/>
      <c r="BF3" s="630"/>
      <c r="BG3" s="631"/>
      <c r="BH3" s="291"/>
      <c r="BI3" s="661" t="s">
        <v>74</v>
      </c>
      <c r="BJ3" s="706" t="s">
        <v>61</v>
      </c>
      <c r="BK3" s="650" t="s">
        <v>74</v>
      </c>
      <c r="BL3" s="721" t="s">
        <v>61</v>
      </c>
      <c r="BM3" s="559" t="s">
        <v>65</v>
      </c>
      <c r="BN3" s="658" t="s">
        <v>59</v>
      </c>
      <c r="BO3" s="294"/>
      <c r="BP3" s="338"/>
      <c r="BQ3" s="338"/>
      <c r="BR3" s="550" t="s">
        <v>66</v>
      </c>
      <c r="BS3" s="483"/>
      <c r="BT3" s="483"/>
      <c r="BU3" s="483" t="s">
        <v>67</v>
      </c>
      <c r="BV3" s="483" t="s">
        <v>73</v>
      </c>
      <c r="BW3" s="743" t="s">
        <v>72</v>
      </c>
      <c r="BX3" s="483" t="s">
        <v>67</v>
      </c>
      <c r="BY3" s="483" t="s">
        <v>71</v>
      </c>
      <c r="BZ3" s="483"/>
      <c r="CA3" s="483"/>
      <c r="CB3" s="530" t="s">
        <v>45</v>
      </c>
      <c r="CC3" s="531"/>
      <c r="CD3" s="531"/>
      <c r="CE3" s="531"/>
      <c r="CF3" s="531"/>
      <c r="CG3" s="531"/>
      <c r="CH3" s="531"/>
      <c r="CI3" s="531"/>
      <c r="CJ3" s="531"/>
      <c r="CK3" s="532"/>
      <c r="CL3" s="441" t="s">
        <v>71</v>
      </c>
      <c r="CM3" s="483" t="s">
        <v>71</v>
      </c>
      <c r="CN3" s="483" t="s">
        <v>71</v>
      </c>
      <c r="CO3" s="528" t="s">
        <v>70</v>
      </c>
      <c r="CP3" s="483"/>
      <c r="CQ3" s="441"/>
      <c r="CR3" s="483" t="s">
        <v>69</v>
      </c>
      <c r="CS3" s="483"/>
      <c r="CT3" s="483" t="s">
        <v>63</v>
      </c>
      <c r="CU3" s="528" t="s">
        <v>68</v>
      </c>
      <c r="CV3" s="441"/>
      <c r="CW3" s="483"/>
      <c r="CX3" s="483"/>
      <c r="CY3" s="483" t="s">
        <v>67</v>
      </c>
      <c r="CZ3" s="528" t="s">
        <v>66</v>
      </c>
      <c r="DA3" s="539" t="s">
        <v>66</v>
      </c>
      <c r="DB3" s="483"/>
      <c r="DC3" s="483"/>
      <c r="DD3" s="483"/>
      <c r="DE3" s="483"/>
      <c r="DF3" s="91"/>
      <c r="DG3" s="516"/>
      <c r="DH3" s="429"/>
      <c r="DI3" s="429"/>
      <c r="DJ3" s="429"/>
      <c r="DK3" s="429"/>
      <c r="DL3" s="513"/>
      <c r="DM3" s="436"/>
      <c r="DN3" s="448"/>
      <c r="DO3" s="451"/>
      <c r="DP3" s="537"/>
      <c r="DQ3" s="454"/>
      <c r="DR3" s="749"/>
      <c r="DS3" s="752"/>
      <c r="DT3" s="746"/>
      <c r="DU3" s="629" t="e" vm="1">
        <v>#VALUE!</v>
      </c>
      <c r="DV3" s="630"/>
      <c r="DW3" s="630"/>
      <c r="DX3" s="630"/>
      <c r="DY3" s="631"/>
      <c r="DZ3" s="715" t="s">
        <v>62</v>
      </c>
      <c r="EA3" s="706" t="s">
        <v>61</v>
      </c>
      <c r="EB3" s="650" t="s">
        <v>62</v>
      </c>
      <c r="EC3" s="721" t="s">
        <v>61</v>
      </c>
      <c r="ED3" s="559" t="s">
        <v>65</v>
      </c>
      <c r="EE3" s="658" t="s">
        <v>59</v>
      </c>
      <c r="EF3" s="297"/>
      <c r="EG3" s="337"/>
      <c r="EH3" s="441"/>
      <c r="EI3" s="483" t="s">
        <v>64</v>
      </c>
      <c r="EJ3" s="483"/>
      <c r="EK3" s="483"/>
      <c r="EL3" s="483"/>
      <c r="EM3" s="441"/>
      <c r="EN3" s="483" t="s">
        <v>63</v>
      </c>
      <c r="EO3" s="483"/>
      <c r="EP3" s="483"/>
      <c r="EQ3" s="483"/>
      <c r="ER3" s="441"/>
      <c r="ES3" s="483"/>
      <c r="ET3" s="483"/>
      <c r="EU3" s="483"/>
      <c r="EV3" s="483"/>
      <c r="EW3" s="441"/>
      <c r="EX3" s="483"/>
      <c r="EY3" s="483"/>
      <c r="EZ3" s="483"/>
      <c r="FA3" s="483"/>
      <c r="FB3" s="441"/>
      <c r="FC3" s="483"/>
      <c r="FD3" s="483"/>
      <c r="FE3" s="483"/>
      <c r="FF3" s="483"/>
      <c r="FG3" s="441"/>
      <c r="FH3" s="483"/>
      <c r="FI3" s="483"/>
      <c r="FJ3" s="483"/>
      <c r="FK3" s="483"/>
      <c r="FL3" s="441"/>
      <c r="FM3" s="483"/>
      <c r="FN3" s="483"/>
      <c r="FO3" s="483"/>
      <c r="FP3" s="483"/>
      <c r="FQ3" s="441"/>
      <c r="FR3" s="483"/>
      <c r="FS3" s="483"/>
      <c r="FT3" s="483"/>
      <c r="FU3" s="507"/>
      <c r="FV3" s="521"/>
      <c r="FW3" s="483"/>
      <c r="FX3" s="483"/>
      <c r="FY3" s="483"/>
      <c r="FZ3" s="523"/>
      <c r="GA3" s="91"/>
      <c r="GB3" s="516"/>
      <c r="GC3" s="429"/>
      <c r="GD3" s="429"/>
      <c r="GE3" s="429"/>
      <c r="GF3" s="513"/>
      <c r="GG3" s="502"/>
      <c r="GH3" s="505"/>
      <c r="GI3" s="728"/>
      <c r="GJ3" s="429"/>
      <c r="GK3" s="689"/>
      <c r="GL3" s="698"/>
      <c r="GM3" s="701"/>
      <c r="GN3" s="704"/>
      <c r="GO3" s="666" t="e" vm="1">
        <v>#VALUE!</v>
      </c>
      <c r="GP3" s="667"/>
      <c r="GQ3" s="667"/>
      <c r="GR3" s="667"/>
      <c r="GS3" s="668"/>
      <c r="GT3" s="715" t="s">
        <v>62</v>
      </c>
      <c r="GU3" s="706" t="s">
        <v>61</v>
      </c>
      <c r="GV3" s="650" t="s">
        <v>62</v>
      </c>
      <c r="GW3" s="721" t="s">
        <v>61</v>
      </c>
      <c r="GX3" s="559" t="s">
        <v>60</v>
      </c>
      <c r="GY3" s="658" t="s">
        <v>59</v>
      </c>
      <c r="GZ3" s="294"/>
    </row>
    <row r="4" spans="1:208" ht="48.6" customHeight="1" thickBot="1" x14ac:dyDescent="0.35">
      <c r="A4" s="296"/>
      <c r="B4" s="340" t="s">
        <v>58</v>
      </c>
      <c r="C4" s="339" t="s">
        <v>96</v>
      </c>
      <c r="D4" s="731"/>
      <c r="E4" s="719"/>
      <c r="F4" s="484"/>
      <c r="G4" s="484"/>
      <c r="H4" s="484"/>
      <c r="I4" s="600"/>
      <c r="J4" s="442"/>
      <c r="K4" s="484"/>
      <c r="L4" s="484"/>
      <c r="M4" s="484"/>
      <c r="N4" s="484"/>
      <c r="O4" s="442"/>
      <c r="P4" s="484"/>
      <c r="Q4" s="628"/>
      <c r="R4" s="484"/>
      <c r="S4" s="484"/>
      <c r="T4" s="442"/>
      <c r="U4" s="484"/>
      <c r="V4" s="484"/>
      <c r="W4" s="484"/>
      <c r="X4" s="600"/>
      <c r="Y4" s="442"/>
      <c r="Z4" s="484"/>
      <c r="AA4" s="484"/>
      <c r="AB4" s="484"/>
      <c r="AC4" s="484"/>
      <c r="AD4" s="442"/>
      <c r="AE4" s="484"/>
      <c r="AF4" s="484"/>
      <c r="AG4" s="484"/>
      <c r="AH4" s="484"/>
      <c r="AI4" s="336"/>
      <c r="AJ4" s="517"/>
      <c r="AK4" s="430"/>
      <c r="AL4" s="430"/>
      <c r="AM4" s="430"/>
      <c r="AN4" s="637"/>
      <c r="AO4" s="430"/>
      <c r="AP4" s="430"/>
      <c r="AQ4" s="430"/>
      <c r="AR4" s="430"/>
      <c r="AS4" s="657"/>
      <c r="AT4" s="506"/>
      <c r="AU4" s="742"/>
      <c r="AV4" s="587"/>
      <c r="AW4" s="587"/>
      <c r="AX4" s="587"/>
      <c r="AY4" s="594"/>
      <c r="AZ4" s="553"/>
      <c r="BA4" s="596"/>
      <c r="BB4" s="583"/>
      <c r="BC4" s="632"/>
      <c r="BD4" s="633"/>
      <c r="BE4" s="633"/>
      <c r="BF4" s="633"/>
      <c r="BG4" s="634"/>
      <c r="BH4" s="291"/>
      <c r="BI4" s="662"/>
      <c r="BJ4" s="707"/>
      <c r="BK4" s="651"/>
      <c r="BL4" s="722"/>
      <c r="BM4" s="560"/>
      <c r="BN4" s="659"/>
      <c r="BO4" s="294"/>
      <c r="BP4" s="338"/>
      <c r="BQ4" s="338"/>
      <c r="BR4" s="551"/>
      <c r="BS4" s="484"/>
      <c r="BT4" s="484"/>
      <c r="BU4" s="484"/>
      <c r="BV4" s="484"/>
      <c r="BW4" s="744"/>
      <c r="BX4" s="484"/>
      <c r="BY4" s="484"/>
      <c r="BZ4" s="484"/>
      <c r="CA4" s="484"/>
      <c r="CB4" s="533"/>
      <c r="CC4" s="534"/>
      <c r="CD4" s="534"/>
      <c r="CE4" s="534"/>
      <c r="CF4" s="534"/>
      <c r="CG4" s="534"/>
      <c r="CH4" s="534"/>
      <c r="CI4" s="534"/>
      <c r="CJ4" s="534"/>
      <c r="CK4" s="535"/>
      <c r="CL4" s="442"/>
      <c r="CM4" s="484"/>
      <c r="CN4" s="484"/>
      <c r="CO4" s="529"/>
      <c r="CP4" s="484"/>
      <c r="CQ4" s="442"/>
      <c r="CR4" s="484"/>
      <c r="CS4" s="484"/>
      <c r="CT4" s="484"/>
      <c r="CU4" s="529"/>
      <c r="CV4" s="442"/>
      <c r="CW4" s="484"/>
      <c r="CX4" s="484"/>
      <c r="CY4" s="484"/>
      <c r="CZ4" s="529"/>
      <c r="DA4" s="540"/>
      <c r="DB4" s="484"/>
      <c r="DC4" s="484"/>
      <c r="DD4" s="484"/>
      <c r="DE4" s="484"/>
      <c r="DF4" s="336"/>
      <c r="DG4" s="517"/>
      <c r="DH4" s="430"/>
      <c r="DI4" s="430"/>
      <c r="DJ4" s="430"/>
      <c r="DK4" s="430"/>
      <c r="DL4" s="514"/>
      <c r="DM4" s="437"/>
      <c r="DN4" s="449"/>
      <c r="DO4" s="452"/>
      <c r="DP4" s="538"/>
      <c r="DQ4" s="455"/>
      <c r="DR4" s="749"/>
      <c r="DS4" s="752"/>
      <c r="DT4" s="746"/>
      <c r="DU4" s="632"/>
      <c r="DV4" s="633"/>
      <c r="DW4" s="633"/>
      <c r="DX4" s="633"/>
      <c r="DY4" s="634"/>
      <c r="DZ4" s="716"/>
      <c r="EA4" s="707"/>
      <c r="EB4" s="651"/>
      <c r="EC4" s="722"/>
      <c r="ED4" s="560"/>
      <c r="EE4" s="659"/>
      <c r="EF4" s="297"/>
      <c r="EG4" s="337"/>
      <c r="EH4" s="442"/>
      <c r="EI4" s="484"/>
      <c r="EJ4" s="484"/>
      <c r="EK4" s="484"/>
      <c r="EL4" s="484"/>
      <c r="EM4" s="442"/>
      <c r="EN4" s="484"/>
      <c r="EO4" s="484"/>
      <c r="EP4" s="484"/>
      <c r="EQ4" s="484"/>
      <c r="ER4" s="442"/>
      <c r="ES4" s="484"/>
      <c r="ET4" s="484"/>
      <c r="EU4" s="484"/>
      <c r="EV4" s="484"/>
      <c r="EW4" s="442"/>
      <c r="EX4" s="484"/>
      <c r="EY4" s="484"/>
      <c r="EZ4" s="484"/>
      <c r="FA4" s="484"/>
      <c r="FB4" s="442"/>
      <c r="FC4" s="484"/>
      <c r="FD4" s="484"/>
      <c r="FE4" s="484"/>
      <c r="FF4" s="484"/>
      <c r="FG4" s="442"/>
      <c r="FH4" s="484"/>
      <c r="FI4" s="484"/>
      <c r="FJ4" s="484"/>
      <c r="FK4" s="484"/>
      <c r="FL4" s="442"/>
      <c r="FM4" s="484"/>
      <c r="FN4" s="484"/>
      <c r="FO4" s="484"/>
      <c r="FP4" s="484"/>
      <c r="FQ4" s="442"/>
      <c r="FR4" s="484"/>
      <c r="FS4" s="484"/>
      <c r="FT4" s="484"/>
      <c r="FU4" s="508"/>
      <c r="FV4" s="522"/>
      <c r="FW4" s="484"/>
      <c r="FX4" s="484"/>
      <c r="FY4" s="484"/>
      <c r="FZ4" s="524"/>
      <c r="GA4" s="336"/>
      <c r="GB4" s="517"/>
      <c r="GC4" s="430"/>
      <c r="GD4" s="430"/>
      <c r="GE4" s="430"/>
      <c r="GF4" s="514"/>
      <c r="GG4" s="503"/>
      <c r="GH4" s="506"/>
      <c r="GI4" s="729"/>
      <c r="GJ4" s="430"/>
      <c r="GK4" s="690"/>
      <c r="GL4" s="698"/>
      <c r="GM4" s="701"/>
      <c r="GN4" s="704"/>
      <c r="GO4" s="669"/>
      <c r="GP4" s="670"/>
      <c r="GQ4" s="670"/>
      <c r="GR4" s="670"/>
      <c r="GS4" s="671"/>
      <c r="GT4" s="716"/>
      <c r="GU4" s="707"/>
      <c r="GV4" s="651"/>
      <c r="GW4" s="722"/>
      <c r="GX4" s="560"/>
      <c r="GY4" s="659"/>
      <c r="GZ4" s="294"/>
    </row>
    <row r="5" spans="1:208" ht="15" customHeight="1" x14ac:dyDescent="0.3">
      <c r="A5" s="335"/>
      <c r="B5" s="326" t="s">
        <v>57</v>
      </c>
      <c r="C5" s="331" t="s">
        <v>97</v>
      </c>
      <c r="D5" s="573" t="s">
        <v>56</v>
      </c>
      <c r="E5" s="555"/>
      <c r="F5" s="431"/>
      <c r="G5" s="431"/>
      <c r="H5" s="431"/>
      <c r="I5" s="576"/>
      <c r="J5" s="579"/>
      <c r="K5" s="431"/>
      <c r="L5" s="431"/>
      <c r="M5" s="431"/>
      <c r="N5" s="431"/>
      <c r="O5" s="579"/>
      <c r="P5" s="431"/>
      <c r="Q5" s="576"/>
      <c r="R5" s="431"/>
      <c r="S5" s="431"/>
      <c r="T5" s="579"/>
      <c r="U5" s="431"/>
      <c r="V5" s="431"/>
      <c r="W5" s="431"/>
      <c r="X5" s="576"/>
      <c r="Y5" s="579"/>
      <c r="Z5" s="431"/>
      <c r="AA5" s="431"/>
      <c r="AB5" s="431"/>
      <c r="AC5" s="431"/>
      <c r="AD5" s="579"/>
      <c r="AE5" s="431"/>
      <c r="AF5" s="431"/>
      <c r="AG5" s="431"/>
      <c r="AH5" s="431"/>
      <c r="AI5" s="320"/>
      <c r="AJ5" s="470"/>
      <c r="AK5" s="426"/>
      <c r="AL5" s="426"/>
      <c r="AM5" s="426"/>
      <c r="AN5" s="426"/>
      <c r="AO5" s="426"/>
      <c r="AP5" s="426"/>
      <c r="AQ5" s="426"/>
      <c r="AR5" s="426"/>
      <c r="AS5" s="685"/>
      <c r="AT5" s="509"/>
      <c r="AU5" s="562" t="s">
        <v>54</v>
      </c>
      <c r="AV5" s="563"/>
      <c r="AW5" s="563"/>
      <c r="AX5" s="563"/>
      <c r="AY5" s="564"/>
      <c r="AZ5" s="553"/>
      <c r="BA5" s="596"/>
      <c r="BB5" s="583"/>
      <c r="BC5" s="606"/>
      <c r="BD5" s="647" t="s">
        <v>3</v>
      </c>
      <c r="BE5" s="571" t="s">
        <v>53</v>
      </c>
      <c r="BF5" s="438" t="s">
        <v>1</v>
      </c>
      <c r="BG5" s="334" t="s">
        <v>52</v>
      </c>
      <c r="BH5" s="291"/>
      <c r="BI5" s="662"/>
      <c r="BJ5" s="707"/>
      <c r="BK5" s="651"/>
      <c r="BL5" s="722"/>
      <c r="BM5" s="560"/>
      <c r="BN5" s="659"/>
      <c r="BO5" s="294"/>
      <c r="BP5" s="323"/>
      <c r="BQ5" s="323"/>
      <c r="BR5" s="555">
        <v>46097</v>
      </c>
      <c r="BS5" s="431">
        <v>46098</v>
      </c>
      <c r="BT5" s="431">
        <v>46099</v>
      </c>
      <c r="BU5" s="431">
        <v>46100</v>
      </c>
      <c r="BV5" s="431">
        <v>46101</v>
      </c>
      <c r="BW5" s="738">
        <v>46104</v>
      </c>
      <c r="BX5" s="431">
        <v>46105</v>
      </c>
      <c r="BY5" s="431">
        <v>46106</v>
      </c>
      <c r="BZ5" s="431">
        <v>46107</v>
      </c>
      <c r="CA5" s="431">
        <v>46108</v>
      </c>
      <c r="CB5" s="625">
        <v>46111</v>
      </c>
      <c r="CC5" s="608">
        <v>46112</v>
      </c>
      <c r="CD5" s="608">
        <v>46113</v>
      </c>
      <c r="CE5" s="608">
        <v>46114</v>
      </c>
      <c r="CF5" s="602">
        <v>46115</v>
      </c>
      <c r="CG5" s="610">
        <v>46118</v>
      </c>
      <c r="CH5" s="608">
        <v>46119</v>
      </c>
      <c r="CI5" s="608">
        <v>46120</v>
      </c>
      <c r="CJ5" s="608">
        <v>46121</v>
      </c>
      <c r="CK5" s="546">
        <v>46122</v>
      </c>
      <c r="CL5" s="443">
        <v>46125</v>
      </c>
      <c r="CM5" s="431">
        <v>46126</v>
      </c>
      <c r="CN5" s="431">
        <v>46127</v>
      </c>
      <c r="CO5" s="431">
        <v>46128</v>
      </c>
      <c r="CP5" s="490">
        <v>46129</v>
      </c>
      <c r="CQ5" s="548">
        <v>46132</v>
      </c>
      <c r="CR5" s="431">
        <v>46133</v>
      </c>
      <c r="CS5" s="431">
        <v>46134</v>
      </c>
      <c r="CT5" s="431">
        <v>46135</v>
      </c>
      <c r="CU5" s="602">
        <v>46136</v>
      </c>
      <c r="CV5" s="443">
        <v>46139</v>
      </c>
      <c r="CW5" s="431">
        <v>46140</v>
      </c>
      <c r="CX5" s="431">
        <v>46141</v>
      </c>
      <c r="CY5" s="431">
        <v>46142</v>
      </c>
      <c r="CZ5" s="546">
        <v>46143</v>
      </c>
      <c r="DA5" s="610">
        <v>46146</v>
      </c>
      <c r="DB5" s="431">
        <v>46147</v>
      </c>
      <c r="DC5" s="431">
        <v>46148</v>
      </c>
      <c r="DD5" s="431">
        <v>46149</v>
      </c>
      <c r="DE5" s="490">
        <v>46150</v>
      </c>
      <c r="DF5" s="320"/>
      <c r="DG5" s="470">
        <v>46142</v>
      </c>
      <c r="DH5" s="426">
        <v>46147</v>
      </c>
      <c r="DI5" s="426">
        <v>46147</v>
      </c>
      <c r="DJ5" s="426"/>
      <c r="DK5" s="426"/>
      <c r="DL5" s="472"/>
      <c r="DM5" s="732"/>
      <c r="DN5" s="735"/>
      <c r="DO5" s="493" t="s">
        <v>54</v>
      </c>
      <c r="DP5" s="493"/>
      <c r="DQ5" s="493"/>
      <c r="DR5" s="749"/>
      <c r="DS5" s="752"/>
      <c r="DT5" s="746"/>
      <c r="DU5" s="606" t="s">
        <v>4</v>
      </c>
      <c r="DV5" s="647" t="s">
        <v>3</v>
      </c>
      <c r="DW5" s="571" t="s">
        <v>53</v>
      </c>
      <c r="DX5" s="438" t="s">
        <v>1</v>
      </c>
      <c r="DY5" s="333" t="s">
        <v>52</v>
      </c>
      <c r="DZ5" s="716"/>
      <c r="EA5" s="707"/>
      <c r="EB5" s="651"/>
      <c r="EC5" s="722"/>
      <c r="ED5" s="560"/>
      <c r="EE5" s="659"/>
      <c r="EF5" s="297"/>
      <c r="EG5" s="321"/>
      <c r="EH5" s="443">
        <v>46153</v>
      </c>
      <c r="EI5" s="431">
        <v>46154</v>
      </c>
      <c r="EJ5" s="431">
        <v>46155</v>
      </c>
      <c r="EK5" s="431">
        <v>46156</v>
      </c>
      <c r="EL5" s="431">
        <v>46157</v>
      </c>
      <c r="EM5" s="443">
        <v>46160</v>
      </c>
      <c r="EN5" s="431">
        <v>46161</v>
      </c>
      <c r="EO5" s="431">
        <v>46162</v>
      </c>
      <c r="EP5" s="431">
        <v>46163</v>
      </c>
      <c r="EQ5" s="431">
        <v>46164</v>
      </c>
      <c r="ER5" s="443">
        <v>46167</v>
      </c>
      <c r="ES5" s="431">
        <v>46168</v>
      </c>
      <c r="ET5" s="431">
        <v>46169</v>
      </c>
      <c r="EU5" s="431">
        <v>46170</v>
      </c>
      <c r="EV5" s="431">
        <v>46171</v>
      </c>
      <c r="EW5" s="443">
        <v>46174</v>
      </c>
      <c r="EX5" s="431">
        <v>46175</v>
      </c>
      <c r="EY5" s="431">
        <v>46176</v>
      </c>
      <c r="EZ5" s="431">
        <v>46177</v>
      </c>
      <c r="FA5" s="431">
        <v>46178</v>
      </c>
      <c r="FB5" s="443">
        <v>46181</v>
      </c>
      <c r="FC5" s="431">
        <v>46182</v>
      </c>
      <c r="FD5" s="431">
        <v>46183</v>
      </c>
      <c r="FE5" s="431">
        <v>46184</v>
      </c>
      <c r="FF5" s="431">
        <v>46185</v>
      </c>
      <c r="FG5" s="443">
        <v>46188</v>
      </c>
      <c r="FH5" s="431">
        <v>46189</v>
      </c>
      <c r="FI5" s="431">
        <v>46190</v>
      </c>
      <c r="FJ5" s="431">
        <v>46191</v>
      </c>
      <c r="FK5" s="431">
        <v>46192</v>
      </c>
      <c r="FL5" s="443">
        <v>46195</v>
      </c>
      <c r="FM5" s="431">
        <v>46196</v>
      </c>
      <c r="FN5" s="431">
        <v>46197</v>
      </c>
      <c r="FO5" s="431">
        <v>46198</v>
      </c>
      <c r="FP5" s="431">
        <v>46199</v>
      </c>
      <c r="FQ5" s="443">
        <v>46202</v>
      </c>
      <c r="FR5" s="431">
        <v>46203</v>
      </c>
      <c r="FS5" s="431">
        <v>46204</v>
      </c>
      <c r="FT5" s="431">
        <v>46205</v>
      </c>
      <c r="FU5" s="518">
        <v>46206</v>
      </c>
      <c r="FV5" s="443">
        <v>46209</v>
      </c>
      <c r="FW5" s="431">
        <v>46210</v>
      </c>
      <c r="FX5" s="431">
        <v>46211</v>
      </c>
      <c r="FY5" s="431">
        <v>46212</v>
      </c>
      <c r="FZ5" s="431">
        <v>46213</v>
      </c>
      <c r="GA5" s="320"/>
      <c r="GB5" s="470">
        <v>45966</v>
      </c>
      <c r="GC5" s="426">
        <v>45968</v>
      </c>
      <c r="GD5" s="426">
        <v>45974</v>
      </c>
      <c r="GE5" s="426"/>
      <c r="GF5" s="472"/>
      <c r="GG5" s="474">
        <v>45986</v>
      </c>
      <c r="GH5" s="509" t="s">
        <v>55</v>
      </c>
      <c r="GI5" s="492" t="s">
        <v>54</v>
      </c>
      <c r="GJ5" s="493"/>
      <c r="GK5" s="494"/>
      <c r="GL5" s="698"/>
      <c r="GM5" s="701"/>
      <c r="GN5" s="704"/>
      <c r="GO5" s="674" t="s">
        <v>4</v>
      </c>
      <c r="GP5" s="724" t="s">
        <v>3</v>
      </c>
      <c r="GQ5" s="677" t="s">
        <v>53</v>
      </c>
      <c r="GR5" s="680" t="s">
        <v>1</v>
      </c>
      <c r="GS5" s="332" t="s">
        <v>52</v>
      </c>
      <c r="GT5" s="716"/>
      <c r="GU5" s="707"/>
      <c r="GV5" s="651"/>
      <c r="GW5" s="722"/>
      <c r="GX5" s="560"/>
      <c r="GY5" s="659"/>
      <c r="GZ5" s="294"/>
    </row>
    <row r="6" spans="1:208" ht="15" customHeight="1" x14ac:dyDescent="0.3">
      <c r="A6" s="601" t="s">
        <v>51</v>
      </c>
      <c r="B6" s="601"/>
      <c r="C6" s="331" t="s">
        <v>98</v>
      </c>
      <c r="D6" s="574"/>
      <c r="E6" s="556"/>
      <c r="F6" s="432"/>
      <c r="G6" s="432"/>
      <c r="H6" s="432"/>
      <c r="I6" s="577"/>
      <c r="J6" s="580"/>
      <c r="K6" s="432"/>
      <c r="L6" s="432"/>
      <c r="M6" s="432"/>
      <c r="N6" s="432"/>
      <c r="O6" s="580"/>
      <c r="P6" s="432"/>
      <c r="Q6" s="577"/>
      <c r="R6" s="432"/>
      <c r="S6" s="432"/>
      <c r="T6" s="580"/>
      <c r="U6" s="432"/>
      <c r="V6" s="432"/>
      <c r="W6" s="432"/>
      <c r="X6" s="577"/>
      <c r="Y6" s="580"/>
      <c r="Z6" s="432"/>
      <c r="AA6" s="432"/>
      <c r="AB6" s="432"/>
      <c r="AC6" s="432"/>
      <c r="AD6" s="580"/>
      <c r="AE6" s="432"/>
      <c r="AF6" s="432"/>
      <c r="AG6" s="432"/>
      <c r="AH6" s="432"/>
      <c r="AI6" s="320"/>
      <c r="AJ6" s="471"/>
      <c r="AK6" s="427"/>
      <c r="AL6" s="427"/>
      <c r="AM6" s="427"/>
      <c r="AN6" s="427"/>
      <c r="AO6" s="427"/>
      <c r="AP6" s="427"/>
      <c r="AQ6" s="427"/>
      <c r="AR6" s="427"/>
      <c r="AS6" s="686"/>
      <c r="AT6" s="510"/>
      <c r="AU6" s="565"/>
      <c r="AV6" s="566"/>
      <c r="AW6" s="566"/>
      <c r="AX6" s="566"/>
      <c r="AY6" s="567"/>
      <c r="AZ6" s="553"/>
      <c r="BA6" s="596"/>
      <c r="BB6" s="583"/>
      <c r="BC6" s="607"/>
      <c r="BD6" s="648"/>
      <c r="BE6" s="572"/>
      <c r="BF6" s="439"/>
      <c r="BG6" s="330"/>
      <c r="BH6" s="291"/>
      <c r="BI6" s="662"/>
      <c r="BJ6" s="707"/>
      <c r="BK6" s="651"/>
      <c r="BL6" s="722"/>
      <c r="BM6" s="560"/>
      <c r="BN6" s="659"/>
      <c r="BO6" s="294"/>
      <c r="BP6" s="323"/>
      <c r="BQ6" s="323"/>
      <c r="BR6" s="556"/>
      <c r="BS6" s="432"/>
      <c r="BT6" s="432"/>
      <c r="BU6" s="432"/>
      <c r="BV6" s="432"/>
      <c r="BW6" s="739"/>
      <c r="BX6" s="432"/>
      <c r="BY6" s="432"/>
      <c r="BZ6" s="432"/>
      <c r="CA6" s="432"/>
      <c r="CB6" s="626"/>
      <c r="CC6" s="609"/>
      <c r="CD6" s="609"/>
      <c r="CE6" s="609"/>
      <c r="CF6" s="603"/>
      <c r="CG6" s="611"/>
      <c r="CH6" s="609"/>
      <c r="CI6" s="609"/>
      <c r="CJ6" s="609"/>
      <c r="CK6" s="547"/>
      <c r="CL6" s="444"/>
      <c r="CM6" s="432"/>
      <c r="CN6" s="432"/>
      <c r="CO6" s="432"/>
      <c r="CP6" s="491"/>
      <c r="CQ6" s="549"/>
      <c r="CR6" s="432"/>
      <c r="CS6" s="432"/>
      <c r="CT6" s="432"/>
      <c r="CU6" s="603"/>
      <c r="CV6" s="444"/>
      <c r="CW6" s="432"/>
      <c r="CX6" s="432"/>
      <c r="CY6" s="432"/>
      <c r="CZ6" s="547"/>
      <c r="DA6" s="611"/>
      <c r="DB6" s="432"/>
      <c r="DC6" s="432"/>
      <c r="DD6" s="432"/>
      <c r="DE6" s="491"/>
      <c r="DF6" s="320"/>
      <c r="DG6" s="471"/>
      <c r="DH6" s="427"/>
      <c r="DI6" s="427"/>
      <c r="DJ6" s="427"/>
      <c r="DK6" s="427"/>
      <c r="DL6" s="473"/>
      <c r="DM6" s="733"/>
      <c r="DN6" s="736"/>
      <c r="DO6" s="496"/>
      <c r="DP6" s="496"/>
      <c r="DQ6" s="496"/>
      <c r="DR6" s="749"/>
      <c r="DS6" s="752"/>
      <c r="DT6" s="746"/>
      <c r="DU6" s="607"/>
      <c r="DV6" s="648"/>
      <c r="DW6" s="572"/>
      <c r="DX6" s="439"/>
      <c r="DY6" s="329">
        <v>21</v>
      </c>
      <c r="DZ6" s="716"/>
      <c r="EA6" s="707"/>
      <c r="EB6" s="651"/>
      <c r="EC6" s="722"/>
      <c r="ED6" s="560"/>
      <c r="EE6" s="659"/>
      <c r="EF6" s="297"/>
      <c r="EG6" s="328"/>
      <c r="EH6" s="444"/>
      <c r="EI6" s="432"/>
      <c r="EJ6" s="432"/>
      <c r="EK6" s="432"/>
      <c r="EL6" s="432"/>
      <c r="EM6" s="444"/>
      <c r="EN6" s="432"/>
      <c r="EO6" s="432"/>
      <c r="EP6" s="432"/>
      <c r="EQ6" s="432"/>
      <c r="ER6" s="444"/>
      <c r="ES6" s="432"/>
      <c r="ET6" s="432"/>
      <c r="EU6" s="432"/>
      <c r="EV6" s="432"/>
      <c r="EW6" s="444"/>
      <c r="EX6" s="432"/>
      <c r="EY6" s="432"/>
      <c r="EZ6" s="432"/>
      <c r="FA6" s="432"/>
      <c r="FB6" s="444"/>
      <c r="FC6" s="432"/>
      <c r="FD6" s="432"/>
      <c r="FE6" s="432"/>
      <c r="FF6" s="432"/>
      <c r="FG6" s="444"/>
      <c r="FH6" s="432"/>
      <c r="FI6" s="432"/>
      <c r="FJ6" s="432"/>
      <c r="FK6" s="432"/>
      <c r="FL6" s="444"/>
      <c r="FM6" s="432"/>
      <c r="FN6" s="432"/>
      <c r="FO6" s="432"/>
      <c r="FP6" s="432"/>
      <c r="FQ6" s="444"/>
      <c r="FR6" s="432"/>
      <c r="FS6" s="432"/>
      <c r="FT6" s="432"/>
      <c r="FU6" s="519"/>
      <c r="FV6" s="444"/>
      <c r="FW6" s="432"/>
      <c r="FX6" s="432"/>
      <c r="FY6" s="432"/>
      <c r="FZ6" s="432"/>
      <c r="GA6" s="320"/>
      <c r="GB6" s="471"/>
      <c r="GC6" s="427"/>
      <c r="GD6" s="427"/>
      <c r="GE6" s="427"/>
      <c r="GF6" s="473"/>
      <c r="GG6" s="475"/>
      <c r="GH6" s="510"/>
      <c r="GI6" s="495"/>
      <c r="GJ6" s="496"/>
      <c r="GK6" s="497"/>
      <c r="GL6" s="698"/>
      <c r="GM6" s="701"/>
      <c r="GN6" s="704"/>
      <c r="GO6" s="675"/>
      <c r="GP6" s="725"/>
      <c r="GQ6" s="678"/>
      <c r="GR6" s="681"/>
      <c r="GS6" s="327">
        <v>28</v>
      </c>
      <c r="GT6" s="716"/>
      <c r="GU6" s="707"/>
      <c r="GV6" s="651"/>
      <c r="GW6" s="722"/>
      <c r="GX6" s="560"/>
      <c r="GY6" s="659"/>
      <c r="GZ6" s="294"/>
    </row>
    <row r="7" spans="1:208" ht="19.8" customHeight="1" thickBot="1" x14ac:dyDescent="0.35">
      <c r="A7" s="601" t="s">
        <v>50</v>
      </c>
      <c r="B7" s="601"/>
      <c r="C7" s="325" t="s">
        <v>99</v>
      </c>
      <c r="D7" s="575"/>
      <c r="E7" s="557"/>
      <c r="F7" s="446"/>
      <c r="G7" s="446"/>
      <c r="H7" s="446"/>
      <c r="I7" s="578"/>
      <c r="J7" s="581"/>
      <c r="K7" s="446"/>
      <c r="L7" s="446"/>
      <c r="M7" s="446"/>
      <c r="N7" s="446"/>
      <c r="O7" s="581"/>
      <c r="P7" s="446"/>
      <c r="Q7" s="578"/>
      <c r="R7" s="446"/>
      <c r="S7" s="446"/>
      <c r="T7" s="581"/>
      <c r="U7" s="446"/>
      <c r="V7" s="446"/>
      <c r="W7" s="446"/>
      <c r="X7" s="578"/>
      <c r="Y7" s="581"/>
      <c r="Z7" s="446"/>
      <c r="AA7" s="446"/>
      <c r="AB7" s="446"/>
      <c r="AC7" s="446"/>
      <c r="AD7" s="581"/>
      <c r="AE7" s="446"/>
      <c r="AF7" s="446"/>
      <c r="AG7" s="446"/>
      <c r="AH7" s="446"/>
      <c r="AI7" s="320"/>
      <c r="AJ7" s="720"/>
      <c r="AK7" s="558"/>
      <c r="AL7" s="558"/>
      <c r="AM7" s="558"/>
      <c r="AN7" s="558"/>
      <c r="AO7" s="558"/>
      <c r="AP7" s="427"/>
      <c r="AQ7" s="427"/>
      <c r="AR7" s="558"/>
      <c r="AS7" s="687"/>
      <c r="AT7" s="511"/>
      <c r="AU7" s="568"/>
      <c r="AV7" s="569"/>
      <c r="AW7" s="569"/>
      <c r="AX7" s="569"/>
      <c r="AY7" s="570"/>
      <c r="AZ7" s="553"/>
      <c r="BA7" s="596"/>
      <c r="BB7" s="583"/>
      <c r="BC7" s="607"/>
      <c r="BD7" s="648"/>
      <c r="BE7" s="572"/>
      <c r="BF7" s="439"/>
      <c r="BG7" s="324" t="s">
        <v>49</v>
      </c>
      <c r="BH7" s="291"/>
      <c r="BI7" s="663"/>
      <c r="BJ7" s="708"/>
      <c r="BK7" s="652"/>
      <c r="BL7" s="723"/>
      <c r="BM7" s="561"/>
      <c r="BN7" s="659"/>
      <c r="BO7" s="294"/>
      <c r="BP7" s="323"/>
      <c r="BQ7" s="323"/>
      <c r="BR7" s="556"/>
      <c r="BS7" s="432"/>
      <c r="BT7" s="432"/>
      <c r="BU7" s="432"/>
      <c r="BV7" s="432"/>
      <c r="BW7" s="739"/>
      <c r="BX7" s="432"/>
      <c r="BY7" s="432"/>
      <c r="BZ7" s="432"/>
      <c r="CA7" s="432"/>
      <c r="CB7" s="626"/>
      <c r="CC7" s="609"/>
      <c r="CD7" s="609"/>
      <c r="CE7" s="609"/>
      <c r="CF7" s="603"/>
      <c r="CG7" s="611"/>
      <c r="CH7" s="609"/>
      <c r="CI7" s="609"/>
      <c r="CJ7" s="609"/>
      <c r="CK7" s="547"/>
      <c r="CL7" s="444"/>
      <c r="CM7" s="432"/>
      <c r="CN7" s="432"/>
      <c r="CO7" s="432"/>
      <c r="CP7" s="491"/>
      <c r="CQ7" s="549"/>
      <c r="CR7" s="432"/>
      <c r="CS7" s="432"/>
      <c r="CT7" s="432"/>
      <c r="CU7" s="603"/>
      <c r="CV7" s="444"/>
      <c r="CW7" s="432"/>
      <c r="CX7" s="432"/>
      <c r="CY7" s="432"/>
      <c r="CZ7" s="547"/>
      <c r="DA7" s="611"/>
      <c r="DB7" s="432"/>
      <c r="DC7" s="432"/>
      <c r="DD7" s="432"/>
      <c r="DE7" s="491"/>
      <c r="DF7" s="320"/>
      <c r="DG7" s="471"/>
      <c r="DH7" s="427"/>
      <c r="DI7" s="427"/>
      <c r="DJ7" s="427"/>
      <c r="DK7" s="427"/>
      <c r="DL7" s="473"/>
      <c r="DM7" s="734"/>
      <c r="DN7" s="737"/>
      <c r="DO7" s="496"/>
      <c r="DP7" s="496"/>
      <c r="DQ7" s="496"/>
      <c r="DR7" s="749"/>
      <c r="DS7" s="752"/>
      <c r="DT7" s="746"/>
      <c r="DU7" s="607"/>
      <c r="DV7" s="648"/>
      <c r="DW7" s="572"/>
      <c r="DX7" s="439"/>
      <c r="DY7" s="322" t="s">
        <v>49</v>
      </c>
      <c r="DZ7" s="717"/>
      <c r="EA7" s="708"/>
      <c r="EB7" s="652"/>
      <c r="EC7" s="723"/>
      <c r="ED7" s="561"/>
      <c r="EE7" s="659"/>
      <c r="EF7" s="297"/>
      <c r="EG7" s="321"/>
      <c r="EH7" s="444"/>
      <c r="EI7" s="432"/>
      <c r="EJ7" s="432"/>
      <c r="EK7" s="432"/>
      <c r="EL7" s="432"/>
      <c r="EM7" s="445"/>
      <c r="EN7" s="446"/>
      <c r="EO7" s="446"/>
      <c r="EP7" s="446"/>
      <c r="EQ7" s="446"/>
      <c r="ER7" s="445"/>
      <c r="ES7" s="446"/>
      <c r="ET7" s="446"/>
      <c r="EU7" s="446"/>
      <c r="EV7" s="446"/>
      <c r="EW7" s="444"/>
      <c r="EX7" s="432"/>
      <c r="EY7" s="432"/>
      <c r="EZ7" s="432"/>
      <c r="FA7" s="432"/>
      <c r="FB7" s="444"/>
      <c r="FC7" s="432"/>
      <c r="FD7" s="432"/>
      <c r="FE7" s="432"/>
      <c r="FF7" s="432"/>
      <c r="FG7" s="444"/>
      <c r="FH7" s="432"/>
      <c r="FI7" s="432"/>
      <c r="FJ7" s="432"/>
      <c r="FK7" s="432"/>
      <c r="FL7" s="444"/>
      <c r="FM7" s="432"/>
      <c r="FN7" s="432"/>
      <c r="FO7" s="432"/>
      <c r="FP7" s="432"/>
      <c r="FQ7" s="444"/>
      <c r="FR7" s="432"/>
      <c r="FS7" s="432"/>
      <c r="FT7" s="432"/>
      <c r="FU7" s="519"/>
      <c r="FV7" s="445"/>
      <c r="FW7" s="446"/>
      <c r="FX7" s="446"/>
      <c r="FY7" s="446"/>
      <c r="FZ7" s="446"/>
      <c r="GA7" s="320"/>
      <c r="GB7" s="471"/>
      <c r="GC7" s="427"/>
      <c r="GD7" s="427"/>
      <c r="GE7" s="427"/>
      <c r="GF7" s="473"/>
      <c r="GG7" s="476"/>
      <c r="GH7" s="511"/>
      <c r="GI7" s="498"/>
      <c r="GJ7" s="499"/>
      <c r="GK7" s="500"/>
      <c r="GL7" s="698"/>
      <c r="GM7" s="701"/>
      <c r="GN7" s="704"/>
      <c r="GO7" s="675"/>
      <c r="GP7" s="725"/>
      <c r="GQ7" s="678"/>
      <c r="GR7" s="681"/>
      <c r="GS7" s="319" t="s">
        <v>49</v>
      </c>
      <c r="GT7" s="717"/>
      <c r="GU7" s="708"/>
      <c r="GV7" s="652"/>
      <c r="GW7" s="723"/>
      <c r="GX7" s="561"/>
      <c r="GY7" s="659"/>
      <c r="GZ7" s="294"/>
    </row>
    <row r="8" spans="1:208" ht="19.8" customHeight="1" thickBot="1" x14ac:dyDescent="0.4">
      <c r="A8" s="318">
        <f>COUNT(A11:A69)</f>
        <v>0</v>
      </c>
      <c r="B8" s="317" t="s">
        <v>48</v>
      </c>
      <c r="C8" s="316">
        <f ca="1">TODAY()</f>
        <v>46184</v>
      </c>
      <c r="D8" s="315"/>
      <c r="E8" s="598"/>
      <c r="F8" s="459"/>
      <c r="G8" s="459"/>
      <c r="H8" s="459"/>
      <c r="I8" s="459"/>
      <c r="J8" s="459"/>
      <c r="K8" s="459"/>
      <c r="L8" s="459"/>
      <c r="M8" s="459"/>
      <c r="N8" s="459"/>
      <c r="O8" s="459"/>
      <c r="P8" s="459"/>
      <c r="Q8" s="459"/>
      <c r="R8" s="459"/>
      <c r="S8" s="459"/>
      <c r="T8" s="459"/>
      <c r="U8" s="459"/>
      <c r="V8" s="459"/>
      <c r="W8" s="459"/>
      <c r="X8" s="459"/>
      <c r="Y8" s="459"/>
      <c r="Z8" s="459"/>
      <c r="AA8" s="459"/>
      <c r="AB8" s="459"/>
      <c r="AC8" s="460"/>
      <c r="AD8" s="544" t="s">
        <v>47</v>
      </c>
      <c r="AE8" s="485"/>
      <c r="AF8" s="485"/>
      <c r="AG8" s="485"/>
      <c r="AH8" s="485"/>
      <c r="AI8" s="306"/>
      <c r="AJ8" s="461" t="s">
        <v>46</v>
      </c>
      <c r="AK8" s="462"/>
      <c r="AL8" s="462"/>
      <c r="AM8" s="462"/>
      <c r="AN8" s="462"/>
      <c r="AO8" s="462"/>
      <c r="AP8" s="462"/>
      <c r="AQ8" s="462"/>
      <c r="AR8" s="462"/>
      <c r="AS8" s="462"/>
      <c r="AT8" s="462"/>
      <c r="AU8" s="462"/>
      <c r="AV8" s="462"/>
      <c r="AW8" s="462"/>
      <c r="AX8" s="462"/>
      <c r="AY8" s="463"/>
      <c r="AZ8" s="554"/>
      <c r="BA8" s="597"/>
      <c r="BB8" s="584"/>
      <c r="BC8" s="607"/>
      <c r="BD8" s="648"/>
      <c r="BE8" s="572"/>
      <c r="BF8" s="439"/>
      <c r="BG8" s="314"/>
      <c r="BH8" s="291"/>
      <c r="BI8" s="313"/>
      <c r="BJ8" s="303"/>
      <c r="BK8" s="302"/>
      <c r="BL8" s="301"/>
      <c r="BM8" s="300"/>
      <c r="BN8" s="659"/>
      <c r="BO8" s="294"/>
      <c r="BP8" s="312"/>
      <c r="BQ8" s="312"/>
      <c r="BR8" s="311"/>
      <c r="BS8" s="311"/>
      <c r="BT8" s="311"/>
      <c r="BU8" s="311"/>
      <c r="BV8" s="311"/>
      <c r="BW8" s="311"/>
      <c r="BX8" s="311"/>
      <c r="BY8" s="311"/>
      <c r="BZ8" s="311"/>
      <c r="CA8" s="311"/>
      <c r="CB8" s="486" t="s">
        <v>45</v>
      </c>
      <c r="CC8" s="486"/>
      <c r="CD8" s="486"/>
      <c r="CE8" s="486"/>
      <c r="CF8" s="486"/>
      <c r="CG8" s="486"/>
      <c r="CH8" s="486"/>
      <c r="CI8" s="486"/>
      <c r="CJ8" s="486"/>
      <c r="CK8" s="487"/>
      <c r="CL8" s="544"/>
      <c r="CM8" s="485"/>
      <c r="CN8" s="485"/>
      <c r="CO8" s="485"/>
      <c r="CP8" s="545"/>
      <c r="CQ8" s="485"/>
      <c r="CR8" s="485"/>
      <c r="CS8" s="485"/>
      <c r="CT8" s="485"/>
      <c r="CU8" s="485"/>
      <c r="CV8" s="544"/>
      <c r="CW8" s="485"/>
      <c r="CX8" s="485"/>
      <c r="CY8" s="485"/>
      <c r="CZ8" s="545"/>
      <c r="DA8" s="544"/>
      <c r="DB8" s="485"/>
      <c r="DC8" s="485"/>
      <c r="DD8" s="485"/>
      <c r="DE8" s="545"/>
      <c r="DF8" s="306"/>
      <c r="DG8" s="461" t="s">
        <v>44</v>
      </c>
      <c r="DH8" s="462"/>
      <c r="DI8" s="462"/>
      <c r="DJ8" s="462"/>
      <c r="DK8" s="462"/>
      <c r="DL8" s="462"/>
      <c r="DM8" s="462"/>
      <c r="DN8" s="462"/>
      <c r="DO8" s="462"/>
      <c r="DP8" s="462"/>
      <c r="DQ8" s="463"/>
      <c r="DR8" s="750"/>
      <c r="DS8" s="753"/>
      <c r="DT8" s="747"/>
      <c r="DU8" s="646"/>
      <c r="DV8" s="649"/>
      <c r="DW8" s="624"/>
      <c r="DX8" s="440"/>
      <c r="DY8" s="310" t="s">
        <v>40</v>
      </c>
      <c r="DZ8" s="304">
        <v>0.6</v>
      </c>
      <c r="EA8" s="303">
        <v>6</v>
      </c>
      <c r="EB8" s="302">
        <v>0.4</v>
      </c>
      <c r="EC8" s="301">
        <v>4</v>
      </c>
      <c r="ED8" s="300">
        <f>DZ8+EB8</f>
        <v>1</v>
      </c>
      <c r="EE8" s="659"/>
      <c r="EF8" s="297"/>
      <c r="EG8" s="309"/>
      <c r="EH8" s="308" t="s">
        <v>43</v>
      </c>
      <c r="EI8" s="307"/>
      <c r="EJ8" s="459" t="s">
        <v>42</v>
      </c>
      <c r="EK8" s="459"/>
      <c r="EL8" s="459"/>
      <c r="EM8" s="459"/>
      <c r="EN8" s="459"/>
      <c r="EO8" s="459"/>
      <c r="EP8" s="459"/>
      <c r="EQ8" s="459"/>
      <c r="ER8" s="459"/>
      <c r="ES8" s="459"/>
      <c r="ET8" s="459"/>
      <c r="EU8" s="459"/>
      <c r="EV8" s="459"/>
      <c r="EW8" s="459"/>
      <c r="EX8" s="459"/>
      <c r="EY8" s="459"/>
      <c r="EZ8" s="459"/>
      <c r="FA8" s="459"/>
      <c r="FB8" s="459"/>
      <c r="FC8" s="459"/>
      <c r="FD8" s="459"/>
      <c r="FE8" s="459"/>
      <c r="FF8" s="459"/>
      <c r="FG8" s="459"/>
      <c r="FH8" s="459"/>
      <c r="FI8" s="459"/>
      <c r="FJ8" s="459"/>
      <c r="FK8" s="459"/>
      <c r="FL8" s="459"/>
      <c r="FM8" s="459"/>
      <c r="FN8" s="459"/>
      <c r="FO8" s="459"/>
      <c r="FP8" s="460"/>
      <c r="FQ8" s="544"/>
      <c r="FR8" s="485"/>
      <c r="FS8" s="485"/>
      <c r="FT8" s="485"/>
      <c r="FU8" s="545"/>
      <c r="FV8" s="544"/>
      <c r="FW8" s="485"/>
      <c r="FX8" s="485"/>
      <c r="FY8" s="485"/>
      <c r="FZ8" s="545"/>
      <c r="GA8" s="306"/>
      <c r="GB8" s="461" t="s">
        <v>41</v>
      </c>
      <c r="GC8" s="462"/>
      <c r="GD8" s="462"/>
      <c r="GE8" s="462"/>
      <c r="GF8" s="462"/>
      <c r="GG8" s="462"/>
      <c r="GH8" s="462"/>
      <c r="GI8" s="465"/>
      <c r="GJ8" s="465"/>
      <c r="GK8" s="466"/>
      <c r="GL8" s="699"/>
      <c r="GM8" s="702"/>
      <c r="GN8" s="705"/>
      <c r="GO8" s="676"/>
      <c r="GP8" s="726"/>
      <c r="GQ8" s="679"/>
      <c r="GR8" s="682"/>
      <c r="GS8" s="305" t="s">
        <v>40</v>
      </c>
      <c r="GT8" s="304">
        <v>0.6</v>
      </c>
      <c r="GU8" s="303">
        <v>6</v>
      </c>
      <c r="GV8" s="302">
        <v>0.4</v>
      </c>
      <c r="GW8" s="301">
        <v>4</v>
      </c>
      <c r="GX8" s="300">
        <f>GT8+GV8</f>
        <v>1</v>
      </c>
      <c r="GY8" s="659"/>
      <c r="GZ8" s="294"/>
    </row>
    <row r="9" spans="1:208" ht="16.2" customHeight="1" thickBot="1" x14ac:dyDescent="0.35">
      <c r="A9" s="604" t="s">
        <v>39</v>
      </c>
      <c r="B9" s="642" t="s">
        <v>38</v>
      </c>
      <c r="C9" s="644" t="s">
        <v>37</v>
      </c>
      <c r="D9" s="299" t="s">
        <v>36</v>
      </c>
      <c r="E9" s="520">
        <v>1</v>
      </c>
      <c r="F9" s="486"/>
      <c r="G9" s="486"/>
      <c r="H9" s="486"/>
      <c r="I9" s="487"/>
      <c r="J9" s="486">
        <v>2</v>
      </c>
      <c r="K9" s="486"/>
      <c r="L9" s="486"/>
      <c r="M9" s="486"/>
      <c r="N9" s="487"/>
      <c r="O9" s="486">
        <v>3</v>
      </c>
      <c r="P9" s="486"/>
      <c r="Q9" s="486"/>
      <c r="R9" s="486"/>
      <c r="S9" s="486"/>
      <c r="T9" s="520">
        <v>4</v>
      </c>
      <c r="U9" s="486"/>
      <c r="V9" s="486"/>
      <c r="W9" s="486"/>
      <c r="X9" s="486"/>
      <c r="Y9" s="520">
        <v>5</v>
      </c>
      <c r="Z9" s="486"/>
      <c r="AA9" s="486"/>
      <c r="AB9" s="486"/>
      <c r="AC9" s="486"/>
      <c r="AD9" s="639">
        <v>6</v>
      </c>
      <c r="AE9" s="640"/>
      <c r="AF9" s="640"/>
      <c r="AG9" s="640"/>
      <c r="AH9" s="641"/>
      <c r="AI9" s="296"/>
      <c r="AJ9" s="464"/>
      <c r="AK9" s="465"/>
      <c r="AL9" s="465"/>
      <c r="AM9" s="465"/>
      <c r="AN9" s="465"/>
      <c r="AO9" s="465"/>
      <c r="AP9" s="465"/>
      <c r="AQ9" s="465"/>
      <c r="AR9" s="465"/>
      <c r="AS9" s="465"/>
      <c r="AT9" s="465"/>
      <c r="AU9" s="465"/>
      <c r="AV9" s="465"/>
      <c r="AW9" s="465"/>
      <c r="AX9" s="465"/>
      <c r="AY9" s="466"/>
      <c r="AZ9" s="588" t="s">
        <v>35</v>
      </c>
      <c r="BA9" s="588"/>
      <c r="BB9" s="588"/>
      <c r="BC9" s="588"/>
      <c r="BD9" s="588"/>
      <c r="BE9" s="588"/>
      <c r="BF9" s="588"/>
      <c r="BG9" s="589"/>
      <c r="BH9" s="291"/>
      <c r="BI9" s="653"/>
      <c r="BJ9" s="654"/>
      <c r="BK9" s="622"/>
      <c r="BL9" s="623"/>
      <c r="BM9" s="295"/>
      <c r="BN9" s="659"/>
      <c r="BO9" s="294"/>
      <c r="BP9" s="298"/>
      <c r="BQ9" s="298"/>
      <c r="BR9" s="457">
        <v>7</v>
      </c>
      <c r="BS9" s="457"/>
      <c r="BT9" s="457"/>
      <c r="BU9" s="457"/>
      <c r="BV9" s="458"/>
      <c r="BW9" s="456">
        <v>8</v>
      </c>
      <c r="BX9" s="457"/>
      <c r="BY9" s="457"/>
      <c r="BZ9" s="457"/>
      <c r="CA9" s="458"/>
      <c r="CB9" s="488"/>
      <c r="CC9" s="488"/>
      <c r="CD9" s="488"/>
      <c r="CE9" s="488"/>
      <c r="CF9" s="488"/>
      <c r="CG9" s="488"/>
      <c r="CH9" s="488"/>
      <c r="CI9" s="488"/>
      <c r="CJ9" s="488"/>
      <c r="CK9" s="489"/>
      <c r="CL9" s="456">
        <v>9</v>
      </c>
      <c r="CM9" s="457"/>
      <c r="CN9" s="457"/>
      <c r="CO9" s="457"/>
      <c r="CP9" s="458"/>
      <c r="CQ9" s="457">
        <v>10</v>
      </c>
      <c r="CR9" s="457"/>
      <c r="CS9" s="457"/>
      <c r="CT9" s="457"/>
      <c r="CU9" s="457"/>
      <c r="CV9" s="456">
        <v>11</v>
      </c>
      <c r="CW9" s="457"/>
      <c r="CX9" s="457"/>
      <c r="CY9" s="457"/>
      <c r="CZ9" s="458"/>
      <c r="DA9" s="541">
        <v>12</v>
      </c>
      <c r="DB9" s="542"/>
      <c r="DC9" s="542"/>
      <c r="DD9" s="542"/>
      <c r="DE9" s="543"/>
      <c r="DF9" s="296"/>
      <c r="DG9" s="464"/>
      <c r="DH9" s="465"/>
      <c r="DI9" s="465"/>
      <c r="DJ9" s="465"/>
      <c r="DK9" s="465"/>
      <c r="DL9" s="465"/>
      <c r="DM9" s="465"/>
      <c r="DN9" s="465"/>
      <c r="DO9" s="465"/>
      <c r="DP9" s="465"/>
      <c r="DQ9" s="466"/>
      <c r="DR9" s="754" t="s">
        <v>34</v>
      </c>
      <c r="DS9" s="588"/>
      <c r="DT9" s="588"/>
      <c r="DU9" s="588"/>
      <c r="DV9" s="588"/>
      <c r="DW9" s="588"/>
      <c r="DX9" s="588"/>
      <c r="DY9" s="589"/>
      <c r="DZ9" s="653">
        <f>DR1</f>
        <v>26</v>
      </c>
      <c r="EA9" s="683"/>
      <c r="EB9" s="622">
        <f>DT1</f>
        <v>30</v>
      </c>
      <c r="EC9" s="623"/>
      <c r="ED9" s="295">
        <f>EA8+EC8</f>
        <v>10</v>
      </c>
      <c r="EE9" s="659"/>
      <c r="EF9" s="297"/>
      <c r="EG9" s="278"/>
      <c r="EH9" s="456">
        <v>13</v>
      </c>
      <c r="EI9" s="457"/>
      <c r="EJ9" s="457"/>
      <c r="EK9" s="457"/>
      <c r="EL9" s="458"/>
      <c r="EM9" s="456">
        <v>14</v>
      </c>
      <c r="EN9" s="457"/>
      <c r="EO9" s="457"/>
      <c r="EP9" s="457"/>
      <c r="EQ9" s="458"/>
      <c r="ER9" s="457">
        <v>15</v>
      </c>
      <c r="ES9" s="457"/>
      <c r="ET9" s="457"/>
      <c r="EU9" s="457"/>
      <c r="EV9" s="457"/>
      <c r="EW9" s="456">
        <v>16</v>
      </c>
      <c r="EX9" s="457"/>
      <c r="EY9" s="457"/>
      <c r="EZ9" s="457"/>
      <c r="FA9" s="458"/>
      <c r="FB9" s="456">
        <v>17</v>
      </c>
      <c r="FC9" s="457"/>
      <c r="FD9" s="457"/>
      <c r="FE9" s="457"/>
      <c r="FF9" s="457"/>
      <c r="FG9" s="456">
        <v>18</v>
      </c>
      <c r="FH9" s="457"/>
      <c r="FI9" s="457"/>
      <c r="FJ9" s="457"/>
      <c r="FK9" s="458"/>
      <c r="FL9" s="456"/>
      <c r="FM9" s="457"/>
      <c r="FN9" s="457"/>
      <c r="FO9" s="457"/>
      <c r="FP9" s="458"/>
      <c r="FQ9" s="456"/>
      <c r="FR9" s="457"/>
      <c r="FS9" s="457"/>
      <c r="FT9" s="457"/>
      <c r="FU9" s="457"/>
      <c r="FV9" s="520"/>
      <c r="FW9" s="486"/>
      <c r="FX9" s="486"/>
      <c r="FY9" s="486"/>
      <c r="FZ9" s="487"/>
      <c r="GA9" s="296"/>
      <c r="GB9" s="464"/>
      <c r="GC9" s="465"/>
      <c r="GD9" s="465"/>
      <c r="GE9" s="465"/>
      <c r="GF9" s="465"/>
      <c r="GG9" s="465"/>
      <c r="GH9" s="465"/>
      <c r="GI9" s="465"/>
      <c r="GJ9" s="465"/>
      <c r="GK9" s="466"/>
      <c r="GL9" s="691" t="s">
        <v>33</v>
      </c>
      <c r="GM9" s="692"/>
      <c r="GN9" s="692"/>
      <c r="GO9" s="692"/>
      <c r="GP9" s="692"/>
      <c r="GQ9" s="692"/>
      <c r="GR9" s="692"/>
      <c r="GS9" s="693"/>
      <c r="GT9" s="653">
        <f>GL1</f>
        <v>25</v>
      </c>
      <c r="GU9" s="684"/>
      <c r="GV9" s="622">
        <f>GN1</f>
        <v>20</v>
      </c>
      <c r="GW9" s="623"/>
      <c r="GX9" s="295">
        <f>GU8+GW8</f>
        <v>10</v>
      </c>
      <c r="GY9" s="659"/>
      <c r="GZ9" s="294"/>
    </row>
    <row r="10" spans="1:208" ht="20.399999999999999" customHeight="1" thickBot="1" x14ac:dyDescent="0.35">
      <c r="A10" s="605"/>
      <c r="B10" s="643"/>
      <c r="C10" s="645"/>
      <c r="D10" s="293" t="s">
        <v>32</v>
      </c>
      <c r="E10" s="292" t="s">
        <v>29</v>
      </c>
      <c r="F10" s="276" t="s">
        <v>28</v>
      </c>
      <c r="G10" s="276" t="s">
        <v>28</v>
      </c>
      <c r="H10" s="276" t="s">
        <v>12</v>
      </c>
      <c r="I10" s="275" t="s">
        <v>27</v>
      </c>
      <c r="J10" s="285" t="s">
        <v>29</v>
      </c>
      <c r="K10" s="276" t="s">
        <v>28</v>
      </c>
      <c r="L10" s="276" t="s">
        <v>28</v>
      </c>
      <c r="M10" s="276" t="s">
        <v>12</v>
      </c>
      <c r="N10" s="287" t="s">
        <v>27</v>
      </c>
      <c r="O10" s="285" t="s">
        <v>29</v>
      </c>
      <c r="P10" s="276" t="s">
        <v>28</v>
      </c>
      <c r="Q10" s="276" t="s">
        <v>28</v>
      </c>
      <c r="R10" s="276" t="s">
        <v>12</v>
      </c>
      <c r="S10" s="287" t="s">
        <v>27</v>
      </c>
      <c r="T10" s="285" t="s">
        <v>29</v>
      </c>
      <c r="U10" s="276" t="s">
        <v>28</v>
      </c>
      <c r="V10" s="276" t="s">
        <v>28</v>
      </c>
      <c r="W10" s="276" t="s">
        <v>12</v>
      </c>
      <c r="X10" s="287" t="s">
        <v>27</v>
      </c>
      <c r="Y10" s="285" t="s">
        <v>29</v>
      </c>
      <c r="Z10" s="276" t="s">
        <v>28</v>
      </c>
      <c r="AA10" s="276" t="s">
        <v>28</v>
      </c>
      <c r="AB10" s="276" t="s">
        <v>12</v>
      </c>
      <c r="AC10" s="287" t="s">
        <v>27</v>
      </c>
      <c r="AD10" s="285" t="s">
        <v>29</v>
      </c>
      <c r="AE10" s="276" t="s">
        <v>28</v>
      </c>
      <c r="AF10" s="276" t="s">
        <v>28</v>
      </c>
      <c r="AG10" s="276" t="s">
        <v>12</v>
      </c>
      <c r="AH10" s="287" t="s">
        <v>27</v>
      </c>
      <c r="AI10" s="274"/>
      <c r="AJ10" s="467"/>
      <c r="AK10" s="468"/>
      <c r="AL10" s="468"/>
      <c r="AM10" s="468"/>
      <c r="AN10" s="468"/>
      <c r="AO10" s="468"/>
      <c r="AP10" s="468"/>
      <c r="AQ10" s="468"/>
      <c r="AR10" s="468"/>
      <c r="AS10" s="468"/>
      <c r="AT10" s="468"/>
      <c r="AU10" s="468"/>
      <c r="AV10" s="468"/>
      <c r="AW10" s="468"/>
      <c r="AX10" s="468"/>
      <c r="AY10" s="469"/>
      <c r="AZ10" s="590"/>
      <c r="BA10" s="590"/>
      <c r="BB10" s="590"/>
      <c r="BC10" s="590"/>
      <c r="BD10" s="590"/>
      <c r="BE10" s="590"/>
      <c r="BF10" s="590"/>
      <c r="BG10" s="591"/>
      <c r="BH10" s="291"/>
      <c r="BI10" s="618" t="s">
        <v>26</v>
      </c>
      <c r="BJ10" s="619"/>
      <c r="BK10" s="620" t="s">
        <v>25</v>
      </c>
      <c r="BL10" s="621"/>
      <c r="BM10" s="273" t="s">
        <v>24</v>
      </c>
      <c r="BN10" s="660"/>
      <c r="BO10" s="290" t="s">
        <v>31</v>
      </c>
      <c r="BP10" s="289"/>
      <c r="BQ10" s="289"/>
      <c r="BR10" s="288" t="s">
        <v>29</v>
      </c>
      <c r="BS10" s="276" t="s">
        <v>28</v>
      </c>
      <c r="BT10" s="276" t="s">
        <v>28</v>
      </c>
      <c r="BU10" s="276" t="s">
        <v>12</v>
      </c>
      <c r="BV10" s="287" t="s">
        <v>27</v>
      </c>
      <c r="BW10" s="285" t="s">
        <v>29</v>
      </c>
      <c r="BX10" s="276" t="s">
        <v>28</v>
      </c>
      <c r="BY10" s="276" t="s">
        <v>28</v>
      </c>
      <c r="BZ10" s="276" t="s">
        <v>12</v>
      </c>
      <c r="CA10" s="287" t="s">
        <v>27</v>
      </c>
      <c r="CB10" s="285" t="s">
        <v>29</v>
      </c>
      <c r="CC10" s="276" t="s">
        <v>28</v>
      </c>
      <c r="CD10" s="276" t="s">
        <v>28</v>
      </c>
      <c r="CE10" s="276" t="s">
        <v>12</v>
      </c>
      <c r="CF10" s="286" t="s">
        <v>27</v>
      </c>
      <c r="CG10" s="277" t="s">
        <v>29</v>
      </c>
      <c r="CH10" s="276" t="s">
        <v>28</v>
      </c>
      <c r="CI10" s="276" t="s">
        <v>28</v>
      </c>
      <c r="CJ10" s="276" t="s">
        <v>12</v>
      </c>
      <c r="CK10" s="275" t="s">
        <v>27</v>
      </c>
      <c r="CL10" s="277" t="s">
        <v>29</v>
      </c>
      <c r="CM10" s="276" t="s">
        <v>28</v>
      </c>
      <c r="CN10" s="276" t="s">
        <v>28</v>
      </c>
      <c r="CO10" s="276" t="s">
        <v>12</v>
      </c>
      <c r="CP10" s="275" t="s">
        <v>27</v>
      </c>
      <c r="CQ10" s="285" t="s">
        <v>29</v>
      </c>
      <c r="CR10" s="276" t="s">
        <v>28</v>
      </c>
      <c r="CS10" s="276" t="s">
        <v>28</v>
      </c>
      <c r="CT10" s="276" t="s">
        <v>12</v>
      </c>
      <c r="CU10" s="284" t="s">
        <v>27</v>
      </c>
      <c r="CV10" s="277" t="s">
        <v>29</v>
      </c>
      <c r="CW10" s="276" t="s">
        <v>28</v>
      </c>
      <c r="CX10" s="276" t="s">
        <v>28</v>
      </c>
      <c r="CY10" s="276" t="s">
        <v>12</v>
      </c>
      <c r="CZ10" s="283" t="s">
        <v>27</v>
      </c>
      <c r="DA10" s="282" t="s">
        <v>29</v>
      </c>
      <c r="DB10" s="281" t="s">
        <v>28</v>
      </c>
      <c r="DC10" s="281" t="s">
        <v>28</v>
      </c>
      <c r="DD10" s="281" t="s">
        <v>12</v>
      </c>
      <c r="DE10" s="280" t="s">
        <v>27</v>
      </c>
      <c r="DF10" s="274"/>
      <c r="DG10" s="467"/>
      <c r="DH10" s="468"/>
      <c r="DI10" s="468"/>
      <c r="DJ10" s="468"/>
      <c r="DK10" s="468"/>
      <c r="DL10" s="468"/>
      <c r="DM10" s="468"/>
      <c r="DN10" s="468"/>
      <c r="DO10" s="468"/>
      <c r="DP10" s="468"/>
      <c r="DQ10" s="469"/>
      <c r="DR10" s="755"/>
      <c r="DS10" s="590"/>
      <c r="DT10" s="590"/>
      <c r="DU10" s="590"/>
      <c r="DV10" s="590"/>
      <c r="DW10" s="590"/>
      <c r="DX10" s="590"/>
      <c r="DY10" s="591"/>
      <c r="DZ10" s="618" t="s">
        <v>26</v>
      </c>
      <c r="EA10" s="619"/>
      <c r="EB10" s="620" t="s">
        <v>25</v>
      </c>
      <c r="EC10" s="621"/>
      <c r="ED10" s="273" t="s">
        <v>24</v>
      </c>
      <c r="EE10" s="660"/>
      <c r="EF10" s="279" t="s">
        <v>30</v>
      </c>
      <c r="EG10" s="278"/>
      <c r="EH10" s="277" t="s">
        <v>29</v>
      </c>
      <c r="EI10" s="276" t="s">
        <v>28</v>
      </c>
      <c r="EJ10" s="276" t="s">
        <v>28</v>
      </c>
      <c r="EK10" s="276" t="s">
        <v>12</v>
      </c>
      <c r="EL10" s="275" t="s">
        <v>27</v>
      </c>
      <c r="EM10" s="277" t="s">
        <v>29</v>
      </c>
      <c r="EN10" s="276" t="s">
        <v>28</v>
      </c>
      <c r="EO10" s="276" t="s">
        <v>28</v>
      </c>
      <c r="EP10" s="276" t="s">
        <v>12</v>
      </c>
      <c r="EQ10" s="275" t="s">
        <v>27</v>
      </c>
      <c r="ER10" s="277" t="s">
        <v>29</v>
      </c>
      <c r="ES10" s="276" t="s">
        <v>28</v>
      </c>
      <c r="ET10" s="276" t="s">
        <v>28</v>
      </c>
      <c r="EU10" s="276" t="s">
        <v>12</v>
      </c>
      <c r="EV10" s="275" t="s">
        <v>27</v>
      </c>
      <c r="EW10" s="277" t="s">
        <v>29</v>
      </c>
      <c r="EX10" s="276" t="s">
        <v>28</v>
      </c>
      <c r="EY10" s="276" t="s">
        <v>28</v>
      </c>
      <c r="EZ10" s="276" t="s">
        <v>12</v>
      </c>
      <c r="FA10" s="275" t="s">
        <v>27</v>
      </c>
      <c r="FB10" s="277" t="s">
        <v>29</v>
      </c>
      <c r="FC10" s="276" t="s">
        <v>28</v>
      </c>
      <c r="FD10" s="276" t="s">
        <v>28</v>
      </c>
      <c r="FE10" s="276" t="s">
        <v>12</v>
      </c>
      <c r="FF10" s="275" t="s">
        <v>27</v>
      </c>
      <c r="FG10" s="277" t="s">
        <v>29</v>
      </c>
      <c r="FH10" s="276" t="s">
        <v>28</v>
      </c>
      <c r="FI10" s="276" t="s">
        <v>28</v>
      </c>
      <c r="FJ10" s="276" t="s">
        <v>12</v>
      </c>
      <c r="FK10" s="275" t="s">
        <v>27</v>
      </c>
      <c r="FL10" s="277" t="s">
        <v>29</v>
      </c>
      <c r="FM10" s="276" t="s">
        <v>28</v>
      </c>
      <c r="FN10" s="276" t="s">
        <v>28</v>
      </c>
      <c r="FO10" s="276" t="s">
        <v>12</v>
      </c>
      <c r="FP10" s="275" t="s">
        <v>27</v>
      </c>
      <c r="FQ10" s="277" t="s">
        <v>29</v>
      </c>
      <c r="FR10" s="276" t="s">
        <v>28</v>
      </c>
      <c r="FS10" s="276" t="s">
        <v>28</v>
      </c>
      <c r="FT10" s="276" t="s">
        <v>12</v>
      </c>
      <c r="FU10" s="275" t="s">
        <v>27</v>
      </c>
      <c r="FV10" s="277" t="s">
        <v>29</v>
      </c>
      <c r="FW10" s="276" t="s">
        <v>28</v>
      </c>
      <c r="FX10" s="276" t="s">
        <v>28</v>
      </c>
      <c r="FY10" s="276" t="s">
        <v>12</v>
      </c>
      <c r="FZ10" s="275" t="s">
        <v>27</v>
      </c>
      <c r="GA10" s="274"/>
      <c r="GB10" s="467"/>
      <c r="GC10" s="468"/>
      <c r="GD10" s="468"/>
      <c r="GE10" s="468"/>
      <c r="GF10" s="468"/>
      <c r="GG10" s="468"/>
      <c r="GH10" s="468"/>
      <c r="GI10" s="468"/>
      <c r="GJ10" s="468"/>
      <c r="GK10" s="469"/>
      <c r="GL10" s="694"/>
      <c r="GM10" s="695"/>
      <c r="GN10" s="695"/>
      <c r="GO10" s="695"/>
      <c r="GP10" s="695"/>
      <c r="GQ10" s="695"/>
      <c r="GR10" s="695"/>
      <c r="GS10" s="696"/>
      <c r="GT10" s="664" t="s">
        <v>26</v>
      </c>
      <c r="GU10" s="665"/>
      <c r="GV10" s="620" t="s">
        <v>25</v>
      </c>
      <c r="GW10" s="621"/>
      <c r="GX10" s="273" t="s">
        <v>24</v>
      </c>
      <c r="GY10" s="660"/>
      <c r="GZ10" s="272" t="s">
        <v>23</v>
      </c>
    </row>
    <row r="11" spans="1:208" x14ac:dyDescent="0.3">
      <c r="A11" s="128" t="str">
        <f t="shared" ref="A11:A42" si="0">IF(ISTEXT(C11),ROW()-10, "")</f>
        <v/>
      </c>
      <c r="B11" s="271"/>
      <c r="C11" s="270"/>
      <c r="D11" s="269"/>
      <c r="E11" s="419"/>
      <c r="F11" s="411"/>
      <c r="G11" s="411"/>
      <c r="H11" s="411"/>
      <c r="I11" s="420"/>
      <c r="J11" s="410"/>
      <c r="K11" s="411"/>
      <c r="L11" s="411"/>
      <c r="M11" s="411"/>
      <c r="N11" s="412"/>
      <c r="O11" s="410"/>
      <c r="P11" s="411"/>
      <c r="Q11" s="411"/>
      <c r="R11" s="411"/>
      <c r="S11" s="412"/>
      <c r="T11" s="410"/>
      <c r="U11" s="411"/>
      <c r="V11" s="411"/>
      <c r="W11" s="411"/>
      <c r="X11" s="412"/>
      <c r="Y11" s="410"/>
      <c r="Z11" s="411"/>
      <c r="AA11" s="411"/>
      <c r="AB11" s="411"/>
      <c r="AC11" s="412"/>
      <c r="AD11" s="410"/>
      <c r="AE11" s="411"/>
      <c r="AF11" s="411"/>
      <c r="AG11" s="411"/>
      <c r="AH11" s="412"/>
      <c r="AI11" s="91"/>
      <c r="AJ11" s="390"/>
      <c r="AK11" s="391"/>
      <c r="AL11" s="391"/>
      <c r="AM11" s="391"/>
      <c r="AN11" s="391"/>
      <c r="AO11" s="391"/>
      <c r="AP11" s="391"/>
      <c r="AQ11" s="391"/>
      <c r="AR11" s="391"/>
      <c r="AS11" s="391"/>
      <c r="AT11" s="392"/>
      <c r="AU11" s="390"/>
      <c r="AV11" s="391"/>
      <c r="AW11" s="393"/>
      <c r="AX11" s="393"/>
      <c r="AY11" s="394"/>
      <c r="AZ11" s="268">
        <f t="shared" ref="AZ11:AZ42" si="1">SUM(AJ11:AQ11)</f>
        <v>0</v>
      </c>
      <c r="BA11" s="267">
        <f t="shared" ref="BA11:BA42" si="2">SUM(AU11:AY11)</f>
        <v>0</v>
      </c>
      <c r="BB11" s="266">
        <f t="shared" ref="BB11:BB42" si="3">AS11+AT11</f>
        <v>0</v>
      </c>
      <c r="BC11" s="230"/>
      <c r="BD11" s="229"/>
      <c r="BE11" s="228"/>
      <c r="BF11" s="227"/>
      <c r="BG11" s="265"/>
      <c r="BH11" s="178"/>
      <c r="BI11" s="244"/>
      <c r="BJ11" s="242"/>
      <c r="BK11" s="243"/>
      <c r="BL11" s="222"/>
      <c r="BM11" s="264"/>
      <c r="BN11" s="174"/>
      <c r="BO11" s="263"/>
      <c r="BP11" s="115"/>
      <c r="BQ11" s="115"/>
      <c r="BR11" s="262" t="b">
        <v>1</v>
      </c>
      <c r="BS11" s="152" t="b">
        <v>1</v>
      </c>
      <c r="BT11" s="191" t="b">
        <v>1</v>
      </c>
      <c r="BU11" s="191" t="b">
        <v>1</v>
      </c>
      <c r="BV11" s="260" t="b">
        <v>1</v>
      </c>
      <c r="BW11" s="261" t="b">
        <v>1</v>
      </c>
      <c r="BX11" s="191" t="b">
        <v>1</v>
      </c>
      <c r="BY11" s="191" t="b">
        <v>1</v>
      </c>
      <c r="BZ11" s="191" t="b">
        <v>1</v>
      </c>
      <c r="CA11" s="260" t="b">
        <v>1</v>
      </c>
      <c r="CB11" s="257" t="b">
        <v>1</v>
      </c>
      <c r="CC11" s="257" t="b">
        <v>1</v>
      </c>
      <c r="CD11" s="257" t="b">
        <v>1</v>
      </c>
      <c r="CE11" s="257" t="b">
        <v>1</v>
      </c>
      <c r="CF11" s="257" t="b">
        <v>1</v>
      </c>
      <c r="CG11" s="258" t="b">
        <v>1</v>
      </c>
      <c r="CH11" s="257" t="b">
        <v>1</v>
      </c>
      <c r="CI11" s="257" t="b">
        <v>1</v>
      </c>
      <c r="CJ11" s="257" t="b">
        <v>1</v>
      </c>
      <c r="CK11" s="259" t="b">
        <v>1</v>
      </c>
      <c r="CL11" s="240" t="b">
        <v>1</v>
      </c>
      <c r="CM11" s="191" t="b">
        <v>1</v>
      </c>
      <c r="CN11" s="191" t="b">
        <v>1</v>
      </c>
      <c r="CO11" s="191" t="b">
        <v>1</v>
      </c>
      <c r="CP11" s="239" t="b">
        <v>1</v>
      </c>
      <c r="CQ11" s="257" t="b">
        <v>1</v>
      </c>
      <c r="CR11" s="257" t="b">
        <v>1</v>
      </c>
      <c r="CS11" s="257" t="b">
        <v>1</v>
      </c>
      <c r="CT11" s="257" t="b">
        <v>1</v>
      </c>
      <c r="CU11" s="257" t="b">
        <v>1</v>
      </c>
      <c r="CV11" s="258" t="b">
        <v>1</v>
      </c>
      <c r="CW11" s="257" t="b">
        <v>1</v>
      </c>
      <c r="CX11" s="257" t="b">
        <v>1</v>
      </c>
      <c r="CY11" s="257" t="b">
        <v>1</v>
      </c>
      <c r="CZ11" s="256" t="b">
        <v>1</v>
      </c>
      <c r="DA11" s="240" t="b">
        <v>1</v>
      </c>
      <c r="DB11" s="191" t="b">
        <v>1</v>
      </c>
      <c r="DC11" s="191" t="b">
        <v>1</v>
      </c>
      <c r="DD11" s="191" t="b">
        <v>1</v>
      </c>
      <c r="DE11" s="239" t="b">
        <v>1</v>
      </c>
      <c r="DF11" s="91"/>
      <c r="DG11" s="255">
        <v>18</v>
      </c>
      <c r="DH11" s="254">
        <v>4</v>
      </c>
      <c r="DI11" s="254">
        <v>4</v>
      </c>
      <c r="DJ11" s="254"/>
      <c r="DK11" s="254"/>
      <c r="DL11" s="253"/>
      <c r="DM11" s="252">
        <v>27</v>
      </c>
      <c r="DN11" s="251"/>
      <c r="DO11" s="250"/>
      <c r="DP11" s="249"/>
      <c r="DQ11" s="248"/>
      <c r="DR11" s="247">
        <f t="shared" ref="DR11:DR42" si="4">SUM(DG11:DL11)</f>
        <v>26</v>
      </c>
      <c r="DS11" s="246">
        <f t="shared" ref="DS11:DS42" si="5">SUM(DO11:DQ11)</f>
        <v>0</v>
      </c>
      <c r="DT11" s="245">
        <f t="shared" ref="DT11:DT42" si="6">DM11+DN11</f>
        <v>27</v>
      </c>
      <c r="DU11" s="230">
        <f t="shared" ref="DU11:DU42" si="7">COUNTIF(BR11:DE11,TRUE)+SUM(DV11:DW11)</f>
        <v>40</v>
      </c>
      <c r="DV11" s="229">
        <f t="shared" ref="DV11:DV42" si="8">COUNTIF(BS11:DE11,"R")</f>
        <v>0</v>
      </c>
      <c r="DW11" s="228">
        <f t="shared" ref="DW11:DW42" si="9">COUNTIF(BS11:DE11,"J")</f>
        <v>0</v>
      </c>
      <c r="DX11" s="227">
        <f t="shared" ref="DX11:DX42" si="10">COUNTIF(BR11:DE11,"F")</f>
        <v>0</v>
      </c>
      <c r="DY11" s="226">
        <f t="shared" ref="DY11:DY42" si="11">(DU11)/$DY$6</f>
        <v>1.9047619047619047</v>
      </c>
      <c r="DZ11" s="244">
        <f t="shared" ref="DZ11:DZ42" si="12">DR11*$DZ$8/$DZ$9</f>
        <v>0.6</v>
      </c>
      <c r="EA11" s="222">
        <f t="shared" ref="EA11:EA42" si="13">DR11*$EA$8/$DZ$9</f>
        <v>6</v>
      </c>
      <c r="EB11" s="243">
        <f t="shared" ref="EB11:EB42" si="14">DT11*$EB$8/$EB$9</f>
        <v>0.36000000000000004</v>
      </c>
      <c r="EC11" s="242">
        <f t="shared" ref="EC11:EC42" si="15">DT11*$EC$8/$EB$9</f>
        <v>3.6</v>
      </c>
      <c r="ED11" s="221">
        <f t="shared" ref="ED11:ED42" si="16">DS11+EA11+EC11</f>
        <v>9.6</v>
      </c>
      <c r="EE11" s="154">
        <f>ED11</f>
        <v>9.6</v>
      </c>
      <c r="EF11" s="241"/>
      <c r="EG11" s="95"/>
      <c r="EH11" s="240" t="b">
        <v>0</v>
      </c>
      <c r="EI11" s="240" t="b">
        <v>1</v>
      </c>
      <c r="EJ11" s="191" t="b">
        <v>1</v>
      </c>
      <c r="EK11" s="191" t="b">
        <v>1</v>
      </c>
      <c r="EL11" s="239" t="b">
        <v>0</v>
      </c>
      <c r="EM11" s="240" t="b">
        <v>1</v>
      </c>
      <c r="EN11" s="191" t="b">
        <v>1</v>
      </c>
      <c r="EO11" s="191" t="b">
        <v>0</v>
      </c>
      <c r="EP11" s="191" t="b">
        <v>1</v>
      </c>
      <c r="EQ11" s="239" t="b">
        <v>0</v>
      </c>
      <c r="ER11" s="240" t="b">
        <v>0</v>
      </c>
      <c r="ES11" s="191" t="b">
        <v>0</v>
      </c>
      <c r="ET11" s="191" t="b">
        <v>0</v>
      </c>
      <c r="EU11" s="191" t="b">
        <v>0</v>
      </c>
      <c r="EV11" s="239" t="b">
        <v>0</v>
      </c>
      <c r="EW11" s="240" t="b">
        <v>0</v>
      </c>
      <c r="EX11" s="191" t="b">
        <v>0</v>
      </c>
      <c r="EY11" s="191" t="b">
        <v>0</v>
      </c>
      <c r="EZ11" s="191" t="b">
        <v>0</v>
      </c>
      <c r="FA11" s="239" t="b">
        <v>0</v>
      </c>
      <c r="FB11" s="240" t="b">
        <v>0</v>
      </c>
      <c r="FC11" s="191" t="b">
        <v>0</v>
      </c>
      <c r="FD11" s="191" t="b">
        <v>0</v>
      </c>
      <c r="FE11" s="191" t="b">
        <v>0</v>
      </c>
      <c r="FF11" s="239" t="b">
        <v>0</v>
      </c>
      <c r="FG11" s="240" t="b">
        <v>0</v>
      </c>
      <c r="FH11" s="191" t="b">
        <v>0</v>
      </c>
      <c r="FI11" s="191" t="b">
        <v>0</v>
      </c>
      <c r="FJ11" s="191" t="b">
        <v>0</v>
      </c>
      <c r="FK11" s="239" t="b">
        <v>0</v>
      </c>
      <c r="FL11" s="240" t="b">
        <v>0</v>
      </c>
      <c r="FM11" s="191" t="b">
        <v>0</v>
      </c>
      <c r="FN11" s="191" t="b">
        <v>0</v>
      </c>
      <c r="FO11" s="191" t="b">
        <v>0</v>
      </c>
      <c r="FP11" s="239" t="b">
        <v>0</v>
      </c>
      <c r="FQ11" s="240" t="b">
        <v>0</v>
      </c>
      <c r="FR11" s="191" t="b">
        <v>0</v>
      </c>
      <c r="FS11" s="191" t="b">
        <v>0</v>
      </c>
      <c r="FT11" s="191" t="b">
        <v>0</v>
      </c>
      <c r="FU11" s="239" t="b">
        <v>0</v>
      </c>
      <c r="FV11" s="240" t="b">
        <v>0</v>
      </c>
      <c r="FW11" s="191" t="b">
        <v>0</v>
      </c>
      <c r="FX11" s="191" t="b">
        <v>0</v>
      </c>
      <c r="FY11" s="191" t="b">
        <v>0</v>
      </c>
      <c r="FZ11" s="239" t="b">
        <v>0</v>
      </c>
      <c r="GA11" s="91"/>
      <c r="GB11" s="236"/>
      <c r="GC11" s="235"/>
      <c r="GD11" s="235"/>
      <c r="GE11" s="235"/>
      <c r="GF11" s="238"/>
      <c r="GG11" s="236"/>
      <c r="GH11" s="237"/>
      <c r="GI11" s="236"/>
      <c r="GJ11" s="235"/>
      <c r="GK11" s="234"/>
      <c r="GL11" s="233">
        <f>SUM(GB11:GF11)</f>
        <v>0</v>
      </c>
      <c r="GM11" s="232">
        <f>SUM(GI11:GK11)</f>
        <v>0</v>
      </c>
      <c r="GN11" s="231">
        <f>GG11+GH11</f>
        <v>0</v>
      </c>
      <c r="GO11" s="230">
        <f>COUNTIF(EH11:FP11,TRUE)+SUM(GP11:GQ11)</f>
        <v>6</v>
      </c>
      <c r="GP11" s="229">
        <f>COUNTIF(EH11:FP11,"R")</f>
        <v>0</v>
      </c>
      <c r="GQ11" s="228">
        <f>COUNTIF(EH11:FP11,"J")</f>
        <v>0</v>
      </c>
      <c r="GR11" s="227">
        <f>COUNTIF(EH11:FP11,"F")</f>
        <v>0</v>
      </c>
      <c r="GS11" s="226">
        <f>(GO11)/$GS$6</f>
        <v>0.21428571428571427</v>
      </c>
      <c r="GT11" s="225">
        <f>GL11*$GT$8/$GT$9</f>
        <v>0</v>
      </c>
      <c r="GU11" s="224">
        <f>GL11*$GU$8/$GT$9</f>
        <v>0</v>
      </c>
      <c r="GV11" s="223">
        <f>GN11*$GV$8/$GV$9</f>
        <v>0</v>
      </c>
      <c r="GW11" s="222">
        <f>GN11*$GW$8/$GV$9</f>
        <v>0</v>
      </c>
      <c r="GX11" s="221">
        <f>GU11+GW11+GM11</f>
        <v>0</v>
      </c>
      <c r="GY11" s="130">
        <f>GX11</f>
        <v>0</v>
      </c>
      <c r="GZ11" s="220"/>
    </row>
    <row r="12" spans="1:208" x14ac:dyDescent="0.3">
      <c r="A12" s="128" t="str">
        <f t="shared" si="0"/>
        <v/>
      </c>
      <c r="B12" s="190"/>
      <c r="C12" s="383"/>
      <c r="D12" s="188"/>
      <c r="E12" s="421"/>
      <c r="F12" s="414"/>
      <c r="G12" s="414"/>
      <c r="H12" s="414"/>
      <c r="I12" s="422"/>
      <c r="J12" s="413"/>
      <c r="K12" s="414"/>
      <c r="L12" s="414"/>
      <c r="M12" s="414"/>
      <c r="N12" s="415"/>
      <c r="O12" s="413"/>
      <c r="P12" s="414"/>
      <c r="Q12" s="414"/>
      <c r="R12" s="414"/>
      <c r="S12" s="415"/>
      <c r="T12" s="413"/>
      <c r="U12" s="414"/>
      <c r="V12" s="414"/>
      <c r="W12" s="414"/>
      <c r="X12" s="415"/>
      <c r="Y12" s="413"/>
      <c r="Z12" s="414"/>
      <c r="AA12" s="414"/>
      <c r="AB12" s="414"/>
      <c r="AC12" s="415"/>
      <c r="AD12" s="413"/>
      <c r="AE12" s="414"/>
      <c r="AF12" s="414"/>
      <c r="AG12" s="414"/>
      <c r="AH12" s="415"/>
      <c r="AI12" s="91"/>
      <c r="AJ12" s="395"/>
      <c r="AK12" s="396"/>
      <c r="AL12" s="396"/>
      <c r="AM12" s="396"/>
      <c r="AN12" s="396"/>
      <c r="AO12" s="396"/>
      <c r="AP12" s="396"/>
      <c r="AQ12" s="396"/>
      <c r="AR12" s="396"/>
      <c r="AS12" s="396"/>
      <c r="AT12" s="397"/>
      <c r="AU12" s="395"/>
      <c r="AV12" s="396"/>
      <c r="AW12" s="398"/>
      <c r="AX12" s="398"/>
      <c r="AY12" s="399"/>
      <c r="AZ12" s="185">
        <f t="shared" si="1"/>
        <v>0</v>
      </c>
      <c r="BA12" s="184">
        <f t="shared" si="2"/>
        <v>0</v>
      </c>
      <c r="BB12" s="183">
        <f t="shared" si="3"/>
        <v>0</v>
      </c>
      <c r="BC12" s="139"/>
      <c r="BD12" s="182"/>
      <c r="BE12" s="181"/>
      <c r="BF12" s="180"/>
      <c r="BG12" s="179"/>
      <c r="BH12" s="178"/>
      <c r="BI12" s="177"/>
      <c r="BJ12" s="156"/>
      <c r="BK12" s="176"/>
      <c r="BL12" s="132"/>
      <c r="BM12" s="175"/>
      <c r="BN12" s="174"/>
      <c r="BO12" s="173"/>
      <c r="BP12" s="115"/>
      <c r="BQ12" s="115"/>
      <c r="BR12" s="201" t="b">
        <v>1</v>
      </c>
      <c r="BS12" s="152" t="b">
        <v>1</v>
      </c>
      <c r="BT12" s="152" t="b">
        <v>1</v>
      </c>
      <c r="BU12" s="152" t="s">
        <v>9</v>
      </c>
      <c r="BV12" s="187" t="b">
        <v>1</v>
      </c>
      <c r="BW12" s="200" t="b">
        <v>1</v>
      </c>
      <c r="BX12" s="152" t="b">
        <v>1</v>
      </c>
      <c r="BY12" s="152" t="s">
        <v>9</v>
      </c>
      <c r="BZ12" s="152" t="s">
        <v>9</v>
      </c>
      <c r="CA12" s="187" t="s">
        <v>9</v>
      </c>
      <c r="CB12" s="198" t="b">
        <v>1</v>
      </c>
      <c r="CC12" s="198" t="b">
        <v>1</v>
      </c>
      <c r="CD12" s="198" t="b">
        <v>1</v>
      </c>
      <c r="CE12" s="198" t="b">
        <v>1</v>
      </c>
      <c r="CF12" s="198" t="b">
        <v>1</v>
      </c>
      <c r="CG12" s="199" t="b">
        <v>1</v>
      </c>
      <c r="CH12" s="198" t="b">
        <v>1</v>
      </c>
      <c r="CI12" s="198" t="b">
        <v>1</v>
      </c>
      <c r="CJ12" s="198" t="b">
        <v>1</v>
      </c>
      <c r="CK12" s="219" t="b">
        <v>1</v>
      </c>
      <c r="CL12" s="193" t="s">
        <v>9</v>
      </c>
      <c r="CM12" s="152" t="s">
        <v>9</v>
      </c>
      <c r="CN12" s="152" t="s">
        <v>9</v>
      </c>
      <c r="CO12" s="152" t="s">
        <v>9</v>
      </c>
      <c r="CP12" s="192" t="s">
        <v>9</v>
      </c>
      <c r="CQ12" s="198" t="s">
        <v>9</v>
      </c>
      <c r="CR12" s="198" t="s">
        <v>9</v>
      </c>
      <c r="CS12" s="198" t="s">
        <v>9</v>
      </c>
      <c r="CT12" s="198" t="s">
        <v>9</v>
      </c>
      <c r="CU12" s="198" t="s">
        <v>9</v>
      </c>
      <c r="CV12" s="199" t="s">
        <v>9</v>
      </c>
      <c r="CW12" s="198" t="s">
        <v>9</v>
      </c>
      <c r="CX12" s="198" t="s">
        <v>9</v>
      </c>
      <c r="CY12" s="198" t="s">
        <v>9</v>
      </c>
      <c r="CZ12" s="219" t="s">
        <v>9</v>
      </c>
      <c r="DA12" s="193" t="s">
        <v>9</v>
      </c>
      <c r="DB12" s="152" t="s">
        <v>9</v>
      </c>
      <c r="DC12" s="152" t="s">
        <v>9</v>
      </c>
      <c r="DD12" s="152" t="s">
        <v>9</v>
      </c>
      <c r="DE12" s="192" t="s">
        <v>9</v>
      </c>
      <c r="DF12" s="91"/>
      <c r="DG12" s="167"/>
      <c r="DH12" s="166"/>
      <c r="DI12" s="166"/>
      <c r="DJ12" s="166"/>
      <c r="DK12" s="166"/>
      <c r="DL12" s="165"/>
      <c r="DM12" s="196">
        <v>12</v>
      </c>
      <c r="DN12" s="195"/>
      <c r="DO12" s="162"/>
      <c r="DP12" s="144"/>
      <c r="DQ12" s="148"/>
      <c r="DR12" s="194">
        <f t="shared" si="4"/>
        <v>0</v>
      </c>
      <c r="DS12" s="160">
        <f t="shared" si="5"/>
        <v>0</v>
      </c>
      <c r="DT12" s="159">
        <f t="shared" si="6"/>
        <v>12</v>
      </c>
      <c r="DU12" s="139">
        <f t="shared" si="7"/>
        <v>16</v>
      </c>
      <c r="DV12" s="138">
        <f t="shared" si="8"/>
        <v>0</v>
      </c>
      <c r="DW12" s="137">
        <f t="shared" si="9"/>
        <v>0</v>
      </c>
      <c r="DX12" s="180">
        <f t="shared" si="10"/>
        <v>24</v>
      </c>
      <c r="DY12" s="136">
        <f t="shared" si="11"/>
        <v>0.76190476190476186</v>
      </c>
      <c r="DZ12" s="177">
        <f t="shared" si="12"/>
        <v>0</v>
      </c>
      <c r="EA12" s="132">
        <f t="shared" si="13"/>
        <v>0</v>
      </c>
      <c r="EB12" s="176">
        <f t="shared" si="14"/>
        <v>0.16000000000000003</v>
      </c>
      <c r="EC12" s="156">
        <f t="shared" si="15"/>
        <v>1.6</v>
      </c>
      <c r="ED12" s="155">
        <f t="shared" si="16"/>
        <v>1.6</v>
      </c>
      <c r="EE12" s="154">
        <f>ED12</f>
        <v>1.6</v>
      </c>
      <c r="EF12" s="153" t="s">
        <v>22</v>
      </c>
      <c r="EG12" s="95"/>
      <c r="EH12" s="193" t="b">
        <v>0</v>
      </c>
      <c r="EI12" s="193" t="s">
        <v>9</v>
      </c>
      <c r="EJ12" s="152" t="s">
        <v>9</v>
      </c>
      <c r="EK12" s="152" t="b">
        <v>1</v>
      </c>
      <c r="EL12" s="192" t="b">
        <v>0</v>
      </c>
      <c r="EM12" s="193" t="b">
        <v>1</v>
      </c>
      <c r="EN12" s="152" t="b">
        <v>1</v>
      </c>
      <c r="EO12" s="152" t="b">
        <v>0</v>
      </c>
      <c r="EP12" s="152" t="s">
        <v>9</v>
      </c>
      <c r="EQ12" s="192" t="b">
        <v>0</v>
      </c>
      <c r="ER12" s="193" t="b">
        <v>0</v>
      </c>
      <c r="ES12" s="152" t="b">
        <v>0</v>
      </c>
      <c r="ET12" s="191" t="b">
        <v>0</v>
      </c>
      <c r="EU12" s="152" t="b">
        <v>0</v>
      </c>
      <c r="EV12" s="192" t="b">
        <v>0</v>
      </c>
      <c r="EW12" s="193" t="b">
        <v>0</v>
      </c>
      <c r="EX12" s="152" t="b">
        <v>0</v>
      </c>
      <c r="EY12" s="191" t="b">
        <v>0</v>
      </c>
      <c r="EZ12" s="152" t="b">
        <v>0</v>
      </c>
      <c r="FA12" s="192" t="b">
        <v>0</v>
      </c>
      <c r="FB12" s="193" t="b">
        <v>0</v>
      </c>
      <c r="FC12" s="152" t="b">
        <v>0</v>
      </c>
      <c r="FD12" s="152" t="b">
        <v>0</v>
      </c>
      <c r="FE12" s="152" t="b">
        <v>0</v>
      </c>
      <c r="FF12" s="192" t="b">
        <v>0</v>
      </c>
      <c r="FG12" s="193" t="b">
        <v>0</v>
      </c>
      <c r="FH12" s="152" t="b">
        <v>0</v>
      </c>
      <c r="FI12" s="152" t="b">
        <v>0</v>
      </c>
      <c r="FJ12" s="152" t="b">
        <v>0</v>
      </c>
      <c r="FK12" s="192" t="b">
        <v>0</v>
      </c>
      <c r="FL12" s="193" t="b">
        <v>0</v>
      </c>
      <c r="FM12" s="152" t="b">
        <v>0</v>
      </c>
      <c r="FN12" s="152" t="b">
        <v>0</v>
      </c>
      <c r="FO12" s="152" t="b">
        <v>0</v>
      </c>
      <c r="FP12" s="192" t="b">
        <v>0</v>
      </c>
      <c r="FQ12" s="193" t="b">
        <v>0</v>
      </c>
      <c r="FR12" s="152" t="b">
        <v>0</v>
      </c>
      <c r="FS12" s="191" t="b">
        <v>0</v>
      </c>
      <c r="FT12" s="152" t="b">
        <v>0</v>
      </c>
      <c r="FU12" s="192" t="b">
        <v>0</v>
      </c>
      <c r="FV12" s="193" t="b">
        <v>0</v>
      </c>
      <c r="FW12" s="152" t="b">
        <v>0</v>
      </c>
      <c r="FX12" s="191" t="b">
        <v>0</v>
      </c>
      <c r="FY12" s="152" t="b">
        <v>0</v>
      </c>
      <c r="FZ12" s="192" t="b">
        <v>0</v>
      </c>
      <c r="GA12" s="91"/>
      <c r="GB12" s="145"/>
      <c r="GC12" s="144"/>
      <c r="GD12" s="144"/>
      <c r="GE12" s="144"/>
      <c r="GF12" s="148"/>
      <c r="GG12" s="147"/>
      <c r="GH12" s="146"/>
      <c r="GI12" s="145"/>
      <c r="GJ12" s="144"/>
      <c r="GK12" s="143"/>
      <c r="GL12" s="142">
        <f>SUM(GB12:GF12)</f>
        <v>0</v>
      </c>
      <c r="GM12" s="141">
        <f>SUM(GI12:GK12)</f>
        <v>0</v>
      </c>
      <c r="GN12" s="140">
        <f>GG12+GH12</f>
        <v>0</v>
      </c>
      <c r="GO12" s="139">
        <f>COUNTIF(EH12:FP12,TRUE)+SUM(GP12:GQ12)</f>
        <v>3</v>
      </c>
      <c r="GP12" s="138">
        <f>COUNTIF(EH12:FP12,"R")</f>
        <v>0</v>
      </c>
      <c r="GQ12" s="137">
        <f>COUNTIF(EH12:FP12,"J")</f>
        <v>0</v>
      </c>
      <c r="GR12" s="180">
        <f>COUNTIF(EH12:FP12,"F")</f>
        <v>3</v>
      </c>
      <c r="GS12" s="136">
        <f>(GO12)/$GS$6</f>
        <v>0.10714285714285714</v>
      </c>
      <c r="GT12" s="135">
        <f>GL12*$GT$8/$GT$9</f>
        <v>0</v>
      </c>
      <c r="GU12" s="134">
        <f>GL12*$GU$8/$GT$9</f>
        <v>0</v>
      </c>
      <c r="GV12" s="133">
        <f>GN12*$GV$8/$GV$9</f>
        <v>0</v>
      </c>
      <c r="GW12" s="132">
        <f>GN12*$GW$8/$GV$9</f>
        <v>0</v>
      </c>
      <c r="GX12" s="131">
        <f>GU12+GW12+GM12</f>
        <v>0</v>
      </c>
      <c r="GY12" s="130">
        <f>GX12</f>
        <v>0</v>
      </c>
      <c r="GZ12" s="207"/>
    </row>
    <row r="13" spans="1:208" x14ac:dyDescent="0.3">
      <c r="A13" s="128" t="str">
        <f t="shared" si="0"/>
        <v/>
      </c>
      <c r="B13" s="190"/>
      <c r="C13" s="203"/>
      <c r="D13" s="188"/>
      <c r="E13" s="421"/>
      <c r="F13" s="414"/>
      <c r="G13" s="414"/>
      <c r="H13" s="414"/>
      <c r="I13" s="422"/>
      <c r="J13" s="413"/>
      <c r="K13" s="414"/>
      <c r="L13" s="414"/>
      <c r="M13" s="414"/>
      <c r="N13" s="415"/>
      <c r="O13" s="413"/>
      <c r="P13" s="414"/>
      <c r="Q13" s="414"/>
      <c r="R13" s="414"/>
      <c r="S13" s="415"/>
      <c r="T13" s="413"/>
      <c r="U13" s="414"/>
      <c r="V13" s="414"/>
      <c r="W13" s="414"/>
      <c r="X13" s="415"/>
      <c r="Y13" s="413"/>
      <c r="Z13" s="414"/>
      <c r="AA13" s="414"/>
      <c r="AB13" s="414"/>
      <c r="AC13" s="415"/>
      <c r="AD13" s="413"/>
      <c r="AE13" s="414"/>
      <c r="AF13" s="414"/>
      <c r="AG13" s="414"/>
      <c r="AH13" s="415"/>
      <c r="AI13" s="91"/>
      <c r="AJ13" s="395"/>
      <c r="AK13" s="396"/>
      <c r="AL13" s="396"/>
      <c r="AM13" s="396"/>
      <c r="AN13" s="396"/>
      <c r="AO13" s="396"/>
      <c r="AP13" s="396"/>
      <c r="AQ13" s="396"/>
      <c r="AR13" s="396"/>
      <c r="AS13" s="396"/>
      <c r="AT13" s="397"/>
      <c r="AU13" s="395"/>
      <c r="AV13" s="396"/>
      <c r="AW13" s="398"/>
      <c r="AX13" s="398"/>
      <c r="AY13" s="399"/>
      <c r="AZ13" s="185">
        <f t="shared" si="1"/>
        <v>0</v>
      </c>
      <c r="BA13" s="184">
        <f t="shared" si="2"/>
        <v>0</v>
      </c>
      <c r="BB13" s="183">
        <f t="shared" si="3"/>
        <v>0</v>
      </c>
      <c r="BC13" s="139"/>
      <c r="BD13" s="182"/>
      <c r="BE13" s="181"/>
      <c r="BF13" s="180"/>
      <c r="BG13" s="179"/>
      <c r="BH13" s="178"/>
      <c r="BI13" s="177"/>
      <c r="BJ13" s="156"/>
      <c r="BK13" s="176"/>
      <c r="BL13" s="132"/>
      <c r="BM13" s="175"/>
      <c r="BN13" s="174"/>
      <c r="BO13" s="173"/>
      <c r="BP13" s="115"/>
      <c r="BQ13" s="115"/>
      <c r="BR13" s="201" t="b">
        <v>1</v>
      </c>
      <c r="BS13" s="152" t="b">
        <v>1</v>
      </c>
      <c r="BT13" s="152" t="b">
        <v>1</v>
      </c>
      <c r="BU13" s="152" t="s">
        <v>9</v>
      </c>
      <c r="BV13" s="187" t="b">
        <v>1</v>
      </c>
      <c r="BW13" s="200" t="b">
        <v>1</v>
      </c>
      <c r="BX13" s="152" t="b">
        <v>1</v>
      </c>
      <c r="BY13" s="152" t="b">
        <v>1</v>
      </c>
      <c r="BZ13" s="152" t="b">
        <v>1</v>
      </c>
      <c r="CA13" s="187" t="b">
        <v>1</v>
      </c>
      <c r="CB13" s="198" t="b">
        <v>1</v>
      </c>
      <c r="CC13" s="198" t="b">
        <v>1</v>
      </c>
      <c r="CD13" s="198" t="b">
        <v>1</v>
      </c>
      <c r="CE13" s="198" t="b">
        <v>1</v>
      </c>
      <c r="CF13" s="198" t="b">
        <v>1</v>
      </c>
      <c r="CG13" s="199" t="b">
        <v>1</v>
      </c>
      <c r="CH13" s="198" t="b">
        <v>1</v>
      </c>
      <c r="CI13" s="198" t="b">
        <v>1</v>
      </c>
      <c r="CJ13" s="198" t="b">
        <v>1</v>
      </c>
      <c r="CK13" s="219" t="b">
        <v>1</v>
      </c>
      <c r="CL13" s="193" t="b">
        <v>1</v>
      </c>
      <c r="CM13" s="152" t="b">
        <v>1</v>
      </c>
      <c r="CN13" s="152" t="b">
        <v>1</v>
      </c>
      <c r="CO13" s="152" t="b">
        <v>1</v>
      </c>
      <c r="CP13" s="192" t="s">
        <v>9</v>
      </c>
      <c r="CQ13" s="198" t="b">
        <v>1</v>
      </c>
      <c r="CR13" s="198" t="b">
        <v>1</v>
      </c>
      <c r="CS13" s="198" t="b">
        <v>1</v>
      </c>
      <c r="CT13" s="198" t="b">
        <v>1</v>
      </c>
      <c r="CU13" s="198" t="b">
        <v>1</v>
      </c>
      <c r="CV13" s="199" t="b">
        <v>1</v>
      </c>
      <c r="CW13" s="198" t="b">
        <v>1</v>
      </c>
      <c r="CX13" s="198" t="b">
        <v>1</v>
      </c>
      <c r="CY13" s="198" t="b">
        <v>1</v>
      </c>
      <c r="CZ13" s="197" t="b">
        <v>1</v>
      </c>
      <c r="DA13" s="193" t="b">
        <v>1</v>
      </c>
      <c r="DB13" s="152" t="b">
        <v>1</v>
      </c>
      <c r="DC13" s="152" t="b">
        <v>1</v>
      </c>
      <c r="DD13" s="152" t="b">
        <v>1</v>
      </c>
      <c r="DE13" s="192" t="b">
        <v>1</v>
      </c>
      <c r="DF13" s="91"/>
      <c r="DG13" s="167">
        <v>17</v>
      </c>
      <c r="DH13" s="166">
        <v>3</v>
      </c>
      <c r="DI13" s="166">
        <v>4</v>
      </c>
      <c r="DJ13" s="166"/>
      <c r="DK13" s="166"/>
      <c r="DL13" s="165"/>
      <c r="DM13" s="196">
        <v>14</v>
      </c>
      <c r="DN13" s="195"/>
      <c r="DO13" s="162"/>
      <c r="DP13" s="144">
        <v>-0.5</v>
      </c>
      <c r="DQ13" s="148"/>
      <c r="DR13" s="194">
        <f t="shared" si="4"/>
        <v>24</v>
      </c>
      <c r="DS13" s="160">
        <f t="shared" si="5"/>
        <v>-0.5</v>
      </c>
      <c r="DT13" s="159">
        <f t="shared" si="6"/>
        <v>14</v>
      </c>
      <c r="DU13" s="139">
        <f t="shared" si="7"/>
        <v>38</v>
      </c>
      <c r="DV13" s="138">
        <f t="shared" si="8"/>
        <v>0</v>
      </c>
      <c r="DW13" s="137">
        <f t="shared" si="9"/>
        <v>0</v>
      </c>
      <c r="DX13" s="180">
        <f t="shared" si="10"/>
        <v>2</v>
      </c>
      <c r="DY13" s="136">
        <f t="shared" si="11"/>
        <v>1.8095238095238095</v>
      </c>
      <c r="DZ13" s="177">
        <f t="shared" si="12"/>
        <v>0.55384615384615377</v>
      </c>
      <c r="EA13" s="132">
        <f t="shared" si="13"/>
        <v>5.5384615384615383</v>
      </c>
      <c r="EB13" s="176">
        <f t="shared" si="14"/>
        <v>0.18666666666666668</v>
      </c>
      <c r="EC13" s="156">
        <f t="shared" si="15"/>
        <v>1.8666666666666667</v>
      </c>
      <c r="ED13" s="155">
        <f t="shared" si="16"/>
        <v>6.9051282051282055</v>
      </c>
      <c r="EE13" s="154">
        <f>ED13</f>
        <v>6.9051282051282055</v>
      </c>
      <c r="EF13" s="153" t="s">
        <v>21</v>
      </c>
      <c r="EG13" s="95"/>
      <c r="EH13" s="193" t="b">
        <v>0</v>
      </c>
      <c r="EI13" s="193" t="b">
        <v>1</v>
      </c>
      <c r="EJ13" s="152" t="b">
        <v>1</v>
      </c>
      <c r="EK13" s="152" t="b">
        <v>1</v>
      </c>
      <c r="EL13" s="192" t="b">
        <v>0</v>
      </c>
      <c r="EM13" s="193" t="b">
        <v>0</v>
      </c>
      <c r="EN13" s="152" t="b">
        <v>1</v>
      </c>
      <c r="EO13" s="152" t="b">
        <v>0</v>
      </c>
      <c r="EP13" s="152" t="b">
        <v>1</v>
      </c>
      <c r="EQ13" s="192" t="b">
        <v>0</v>
      </c>
      <c r="ER13" s="193" t="b">
        <v>0</v>
      </c>
      <c r="ES13" s="152" t="b">
        <v>0</v>
      </c>
      <c r="ET13" s="191" t="b">
        <v>0</v>
      </c>
      <c r="EU13" s="152" t="b">
        <v>0</v>
      </c>
      <c r="EV13" s="192" t="b">
        <v>0</v>
      </c>
      <c r="EW13" s="193" t="b">
        <v>0</v>
      </c>
      <c r="EX13" s="152" t="b">
        <v>0</v>
      </c>
      <c r="EY13" s="191" t="b">
        <v>0</v>
      </c>
      <c r="EZ13" s="152" t="b">
        <v>0</v>
      </c>
      <c r="FA13" s="192" t="b">
        <v>0</v>
      </c>
      <c r="FB13" s="193" t="b">
        <v>0</v>
      </c>
      <c r="FC13" s="152" t="b">
        <v>0</v>
      </c>
      <c r="FD13" s="152" t="b">
        <v>0</v>
      </c>
      <c r="FE13" s="152" t="b">
        <v>0</v>
      </c>
      <c r="FF13" s="192" t="b">
        <v>0</v>
      </c>
      <c r="FG13" s="193" t="b">
        <v>0</v>
      </c>
      <c r="FH13" s="152" t="b">
        <v>0</v>
      </c>
      <c r="FI13" s="152" t="b">
        <v>0</v>
      </c>
      <c r="FJ13" s="152" t="b">
        <v>0</v>
      </c>
      <c r="FK13" s="192" t="b">
        <v>0</v>
      </c>
      <c r="FL13" s="193" t="b">
        <v>0</v>
      </c>
      <c r="FM13" s="152" t="b">
        <v>0</v>
      </c>
      <c r="FN13" s="152" t="b">
        <v>0</v>
      </c>
      <c r="FO13" s="152" t="b">
        <v>0</v>
      </c>
      <c r="FP13" s="192" t="b">
        <v>0</v>
      </c>
      <c r="FQ13" s="193" t="b">
        <v>0</v>
      </c>
      <c r="FR13" s="152" t="b">
        <v>0</v>
      </c>
      <c r="FS13" s="191" t="b">
        <v>0</v>
      </c>
      <c r="FT13" s="152" t="b">
        <v>0</v>
      </c>
      <c r="FU13" s="192" t="b">
        <v>0</v>
      </c>
      <c r="FV13" s="193" t="b">
        <v>0</v>
      </c>
      <c r="FW13" s="152" t="b">
        <v>0</v>
      </c>
      <c r="FX13" s="191" t="b">
        <v>0</v>
      </c>
      <c r="FY13" s="152" t="b">
        <v>0</v>
      </c>
      <c r="FZ13" s="192" t="b">
        <v>0</v>
      </c>
      <c r="GA13" s="91"/>
      <c r="GB13" s="145"/>
      <c r="GC13" s="144"/>
      <c r="GD13" s="144"/>
      <c r="GE13" s="144"/>
      <c r="GF13" s="148"/>
      <c r="GG13" s="147"/>
      <c r="GH13" s="146"/>
      <c r="GI13" s="145"/>
      <c r="GJ13" s="144"/>
      <c r="GK13" s="143"/>
      <c r="GL13" s="142">
        <f>SUM(GB13:GF13)</f>
        <v>0</v>
      </c>
      <c r="GM13" s="141">
        <f>SUM(GI13:GK13)</f>
        <v>0</v>
      </c>
      <c r="GN13" s="140">
        <f>GG13+GH13</f>
        <v>0</v>
      </c>
      <c r="GO13" s="139">
        <f>COUNTIF(EH13:FP13,TRUE)+SUM(GP13:GQ13)</f>
        <v>5</v>
      </c>
      <c r="GP13" s="138">
        <f>COUNTIF(EH13:FP13,"R")</f>
        <v>0</v>
      </c>
      <c r="GQ13" s="137">
        <f>COUNTIF(EH13:FP13,"J")</f>
        <v>0</v>
      </c>
      <c r="GR13" s="180">
        <f>COUNTIF(EH13:FP13,"F")</f>
        <v>0</v>
      </c>
      <c r="GS13" s="136">
        <f>(GO13)/$GS$6</f>
        <v>0.17857142857142858</v>
      </c>
      <c r="GT13" s="135">
        <f>GL13*$GT$8/$GT$9</f>
        <v>0</v>
      </c>
      <c r="GU13" s="134">
        <f>GL13*$GU$8/$GT$9</f>
        <v>0</v>
      </c>
      <c r="GV13" s="133">
        <f>GN13*$GV$8/$GV$9</f>
        <v>0</v>
      </c>
      <c r="GW13" s="132">
        <f>GN13*$GW$8/$GV$9</f>
        <v>0</v>
      </c>
      <c r="GX13" s="131">
        <f>GU13+GW13+GM13</f>
        <v>0</v>
      </c>
      <c r="GY13" s="130">
        <f>GX13</f>
        <v>0</v>
      </c>
      <c r="GZ13" s="207"/>
    </row>
    <row r="14" spans="1:208" x14ac:dyDescent="0.3">
      <c r="A14" s="128" t="str">
        <f t="shared" si="0"/>
        <v/>
      </c>
      <c r="B14" s="190"/>
      <c r="C14" s="202"/>
      <c r="D14" s="188"/>
      <c r="E14" s="421"/>
      <c r="F14" s="414"/>
      <c r="G14" s="414"/>
      <c r="H14" s="414"/>
      <c r="I14" s="422"/>
      <c r="J14" s="413"/>
      <c r="K14" s="414"/>
      <c r="L14" s="414"/>
      <c r="M14" s="414"/>
      <c r="N14" s="415"/>
      <c r="O14" s="413"/>
      <c r="P14" s="414"/>
      <c r="Q14" s="414"/>
      <c r="R14" s="414"/>
      <c r="S14" s="415"/>
      <c r="T14" s="413"/>
      <c r="U14" s="414"/>
      <c r="V14" s="414"/>
      <c r="W14" s="414"/>
      <c r="X14" s="415"/>
      <c r="Y14" s="413"/>
      <c r="Z14" s="414"/>
      <c r="AA14" s="414"/>
      <c r="AB14" s="414"/>
      <c r="AC14" s="415"/>
      <c r="AD14" s="413"/>
      <c r="AE14" s="414"/>
      <c r="AF14" s="414"/>
      <c r="AG14" s="414"/>
      <c r="AH14" s="415"/>
      <c r="AI14" s="91"/>
      <c r="AJ14" s="395"/>
      <c r="AK14" s="396"/>
      <c r="AL14" s="396"/>
      <c r="AM14" s="396"/>
      <c r="AN14" s="396"/>
      <c r="AO14" s="396"/>
      <c r="AP14" s="396"/>
      <c r="AQ14" s="396"/>
      <c r="AR14" s="396"/>
      <c r="AS14" s="396"/>
      <c r="AT14" s="397"/>
      <c r="AU14" s="395"/>
      <c r="AV14" s="396"/>
      <c r="AW14" s="398"/>
      <c r="AX14" s="398"/>
      <c r="AY14" s="399"/>
      <c r="AZ14" s="185">
        <f t="shared" si="1"/>
        <v>0</v>
      </c>
      <c r="BA14" s="184">
        <f t="shared" si="2"/>
        <v>0</v>
      </c>
      <c r="BB14" s="183">
        <f t="shared" si="3"/>
        <v>0</v>
      </c>
      <c r="BC14" s="139"/>
      <c r="BD14" s="182"/>
      <c r="BE14" s="181"/>
      <c r="BF14" s="180"/>
      <c r="BG14" s="179"/>
      <c r="BH14" s="178"/>
      <c r="BI14" s="177"/>
      <c r="BJ14" s="156"/>
      <c r="BK14" s="176"/>
      <c r="BL14" s="132"/>
      <c r="BM14" s="175"/>
      <c r="BN14" s="174"/>
      <c r="BO14" s="173"/>
      <c r="BP14" s="115"/>
      <c r="BQ14" s="115"/>
      <c r="BR14" s="201" t="b">
        <v>1</v>
      </c>
      <c r="BS14" s="152" t="b">
        <v>1</v>
      </c>
      <c r="BT14" s="152" t="b">
        <v>1</v>
      </c>
      <c r="BU14" s="152" t="b">
        <v>1</v>
      </c>
      <c r="BV14" s="187" t="b">
        <v>1</v>
      </c>
      <c r="BW14" s="200" t="b">
        <v>1</v>
      </c>
      <c r="BX14" s="152" t="b">
        <v>1</v>
      </c>
      <c r="BY14" s="152" t="b">
        <v>1</v>
      </c>
      <c r="BZ14" s="152" t="b">
        <v>1</v>
      </c>
      <c r="CA14" s="187" t="b">
        <v>1</v>
      </c>
      <c r="CB14" s="198" t="b">
        <v>1</v>
      </c>
      <c r="CC14" s="198" t="b">
        <v>1</v>
      </c>
      <c r="CD14" s="198" t="b">
        <v>1</v>
      </c>
      <c r="CE14" s="198" t="b">
        <v>1</v>
      </c>
      <c r="CF14" s="198" t="b">
        <v>1</v>
      </c>
      <c r="CG14" s="199" t="b">
        <v>1</v>
      </c>
      <c r="CH14" s="198" t="b">
        <v>1</v>
      </c>
      <c r="CI14" s="198" t="b">
        <v>1</v>
      </c>
      <c r="CJ14" s="198" t="b">
        <v>1</v>
      </c>
      <c r="CK14" s="219" t="b">
        <v>1</v>
      </c>
      <c r="CL14" s="193" t="b">
        <v>1</v>
      </c>
      <c r="CM14" s="152" t="b">
        <v>1</v>
      </c>
      <c r="CN14" s="152" t="b">
        <v>1</v>
      </c>
      <c r="CO14" s="152" t="b">
        <v>1</v>
      </c>
      <c r="CP14" s="192" t="b">
        <v>1</v>
      </c>
      <c r="CQ14" s="198" t="b">
        <v>1</v>
      </c>
      <c r="CR14" s="198" t="b">
        <v>1</v>
      </c>
      <c r="CS14" s="198" t="b">
        <v>1</v>
      </c>
      <c r="CT14" s="198" t="b">
        <v>1</v>
      </c>
      <c r="CU14" s="198" t="b">
        <v>1</v>
      </c>
      <c r="CV14" s="199" t="b">
        <v>1</v>
      </c>
      <c r="CW14" s="198" t="b">
        <v>1</v>
      </c>
      <c r="CX14" s="198" t="b">
        <v>1</v>
      </c>
      <c r="CY14" s="198" t="b">
        <v>1</v>
      </c>
      <c r="CZ14" s="197" t="b">
        <v>1</v>
      </c>
      <c r="DA14" s="193" t="b">
        <v>1</v>
      </c>
      <c r="DB14" s="152" t="b">
        <v>1</v>
      </c>
      <c r="DC14" s="152" t="b">
        <v>1</v>
      </c>
      <c r="DD14" s="152" t="b">
        <v>1</v>
      </c>
      <c r="DE14" s="192" t="b">
        <v>1</v>
      </c>
      <c r="DF14" s="91"/>
      <c r="DG14" s="167">
        <v>18</v>
      </c>
      <c r="DH14" s="166">
        <v>3</v>
      </c>
      <c r="DI14" s="166">
        <v>4</v>
      </c>
      <c r="DJ14" s="166"/>
      <c r="DK14" s="166"/>
      <c r="DL14" s="165"/>
      <c r="DM14" s="196">
        <v>25</v>
      </c>
      <c r="DN14" s="195"/>
      <c r="DO14" s="162">
        <v>0.5</v>
      </c>
      <c r="DP14" s="144"/>
      <c r="DQ14" s="148">
        <v>0.5</v>
      </c>
      <c r="DR14" s="194">
        <f t="shared" si="4"/>
        <v>25</v>
      </c>
      <c r="DS14" s="160">
        <f t="shared" si="5"/>
        <v>1</v>
      </c>
      <c r="DT14" s="159">
        <f t="shared" si="6"/>
        <v>25</v>
      </c>
      <c r="DU14" s="139">
        <f t="shared" si="7"/>
        <v>40</v>
      </c>
      <c r="DV14" s="138">
        <f t="shared" si="8"/>
        <v>0</v>
      </c>
      <c r="DW14" s="137">
        <f t="shared" si="9"/>
        <v>0</v>
      </c>
      <c r="DX14" s="180">
        <f t="shared" si="10"/>
        <v>0</v>
      </c>
      <c r="DY14" s="136">
        <f t="shared" si="11"/>
        <v>1.9047619047619047</v>
      </c>
      <c r="DZ14" s="177">
        <f t="shared" si="12"/>
        <v>0.57692307692307687</v>
      </c>
      <c r="EA14" s="132">
        <f t="shared" si="13"/>
        <v>5.7692307692307692</v>
      </c>
      <c r="EB14" s="176">
        <f t="shared" si="14"/>
        <v>0.33333333333333331</v>
      </c>
      <c r="EC14" s="156">
        <f t="shared" si="15"/>
        <v>3.3333333333333335</v>
      </c>
      <c r="ED14" s="155">
        <f t="shared" si="16"/>
        <v>10.102564102564102</v>
      </c>
      <c r="EE14" s="154">
        <f>ED14</f>
        <v>10.102564102564102</v>
      </c>
      <c r="EF14" s="153"/>
      <c r="EG14" s="95"/>
      <c r="EH14" s="193" t="b">
        <v>0</v>
      </c>
      <c r="EI14" s="193" t="b">
        <v>1</v>
      </c>
      <c r="EJ14" s="152" t="b">
        <v>1</v>
      </c>
      <c r="EK14" s="152" t="b">
        <v>1</v>
      </c>
      <c r="EL14" s="192" t="b">
        <v>0</v>
      </c>
      <c r="EM14" s="193" t="b">
        <v>0</v>
      </c>
      <c r="EN14" s="152" t="b">
        <v>1</v>
      </c>
      <c r="EO14" s="152" t="b">
        <v>0</v>
      </c>
      <c r="EP14" s="152" t="b">
        <v>1</v>
      </c>
      <c r="EQ14" s="192" t="b">
        <v>0</v>
      </c>
      <c r="ER14" s="193" t="b">
        <v>0</v>
      </c>
      <c r="ES14" s="152" t="b">
        <v>0</v>
      </c>
      <c r="ET14" s="191" t="b">
        <v>0</v>
      </c>
      <c r="EU14" s="152" t="b">
        <v>0</v>
      </c>
      <c r="EV14" s="192" t="b">
        <v>0</v>
      </c>
      <c r="EW14" s="193" t="b">
        <v>0</v>
      </c>
      <c r="EX14" s="152" t="b">
        <v>0</v>
      </c>
      <c r="EY14" s="191" t="b">
        <v>0</v>
      </c>
      <c r="EZ14" s="152" t="b">
        <v>0</v>
      </c>
      <c r="FA14" s="192" t="b">
        <v>0</v>
      </c>
      <c r="FB14" s="193" t="b">
        <v>0</v>
      </c>
      <c r="FC14" s="152" t="b">
        <v>0</v>
      </c>
      <c r="FD14" s="152" t="b">
        <v>0</v>
      </c>
      <c r="FE14" s="152" t="b">
        <v>0</v>
      </c>
      <c r="FF14" s="192" t="b">
        <v>0</v>
      </c>
      <c r="FG14" s="193" t="b">
        <v>0</v>
      </c>
      <c r="FH14" s="152" t="b">
        <v>0</v>
      </c>
      <c r="FI14" s="152" t="b">
        <v>0</v>
      </c>
      <c r="FJ14" s="152" t="b">
        <v>0</v>
      </c>
      <c r="FK14" s="192" t="b">
        <v>0</v>
      </c>
      <c r="FL14" s="193" t="b">
        <v>0</v>
      </c>
      <c r="FM14" s="152" t="b">
        <v>0</v>
      </c>
      <c r="FN14" s="152" t="b">
        <v>0</v>
      </c>
      <c r="FO14" s="152" t="b">
        <v>0</v>
      </c>
      <c r="FP14" s="192" t="b">
        <v>0</v>
      </c>
      <c r="FQ14" s="193" t="b">
        <v>0</v>
      </c>
      <c r="FR14" s="152" t="b">
        <v>0</v>
      </c>
      <c r="FS14" s="191" t="b">
        <v>0</v>
      </c>
      <c r="FT14" s="152" t="b">
        <v>0</v>
      </c>
      <c r="FU14" s="192" t="b">
        <v>0</v>
      </c>
      <c r="FV14" s="193" t="b">
        <v>0</v>
      </c>
      <c r="FW14" s="152" t="b">
        <v>0</v>
      </c>
      <c r="FX14" s="191" t="b">
        <v>0</v>
      </c>
      <c r="FY14" s="152" t="b">
        <v>0</v>
      </c>
      <c r="FZ14" s="192" t="b">
        <v>0</v>
      </c>
      <c r="GA14" s="91"/>
      <c r="GB14" s="145"/>
      <c r="GC14" s="144"/>
      <c r="GD14" s="144"/>
      <c r="GE14" s="144"/>
      <c r="GF14" s="148"/>
      <c r="GG14" s="147"/>
      <c r="GH14" s="146"/>
      <c r="GI14" s="145"/>
      <c r="GJ14" s="144"/>
      <c r="GK14" s="143"/>
      <c r="GL14" s="142">
        <f>SUM(GB14:GF14)</f>
        <v>0</v>
      </c>
      <c r="GM14" s="141">
        <f>SUM(GI14:GK14)</f>
        <v>0</v>
      </c>
      <c r="GN14" s="140">
        <f>GG14+GH14</f>
        <v>0</v>
      </c>
      <c r="GO14" s="139">
        <f>COUNTIF(EH14:FP14,TRUE)+SUM(GP14:GQ14)</f>
        <v>5</v>
      </c>
      <c r="GP14" s="138">
        <f>COUNTIF(EH14:FP14,"R")</f>
        <v>0</v>
      </c>
      <c r="GQ14" s="137">
        <f>COUNTIF(EH14:FP14,"J")</f>
        <v>0</v>
      </c>
      <c r="GR14" s="180">
        <f>COUNTIF(EH14:FP14,"F")</f>
        <v>0</v>
      </c>
      <c r="GS14" s="136">
        <f>(GO14)/$GS$6</f>
        <v>0.17857142857142858</v>
      </c>
      <c r="GT14" s="135">
        <f>GL14*$GT$8/$GT$9</f>
        <v>0</v>
      </c>
      <c r="GU14" s="134">
        <f>GL14*$GU$8/$GT$9</f>
        <v>0</v>
      </c>
      <c r="GV14" s="133">
        <f>GN14*$GV$8/$GV$9</f>
        <v>0</v>
      </c>
      <c r="GW14" s="132">
        <f>GN14*$GW$8/$GV$9</f>
        <v>0</v>
      </c>
      <c r="GX14" s="131">
        <f>GU14+GW14+GM14</f>
        <v>0</v>
      </c>
      <c r="GY14" s="130">
        <f>GX14</f>
        <v>0</v>
      </c>
      <c r="GZ14" s="207"/>
    </row>
    <row r="15" spans="1:208" x14ac:dyDescent="0.3">
      <c r="A15" s="128" t="str">
        <f t="shared" si="0"/>
        <v/>
      </c>
      <c r="B15" s="190"/>
      <c r="C15" s="203"/>
      <c r="D15" s="188"/>
      <c r="E15" s="421"/>
      <c r="F15" s="414"/>
      <c r="G15" s="414"/>
      <c r="H15" s="414"/>
      <c r="I15" s="422"/>
      <c r="J15" s="413"/>
      <c r="K15" s="414"/>
      <c r="L15" s="414"/>
      <c r="M15" s="414"/>
      <c r="N15" s="415"/>
      <c r="O15" s="413"/>
      <c r="P15" s="414"/>
      <c r="Q15" s="414"/>
      <c r="R15" s="414"/>
      <c r="S15" s="415"/>
      <c r="T15" s="413"/>
      <c r="U15" s="414"/>
      <c r="V15" s="414"/>
      <c r="W15" s="414"/>
      <c r="X15" s="415"/>
      <c r="Y15" s="413"/>
      <c r="Z15" s="414"/>
      <c r="AA15" s="414"/>
      <c r="AB15" s="414"/>
      <c r="AC15" s="415"/>
      <c r="AD15" s="413"/>
      <c r="AE15" s="414"/>
      <c r="AF15" s="414"/>
      <c r="AG15" s="414"/>
      <c r="AH15" s="415"/>
      <c r="AI15" s="91"/>
      <c r="AJ15" s="395"/>
      <c r="AK15" s="396"/>
      <c r="AL15" s="396"/>
      <c r="AM15" s="396"/>
      <c r="AN15" s="396"/>
      <c r="AO15" s="396"/>
      <c r="AP15" s="396"/>
      <c r="AQ15" s="396"/>
      <c r="AR15" s="396"/>
      <c r="AS15" s="396"/>
      <c r="AT15" s="397"/>
      <c r="AU15" s="395"/>
      <c r="AV15" s="396"/>
      <c r="AW15" s="398"/>
      <c r="AX15" s="398"/>
      <c r="AY15" s="399"/>
      <c r="AZ15" s="185">
        <f t="shared" si="1"/>
        <v>0</v>
      </c>
      <c r="BA15" s="184">
        <f t="shared" si="2"/>
        <v>0</v>
      </c>
      <c r="BB15" s="183">
        <f t="shared" si="3"/>
        <v>0</v>
      </c>
      <c r="BC15" s="139"/>
      <c r="BD15" s="182"/>
      <c r="BE15" s="181"/>
      <c r="BF15" s="180"/>
      <c r="BG15" s="179"/>
      <c r="BH15" s="178"/>
      <c r="BI15" s="177"/>
      <c r="BJ15" s="156"/>
      <c r="BK15" s="176"/>
      <c r="BL15" s="132"/>
      <c r="BM15" s="175"/>
      <c r="BN15" s="174"/>
      <c r="BO15" s="173"/>
      <c r="BP15" s="115"/>
      <c r="BQ15" s="115"/>
      <c r="BR15" s="201" t="b">
        <v>1</v>
      </c>
      <c r="BS15" s="152" t="b">
        <v>1</v>
      </c>
      <c r="BT15" s="152" t="b">
        <v>1</v>
      </c>
      <c r="BU15" s="152" t="b">
        <v>1</v>
      </c>
      <c r="BV15" s="187" t="s">
        <v>9</v>
      </c>
      <c r="BW15" s="200" t="b">
        <v>1</v>
      </c>
      <c r="BX15" s="152" t="b">
        <v>1</v>
      </c>
      <c r="BY15" s="152" t="b">
        <v>1</v>
      </c>
      <c r="BZ15" s="152" t="b">
        <v>1</v>
      </c>
      <c r="CA15" s="187" t="b">
        <v>1</v>
      </c>
      <c r="CB15" s="198" t="b">
        <v>1</v>
      </c>
      <c r="CC15" s="198" t="b">
        <v>1</v>
      </c>
      <c r="CD15" s="198" t="b">
        <v>1</v>
      </c>
      <c r="CE15" s="198" t="b">
        <v>1</v>
      </c>
      <c r="CF15" s="198" t="b">
        <v>1</v>
      </c>
      <c r="CG15" s="199" t="b">
        <v>1</v>
      </c>
      <c r="CH15" s="198" t="b">
        <v>1</v>
      </c>
      <c r="CI15" s="198" t="b">
        <v>1</v>
      </c>
      <c r="CJ15" s="198" t="b">
        <v>1</v>
      </c>
      <c r="CK15" s="219" t="b">
        <v>1</v>
      </c>
      <c r="CL15" s="193" t="b">
        <v>1</v>
      </c>
      <c r="CM15" s="152" t="b">
        <v>1</v>
      </c>
      <c r="CN15" s="152" t="b">
        <v>1</v>
      </c>
      <c r="CO15" s="152" t="b">
        <v>1</v>
      </c>
      <c r="CP15" s="192" t="b">
        <v>1</v>
      </c>
      <c r="CQ15" s="198" t="b">
        <v>1</v>
      </c>
      <c r="CR15" s="198" t="s">
        <v>9</v>
      </c>
      <c r="CS15" s="198" t="b">
        <v>1</v>
      </c>
      <c r="CT15" s="198" t="b">
        <v>1</v>
      </c>
      <c r="CU15" s="198" t="b">
        <v>1</v>
      </c>
      <c r="CV15" s="199" t="s">
        <v>9</v>
      </c>
      <c r="CW15" s="198" t="b">
        <v>1</v>
      </c>
      <c r="CX15" s="198" t="b">
        <v>1</v>
      </c>
      <c r="CY15" s="198" t="b">
        <v>1</v>
      </c>
      <c r="CZ15" s="197" t="b">
        <v>1</v>
      </c>
      <c r="DA15" s="193" t="b">
        <v>1</v>
      </c>
      <c r="DB15" s="152" t="b">
        <v>1</v>
      </c>
      <c r="DC15" s="152" t="b">
        <v>1</v>
      </c>
      <c r="DD15" s="152" t="b">
        <v>1</v>
      </c>
      <c r="DE15" s="192" t="b">
        <v>1</v>
      </c>
      <c r="DF15" s="91"/>
      <c r="DG15" s="167">
        <v>18</v>
      </c>
      <c r="DH15" s="166">
        <v>4</v>
      </c>
      <c r="DI15" s="166">
        <v>4</v>
      </c>
      <c r="DJ15" s="166"/>
      <c r="DK15" s="166"/>
      <c r="DL15" s="165"/>
      <c r="DM15" s="196">
        <v>17</v>
      </c>
      <c r="DN15" s="195"/>
      <c r="DO15" s="162"/>
      <c r="DP15" s="144"/>
      <c r="DQ15" s="148">
        <v>0.5</v>
      </c>
      <c r="DR15" s="194">
        <f t="shared" si="4"/>
        <v>26</v>
      </c>
      <c r="DS15" s="160">
        <f t="shared" si="5"/>
        <v>0.5</v>
      </c>
      <c r="DT15" s="159">
        <f t="shared" si="6"/>
        <v>17</v>
      </c>
      <c r="DU15" s="139">
        <f t="shared" si="7"/>
        <v>37</v>
      </c>
      <c r="DV15" s="138">
        <f t="shared" si="8"/>
        <v>0</v>
      </c>
      <c r="DW15" s="137">
        <f t="shared" si="9"/>
        <v>0</v>
      </c>
      <c r="DX15" s="180">
        <f t="shared" si="10"/>
        <v>3</v>
      </c>
      <c r="DY15" s="136">
        <f t="shared" si="11"/>
        <v>1.7619047619047619</v>
      </c>
      <c r="DZ15" s="177">
        <f t="shared" si="12"/>
        <v>0.6</v>
      </c>
      <c r="EA15" s="132">
        <f t="shared" si="13"/>
        <v>6</v>
      </c>
      <c r="EB15" s="176">
        <f t="shared" si="14"/>
        <v>0.22666666666666668</v>
      </c>
      <c r="EC15" s="156">
        <f t="shared" si="15"/>
        <v>2.2666666666666666</v>
      </c>
      <c r="ED15" s="155">
        <f t="shared" si="16"/>
        <v>8.7666666666666657</v>
      </c>
      <c r="EE15" s="154">
        <f>ED15</f>
        <v>8.7666666666666657</v>
      </c>
      <c r="EF15" s="153" t="s">
        <v>20</v>
      </c>
      <c r="EG15" s="95"/>
      <c r="EH15" s="193" t="b">
        <v>0</v>
      </c>
      <c r="EI15" s="193" t="b">
        <v>1</v>
      </c>
      <c r="EJ15" s="152" t="b">
        <v>1</v>
      </c>
      <c r="EK15" s="152" t="b">
        <v>1</v>
      </c>
      <c r="EL15" s="192" t="b">
        <v>0</v>
      </c>
      <c r="EM15" s="193" t="b">
        <v>0</v>
      </c>
      <c r="EN15" s="152" t="b">
        <v>1</v>
      </c>
      <c r="EO15" s="152" t="b">
        <v>0</v>
      </c>
      <c r="EP15" s="152" t="b">
        <v>1</v>
      </c>
      <c r="EQ15" s="192" t="b">
        <v>0</v>
      </c>
      <c r="ER15" s="193" t="b">
        <v>0</v>
      </c>
      <c r="ES15" s="152" t="b">
        <v>0</v>
      </c>
      <c r="ET15" s="191" t="b">
        <v>0</v>
      </c>
      <c r="EU15" s="152" t="b">
        <v>0</v>
      </c>
      <c r="EV15" s="192" t="b">
        <v>0</v>
      </c>
      <c r="EW15" s="193" t="b">
        <v>0</v>
      </c>
      <c r="EX15" s="152" t="b">
        <v>0</v>
      </c>
      <c r="EY15" s="191" t="b">
        <v>0</v>
      </c>
      <c r="EZ15" s="152" t="b">
        <v>0</v>
      </c>
      <c r="FA15" s="192" t="b">
        <v>0</v>
      </c>
      <c r="FB15" s="193" t="b">
        <v>0</v>
      </c>
      <c r="FC15" s="152" t="b">
        <v>0</v>
      </c>
      <c r="FD15" s="152" t="b">
        <v>0</v>
      </c>
      <c r="FE15" s="152" t="b">
        <v>0</v>
      </c>
      <c r="FF15" s="192" t="b">
        <v>0</v>
      </c>
      <c r="FG15" s="193" t="b">
        <v>0</v>
      </c>
      <c r="FH15" s="152" t="b">
        <v>0</v>
      </c>
      <c r="FI15" s="152" t="b">
        <v>0</v>
      </c>
      <c r="FJ15" s="152" t="b">
        <v>0</v>
      </c>
      <c r="FK15" s="192" t="b">
        <v>0</v>
      </c>
      <c r="FL15" s="193" t="b">
        <v>0</v>
      </c>
      <c r="FM15" s="152" t="b">
        <v>0</v>
      </c>
      <c r="FN15" s="152" t="b">
        <v>0</v>
      </c>
      <c r="FO15" s="152" t="b">
        <v>0</v>
      </c>
      <c r="FP15" s="192" t="b">
        <v>0</v>
      </c>
      <c r="FQ15" s="193" t="b">
        <v>0</v>
      </c>
      <c r="FR15" s="152" t="b">
        <v>0</v>
      </c>
      <c r="FS15" s="191" t="b">
        <v>0</v>
      </c>
      <c r="FT15" s="152" t="b">
        <v>0</v>
      </c>
      <c r="FU15" s="192" t="b">
        <v>0</v>
      </c>
      <c r="FV15" s="193" t="b">
        <v>0</v>
      </c>
      <c r="FW15" s="152" t="b">
        <v>0</v>
      </c>
      <c r="FX15" s="191" t="b">
        <v>0</v>
      </c>
      <c r="FY15" s="152" t="b">
        <v>0</v>
      </c>
      <c r="FZ15" s="192" t="b">
        <v>0</v>
      </c>
      <c r="GA15" s="91"/>
      <c r="GB15" s="145"/>
      <c r="GC15" s="144"/>
      <c r="GD15" s="144"/>
      <c r="GE15" s="144"/>
      <c r="GF15" s="148"/>
      <c r="GG15" s="147"/>
      <c r="GH15" s="146"/>
      <c r="GI15" s="145"/>
      <c r="GJ15" s="144"/>
      <c r="GK15" s="143"/>
      <c r="GL15" s="142"/>
      <c r="GM15" s="141"/>
      <c r="GN15" s="140"/>
      <c r="GO15" s="139"/>
      <c r="GP15" s="138"/>
      <c r="GQ15" s="137"/>
      <c r="GR15" s="180"/>
      <c r="GS15" s="136"/>
      <c r="GT15" s="135"/>
      <c r="GU15" s="134"/>
      <c r="GV15" s="133"/>
      <c r="GW15" s="132"/>
      <c r="GX15" s="131"/>
      <c r="GY15" s="130"/>
      <c r="GZ15" s="207"/>
    </row>
    <row r="16" spans="1:208" x14ac:dyDescent="0.3">
      <c r="A16" s="128" t="str">
        <f t="shared" si="0"/>
        <v/>
      </c>
      <c r="B16" s="190"/>
      <c r="C16" s="202"/>
      <c r="D16" s="188"/>
      <c r="E16" s="421"/>
      <c r="F16" s="414"/>
      <c r="G16" s="414"/>
      <c r="H16" s="414"/>
      <c r="I16" s="422"/>
      <c r="J16" s="413"/>
      <c r="K16" s="414"/>
      <c r="L16" s="414"/>
      <c r="M16" s="414"/>
      <c r="N16" s="415"/>
      <c r="O16" s="413"/>
      <c r="P16" s="414"/>
      <c r="Q16" s="414"/>
      <c r="R16" s="414"/>
      <c r="S16" s="415"/>
      <c r="T16" s="413"/>
      <c r="U16" s="414"/>
      <c r="V16" s="414"/>
      <c r="W16" s="414"/>
      <c r="X16" s="415"/>
      <c r="Y16" s="413"/>
      <c r="Z16" s="414"/>
      <c r="AA16" s="414"/>
      <c r="AB16" s="414"/>
      <c r="AC16" s="415"/>
      <c r="AD16" s="413"/>
      <c r="AE16" s="414"/>
      <c r="AF16" s="414"/>
      <c r="AG16" s="414"/>
      <c r="AH16" s="415"/>
      <c r="AI16" s="91"/>
      <c r="AJ16" s="395"/>
      <c r="AK16" s="396"/>
      <c r="AL16" s="396"/>
      <c r="AM16" s="396"/>
      <c r="AN16" s="396"/>
      <c r="AO16" s="396"/>
      <c r="AP16" s="396"/>
      <c r="AQ16" s="396"/>
      <c r="AR16" s="396"/>
      <c r="AS16" s="396"/>
      <c r="AT16" s="397"/>
      <c r="AU16" s="395"/>
      <c r="AV16" s="396"/>
      <c r="AW16" s="398"/>
      <c r="AX16" s="398"/>
      <c r="AY16" s="399"/>
      <c r="AZ16" s="185">
        <f t="shared" si="1"/>
        <v>0</v>
      </c>
      <c r="BA16" s="184">
        <f t="shared" si="2"/>
        <v>0</v>
      </c>
      <c r="BB16" s="183">
        <f t="shared" si="3"/>
        <v>0</v>
      </c>
      <c r="BC16" s="139"/>
      <c r="BD16" s="182"/>
      <c r="BE16" s="181"/>
      <c r="BF16" s="180"/>
      <c r="BG16" s="179"/>
      <c r="BH16" s="178"/>
      <c r="BI16" s="177"/>
      <c r="BJ16" s="156"/>
      <c r="BK16" s="176"/>
      <c r="BL16" s="132"/>
      <c r="BM16" s="175"/>
      <c r="BN16" s="174"/>
      <c r="BO16" s="173"/>
      <c r="BP16" s="115"/>
      <c r="BQ16" s="115"/>
      <c r="BR16" s="201" t="b">
        <v>1</v>
      </c>
      <c r="BS16" s="152" t="b">
        <v>1</v>
      </c>
      <c r="BT16" s="152" t="b">
        <v>1</v>
      </c>
      <c r="BU16" s="152" t="b">
        <v>1</v>
      </c>
      <c r="BV16" s="187" t="b">
        <v>1</v>
      </c>
      <c r="BW16" s="200" t="b">
        <v>1</v>
      </c>
      <c r="BX16" s="152" t="b">
        <v>1</v>
      </c>
      <c r="BY16" s="152" t="b">
        <v>1</v>
      </c>
      <c r="BZ16" s="152" t="b">
        <v>1</v>
      </c>
      <c r="CA16" s="187" t="b">
        <v>1</v>
      </c>
      <c r="CB16" s="198" t="b">
        <v>1</v>
      </c>
      <c r="CC16" s="198" t="b">
        <v>1</v>
      </c>
      <c r="CD16" s="198" t="b">
        <v>1</v>
      </c>
      <c r="CE16" s="198" t="b">
        <v>1</v>
      </c>
      <c r="CF16" s="198" t="b">
        <v>1</v>
      </c>
      <c r="CG16" s="199" t="b">
        <v>1</v>
      </c>
      <c r="CH16" s="198" t="b">
        <v>1</v>
      </c>
      <c r="CI16" s="198" t="b">
        <v>1</v>
      </c>
      <c r="CJ16" s="198" t="b">
        <v>1</v>
      </c>
      <c r="CK16" s="219" t="b">
        <v>1</v>
      </c>
      <c r="CL16" s="193" t="b">
        <v>1</v>
      </c>
      <c r="CM16" s="152" t="b">
        <v>1</v>
      </c>
      <c r="CN16" s="152" t="b">
        <v>1</v>
      </c>
      <c r="CO16" s="152" t="b">
        <v>1</v>
      </c>
      <c r="CP16" s="192" t="b">
        <v>1</v>
      </c>
      <c r="CQ16" s="198" t="b">
        <v>1</v>
      </c>
      <c r="CR16" s="198" t="s">
        <v>12</v>
      </c>
      <c r="CS16" s="198" t="s">
        <v>12</v>
      </c>
      <c r="CT16" s="198" t="b">
        <v>1</v>
      </c>
      <c r="CU16" s="198" t="b">
        <v>1</v>
      </c>
      <c r="CV16" s="199" t="b">
        <v>1</v>
      </c>
      <c r="CW16" s="198" t="b">
        <v>1</v>
      </c>
      <c r="CX16" s="198" t="b">
        <v>1</v>
      </c>
      <c r="CY16" s="198" t="b">
        <v>1</v>
      </c>
      <c r="CZ16" s="197" t="b">
        <v>1</v>
      </c>
      <c r="DA16" s="193" t="b">
        <v>1</v>
      </c>
      <c r="DB16" s="152" t="b">
        <v>1</v>
      </c>
      <c r="DC16" s="152" t="b">
        <v>1</v>
      </c>
      <c r="DD16" s="152" t="b">
        <v>1</v>
      </c>
      <c r="DE16" s="192" t="b">
        <v>1</v>
      </c>
      <c r="DF16" s="91"/>
      <c r="DG16" s="167">
        <v>18</v>
      </c>
      <c r="DH16" s="166">
        <v>4</v>
      </c>
      <c r="DI16" s="166">
        <v>4</v>
      </c>
      <c r="DJ16" s="166"/>
      <c r="DK16" s="166"/>
      <c r="DL16" s="165"/>
      <c r="DM16" s="196">
        <v>30</v>
      </c>
      <c r="DN16" s="195"/>
      <c r="DO16" s="162">
        <v>0.5</v>
      </c>
      <c r="DP16" s="144"/>
      <c r="DQ16" s="148">
        <v>0.5</v>
      </c>
      <c r="DR16" s="194">
        <f t="shared" si="4"/>
        <v>26</v>
      </c>
      <c r="DS16" s="160">
        <f t="shared" si="5"/>
        <v>1</v>
      </c>
      <c r="DT16" s="159">
        <f t="shared" si="6"/>
        <v>30</v>
      </c>
      <c r="DU16" s="139">
        <f t="shared" si="7"/>
        <v>40</v>
      </c>
      <c r="DV16" s="138">
        <f t="shared" si="8"/>
        <v>0</v>
      </c>
      <c r="DW16" s="137">
        <f t="shared" si="9"/>
        <v>2</v>
      </c>
      <c r="DX16" s="180">
        <f t="shared" si="10"/>
        <v>0</v>
      </c>
      <c r="DY16" s="136">
        <f t="shared" si="11"/>
        <v>1.9047619047619047</v>
      </c>
      <c r="DZ16" s="177">
        <f t="shared" si="12"/>
        <v>0.6</v>
      </c>
      <c r="EA16" s="132">
        <f t="shared" si="13"/>
        <v>6</v>
      </c>
      <c r="EB16" s="176">
        <f t="shared" si="14"/>
        <v>0.4</v>
      </c>
      <c r="EC16" s="156">
        <f t="shared" si="15"/>
        <v>4</v>
      </c>
      <c r="ED16" s="155">
        <f t="shared" si="16"/>
        <v>11</v>
      </c>
      <c r="EE16" s="154">
        <v>10</v>
      </c>
      <c r="EF16" s="153"/>
      <c r="EG16" s="95"/>
      <c r="EH16" s="193" t="b">
        <v>0</v>
      </c>
      <c r="EI16" s="193" t="b">
        <v>1</v>
      </c>
      <c r="EJ16" s="152" t="b">
        <v>1</v>
      </c>
      <c r="EK16" s="152" t="b">
        <v>1</v>
      </c>
      <c r="EL16" s="192" t="b">
        <v>0</v>
      </c>
      <c r="EM16" s="193" t="b">
        <v>0</v>
      </c>
      <c r="EN16" s="152" t="b">
        <v>1</v>
      </c>
      <c r="EO16" s="152" t="b">
        <v>0</v>
      </c>
      <c r="EP16" s="152" t="b">
        <v>1</v>
      </c>
      <c r="EQ16" s="192" t="b">
        <v>0</v>
      </c>
      <c r="ER16" s="193" t="b">
        <v>0</v>
      </c>
      <c r="ES16" s="152" t="b">
        <v>0</v>
      </c>
      <c r="ET16" s="191" t="b">
        <v>0</v>
      </c>
      <c r="EU16" s="152" t="b">
        <v>0</v>
      </c>
      <c r="EV16" s="192" t="b">
        <v>0</v>
      </c>
      <c r="EW16" s="193" t="b">
        <v>0</v>
      </c>
      <c r="EX16" s="152" t="b">
        <v>0</v>
      </c>
      <c r="EY16" s="191" t="b">
        <v>0</v>
      </c>
      <c r="EZ16" s="152" t="b">
        <v>0</v>
      </c>
      <c r="FA16" s="192" t="b">
        <v>0</v>
      </c>
      <c r="FB16" s="193" t="b">
        <v>0</v>
      </c>
      <c r="FC16" s="152" t="b">
        <v>0</v>
      </c>
      <c r="FD16" s="152" t="b">
        <v>0</v>
      </c>
      <c r="FE16" s="152" t="b">
        <v>0</v>
      </c>
      <c r="FF16" s="192" t="b">
        <v>0</v>
      </c>
      <c r="FG16" s="193" t="b">
        <v>0</v>
      </c>
      <c r="FH16" s="152" t="b">
        <v>0</v>
      </c>
      <c r="FI16" s="152" t="b">
        <v>0</v>
      </c>
      <c r="FJ16" s="152" t="b">
        <v>0</v>
      </c>
      <c r="FK16" s="192" t="b">
        <v>0</v>
      </c>
      <c r="FL16" s="193" t="b">
        <v>0</v>
      </c>
      <c r="FM16" s="152" t="b">
        <v>0</v>
      </c>
      <c r="FN16" s="152" t="b">
        <v>0</v>
      </c>
      <c r="FO16" s="152" t="b">
        <v>0</v>
      </c>
      <c r="FP16" s="192" t="b">
        <v>0</v>
      </c>
      <c r="FQ16" s="193" t="b">
        <v>0</v>
      </c>
      <c r="FR16" s="152" t="b">
        <v>0</v>
      </c>
      <c r="FS16" s="191" t="b">
        <v>0</v>
      </c>
      <c r="FT16" s="152" t="b">
        <v>0</v>
      </c>
      <c r="FU16" s="192" t="b">
        <v>0</v>
      </c>
      <c r="FV16" s="193" t="b">
        <v>0</v>
      </c>
      <c r="FW16" s="152" t="b">
        <v>0</v>
      </c>
      <c r="FX16" s="191" t="b">
        <v>0</v>
      </c>
      <c r="FY16" s="152" t="b">
        <v>0</v>
      </c>
      <c r="FZ16" s="192" t="b">
        <v>0</v>
      </c>
      <c r="GA16" s="91"/>
      <c r="GB16" s="145"/>
      <c r="GC16" s="144"/>
      <c r="GD16" s="144"/>
      <c r="GE16" s="144"/>
      <c r="GF16" s="148"/>
      <c r="GG16" s="147"/>
      <c r="GH16" s="146"/>
      <c r="GI16" s="145"/>
      <c r="GJ16" s="144"/>
      <c r="GK16" s="143"/>
      <c r="GL16" s="142">
        <f>SUM(GB16:GF16)</f>
        <v>0</v>
      </c>
      <c r="GM16" s="141">
        <f>SUM(GI16:GK16)</f>
        <v>0</v>
      </c>
      <c r="GN16" s="140">
        <f>GG16+GH16</f>
        <v>0</v>
      </c>
      <c r="GO16" s="139">
        <f>COUNTIF(EH16:FP16,TRUE)+SUM(GP16:GQ16)</f>
        <v>5</v>
      </c>
      <c r="GP16" s="138">
        <f>COUNTIF(EH16:FP16,"R")</f>
        <v>0</v>
      </c>
      <c r="GQ16" s="137">
        <f>COUNTIF(EH16:FP16,"J")</f>
        <v>0</v>
      </c>
      <c r="GR16" s="180">
        <f>COUNTIF(EH16:FP16,"F")</f>
        <v>0</v>
      </c>
      <c r="GS16" s="136">
        <f>(GO16)/$GS$6</f>
        <v>0.17857142857142858</v>
      </c>
      <c r="GT16" s="135">
        <f>GL16*$GT$8/$GT$9</f>
        <v>0</v>
      </c>
      <c r="GU16" s="134">
        <f>GL16*$GU$8/$GT$9</f>
        <v>0</v>
      </c>
      <c r="GV16" s="133">
        <f>GN16*$GV$8/$GV$9</f>
        <v>0</v>
      </c>
      <c r="GW16" s="132">
        <f>GN16*$GW$8/$GV$9</f>
        <v>0</v>
      </c>
      <c r="GX16" s="131">
        <f>GU16+GW16+GM16</f>
        <v>0</v>
      </c>
      <c r="GY16" s="130">
        <f>GX16</f>
        <v>0</v>
      </c>
      <c r="GZ16" s="207"/>
    </row>
    <row r="17" spans="1:208" x14ac:dyDescent="0.3">
      <c r="A17" s="128" t="str">
        <f t="shared" si="0"/>
        <v/>
      </c>
      <c r="B17" s="190"/>
      <c r="C17" s="202"/>
      <c r="D17" s="188"/>
      <c r="E17" s="421"/>
      <c r="F17" s="414"/>
      <c r="G17" s="414"/>
      <c r="H17" s="414"/>
      <c r="I17" s="422"/>
      <c r="J17" s="413"/>
      <c r="K17" s="414"/>
      <c r="L17" s="414"/>
      <c r="M17" s="414"/>
      <c r="N17" s="415"/>
      <c r="O17" s="413"/>
      <c r="P17" s="414"/>
      <c r="Q17" s="414"/>
      <c r="R17" s="414"/>
      <c r="S17" s="415"/>
      <c r="T17" s="413"/>
      <c r="U17" s="414"/>
      <c r="V17" s="414"/>
      <c r="W17" s="414"/>
      <c r="X17" s="415"/>
      <c r="Y17" s="413"/>
      <c r="Z17" s="414"/>
      <c r="AA17" s="414"/>
      <c r="AB17" s="414"/>
      <c r="AC17" s="415"/>
      <c r="AD17" s="413"/>
      <c r="AE17" s="414"/>
      <c r="AF17" s="414"/>
      <c r="AG17" s="414"/>
      <c r="AH17" s="415"/>
      <c r="AI17" s="91"/>
      <c r="AJ17" s="395"/>
      <c r="AK17" s="396"/>
      <c r="AL17" s="396"/>
      <c r="AM17" s="396"/>
      <c r="AN17" s="396"/>
      <c r="AO17" s="396"/>
      <c r="AP17" s="396"/>
      <c r="AQ17" s="396"/>
      <c r="AR17" s="396"/>
      <c r="AS17" s="396"/>
      <c r="AT17" s="397"/>
      <c r="AU17" s="395"/>
      <c r="AV17" s="396"/>
      <c r="AW17" s="398"/>
      <c r="AX17" s="398"/>
      <c r="AY17" s="399"/>
      <c r="AZ17" s="185">
        <f t="shared" si="1"/>
        <v>0</v>
      </c>
      <c r="BA17" s="184">
        <f t="shared" si="2"/>
        <v>0</v>
      </c>
      <c r="BB17" s="183">
        <f t="shared" si="3"/>
        <v>0</v>
      </c>
      <c r="BC17" s="139"/>
      <c r="BD17" s="182"/>
      <c r="BE17" s="181"/>
      <c r="BF17" s="180"/>
      <c r="BG17" s="179"/>
      <c r="BH17" s="178"/>
      <c r="BI17" s="177"/>
      <c r="BJ17" s="156"/>
      <c r="BK17" s="176"/>
      <c r="BL17" s="132"/>
      <c r="BM17" s="175"/>
      <c r="BN17" s="174"/>
      <c r="BO17" s="173"/>
      <c r="BP17" s="115"/>
      <c r="BQ17" s="115"/>
      <c r="BR17" s="201" t="b">
        <v>1</v>
      </c>
      <c r="BS17" s="152" t="b">
        <v>1</v>
      </c>
      <c r="BT17" s="152" t="b">
        <v>1</v>
      </c>
      <c r="BU17" s="152" t="b">
        <v>1</v>
      </c>
      <c r="BV17" s="187" t="b">
        <v>1</v>
      </c>
      <c r="BW17" s="200" t="b">
        <v>1</v>
      </c>
      <c r="BX17" s="152" t="b">
        <v>1</v>
      </c>
      <c r="BY17" s="152" t="b">
        <v>1</v>
      </c>
      <c r="BZ17" s="152" t="b">
        <v>1</v>
      </c>
      <c r="CA17" s="187" t="b">
        <v>1</v>
      </c>
      <c r="CB17" s="198" t="b">
        <v>1</v>
      </c>
      <c r="CC17" s="198" t="b">
        <v>1</v>
      </c>
      <c r="CD17" s="198" t="b">
        <v>1</v>
      </c>
      <c r="CE17" s="198" t="b">
        <v>1</v>
      </c>
      <c r="CF17" s="198" t="b">
        <v>1</v>
      </c>
      <c r="CG17" s="199" t="b">
        <v>1</v>
      </c>
      <c r="CH17" s="198" t="b">
        <v>1</v>
      </c>
      <c r="CI17" s="198" t="b">
        <v>1</v>
      </c>
      <c r="CJ17" s="198" t="b">
        <v>1</v>
      </c>
      <c r="CK17" s="219" t="b">
        <v>1</v>
      </c>
      <c r="CL17" s="193" t="b">
        <v>1</v>
      </c>
      <c r="CM17" s="152" t="b">
        <v>1</v>
      </c>
      <c r="CN17" s="152" t="b">
        <v>1</v>
      </c>
      <c r="CO17" s="152" t="b">
        <v>1</v>
      </c>
      <c r="CP17" s="192" t="b">
        <v>1</v>
      </c>
      <c r="CQ17" s="198" t="b">
        <v>1</v>
      </c>
      <c r="CR17" s="198" t="b">
        <v>1</v>
      </c>
      <c r="CS17" s="198" t="b">
        <v>1</v>
      </c>
      <c r="CT17" s="198" t="b">
        <v>1</v>
      </c>
      <c r="CU17" s="198" t="b">
        <v>1</v>
      </c>
      <c r="CV17" s="199" t="b">
        <v>1</v>
      </c>
      <c r="CW17" s="198" t="b">
        <v>1</v>
      </c>
      <c r="CX17" s="198" t="b">
        <v>1</v>
      </c>
      <c r="CY17" s="198" t="b">
        <v>1</v>
      </c>
      <c r="CZ17" s="197" t="b">
        <v>1</v>
      </c>
      <c r="DA17" s="193" t="b">
        <v>1</v>
      </c>
      <c r="DB17" s="152" t="b">
        <v>1</v>
      </c>
      <c r="DC17" s="152" t="b">
        <v>1</v>
      </c>
      <c r="DD17" s="152" t="b">
        <v>1</v>
      </c>
      <c r="DE17" s="192" t="b">
        <v>1</v>
      </c>
      <c r="DF17" s="91"/>
      <c r="DG17" s="167">
        <v>13</v>
      </c>
      <c r="DH17" s="166">
        <v>3</v>
      </c>
      <c r="DI17" s="166">
        <v>4</v>
      </c>
      <c r="DJ17" s="166"/>
      <c r="DK17" s="166"/>
      <c r="DL17" s="165"/>
      <c r="DM17" s="196">
        <v>18</v>
      </c>
      <c r="DN17" s="195"/>
      <c r="DO17" s="162"/>
      <c r="DP17" s="144"/>
      <c r="DQ17" s="148">
        <v>0.5</v>
      </c>
      <c r="DR17" s="194">
        <f t="shared" si="4"/>
        <v>20</v>
      </c>
      <c r="DS17" s="160">
        <f t="shared" si="5"/>
        <v>0.5</v>
      </c>
      <c r="DT17" s="159">
        <f t="shared" si="6"/>
        <v>18</v>
      </c>
      <c r="DU17" s="139">
        <f t="shared" si="7"/>
        <v>40</v>
      </c>
      <c r="DV17" s="138">
        <f t="shared" si="8"/>
        <v>0</v>
      </c>
      <c r="DW17" s="137">
        <f t="shared" si="9"/>
        <v>0</v>
      </c>
      <c r="DX17" s="180">
        <f t="shared" si="10"/>
        <v>0</v>
      </c>
      <c r="DY17" s="136">
        <f t="shared" si="11"/>
        <v>1.9047619047619047</v>
      </c>
      <c r="DZ17" s="177">
        <f t="shared" si="12"/>
        <v>0.46153846153846156</v>
      </c>
      <c r="EA17" s="132">
        <f t="shared" si="13"/>
        <v>4.615384615384615</v>
      </c>
      <c r="EB17" s="176">
        <f t="shared" si="14"/>
        <v>0.24000000000000002</v>
      </c>
      <c r="EC17" s="156">
        <f t="shared" si="15"/>
        <v>2.4</v>
      </c>
      <c r="ED17" s="155">
        <f t="shared" si="16"/>
        <v>7.5153846153846153</v>
      </c>
      <c r="EE17" s="154">
        <f t="shared" ref="EE17:EE42" si="17">ED17</f>
        <v>7.5153846153846153</v>
      </c>
      <c r="EF17" s="153"/>
      <c r="EG17" s="95"/>
      <c r="EH17" s="193" t="b">
        <v>0</v>
      </c>
      <c r="EI17" s="193" t="b">
        <v>1</v>
      </c>
      <c r="EJ17" s="152" t="b">
        <v>1</v>
      </c>
      <c r="EK17" s="152" t="b">
        <v>1</v>
      </c>
      <c r="EL17" s="192" t="b">
        <v>0</v>
      </c>
      <c r="EM17" s="193" t="b">
        <v>0</v>
      </c>
      <c r="EN17" s="152" t="b">
        <v>1</v>
      </c>
      <c r="EO17" s="152" t="b">
        <v>0</v>
      </c>
      <c r="EP17" s="152" t="b">
        <v>1</v>
      </c>
      <c r="EQ17" s="192" t="b">
        <v>0</v>
      </c>
      <c r="ER17" s="193" t="b">
        <v>0</v>
      </c>
      <c r="ES17" s="152" t="b">
        <v>0</v>
      </c>
      <c r="ET17" s="191" t="b">
        <v>0</v>
      </c>
      <c r="EU17" s="152" t="b">
        <v>0</v>
      </c>
      <c r="EV17" s="192" t="b">
        <v>0</v>
      </c>
      <c r="EW17" s="193" t="b">
        <v>0</v>
      </c>
      <c r="EX17" s="152" t="b">
        <v>0</v>
      </c>
      <c r="EY17" s="191" t="b">
        <v>0</v>
      </c>
      <c r="EZ17" s="152" t="b">
        <v>0</v>
      </c>
      <c r="FA17" s="192" t="b">
        <v>0</v>
      </c>
      <c r="FB17" s="193" t="b">
        <v>0</v>
      </c>
      <c r="FC17" s="152" t="b">
        <v>0</v>
      </c>
      <c r="FD17" s="152" t="b">
        <v>0</v>
      </c>
      <c r="FE17" s="152" t="b">
        <v>0</v>
      </c>
      <c r="FF17" s="192" t="b">
        <v>0</v>
      </c>
      <c r="FG17" s="193" t="b">
        <v>0</v>
      </c>
      <c r="FH17" s="152" t="b">
        <v>0</v>
      </c>
      <c r="FI17" s="152" t="b">
        <v>0</v>
      </c>
      <c r="FJ17" s="152" t="b">
        <v>0</v>
      </c>
      <c r="FK17" s="192" t="b">
        <v>0</v>
      </c>
      <c r="FL17" s="193" t="b">
        <v>0</v>
      </c>
      <c r="FM17" s="152" t="b">
        <v>0</v>
      </c>
      <c r="FN17" s="152" t="b">
        <v>0</v>
      </c>
      <c r="FO17" s="152" t="b">
        <v>0</v>
      </c>
      <c r="FP17" s="192" t="b">
        <v>0</v>
      </c>
      <c r="FQ17" s="193" t="b">
        <v>0</v>
      </c>
      <c r="FR17" s="152" t="b">
        <v>0</v>
      </c>
      <c r="FS17" s="191" t="b">
        <v>0</v>
      </c>
      <c r="FT17" s="152" t="b">
        <v>0</v>
      </c>
      <c r="FU17" s="192" t="b">
        <v>0</v>
      </c>
      <c r="FV17" s="193" t="b">
        <v>0</v>
      </c>
      <c r="FW17" s="152" t="b">
        <v>0</v>
      </c>
      <c r="FX17" s="191" t="b">
        <v>0</v>
      </c>
      <c r="FY17" s="152" t="b">
        <v>0</v>
      </c>
      <c r="FZ17" s="192" t="b">
        <v>0</v>
      </c>
      <c r="GA17" s="91"/>
      <c r="GB17" s="145"/>
      <c r="GC17" s="144"/>
      <c r="GD17" s="144"/>
      <c r="GE17" s="144"/>
      <c r="GF17" s="148"/>
      <c r="GG17" s="147"/>
      <c r="GH17" s="146"/>
      <c r="GI17" s="145"/>
      <c r="GJ17" s="144"/>
      <c r="GK17" s="143"/>
      <c r="GL17" s="142">
        <f>SUM(GB17:GF17)</f>
        <v>0</v>
      </c>
      <c r="GM17" s="141">
        <f>SUM(GI17:GK17)</f>
        <v>0</v>
      </c>
      <c r="GN17" s="140">
        <f>GG17+GH17</f>
        <v>0</v>
      </c>
      <c r="GO17" s="139">
        <f>COUNTIF(EH17:FP17,TRUE)+SUM(GP17:GQ17)</f>
        <v>5</v>
      </c>
      <c r="GP17" s="138">
        <f>COUNTIF(EH17:FP17,"R")</f>
        <v>0</v>
      </c>
      <c r="GQ17" s="137">
        <f>COUNTIF(EH17:FP17,"J")</f>
        <v>0</v>
      </c>
      <c r="GR17" s="180">
        <f>COUNTIF(EH17:FP17,"F")</f>
        <v>0</v>
      </c>
      <c r="GS17" s="136">
        <f>(GO17)/$GS$6</f>
        <v>0.17857142857142858</v>
      </c>
      <c r="GT17" s="135">
        <f>GL17*$GT$8/$GT$9</f>
        <v>0</v>
      </c>
      <c r="GU17" s="134">
        <f>GL17*$GU$8/$GT$9</f>
        <v>0</v>
      </c>
      <c r="GV17" s="133">
        <f>GN17*$GV$8/$GV$9</f>
        <v>0</v>
      </c>
      <c r="GW17" s="132">
        <f>GN17*$GW$8/$GV$9</f>
        <v>0</v>
      </c>
      <c r="GX17" s="131">
        <f>GU17+GW17+GM17</f>
        <v>0</v>
      </c>
      <c r="GY17" s="130">
        <f>GX17</f>
        <v>0</v>
      </c>
      <c r="GZ17" s="207"/>
    </row>
    <row r="18" spans="1:208" x14ac:dyDescent="0.3">
      <c r="A18" s="128" t="str">
        <f t="shared" si="0"/>
        <v/>
      </c>
      <c r="B18" s="190"/>
      <c r="C18" s="202"/>
      <c r="D18" s="188"/>
      <c r="E18" s="421"/>
      <c r="F18" s="414"/>
      <c r="G18" s="414"/>
      <c r="H18" s="414"/>
      <c r="I18" s="422"/>
      <c r="J18" s="413"/>
      <c r="K18" s="414"/>
      <c r="L18" s="414"/>
      <c r="M18" s="414"/>
      <c r="N18" s="415"/>
      <c r="O18" s="413"/>
      <c r="P18" s="414"/>
      <c r="Q18" s="414"/>
      <c r="R18" s="414"/>
      <c r="S18" s="415"/>
      <c r="T18" s="413"/>
      <c r="U18" s="414"/>
      <c r="V18" s="414"/>
      <c r="W18" s="414"/>
      <c r="X18" s="415"/>
      <c r="Y18" s="413"/>
      <c r="Z18" s="414"/>
      <c r="AA18" s="414"/>
      <c r="AB18" s="414"/>
      <c r="AC18" s="415"/>
      <c r="AD18" s="413"/>
      <c r="AE18" s="414"/>
      <c r="AF18" s="414"/>
      <c r="AG18" s="414"/>
      <c r="AH18" s="415"/>
      <c r="AI18" s="91"/>
      <c r="AJ18" s="395"/>
      <c r="AK18" s="396"/>
      <c r="AL18" s="396"/>
      <c r="AM18" s="396"/>
      <c r="AN18" s="396"/>
      <c r="AO18" s="396"/>
      <c r="AP18" s="396"/>
      <c r="AQ18" s="396"/>
      <c r="AR18" s="396"/>
      <c r="AS18" s="396"/>
      <c r="AT18" s="397"/>
      <c r="AU18" s="395"/>
      <c r="AV18" s="396"/>
      <c r="AW18" s="398"/>
      <c r="AX18" s="398"/>
      <c r="AY18" s="399"/>
      <c r="AZ18" s="185">
        <f t="shared" si="1"/>
        <v>0</v>
      </c>
      <c r="BA18" s="184">
        <f t="shared" si="2"/>
        <v>0</v>
      </c>
      <c r="BB18" s="183">
        <f t="shared" si="3"/>
        <v>0</v>
      </c>
      <c r="BC18" s="139"/>
      <c r="BD18" s="182"/>
      <c r="BE18" s="181"/>
      <c r="BF18" s="180"/>
      <c r="BG18" s="179"/>
      <c r="BH18" s="178"/>
      <c r="BI18" s="177"/>
      <c r="BJ18" s="156"/>
      <c r="BK18" s="176"/>
      <c r="BL18" s="132"/>
      <c r="BM18" s="175"/>
      <c r="BN18" s="174"/>
      <c r="BO18" s="173"/>
      <c r="BP18" s="115"/>
      <c r="BQ18" s="115"/>
      <c r="BR18" s="201" t="b">
        <v>1</v>
      </c>
      <c r="BS18" s="152" t="b">
        <v>1</v>
      </c>
      <c r="BT18" s="152" t="b">
        <v>1</v>
      </c>
      <c r="BU18" s="152" t="b">
        <v>1</v>
      </c>
      <c r="BV18" s="187" t="s">
        <v>9</v>
      </c>
      <c r="BW18" s="200" t="b">
        <v>1</v>
      </c>
      <c r="BX18" s="152" t="b">
        <v>1</v>
      </c>
      <c r="BY18" s="152" t="b">
        <v>1</v>
      </c>
      <c r="BZ18" s="152" t="b">
        <v>1</v>
      </c>
      <c r="CA18" s="187" t="b">
        <v>1</v>
      </c>
      <c r="CB18" s="198" t="b">
        <v>1</v>
      </c>
      <c r="CC18" s="198" t="b">
        <v>1</v>
      </c>
      <c r="CD18" s="198" t="b">
        <v>1</v>
      </c>
      <c r="CE18" s="198" t="b">
        <v>1</v>
      </c>
      <c r="CF18" s="198" t="b">
        <v>1</v>
      </c>
      <c r="CG18" s="199" t="b">
        <v>1</v>
      </c>
      <c r="CH18" s="198" t="b">
        <v>1</v>
      </c>
      <c r="CI18" s="198" t="b">
        <v>1</v>
      </c>
      <c r="CJ18" s="198" t="b">
        <v>1</v>
      </c>
      <c r="CK18" s="219" t="b">
        <v>1</v>
      </c>
      <c r="CL18" s="193" t="b">
        <v>1</v>
      </c>
      <c r="CM18" s="152" t="b">
        <v>1</v>
      </c>
      <c r="CN18" s="152" t="b">
        <v>1</v>
      </c>
      <c r="CO18" s="152" t="b">
        <v>1</v>
      </c>
      <c r="CP18" s="192" t="b">
        <v>1</v>
      </c>
      <c r="CQ18" s="198" t="b">
        <v>1</v>
      </c>
      <c r="CR18" s="198" t="b">
        <v>1</v>
      </c>
      <c r="CS18" s="198" t="b">
        <v>1</v>
      </c>
      <c r="CT18" s="198" t="b">
        <v>1</v>
      </c>
      <c r="CU18" s="198" t="b">
        <v>1</v>
      </c>
      <c r="CV18" s="199" t="b">
        <v>1</v>
      </c>
      <c r="CW18" s="198" t="b">
        <v>1</v>
      </c>
      <c r="CX18" s="198" t="b">
        <v>1</v>
      </c>
      <c r="CY18" s="198" t="b">
        <v>1</v>
      </c>
      <c r="CZ18" s="197" t="b">
        <v>1</v>
      </c>
      <c r="DA18" s="193" t="b">
        <v>1</v>
      </c>
      <c r="DB18" s="152" t="b">
        <v>1</v>
      </c>
      <c r="DC18" s="152" t="b">
        <v>1</v>
      </c>
      <c r="DD18" s="152" t="b">
        <v>1</v>
      </c>
      <c r="DE18" s="192" t="b">
        <v>1</v>
      </c>
      <c r="DF18" s="91"/>
      <c r="DG18" s="167">
        <v>18</v>
      </c>
      <c r="DH18" s="166">
        <v>4</v>
      </c>
      <c r="DI18" s="166">
        <v>4</v>
      </c>
      <c r="DJ18" s="166"/>
      <c r="DK18" s="166"/>
      <c r="DL18" s="165"/>
      <c r="DM18" s="196">
        <v>15</v>
      </c>
      <c r="DN18" s="195"/>
      <c r="DO18" s="162"/>
      <c r="DP18" s="144"/>
      <c r="DQ18" s="148"/>
      <c r="DR18" s="194">
        <f t="shared" si="4"/>
        <v>26</v>
      </c>
      <c r="DS18" s="160">
        <f t="shared" si="5"/>
        <v>0</v>
      </c>
      <c r="DT18" s="159">
        <f t="shared" si="6"/>
        <v>15</v>
      </c>
      <c r="DU18" s="139">
        <f t="shared" si="7"/>
        <v>39</v>
      </c>
      <c r="DV18" s="138">
        <f t="shared" si="8"/>
        <v>0</v>
      </c>
      <c r="DW18" s="137">
        <f t="shared" si="9"/>
        <v>0</v>
      </c>
      <c r="DX18" s="180">
        <f t="shared" si="10"/>
        <v>1</v>
      </c>
      <c r="DY18" s="136">
        <f t="shared" si="11"/>
        <v>1.8571428571428572</v>
      </c>
      <c r="DZ18" s="177">
        <f t="shared" si="12"/>
        <v>0.6</v>
      </c>
      <c r="EA18" s="132">
        <f t="shared" si="13"/>
        <v>6</v>
      </c>
      <c r="EB18" s="176">
        <f t="shared" si="14"/>
        <v>0.2</v>
      </c>
      <c r="EC18" s="156">
        <f t="shared" si="15"/>
        <v>2</v>
      </c>
      <c r="ED18" s="155">
        <f t="shared" si="16"/>
        <v>8</v>
      </c>
      <c r="EE18" s="154">
        <f t="shared" si="17"/>
        <v>8</v>
      </c>
      <c r="EF18" s="153"/>
      <c r="EG18" s="95"/>
      <c r="EH18" s="193" t="b">
        <v>0</v>
      </c>
      <c r="EI18" s="193" t="b">
        <v>1</v>
      </c>
      <c r="EJ18" s="152" t="b">
        <v>1</v>
      </c>
      <c r="EK18" s="152" t="b">
        <v>1</v>
      </c>
      <c r="EL18" s="192" t="b">
        <v>0</v>
      </c>
      <c r="EM18" s="193" t="b">
        <v>0</v>
      </c>
      <c r="EN18" s="152" t="b">
        <v>1</v>
      </c>
      <c r="EO18" s="152" t="b">
        <v>0</v>
      </c>
      <c r="EP18" s="152" t="b">
        <v>1</v>
      </c>
      <c r="EQ18" s="192" t="b">
        <v>0</v>
      </c>
      <c r="ER18" s="193" t="b">
        <v>0</v>
      </c>
      <c r="ES18" s="152" t="b">
        <v>0</v>
      </c>
      <c r="ET18" s="191" t="b">
        <v>0</v>
      </c>
      <c r="EU18" s="152" t="b">
        <v>0</v>
      </c>
      <c r="EV18" s="192" t="b">
        <v>0</v>
      </c>
      <c r="EW18" s="193" t="b">
        <v>0</v>
      </c>
      <c r="EX18" s="152" t="b">
        <v>0</v>
      </c>
      <c r="EY18" s="191" t="b">
        <v>0</v>
      </c>
      <c r="EZ18" s="152" t="b">
        <v>0</v>
      </c>
      <c r="FA18" s="192" t="b">
        <v>0</v>
      </c>
      <c r="FB18" s="193" t="b">
        <v>0</v>
      </c>
      <c r="FC18" s="152" t="b">
        <v>0</v>
      </c>
      <c r="FD18" s="152" t="b">
        <v>0</v>
      </c>
      <c r="FE18" s="152" t="b">
        <v>0</v>
      </c>
      <c r="FF18" s="192" t="b">
        <v>0</v>
      </c>
      <c r="FG18" s="193" t="b">
        <v>0</v>
      </c>
      <c r="FH18" s="152" t="b">
        <v>0</v>
      </c>
      <c r="FI18" s="152" t="b">
        <v>0</v>
      </c>
      <c r="FJ18" s="152" t="b">
        <v>0</v>
      </c>
      <c r="FK18" s="192" t="b">
        <v>0</v>
      </c>
      <c r="FL18" s="193" t="b">
        <v>0</v>
      </c>
      <c r="FM18" s="152" t="b">
        <v>0</v>
      </c>
      <c r="FN18" s="152" t="b">
        <v>0</v>
      </c>
      <c r="FO18" s="152" t="b">
        <v>0</v>
      </c>
      <c r="FP18" s="192" t="b">
        <v>0</v>
      </c>
      <c r="FQ18" s="193" t="b">
        <v>0</v>
      </c>
      <c r="FR18" s="152" t="b">
        <v>0</v>
      </c>
      <c r="FS18" s="191" t="b">
        <v>0</v>
      </c>
      <c r="FT18" s="152" t="b">
        <v>0</v>
      </c>
      <c r="FU18" s="192" t="b">
        <v>0</v>
      </c>
      <c r="FV18" s="193" t="b">
        <v>0</v>
      </c>
      <c r="FW18" s="152" t="b">
        <v>0</v>
      </c>
      <c r="FX18" s="191" t="b">
        <v>0</v>
      </c>
      <c r="FY18" s="152" t="b">
        <v>0</v>
      </c>
      <c r="FZ18" s="192" t="b">
        <v>0</v>
      </c>
      <c r="GA18" s="91"/>
      <c r="GB18" s="145"/>
      <c r="GC18" s="144"/>
      <c r="GD18" s="144"/>
      <c r="GE18" s="144"/>
      <c r="GF18" s="148"/>
      <c r="GG18" s="147"/>
      <c r="GH18" s="146"/>
      <c r="GI18" s="145"/>
      <c r="GJ18" s="144"/>
      <c r="GK18" s="143"/>
      <c r="GL18" s="142">
        <f>SUM(GB18:GF18)</f>
        <v>0</v>
      </c>
      <c r="GM18" s="141">
        <f>SUM(GI18:GK18)</f>
        <v>0</v>
      </c>
      <c r="GN18" s="140">
        <f>GG18+GH18</f>
        <v>0</v>
      </c>
      <c r="GO18" s="139">
        <f>COUNTIF(EH18:FP18,TRUE)+SUM(GP18:GQ18)</f>
        <v>5</v>
      </c>
      <c r="GP18" s="138">
        <f>COUNTIF(EH18:FP18,"R")</f>
        <v>0</v>
      </c>
      <c r="GQ18" s="137">
        <f>COUNTIF(EH18:FP18,"J")</f>
        <v>0</v>
      </c>
      <c r="GR18" s="180">
        <f>COUNTIF(EH18:FP18,"F")</f>
        <v>0</v>
      </c>
      <c r="GS18" s="136">
        <f>(GO18)/$GS$6</f>
        <v>0.17857142857142858</v>
      </c>
      <c r="GT18" s="135">
        <f>GL18*$GT$8/$GT$9</f>
        <v>0</v>
      </c>
      <c r="GU18" s="134">
        <f>GL18*$GU$8/$GT$9</f>
        <v>0</v>
      </c>
      <c r="GV18" s="133">
        <f>GN18*$GV$8/$GV$9</f>
        <v>0</v>
      </c>
      <c r="GW18" s="132">
        <f>GN18*$GW$8/$GV$9</f>
        <v>0</v>
      </c>
      <c r="GX18" s="131">
        <f>GU18+GW18+GM18</f>
        <v>0</v>
      </c>
      <c r="GY18" s="130">
        <f>GX18</f>
        <v>0</v>
      </c>
      <c r="GZ18" s="207"/>
    </row>
    <row r="19" spans="1:208" x14ac:dyDescent="0.3">
      <c r="A19" s="128" t="str">
        <f t="shared" si="0"/>
        <v/>
      </c>
      <c r="B19" s="190"/>
      <c r="C19" s="202"/>
      <c r="D19" s="188"/>
      <c r="E19" s="421"/>
      <c r="F19" s="414"/>
      <c r="G19" s="417"/>
      <c r="H19" s="417"/>
      <c r="I19" s="422"/>
      <c r="J19" s="416"/>
      <c r="K19" s="417"/>
      <c r="L19" s="417"/>
      <c r="M19" s="414"/>
      <c r="N19" s="415"/>
      <c r="O19" s="416"/>
      <c r="P19" s="417"/>
      <c r="Q19" s="414"/>
      <c r="R19" s="414"/>
      <c r="S19" s="418"/>
      <c r="T19" s="416"/>
      <c r="U19" s="417"/>
      <c r="V19" s="417"/>
      <c r="W19" s="414"/>
      <c r="X19" s="418"/>
      <c r="Y19" s="416"/>
      <c r="Z19" s="417"/>
      <c r="AA19" s="417"/>
      <c r="AB19" s="414"/>
      <c r="AC19" s="415"/>
      <c r="AD19" s="416"/>
      <c r="AE19" s="417"/>
      <c r="AF19" s="417"/>
      <c r="AG19" s="414"/>
      <c r="AH19" s="418"/>
      <c r="AI19" s="91"/>
      <c r="AJ19" s="395"/>
      <c r="AK19" s="396"/>
      <c r="AL19" s="396"/>
      <c r="AM19" s="396"/>
      <c r="AN19" s="396"/>
      <c r="AO19" s="396"/>
      <c r="AP19" s="396"/>
      <c r="AQ19" s="396"/>
      <c r="AR19" s="396"/>
      <c r="AS19" s="396"/>
      <c r="AT19" s="397"/>
      <c r="AU19" s="395"/>
      <c r="AV19" s="396"/>
      <c r="AW19" s="398"/>
      <c r="AX19" s="398"/>
      <c r="AY19" s="399"/>
      <c r="AZ19" s="185">
        <f t="shared" si="1"/>
        <v>0</v>
      </c>
      <c r="BA19" s="184">
        <f t="shared" si="2"/>
        <v>0</v>
      </c>
      <c r="BB19" s="183">
        <f t="shared" si="3"/>
        <v>0</v>
      </c>
      <c r="BC19" s="139"/>
      <c r="BD19" s="182"/>
      <c r="BE19" s="181"/>
      <c r="BF19" s="180"/>
      <c r="BG19" s="179"/>
      <c r="BH19" s="178"/>
      <c r="BI19" s="177"/>
      <c r="BJ19" s="156"/>
      <c r="BK19" s="176"/>
      <c r="BL19" s="132"/>
      <c r="BM19" s="175"/>
      <c r="BN19" s="174"/>
      <c r="BO19" s="173"/>
      <c r="BP19" s="115"/>
      <c r="BQ19" s="115"/>
      <c r="BR19" s="201" t="b">
        <v>1</v>
      </c>
      <c r="BS19" s="152" t="b">
        <v>1</v>
      </c>
      <c r="BT19" s="152" t="b">
        <v>1</v>
      </c>
      <c r="BU19" s="152" t="b">
        <v>1</v>
      </c>
      <c r="BV19" s="218" t="s">
        <v>9</v>
      </c>
      <c r="BW19" s="200" t="b">
        <v>1</v>
      </c>
      <c r="BX19" s="152" t="b">
        <v>1</v>
      </c>
      <c r="BY19" s="205" t="b">
        <v>1</v>
      </c>
      <c r="BZ19" s="152" t="b">
        <v>1</v>
      </c>
      <c r="CA19" s="218" t="b">
        <v>1</v>
      </c>
      <c r="CB19" s="215" t="b">
        <v>1</v>
      </c>
      <c r="CC19" s="215" t="b">
        <v>1</v>
      </c>
      <c r="CD19" s="215" t="b">
        <v>1</v>
      </c>
      <c r="CE19" s="215" t="b">
        <v>1</v>
      </c>
      <c r="CF19" s="215" t="b">
        <v>1</v>
      </c>
      <c r="CG19" s="217" t="b">
        <v>1</v>
      </c>
      <c r="CH19" s="215" t="b">
        <v>1</v>
      </c>
      <c r="CI19" s="215" t="b">
        <v>1</v>
      </c>
      <c r="CJ19" s="215" t="b">
        <v>1</v>
      </c>
      <c r="CK19" s="216" t="b">
        <v>1</v>
      </c>
      <c r="CL19" s="214" t="b">
        <v>1</v>
      </c>
      <c r="CM19" s="205" t="b">
        <v>1</v>
      </c>
      <c r="CN19" s="205" t="b">
        <v>1</v>
      </c>
      <c r="CO19" s="152" t="b">
        <v>1</v>
      </c>
      <c r="CP19" s="192" t="b">
        <v>1</v>
      </c>
      <c r="CQ19" s="215" t="b">
        <v>1</v>
      </c>
      <c r="CR19" s="215" t="b">
        <v>1</v>
      </c>
      <c r="CS19" s="198" t="b">
        <v>1</v>
      </c>
      <c r="CT19" s="198" t="b">
        <v>1</v>
      </c>
      <c r="CU19" s="198" t="b">
        <v>1</v>
      </c>
      <c r="CV19" s="199" t="b">
        <v>1</v>
      </c>
      <c r="CW19" s="198" t="b">
        <v>1</v>
      </c>
      <c r="CX19" s="198" t="b">
        <v>1</v>
      </c>
      <c r="CY19" s="198" t="b">
        <v>1</v>
      </c>
      <c r="CZ19" s="197" t="b">
        <v>1</v>
      </c>
      <c r="DA19" s="193" t="b">
        <v>1</v>
      </c>
      <c r="DB19" s="152" t="b">
        <v>1</v>
      </c>
      <c r="DC19" s="152" t="b">
        <v>1</v>
      </c>
      <c r="DD19" s="152" t="b">
        <v>1</v>
      </c>
      <c r="DE19" s="192" t="b">
        <v>1</v>
      </c>
      <c r="DF19" s="91"/>
      <c r="DG19" s="167">
        <v>17</v>
      </c>
      <c r="DH19" s="166">
        <v>4</v>
      </c>
      <c r="DI19" s="166">
        <v>4</v>
      </c>
      <c r="DJ19" s="166"/>
      <c r="DK19" s="166"/>
      <c r="DL19" s="165"/>
      <c r="DM19" s="196">
        <v>17</v>
      </c>
      <c r="DN19" s="195"/>
      <c r="DO19" s="162"/>
      <c r="DP19" s="144"/>
      <c r="DQ19" s="148">
        <v>0.5</v>
      </c>
      <c r="DR19" s="194">
        <f t="shared" si="4"/>
        <v>25</v>
      </c>
      <c r="DS19" s="160">
        <f t="shared" si="5"/>
        <v>0.5</v>
      </c>
      <c r="DT19" s="159">
        <f t="shared" si="6"/>
        <v>17</v>
      </c>
      <c r="DU19" s="139">
        <f t="shared" si="7"/>
        <v>39</v>
      </c>
      <c r="DV19" s="138">
        <f t="shared" si="8"/>
        <v>0</v>
      </c>
      <c r="DW19" s="137">
        <f t="shared" si="9"/>
        <v>0</v>
      </c>
      <c r="DX19" s="180">
        <f t="shared" si="10"/>
        <v>1</v>
      </c>
      <c r="DY19" s="136">
        <f t="shared" si="11"/>
        <v>1.8571428571428572</v>
      </c>
      <c r="DZ19" s="177">
        <f t="shared" si="12"/>
        <v>0.57692307692307687</v>
      </c>
      <c r="EA19" s="132">
        <f t="shared" si="13"/>
        <v>5.7692307692307692</v>
      </c>
      <c r="EB19" s="176">
        <f t="shared" si="14"/>
        <v>0.22666666666666668</v>
      </c>
      <c r="EC19" s="156">
        <f t="shared" si="15"/>
        <v>2.2666666666666666</v>
      </c>
      <c r="ED19" s="155">
        <f t="shared" si="16"/>
        <v>8.5358974358974358</v>
      </c>
      <c r="EE19" s="154">
        <f t="shared" si="17"/>
        <v>8.5358974358974358</v>
      </c>
      <c r="EF19" s="153"/>
      <c r="EG19" s="95"/>
      <c r="EH19" s="214" t="b">
        <v>0</v>
      </c>
      <c r="EI19" s="214" t="b">
        <v>1</v>
      </c>
      <c r="EJ19" s="152" t="b">
        <v>1</v>
      </c>
      <c r="EK19" s="205" t="b">
        <v>1</v>
      </c>
      <c r="EL19" s="213" t="b">
        <v>0</v>
      </c>
      <c r="EM19" s="193" t="b">
        <v>0</v>
      </c>
      <c r="EN19" s="152" t="b">
        <v>1</v>
      </c>
      <c r="EO19" s="205" t="b">
        <v>0</v>
      </c>
      <c r="EP19" s="205" t="b">
        <v>1</v>
      </c>
      <c r="EQ19" s="192" t="b">
        <v>0</v>
      </c>
      <c r="ER19" s="214" t="b">
        <v>0</v>
      </c>
      <c r="ES19" s="205" t="b">
        <v>0</v>
      </c>
      <c r="ET19" s="191" t="b">
        <v>0</v>
      </c>
      <c r="EU19" s="205" t="b">
        <v>0</v>
      </c>
      <c r="EV19" s="213" t="b">
        <v>0</v>
      </c>
      <c r="EW19" s="214" t="b">
        <v>0</v>
      </c>
      <c r="EX19" s="205" t="b">
        <v>0</v>
      </c>
      <c r="EY19" s="191" t="b">
        <v>0</v>
      </c>
      <c r="EZ19" s="205" t="b">
        <v>0</v>
      </c>
      <c r="FA19" s="213" t="b">
        <v>0</v>
      </c>
      <c r="FB19" s="214" t="b">
        <v>0</v>
      </c>
      <c r="FC19" s="205" t="b">
        <v>0</v>
      </c>
      <c r="FD19" s="205" t="b">
        <v>0</v>
      </c>
      <c r="FE19" s="205" t="b">
        <v>0</v>
      </c>
      <c r="FF19" s="192" t="b">
        <v>0</v>
      </c>
      <c r="FG19" s="214" t="b">
        <v>0</v>
      </c>
      <c r="FH19" s="205" t="b">
        <v>0</v>
      </c>
      <c r="FI19" s="152" t="b">
        <v>0</v>
      </c>
      <c r="FJ19" s="205" t="b">
        <v>0</v>
      </c>
      <c r="FK19" s="213" t="b">
        <v>0</v>
      </c>
      <c r="FL19" s="214" t="b">
        <v>0</v>
      </c>
      <c r="FM19" s="205" t="b">
        <v>0</v>
      </c>
      <c r="FN19" s="205" t="b">
        <v>0</v>
      </c>
      <c r="FO19" s="205" t="b">
        <v>0</v>
      </c>
      <c r="FP19" s="213" t="b">
        <v>0</v>
      </c>
      <c r="FQ19" s="214" t="b">
        <v>0</v>
      </c>
      <c r="FR19" s="205" t="b">
        <v>0</v>
      </c>
      <c r="FS19" s="191" t="b">
        <v>0</v>
      </c>
      <c r="FT19" s="205" t="b">
        <v>0</v>
      </c>
      <c r="FU19" s="213" t="b">
        <v>0</v>
      </c>
      <c r="FV19" s="214" t="b">
        <v>0</v>
      </c>
      <c r="FW19" s="205" t="b">
        <v>0</v>
      </c>
      <c r="FX19" s="191" t="b">
        <v>0</v>
      </c>
      <c r="FY19" s="205" t="b">
        <v>0</v>
      </c>
      <c r="FZ19" s="213" t="b">
        <v>0</v>
      </c>
      <c r="GA19" s="91"/>
      <c r="GB19" s="145"/>
      <c r="GC19" s="144"/>
      <c r="GD19" s="144"/>
      <c r="GE19" s="144"/>
      <c r="GF19" s="148"/>
      <c r="GG19" s="147"/>
      <c r="GH19" s="146"/>
      <c r="GI19" s="145"/>
      <c r="GJ19" s="144"/>
      <c r="GK19" s="143"/>
      <c r="GL19" s="142">
        <f>SUM(GB19:GF19)</f>
        <v>0</v>
      </c>
      <c r="GM19" s="141">
        <f>SUM(GI19:GK19)</f>
        <v>0</v>
      </c>
      <c r="GN19" s="140">
        <f>GG19+GH19</f>
        <v>0</v>
      </c>
      <c r="GO19" s="139">
        <f>COUNTIF(EH19:FP19,TRUE)+SUM(GP19:GQ19)</f>
        <v>5</v>
      </c>
      <c r="GP19" s="138">
        <f>COUNTIF(EH19:FP19,"R")</f>
        <v>0</v>
      </c>
      <c r="GQ19" s="137">
        <f>COUNTIF(EH19:FP19,"J")</f>
        <v>0</v>
      </c>
      <c r="GR19" s="180">
        <f>COUNTIF(EH19:FP19,"F")</f>
        <v>0</v>
      </c>
      <c r="GS19" s="136">
        <f>(GO19)/$GS$6</f>
        <v>0.17857142857142858</v>
      </c>
      <c r="GT19" s="135">
        <f>GL19*$GT$8/$GT$9</f>
        <v>0</v>
      </c>
      <c r="GU19" s="134">
        <f>GL19*$GU$8/$GT$9</f>
        <v>0</v>
      </c>
      <c r="GV19" s="133">
        <f>GN19*$GV$8/$GV$9</f>
        <v>0</v>
      </c>
      <c r="GW19" s="132">
        <f>GN19*$GW$8/$GV$9</f>
        <v>0</v>
      </c>
      <c r="GX19" s="131">
        <f>GU19+GW19+GM19</f>
        <v>0</v>
      </c>
      <c r="GY19" s="130">
        <f>GX19</f>
        <v>0</v>
      </c>
      <c r="GZ19" s="207"/>
    </row>
    <row r="20" spans="1:208" x14ac:dyDescent="0.3">
      <c r="A20" s="128" t="str">
        <f t="shared" si="0"/>
        <v/>
      </c>
      <c r="B20" s="190"/>
      <c r="C20" s="203"/>
      <c r="D20" s="188"/>
      <c r="E20" s="421"/>
      <c r="F20" s="414"/>
      <c r="G20" s="417"/>
      <c r="H20" s="417"/>
      <c r="I20" s="422"/>
      <c r="J20" s="416"/>
      <c r="K20" s="417"/>
      <c r="L20" s="417"/>
      <c r="M20" s="414"/>
      <c r="N20" s="415"/>
      <c r="O20" s="416"/>
      <c r="P20" s="417"/>
      <c r="Q20" s="414"/>
      <c r="R20" s="414"/>
      <c r="S20" s="418"/>
      <c r="T20" s="416"/>
      <c r="U20" s="417"/>
      <c r="V20" s="417"/>
      <c r="W20" s="414"/>
      <c r="X20" s="418"/>
      <c r="Y20" s="416"/>
      <c r="Z20" s="417"/>
      <c r="AA20" s="417"/>
      <c r="AB20" s="414"/>
      <c r="AC20" s="415"/>
      <c r="AD20" s="416"/>
      <c r="AE20" s="417"/>
      <c r="AF20" s="417"/>
      <c r="AG20" s="414"/>
      <c r="AH20" s="418"/>
      <c r="AI20" s="91"/>
      <c r="AJ20" s="395"/>
      <c r="AK20" s="396"/>
      <c r="AL20" s="396"/>
      <c r="AM20" s="396"/>
      <c r="AN20" s="396"/>
      <c r="AO20" s="396"/>
      <c r="AP20" s="396"/>
      <c r="AQ20" s="396"/>
      <c r="AR20" s="396"/>
      <c r="AS20" s="396"/>
      <c r="AT20" s="397"/>
      <c r="AU20" s="395"/>
      <c r="AV20" s="396"/>
      <c r="AW20" s="398"/>
      <c r="AX20" s="398"/>
      <c r="AY20" s="399"/>
      <c r="AZ20" s="185">
        <f t="shared" si="1"/>
        <v>0</v>
      </c>
      <c r="BA20" s="184">
        <f t="shared" si="2"/>
        <v>0</v>
      </c>
      <c r="BB20" s="183">
        <f t="shared" si="3"/>
        <v>0</v>
      </c>
      <c r="BC20" s="139"/>
      <c r="BD20" s="182"/>
      <c r="BE20" s="181"/>
      <c r="BF20" s="180"/>
      <c r="BG20" s="179"/>
      <c r="BH20" s="178"/>
      <c r="BI20" s="177"/>
      <c r="BJ20" s="156"/>
      <c r="BK20" s="176"/>
      <c r="BL20" s="132"/>
      <c r="BM20" s="175"/>
      <c r="BN20" s="174"/>
      <c r="BO20" s="173"/>
      <c r="BP20" s="115"/>
      <c r="BQ20" s="115"/>
      <c r="BR20" s="201" t="b">
        <v>1</v>
      </c>
      <c r="BS20" s="152" t="b">
        <v>1</v>
      </c>
      <c r="BT20" s="152" t="b">
        <v>1</v>
      </c>
      <c r="BU20" s="152" t="b">
        <v>1</v>
      </c>
      <c r="BV20" s="218" t="s">
        <v>9</v>
      </c>
      <c r="BW20" s="200" t="b">
        <v>1</v>
      </c>
      <c r="BX20" s="152" t="b">
        <v>1</v>
      </c>
      <c r="BY20" s="205" t="b">
        <v>1</v>
      </c>
      <c r="BZ20" s="152" t="b">
        <v>1</v>
      </c>
      <c r="CA20" s="218" t="b">
        <v>1</v>
      </c>
      <c r="CB20" s="215" t="b">
        <v>1</v>
      </c>
      <c r="CC20" s="215" t="b">
        <v>1</v>
      </c>
      <c r="CD20" s="215" t="b">
        <v>1</v>
      </c>
      <c r="CE20" s="215" t="b">
        <v>1</v>
      </c>
      <c r="CF20" s="215" t="b">
        <v>1</v>
      </c>
      <c r="CG20" s="217" t="b">
        <v>1</v>
      </c>
      <c r="CH20" s="215" t="b">
        <v>1</v>
      </c>
      <c r="CI20" s="215" t="b">
        <v>1</v>
      </c>
      <c r="CJ20" s="215" t="b">
        <v>1</v>
      </c>
      <c r="CK20" s="216" t="b">
        <v>1</v>
      </c>
      <c r="CL20" s="214" t="b">
        <v>1</v>
      </c>
      <c r="CM20" s="205" t="b">
        <v>1</v>
      </c>
      <c r="CN20" s="205" t="b">
        <v>1</v>
      </c>
      <c r="CO20" s="152" t="b">
        <v>1</v>
      </c>
      <c r="CP20" s="192" t="b">
        <v>1</v>
      </c>
      <c r="CQ20" s="215" t="b">
        <v>1</v>
      </c>
      <c r="CR20" s="215" t="b">
        <v>1</v>
      </c>
      <c r="CS20" s="198" t="s">
        <v>9</v>
      </c>
      <c r="CT20" s="198" t="b">
        <v>1</v>
      </c>
      <c r="CU20" s="198" t="b">
        <v>1</v>
      </c>
      <c r="CV20" s="199" t="b">
        <v>1</v>
      </c>
      <c r="CW20" s="198" t="s">
        <v>9</v>
      </c>
      <c r="CX20" s="198" t="b">
        <v>1</v>
      </c>
      <c r="CY20" s="198" t="b">
        <v>1</v>
      </c>
      <c r="CZ20" s="197" t="b">
        <v>1</v>
      </c>
      <c r="DA20" s="193" t="b">
        <v>1</v>
      </c>
      <c r="DB20" s="152" t="s">
        <v>9</v>
      </c>
      <c r="DC20" s="152" t="b">
        <v>1</v>
      </c>
      <c r="DD20" s="152" t="b">
        <v>1</v>
      </c>
      <c r="DE20" s="192" t="b">
        <v>1</v>
      </c>
      <c r="DF20" s="91"/>
      <c r="DG20" s="167">
        <v>17</v>
      </c>
      <c r="DH20" s="166">
        <v>3</v>
      </c>
      <c r="DI20" s="166">
        <v>3</v>
      </c>
      <c r="DJ20" s="166"/>
      <c r="DK20" s="166"/>
      <c r="DL20" s="165"/>
      <c r="DM20" s="196">
        <v>8</v>
      </c>
      <c r="DN20" s="195"/>
      <c r="DO20" s="162"/>
      <c r="DP20" s="144"/>
      <c r="DQ20" s="148"/>
      <c r="DR20" s="194">
        <f t="shared" si="4"/>
        <v>23</v>
      </c>
      <c r="DS20" s="160">
        <f t="shared" si="5"/>
        <v>0</v>
      </c>
      <c r="DT20" s="159">
        <f t="shared" si="6"/>
        <v>8</v>
      </c>
      <c r="DU20" s="139">
        <f t="shared" si="7"/>
        <v>36</v>
      </c>
      <c r="DV20" s="138">
        <f t="shared" si="8"/>
        <v>0</v>
      </c>
      <c r="DW20" s="137">
        <f t="shared" si="9"/>
        <v>0</v>
      </c>
      <c r="DX20" s="180">
        <f t="shared" si="10"/>
        <v>4</v>
      </c>
      <c r="DY20" s="136">
        <f t="shared" si="11"/>
        <v>1.7142857142857142</v>
      </c>
      <c r="DZ20" s="177">
        <f t="shared" si="12"/>
        <v>0.53076923076923077</v>
      </c>
      <c r="EA20" s="132">
        <f t="shared" si="13"/>
        <v>5.3076923076923075</v>
      </c>
      <c r="EB20" s="176">
        <f t="shared" si="14"/>
        <v>0.10666666666666667</v>
      </c>
      <c r="EC20" s="156">
        <f t="shared" si="15"/>
        <v>1.0666666666666667</v>
      </c>
      <c r="ED20" s="155">
        <f t="shared" si="16"/>
        <v>6.3743589743589739</v>
      </c>
      <c r="EE20" s="154">
        <f t="shared" si="17"/>
        <v>6.3743589743589739</v>
      </c>
      <c r="EF20" s="153"/>
      <c r="EG20" s="95"/>
      <c r="EH20" s="214" t="b">
        <v>0</v>
      </c>
      <c r="EI20" s="214" t="s">
        <v>9</v>
      </c>
      <c r="EJ20" s="152" t="b">
        <v>1</v>
      </c>
      <c r="EK20" s="205" t="s">
        <v>9</v>
      </c>
      <c r="EL20" s="213" t="b">
        <v>0</v>
      </c>
      <c r="EM20" s="193" t="b">
        <v>0</v>
      </c>
      <c r="EN20" s="152" t="s">
        <v>9</v>
      </c>
      <c r="EO20" s="205" t="b">
        <v>0</v>
      </c>
      <c r="EP20" s="205" t="b">
        <v>1</v>
      </c>
      <c r="EQ20" s="192" t="b">
        <v>0</v>
      </c>
      <c r="ER20" s="214" t="b">
        <v>0</v>
      </c>
      <c r="ES20" s="205" t="b">
        <v>0</v>
      </c>
      <c r="ET20" s="191" t="b">
        <v>0</v>
      </c>
      <c r="EU20" s="205" t="b">
        <v>0</v>
      </c>
      <c r="EV20" s="213" t="b">
        <v>0</v>
      </c>
      <c r="EW20" s="214" t="b">
        <v>0</v>
      </c>
      <c r="EX20" s="205" t="b">
        <v>0</v>
      </c>
      <c r="EY20" s="191" t="b">
        <v>0</v>
      </c>
      <c r="EZ20" s="205" t="b">
        <v>0</v>
      </c>
      <c r="FA20" s="213" t="b">
        <v>0</v>
      </c>
      <c r="FB20" s="214" t="b">
        <v>0</v>
      </c>
      <c r="FC20" s="205" t="b">
        <v>0</v>
      </c>
      <c r="FD20" s="205" t="b">
        <v>0</v>
      </c>
      <c r="FE20" s="205" t="b">
        <v>0</v>
      </c>
      <c r="FF20" s="192" t="b">
        <v>0</v>
      </c>
      <c r="FG20" s="214" t="b">
        <v>0</v>
      </c>
      <c r="FH20" s="205" t="b">
        <v>0</v>
      </c>
      <c r="FI20" s="152" t="b">
        <v>0</v>
      </c>
      <c r="FJ20" s="205" t="b">
        <v>0</v>
      </c>
      <c r="FK20" s="213" t="b">
        <v>0</v>
      </c>
      <c r="FL20" s="214" t="b">
        <v>0</v>
      </c>
      <c r="FM20" s="205" t="b">
        <v>0</v>
      </c>
      <c r="FN20" s="205" t="b">
        <v>0</v>
      </c>
      <c r="FO20" s="205" t="b">
        <v>0</v>
      </c>
      <c r="FP20" s="213" t="b">
        <v>0</v>
      </c>
      <c r="FQ20" s="214" t="b">
        <v>0</v>
      </c>
      <c r="FR20" s="205" t="b">
        <v>0</v>
      </c>
      <c r="FS20" s="191" t="b">
        <v>0</v>
      </c>
      <c r="FT20" s="205" t="b">
        <v>0</v>
      </c>
      <c r="FU20" s="213" t="b">
        <v>0</v>
      </c>
      <c r="FV20" s="214" t="b">
        <v>0</v>
      </c>
      <c r="FW20" s="205" t="b">
        <v>0</v>
      </c>
      <c r="FX20" s="191" t="b">
        <v>0</v>
      </c>
      <c r="FY20" s="205" t="b">
        <v>0</v>
      </c>
      <c r="FZ20" s="213" t="b">
        <v>0</v>
      </c>
      <c r="GA20" s="91"/>
      <c r="GB20" s="145"/>
      <c r="GC20" s="144"/>
      <c r="GD20" s="144"/>
      <c r="GE20" s="144"/>
      <c r="GF20" s="148"/>
      <c r="GG20" s="147"/>
      <c r="GH20" s="146"/>
      <c r="GI20" s="145"/>
      <c r="GJ20" s="144"/>
      <c r="GK20" s="143"/>
      <c r="GL20" s="142"/>
      <c r="GM20" s="141"/>
      <c r="GN20" s="140"/>
      <c r="GO20" s="139"/>
      <c r="GP20" s="138"/>
      <c r="GQ20" s="137"/>
      <c r="GR20" s="180"/>
      <c r="GS20" s="136"/>
      <c r="GT20" s="135"/>
      <c r="GU20" s="134"/>
      <c r="GV20" s="133"/>
      <c r="GW20" s="132"/>
      <c r="GX20" s="131"/>
      <c r="GY20" s="130"/>
      <c r="GZ20" s="207"/>
    </row>
    <row r="21" spans="1:208" x14ac:dyDescent="0.3">
      <c r="A21" s="128" t="str">
        <f t="shared" si="0"/>
        <v/>
      </c>
      <c r="B21" s="190"/>
      <c r="C21" s="202"/>
      <c r="D21" s="188"/>
      <c r="E21" s="421"/>
      <c r="F21" s="414"/>
      <c r="G21" s="423"/>
      <c r="H21" s="423"/>
      <c r="I21" s="422"/>
      <c r="J21" s="423"/>
      <c r="K21" s="423"/>
      <c r="L21" s="423"/>
      <c r="M21" s="414"/>
      <c r="N21" s="415"/>
      <c r="O21" s="406"/>
      <c r="P21" s="406"/>
      <c r="Q21" s="407"/>
      <c r="R21" s="407"/>
      <c r="S21" s="408"/>
      <c r="T21" s="406"/>
      <c r="U21" s="406"/>
      <c r="V21" s="406"/>
      <c r="W21" s="407"/>
      <c r="X21" s="408"/>
      <c r="Y21" s="406"/>
      <c r="Z21" s="406"/>
      <c r="AA21" s="406"/>
      <c r="AB21" s="407"/>
      <c r="AC21" s="408"/>
      <c r="AD21" s="406"/>
      <c r="AE21" s="406"/>
      <c r="AF21" s="406"/>
      <c r="AG21" s="407"/>
      <c r="AH21" s="408"/>
      <c r="AI21" s="91"/>
      <c r="AJ21" s="395"/>
      <c r="AK21" s="396"/>
      <c r="AL21" s="396"/>
      <c r="AM21" s="396"/>
      <c r="AN21" s="396"/>
      <c r="AO21" s="396"/>
      <c r="AP21" s="396"/>
      <c r="AQ21" s="396"/>
      <c r="AR21" s="396"/>
      <c r="AS21" s="396"/>
      <c r="AT21" s="397"/>
      <c r="AU21" s="395"/>
      <c r="AV21" s="396"/>
      <c r="AW21" s="398"/>
      <c r="AX21" s="398"/>
      <c r="AY21" s="399"/>
      <c r="AZ21" s="185">
        <f t="shared" si="1"/>
        <v>0</v>
      </c>
      <c r="BA21" s="184">
        <f t="shared" si="2"/>
        <v>0</v>
      </c>
      <c r="BB21" s="183">
        <f t="shared" si="3"/>
        <v>0</v>
      </c>
      <c r="BC21" s="139"/>
      <c r="BD21" s="182"/>
      <c r="BE21" s="181"/>
      <c r="BF21" s="180"/>
      <c r="BG21" s="179"/>
      <c r="BH21" s="178"/>
      <c r="BI21" s="177"/>
      <c r="BJ21" s="156"/>
      <c r="BK21" s="176"/>
      <c r="BL21" s="132"/>
      <c r="BM21" s="175"/>
      <c r="BN21" s="174"/>
      <c r="BO21" s="173"/>
      <c r="BP21" s="115"/>
      <c r="BQ21" s="115"/>
      <c r="BR21" s="201" t="b">
        <v>1</v>
      </c>
      <c r="BS21" s="152" t="b">
        <v>1</v>
      </c>
      <c r="BT21" s="152" t="b">
        <v>1</v>
      </c>
      <c r="BU21" s="152" t="b">
        <v>1</v>
      </c>
      <c r="BV21" s="186" t="b">
        <v>1</v>
      </c>
      <c r="BW21" s="200" t="b">
        <v>1</v>
      </c>
      <c r="BX21" s="152" t="b">
        <v>1</v>
      </c>
      <c r="BY21" s="150" t="b">
        <v>1</v>
      </c>
      <c r="BZ21" s="152" t="b">
        <v>1</v>
      </c>
      <c r="CA21" s="186" t="b">
        <v>1</v>
      </c>
      <c r="CB21" s="150" t="b">
        <v>1</v>
      </c>
      <c r="CC21" s="150" t="b">
        <v>1</v>
      </c>
      <c r="CD21" s="150" t="b">
        <v>1</v>
      </c>
      <c r="CE21" s="150" t="b">
        <v>1</v>
      </c>
      <c r="CF21" s="150" t="b">
        <v>1</v>
      </c>
      <c r="CG21" s="151" t="b">
        <v>1</v>
      </c>
      <c r="CH21" s="150" t="b">
        <v>1</v>
      </c>
      <c r="CI21" s="150" t="b">
        <v>1</v>
      </c>
      <c r="CJ21" s="150" t="b">
        <v>1</v>
      </c>
      <c r="CK21" s="149" t="b">
        <v>1</v>
      </c>
      <c r="CL21" s="151" t="b">
        <v>1</v>
      </c>
      <c r="CM21" s="150" t="b">
        <v>1</v>
      </c>
      <c r="CN21" s="150" t="b">
        <v>1</v>
      </c>
      <c r="CO21" s="152" t="b">
        <v>1</v>
      </c>
      <c r="CP21" s="192" t="b">
        <v>1</v>
      </c>
      <c r="CQ21" s="150" t="b">
        <v>1</v>
      </c>
      <c r="CR21" s="150" t="b">
        <v>1</v>
      </c>
      <c r="CS21" s="198" t="b">
        <v>1</v>
      </c>
      <c r="CT21" s="198" t="b">
        <v>1</v>
      </c>
      <c r="CU21" s="198" t="b">
        <v>1</v>
      </c>
      <c r="CV21" s="199" t="b">
        <v>1</v>
      </c>
      <c r="CW21" s="198" t="b">
        <v>1</v>
      </c>
      <c r="CX21" s="198" t="b">
        <v>1</v>
      </c>
      <c r="CY21" s="198" t="b">
        <v>1</v>
      </c>
      <c r="CZ21" s="197" t="b">
        <v>1</v>
      </c>
      <c r="DA21" s="193" t="b">
        <v>1</v>
      </c>
      <c r="DB21" s="152" t="b">
        <v>1</v>
      </c>
      <c r="DC21" s="152" t="b">
        <v>1</v>
      </c>
      <c r="DD21" s="152" t="b">
        <v>1</v>
      </c>
      <c r="DE21" s="192" t="b">
        <v>1</v>
      </c>
      <c r="DF21" s="91"/>
      <c r="DG21" s="167">
        <v>17</v>
      </c>
      <c r="DH21" s="166">
        <v>3</v>
      </c>
      <c r="DI21" s="166">
        <v>3</v>
      </c>
      <c r="DJ21" s="166"/>
      <c r="DK21" s="166"/>
      <c r="DL21" s="165"/>
      <c r="DM21" s="196">
        <v>6</v>
      </c>
      <c r="DN21" s="195"/>
      <c r="DO21" s="162"/>
      <c r="DP21" s="144"/>
      <c r="DQ21" s="148">
        <v>0.5</v>
      </c>
      <c r="DR21" s="194">
        <f t="shared" si="4"/>
        <v>23</v>
      </c>
      <c r="DS21" s="160">
        <f t="shared" si="5"/>
        <v>0.5</v>
      </c>
      <c r="DT21" s="159">
        <f t="shared" si="6"/>
        <v>6</v>
      </c>
      <c r="DU21" s="139">
        <f t="shared" si="7"/>
        <v>40</v>
      </c>
      <c r="DV21" s="138">
        <f t="shared" si="8"/>
        <v>0</v>
      </c>
      <c r="DW21" s="137">
        <f t="shared" si="9"/>
        <v>0</v>
      </c>
      <c r="DX21" s="180">
        <f t="shared" si="10"/>
        <v>0</v>
      </c>
      <c r="DY21" s="136">
        <f t="shared" si="11"/>
        <v>1.9047619047619047</v>
      </c>
      <c r="DZ21" s="177">
        <f t="shared" si="12"/>
        <v>0.53076923076923077</v>
      </c>
      <c r="EA21" s="132">
        <f t="shared" si="13"/>
        <v>5.3076923076923075</v>
      </c>
      <c r="EB21" s="176">
        <f t="shared" si="14"/>
        <v>8.0000000000000016E-2</v>
      </c>
      <c r="EC21" s="156">
        <f t="shared" si="15"/>
        <v>0.8</v>
      </c>
      <c r="ED21" s="155">
        <f t="shared" si="16"/>
        <v>6.6076923076923073</v>
      </c>
      <c r="EE21" s="154">
        <f t="shared" si="17"/>
        <v>6.6076923076923073</v>
      </c>
      <c r="EF21" s="153"/>
      <c r="EG21" s="95"/>
      <c r="EH21" s="151" t="b">
        <v>0</v>
      </c>
      <c r="EI21" s="151" t="b">
        <v>1</v>
      </c>
      <c r="EJ21" s="152" t="b">
        <v>1</v>
      </c>
      <c r="EK21" s="150" t="b">
        <v>1</v>
      </c>
      <c r="EL21" s="149" t="b">
        <v>0</v>
      </c>
      <c r="EM21" s="193" t="b">
        <v>0</v>
      </c>
      <c r="EN21" s="152" t="b">
        <v>1</v>
      </c>
      <c r="EO21" s="150" t="b">
        <v>0</v>
      </c>
      <c r="EP21" s="150" t="b">
        <v>1</v>
      </c>
      <c r="EQ21" s="192" t="b">
        <v>0</v>
      </c>
      <c r="ER21" s="151" t="b">
        <v>0</v>
      </c>
      <c r="ES21" s="150" t="b">
        <v>0</v>
      </c>
      <c r="ET21" s="191" t="b">
        <v>0</v>
      </c>
      <c r="EU21" s="150" t="b">
        <v>0</v>
      </c>
      <c r="EV21" s="149" t="b">
        <v>0</v>
      </c>
      <c r="EW21" s="151" t="b">
        <v>0</v>
      </c>
      <c r="EX21" s="150" t="b">
        <v>0</v>
      </c>
      <c r="EY21" s="191" t="b">
        <v>0</v>
      </c>
      <c r="EZ21" s="150" t="b">
        <v>0</v>
      </c>
      <c r="FA21" s="149" t="b">
        <v>0</v>
      </c>
      <c r="FB21" s="151" t="b">
        <v>0</v>
      </c>
      <c r="FC21" s="150" t="b">
        <v>0</v>
      </c>
      <c r="FD21" s="150" t="b">
        <v>0</v>
      </c>
      <c r="FE21" s="150" t="b">
        <v>0</v>
      </c>
      <c r="FF21" s="192" t="b">
        <v>0</v>
      </c>
      <c r="FG21" s="151" t="b">
        <v>0</v>
      </c>
      <c r="FH21" s="205" t="b">
        <v>0</v>
      </c>
      <c r="FI21" s="152" t="b">
        <v>0</v>
      </c>
      <c r="FJ21" s="150" t="b">
        <v>0</v>
      </c>
      <c r="FK21" s="149" t="b">
        <v>0</v>
      </c>
      <c r="FL21" s="151" t="b">
        <v>0</v>
      </c>
      <c r="FM21" s="150" t="b">
        <v>0</v>
      </c>
      <c r="FN21" s="150" t="b">
        <v>0</v>
      </c>
      <c r="FO21" s="150" t="b">
        <v>0</v>
      </c>
      <c r="FP21" s="149" t="b">
        <v>0</v>
      </c>
      <c r="FQ21" s="151" t="b">
        <v>0</v>
      </c>
      <c r="FR21" s="150" t="b">
        <v>0</v>
      </c>
      <c r="FS21" s="191" t="b">
        <v>0</v>
      </c>
      <c r="FT21" s="150" t="b">
        <v>0</v>
      </c>
      <c r="FU21" s="149" t="b">
        <v>0</v>
      </c>
      <c r="FV21" s="151" t="b">
        <v>0</v>
      </c>
      <c r="FW21" s="150" t="b">
        <v>0</v>
      </c>
      <c r="FX21" s="191" t="b">
        <v>0</v>
      </c>
      <c r="FY21" s="150" t="b">
        <v>0</v>
      </c>
      <c r="FZ21" s="149" t="b">
        <v>0</v>
      </c>
      <c r="GA21" s="91"/>
      <c r="GB21" s="145"/>
      <c r="GC21" s="144"/>
      <c r="GD21" s="144"/>
      <c r="GE21" s="144"/>
      <c r="GF21" s="148"/>
      <c r="GG21" s="147"/>
      <c r="GH21" s="146"/>
      <c r="GI21" s="145"/>
      <c r="GJ21" s="144"/>
      <c r="GK21" s="143"/>
      <c r="GL21" s="142">
        <f>SUM(GB21:GF21)</f>
        <v>0</v>
      </c>
      <c r="GM21" s="141">
        <f>SUM(GI21:GK21)</f>
        <v>0</v>
      </c>
      <c r="GN21" s="140">
        <f>GG21+GH21</f>
        <v>0</v>
      </c>
      <c r="GO21" s="139">
        <f>COUNTIF(EH21:FP21,TRUE)+SUM(GP21:GQ21)</f>
        <v>5</v>
      </c>
      <c r="GP21" s="138">
        <f>COUNTIF(EH21:FP21,"R")</f>
        <v>0</v>
      </c>
      <c r="GQ21" s="137">
        <f>COUNTIF(EH21:FP21,"J")</f>
        <v>0</v>
      </c>
      <c r="GR21" s="180">
        <f>COUNTIF(EH21:FP21,"F")</f>
        <v>0</v>
      </c>
      <c r="GS21" s="136">
        <f>(GO21)/$GS$6</f>
        <v>0.17857142857142858</v>
      </c>
      <c r="GT21" s="135">
        <f>GL21*$GT$8/$GT$9</f>
        <v>0</v>
      </c>
      <c r="GU21" s="134">
        <f>GL21*$GU$8/$GT$9</f>
        <v>0</v>
      </c>
      <c r="GV21" s="133">
        <f>GN21*$GV$8/$GV$9</f>
        <v>0</v>
      </c>
      <c r="GW21" s="132">
        <f>GN21*$GW$8/$GV$9</f>
        <v>0</v>
      </c>
      <c r="GX21" s="131">
        <f>GU21+GW21+GM21</f>
        <v>0</v>
      </c>
      <c r="GY21" s="130">
        <f>GX21</f>
        <v>0</v>
      </c>
      <c r="GZ21" s="129"/>
    </row>
    <row r="22" spans="1:208" x14ac:dyDescent="0.3">
      <c r="A22" s="128" t="str">
        <f t="shared" si="0"/>
        <v/>
      </c>
      <c r="B22" s="190"/>
      <c r="C22" s="202"/>
      <c r="D22" s="188"/>
      <c r="E22" s="421"/>
      <c r="F22" s="423"/>
      <c r="G22" s="423"/>
      <c r="H22" s="423"/>
      <c r="I22" s="422"/>
      <c r="J22" s="423"/>
      <c r="K22" s="423"/>
      <c r="L22" s="423"/>
      <c r="M22" s="414"/>
      <c r="N22" s="415"/>
      <c r="O22" s="406"/>
      <c r="P22" s="406"/>
      <c r="Q22" s="407"/>
      <c r="R22" s="407"/>
      <c r="S22" s="408"/>
      <c r="T22" s="406"/>
      <c r="U22" s="406"/>
      <c r="V22" s="406"/>
      <c r="W22" s="407"/>
      <c r="X22" s="408"/>
      <c r="Y22" s="406"/>
      <c r="Z22" s="406"/>
      <c r="AA22" s="406"/>
      <c r="AB22" s="407"/>
      <c r="AC22" s="408"/>
      <c r="AD22" s="406"/>
      <c r="AE22" s="406"/>
      <c r="AF22" s="406"/>
      <c r="AG22" s="407"/>
      <c r="AH22" s="408"/>
      <c r="AI22" s="91"/>
      <c r="AJ22" s="395"/>
      <c r="AK22" s="396"/>
      <c r="AL22" s="396"/>
      <c r="AM22" s="396"/>
      <c r="AN22" s="396"/>
      <c r="AO22" s="396"/>
      <c r="AP22" s="396"/>
      <c r="AQ22" s="396"/>
      <c r="AR22" s="396"/>
      <c r="AS22" s="396"/>
      <c r="AT22" s="397"/>
      <c r="AU22" s="395"/>
      <c r="AV22" s="396"/>
      <c r="AW22" s="398"/>
      <c r="AX22" s="398"/>
      <c r="AY22" s="399"/>
      <c r="AZ22" s="185">
        <f t="shared" si="1"/>
        <v>0</v>
      </c>
      <c r="BA22" s="184">
        <f t="shared" si="2"/>
        <v>0</v>
      </c>
      <c r="BB22" s="183">
        <f t="shared" si="3"/>
        <v>0</v>
      </c>
      <c r="BC22" s="139"/>
      <c r="BD22" s="182"/>
      <c r="BE22" s="181"/>
      <c r="BF22" s="180"/>
      <c r="BG22" s="179"/>
      <c r="BH22" s="178"/>
      <c r="BI22" s="177"/>
      <c r="BJ22" s="156"/>
      <c r="BK22" s="176"/>
      <c r="BL22" s="132"/>
      <c r="BM22" s="175"/>
      <c r="BN22" s="174"/>
      <c r="BO22" s="173"/>
      <c r="BP22" s="115"/>
      <c r="BQ22" s="115"/>
      <c r="BR22" s="201" t="b">
        <v>1</v>
      </c>
      <c r="BS22" s="152" t="b">
        <v>1</v>
      </c>
      <c r="BT22" s="152" t="b">
        <v>1</v>
      </c>
      <c r="BU22" s="152" t="b">
        <v>1</v>
      </c>
      <c r="BV22" s="186" t="b">
        <v>1</v>
      </c>
      <c r="BW22" s="200" t="b">
        <v>1</v>
      </c>
      <c r="BX22" s="152" t="b">
        <v>1</v>
      </c>
      <c r="BY22" s="150" t="b">
        <v>1</v>
      </c>
      <c r="BZ22" s="152" t="b">
        <v>1</v>
      </c>
      <c r="CA22" s="186" t="b">
        <v>1</v>
      </c>
      <c r="CB22" s="150" t="b">
        <v>1</v>
      </c>
      <c r="CC22" s="150" t="b">
        <v>1</v>
      </c>
      <c r="CD22" s="150" t="b">
        <v>1</v>
      </c>
      <c r="CE22" s="150" t="b">
        <v>1</v>
      </c>
      <c r="CF22" s="150" t="b">
        <v>1</v>
      </c>
      <c r="CG22" s="151" t="b">
        <v>1</v>
      </c>
      <c r="CH22" s="150" t="b">
        <v>1</v>
      </c>
      <c r="CI22" s="150" t="b">
        <v>1</v>
      </c>
      <c r="CJ22" s="150" t="b">
        <v>1</v>
      </c>
      <c r="CK22" s="149" t="b">
        <v>1</v>
      </c>
      <c r="CL22" s="151" t="b">
        <v>1</v>
      </c>
      <c r="CM22" s="150" t="b">
        <v>1</v>
      </c>
      <c r="CN22" s="150" t="b">
        <v>1</v>
      </c>
      <c r="CO22" s="152" t="b">
        <v>1</v>
      </c>
      <c r="CP22" s="192" t="b">
        <v>1</v>
      </c>
      <c r="CQ22" s="150" t="b">
        <v>1</v>
      </c>
      <c r="CR22" s="150" t="b">
        <v>1</v>
      </c>
      <c r="CS22" s="198" t="b">
        <v>1</v>
      </c>
      <c r="CT22" s="198" t="b">
        <v>1</v>
      </c>
      <c r="CU22" s="198" t="b">
        <v>1</v>
      </c>
      <c r="CV22" s="199" t="b">
        <v>1</v>
      </c>
      <c r="CW22" s="198" t="b">
        <v>1</v>
      </c>
      <c r="CX22" s="198" t="b">
        <v>1</v>
      </c>
      <c r="CY22" s="198" t="b">
        <v>1</v>
      </c>
      <c r="CZ22" s="197" t="b">
        <v>1</v>
      </c>
      <c r="DA22" s="193" t="b">
        <v>1</v>
      </c>
      <c r="DB22" s="152" t="b">
        <v>1</v>
      </c>
      <c r="DC22" s="152" t="b">
        <v>1</v>
      </c>
      <c r="DD22" s="152" t="b">
        <v>1</v>
      </c>
      <c r="DE22" s="192" t="b">
        <v>1</v>
      </c>
      <c r="DF22" s="91"/>
      <c r="DG22" s="167">
        <v>16</v>
      </c>
      <c r="DH22" s="166">
        <v>3</v>
      </c>
      <c r="DI22" s="166">
        <v>4</v>
      </c>
      <c r="DJ22" s="166"/>
      <c r="DK22" s="166"/>
      <c r="DL22" s="165"/>
      <c r="DM22" s="196">
        <v>22</v>
      </c>
      <c r="DN22" s="195"/>
      <c r="DO22" s="162"/>
      <c r="DP22" s="144"/>
      <c r="DQ22" s="148"/>
      <c r="DR22" s="194">
        <f t="shared" si="4"/>
        <v>23</v>
      </c>
      <c r="DS22" s="160">
        <f t="shared" si="5"/>
        <v>0</v>
      </c>
      <c r="DT22" s="159">
        <f t="shared" si="6"/>
        <v>22</v>
      </c>
      <c r="DU22" s="139">
        <f t="shared" si="7"/>
        <v>40</v>
      </c>
      <c r="DV22" s="138">
        <f t="shared" si="8"/>
        <v>0</v>
      </c>
      <c r="DW22" s="137">
        <f t="shared" si="9"/>
        <v>0</v>
      </c>
      <c r="DX22" s="180">
        <f t="shared" si="10"/>
        <v>0</v>
      </c>
      <c r="DY22" s="136">
        <f t="shared" si="11"/>
        <v>1.9047619047619047</v>
      </c>
      <c r="DZ22" s="177">
        <f t="shared" si="12"/>
        <v>0.53076923076923077</v>
      </c>
      <c r="EA22" s="132">
        <f t="shared" si="13"/>
        <v>5.3076923076923075</v>
      </c>
      <c r="EB22" s="176">
        <f t="shared" si="14"/>
        <v>0.29333333333333333</v>
      </c>
      <c r="EC22" s="156">
        <f t="shared" si="15"/>
        <v>2.9333333333333331</v>
      </c>
      <c r="ED22" s="155">
        <f t="shared" si="16"/>
        <v>8.2410256410256402</v>
      </c>
      <c r="EE22" s="154">
        <f t="shared" si="17"/>
        <v>8.2410256410256402</v>
      </c>
      <c r="EF22" s="153"/>
      <c r="EG22" s="95"/>
      <c r="EH22" s="151" t="b">
        <v>0</v>
      </c>
      <c r="EI22" s="151" t="b">
        <v>1</v>
      </c>
      <c r="EJ22" s="152" t="b">
        <v>1</v>
      </c>
      <c r="EK22" s="150" t="b">
        <v>1</v>
      </c>
      <c r="EL22" s="149" t="b">
        <v>0</v>
      </c>
      <c r="EM22" s="193" t="b">
        <v>0</v>
      </c>
      <c r="EN22" s="152" t="b">
        <v>1</v>
      </c>
      <c r="EO22" s="150" t="b">
        <v>0</v>
      </c>
      <c r="EP22" s="150" t="b">
        <v>1</v>
      </c>
      <c r="EQ22" s="192" t="b">
        <v>0</v>
      </c>
      <c r="ER22" s="151" t="b">
        <v>0</v>
      </c>
      <c r="ES22" s="150" t="b">
        <v>0</v>
      </c>
      <c r="ET22" s="191" t="b">
        <v>0</v>
      </c>
      <c r="EU22" s="150" t="b">
        <v>0</v>
      </c>
      <c r="EV22" s="149" t="b">
        <v>0</v>
      </c>
      <c r="EW22" s="151" t="b">
        <v>0</v>
      </c>
      <c r="EX22" s="150" t="b">
        <v>0</v>
      </c>
      <c r="EY22" s="191" t="b">
        <v>0</v>
      </c>
      <c r="EZ22" s="150" t="b">
        <v>0</v>
      </c>
      <c r="FA22" s="149" t="b">
        <v>0</v>
      </c>
      <c r="FB22" s="151" t="b">
        <v>0</v>
      </c>
      <c r="FC22" s="150" t="b">
        <v>0</v>
      </c>
      <c r="FD22" s="150" t="b">
        <v>0</v>
      </c>
      <c r="FE22" s="150" t="b">
        <v>0</v>
      </c>
      <c r="FF22" s="192" t="b">
        <v>0</v>
      </c>
      <c r="FG22" s="151" t="b">
        <v>0</v>
      </c>
      <c r="FH22" s="205" t="b">
        <v>0</v>
      </c>
      <c r="FI22" s="152" t="b">
        <v>0</v>
      </c>
      <c r="FJ22" s="150" t="b">
        <v>0</v>
      </c>
      <c r="FK22" s="149" t="b">
        <v>0</v>
      </c>
      <c r="FL22" s="151" t="b">
        <v>0</v>
      </c>
      <c r="FM22" s="150" t="b">
        <v>0</v>
      </c>
      <c r="FN22" s="150" t="b">
        <v>0</v>
      </c>
      <c r="FO22" s="150" t="b">
        <v>0</v>
      </c>
      <c r="FP22" s="149" t="b">
        <v>0</v>
      </c>
      <c r="FQ22" s="151" t="b">
        <v>0</v>
      </c>
      <c r="FR22" s="150" t="b">
        <v>0</v>
      </c>
      <c r="FS22" s="191" t="b">
        <v>0</v>
      </c>
      <c r="FT22" s="150" t="b">
        <v>0</v>
      </c>
      <c r="FU22" s="149" t="b">
        <v>0</v>
      </c>
      <c r="FV22" s="151" t="b">
        <v>0</v>
      </c>
      <c r="FW22" s="150" t="b">
        <v>0</v>
      </c>
      <c r="FX22" s="191" t="b">
        <v>0</v>
      </c>
      <c r="FY22" s="150" t="b">
        <v>0</v>
      </c>
      <c r="FZ22" s="149" t="b">
        <v>0</v>
      </c>
      <c r="GA22" s="91"/>
      <c r="GB22" s="145"/>
      <c r="GC22" s="144"/>
      <c r="GD22" s="144"/>
      <c r="GE22" s="144"/>
      <c r="GF22" s="148"/>
      <c r="GG22" s="147"/>
      <c r="GH22" s="146"/>
      <c r="GI22" s="145"/>
      <c r="GJ22" s="144"/>
      <c r="GK22" s="143"/>
      <c r="GL22" s="142">
        <f>SUM(GB22:GF22)</f>
        <v>0</v>
      </c>
      <c r="GM22" s="141">
        <f>SUM(GI22:GK22)</f>
        <v>0</v>
      </c>
      <c r="GN22" s="140">
        <f>GG22+GH22</f>
        <v>0</v>
      </c>
      <c r="GO22" s="139">
        <f>COUNTIF(EH22:FP22,TRUE)+SUM(GP22:GQ22)</f>
        <v>5</v>
      </c>
      <c r="GP22" s="138">
        <f>COUNTIF(EH22:FP22,"R")</f>
        <v>0</v>
      </c>
      <c r="GQ22" s="137">
        <f>COUNTIF(EH22:FP22,"J")</f>
        <v>0</v>
      </c>
      <c r="GR22" s="180">
        <f>COUNTIF(EH22:FP22,"F")</f>
        <v>0</v>
      </c>
      <c r="GS22" s="136">
        <f>(GO22)/$GS$6</f>
        <v>0.17857142857142858</v>
      </c>
      <c r="GT22" s="135">
        <f>GL22*$GT$8/$GT$9</f>
        <v>0</v>
      </c>
      <c r="GU22" s="134">
        <f>GL22*$GU$8/$GT$9</f>
        <v>0</v>
      </c>
      <c r="GV22" s="133">
        <f>GN22*$GV$8/$GV$9</f>
        <v>0</v>
      </c>
      <c r="GW22" s="132">
        <f>GN22*$GW$8/$GV$9</f>
        <v>0</v>
      </c>
      <c r="GX22" s="131">
        <f>GU22+GW22+GM22</f>
        <v>0</v>
      </c>
      <c r="GY22" s="130">
        <f>GX22</f>
        <v>0</v>
      </c>
      <c r="GZ22" s="129"/>
    </row>
    <row r="23" spans="1:208" x14ac:dyDescent="0.3">
      <c r="A23" s="128" t="str">
        <f t="shared" si="0"/>
        <v/>
      </c>
      <c r="B23" s="190"/>
      <c r="C23" s="202"/>
      <c r="D23" s="188"/>
      <c r="E23" s="421"/>
      <c r="F23" s="423"/>
      <c r="G23" s="423"/>
      <c r="H23" s="423"/>
      <c r="I23" s="422"/>
      <c r="J23" s="423"/>
      <c r="K23" s="423"/>
      <c r="L23" s="423"/>
      <c r="M23" s="414"/>
      <c r="N23" s="415"/>
      <c r="O23" s="406"/>
      <c r="P23" s="406"/>
      <c r="Q23" s="407"/>
      <c r="R23" s="407"/>
      <c r="S23" s="408"/>
      <c r="T23" s="406"/>
      <c r="U23" s="406"/>
      <c r="V23" s="406"/>
      <c r="W23" s="407"/>
      <c r="X23" s="408"/>
      <c r="Y23" s="406"/>
      <c r="Z23" s="406"/>
      <c r="AA23" s="406"/>
      <c r="AB23" s="407"/>
      <c r="AC23" s="408"/>
      <c r="AD23" s="406"/>
      <c r="AE23" s="406"/>
      <c r="AF23" s="406"/>
      <c r="AG23" s="407"/>
      <c r="AH23" s="408"/>
      <c r="AI23" s="91"/>
      <c r="AJ23" s="395"/>
      <c r="AK23" s="396"/>
      <c r="AL23" s="396"/>
      <c r="AM23" s="396"/>
      <c r="AN23" s="396"/>
      <c r="AO23" s="396"/>
      <c r="AP23" s="396"/>
      <c r="AQ23" s="396"/>
      <c r="AR23" s="396"/>
      <c r="AS23" s="396"/>
      <c r="AT23" s="397"/>
      <c r="AU23" s="395"/>
      <c r="AV23" s="396"/>
      <c r="AW23" s="398"/>
      <c r="AX23" s="398"/>
      <c r="AY23" s="399"/>
      <c r="AZ23" s="185">
        <f t="shared" si="1"/>
        <v>0</v>
      </c>
      <c r="BA23" s="184">
        <f t="shared" si="2"/>
        <v>0</v>
      </c>
      <c r="BB23" s="183">
        <f t="shared" si="3"/>
        <v>0</v>
      </c>
      <c r="BC23" s="139"/>
      <c r="BD23" s="182"/>
      <c r="BE23" s="181"/>
      <c r="BF23" s="180"/>
      <c r="BG23" s="179"/>
      <c r="BH23" s="178"/>
      <c r="BI23" s="177"/>
      <c r="BJ23" s="156"/>
      <c r="BK23" s="176"/>
      <c r="BL23" s="132"/>
      <c r="BM23" s="175"/>
      <c r="BN23" s="174"/>
      <c r="BO23" s="173"/>
      <c r="BP23" s="115"/>
      <c r="BQ23" s="115"/>
      <c r="BR23" s="201" t="b">
        <v>1</v>
      </c>
      <c r="BS23" s="152" t="b">
        <v>1</v>
      </c>
      <c r="BT23" s="152" t="b">
        <v>1</v>
      </c>
      <c r="BU23" s="152" t="b">
        <v>1</v>
      </c>
      <c r="BV23" s="186" t="b">
        <v>1</v>
      </c>
      <c r="BW23" s="200" t="b">
        <v>1</v>
      </c>
      <c r="BX23" s="152" t="b">
        <v>1</v>
      </c>
      <c r="BY23" s="150" t="b">
        <v>1</v>
      </c>
      <c r="BZ23" s="152" t="b">
        <v>1</v>
      </c>
      <c r="CA23" s="186" t="b">
        <v>1</v>
      </c>
      <c r="CB23" s="150" t="b">
        <v>1</v>
      </c>
      <c r="CC23" s="150" t="b">
        <v>1</v>
      </c>
      <c r="CD23" s="150" t="b">
        <v>1</v>
      </c>
      <c r="CE23" s="150" t="b">
        <v>1</v>
      </c>
      <c r="CF23" s="150" t="b">
        <v>1</v>
      </c>
      <c r="CG23" s="151" t="b">
        <v>1</v>
      </c>
      <c r="CH23" s="150" t="b">
        <v>1</v>
      </c>
      <c r="CI23" s="150" t="b">
        <v>1</v>
      </c>
      <c r="CJ23" s="150" t="b">
        <v>1</v>
      </c>
      <c r="CK23" s="149" t="b">
        <v>1</v>
      </c>
      <c r="CL23" s="151" t="b">
        <v>1</v>
      </c>
      <c r="CM23" s="150" t="b">
        <v>1</v>
      </c>
      <c r="CN23" s="150" t="b">
        <v>1</v>
      </c>
      <c r="CO23" s="152" t="b">
        <v>1</v>
      </c>
      <c r="CP23" s="192" t="b">
        <v>1</v>
      </c>
      <c r="CQ23" s="150" t="b">
        <v>1</v>
      </c>
      <c r="CR23" s="150" t="b">
        <v>1</v>
      </c>
      <c r="CS23" s="198" t="b">
        <v>1</v>
      </c>
      <c r="CT23" s="198" t="b">
        <v>1</v>
      </c>
      <c r="CU23" s="198" t="b">
        <v>1</v>
      </c>
      <c r="CV23" s="199" t="b">
        <v>1</v>
      </c>
      <c r="CW23" s="198" t="b">
        <v>1</v>
      </c>
      <c r="CX23" s="198" t="b">
        <v>1</v>
      </c>
      <c r="CY23" s="198" t="b">
        <v>1</v>
      </c>
      <c r="CZ23" s="197" t="b">
        <v>1</v>
      </c>
      <c r="DA23" s="193" t="b">
        <v>1</v>
      </c>
      <c r="DB23" s="152" t="b">
        <v>1</v>
      </c>
      <c r="DC23" s="152" t="b">
        <v>1</v>
      </c>
      <c r="DD23" s="152" t="b">
        <v>1</v>
      </c>
      <c r="DE23" s="192" t="s">
        <v>9</v>
      </c>
      <c r="DF23" s="91"/>
      <c r="DG23" s="167">
        <v>14</v>
      </c>
      <c r="DH23" s="166"/>
      <c r="DI23" s="166"/>
      <c r="DJ23" s="166"/>
      <c r="DK23" s="166"/>
      <c r="DL23" s="165"/>
      <c r="DM23" s="196">
        <v>20</v>
      </c>
      <c r="DN23" s="195"/>
      <c r="DO23" s="162">
        <v>0.5</v>
      </c>
      <c r="DP23" s="144"/>
      <c r="DQ23" s="148">
        <v>0.5</v>
      </c>
      <c r="DR23" s="194">
        <f t="shared" si="4"/>
        <v>14</v>
      </c>
      <c r="DS23" s="160">
        <f t="shared" si="5"/>
        <v>1</v>
      </c>
      <c r="DT23" s="159">
        <f t="shared" si="6"/>
        <v>20</v>
      </c>
      <c r="DU23" s="139">
        <f t="shared" si="7"/>
        <v>39</v>
      </c>
      <c r="DV23" s="138">
        <f t="shared" si="8"/>
        <v>0</v>
      </c>
      <c r="DW23" s="137">
        <f t="shared" si="9"/>
        <v>0</v>
      </c>
      <c r="DX23" s="180">
        <f t="shared" si="10"/>
        <v>1</v>
      </c>
      <c r="DY23" s="136">
        <f t="shared" si="11"/>
        <v>1.8571428571428572</v>
      </c>
      <c r="DZ23" s="177">
        <f t="shared" si="12"/>
        <v>0.32307692307692309</v>
      </c>
      <c r="EA23" s="132">
        <f t="shared" si="13"/>
        <v>3.2307692307692308</v>
      </c>
      <c r="EB23" s="176">
        <f t="shared" si="14"/>
        <v>0.26666666666666666</v>
      </c>
      <c r="EC23" s="156">
        <f t="shared" si="15"/>
        <v>2.6666666666666665</v>
      </c>
      <c r="ED23" s="155">
        <f t="shared" si="16"/>
        <v>6.8974358974358978</v>
      </c>
      <c r="EE23" s="154">
        <f t="shared" si="17"/>
        <v>6.8974358974358978</v>
      </c>
      <c r="EF23" s="153"/>
      <c r="EG23" s="95"/>
      <c r="EH23" s="151" t="b">
        <v>0</v>
      </c>
      <c r="EI23" s="151" t="s">
        <v>9</v>
      </c>
      <c r="EJ23" s="152" t="b">
        <v>1</v>
      </c>
      <c r="EK23" s="150" t="b">
        <v>1</v>
      </c>
      <c r="EL23" s="149" t="b">
        <v>0</v>
      </c>
      <c r="EM23" s="193" t="b">
        <v>0</v>
      </c>
      <c r="EN23" s="152" t="b">
        <v>1</v>
      </c>
      <c r="EO23" s="150" t="b">
        <v>0</v>
      </c>
      <c r="EP23" s="150" t="b">
        <v>1</v>
      </c>
      <c r="EQ23" s="192" t="b">
        <v>0</v>
      </c>
      <c r="ER23" s="151" t="b">
        <v>0</v>
      </c>
      <c r="ES23" s="150" t="b">
        <v>0</v>
      </c>
      <c r="ET23" s="191" t="b">
        <v>0</v>
      </c>
      <c r="EU23" s="150" t="b">
        <v>0</v>
      </c>
      <c r="EV23" s="149" t="b">
        <v>0</v>
      </c>
      <c r="EW23" s="151" t="b">
        <v>0</v>
      </c>
      <c r="EX23" s="150" t="b">
        <v>0</v>
      </c>
      <c r="EY23" s="191" t="b">
        <v>0</v>
      </c>
      <c r="EZ23" s="150" t="b">
        <v>0</v>
      </c>
      <c r="FA23" s="149" t="b">
        <v>0</v>
      </c>
      <c r="FB23" s="151" t="b">
        <v>0</v>
      </c>
      <c r="FC23" s="150" t="b">
        <v>0</v>
      </c>
      <c r="FD23" s="150" t="b">
        <v>0</v>
      </c>
      <c r="FE23" s="150" t="b">
        <v>0</v>
      </c>
      <c r="FF23" s="192" t="b">
        <v>0</v>
      </c>
      <c r="FG23" s="151" t="b">
        <v>0</v>
      </c>
      <c r="FH23" s="205" t="b">
        <v>0</v>
      </c>
      <c r="FI23" s="152" t="b">
        <v>0</v>
      </c>
      <c r="FJ23" s="150" t="b">
        <v>0</v>
      </c>
      <c r="FK23" s="149" t="b">
        <v>0</v>
      </c>
      <c r="FL23" s="151" t="b">
        <v>0</v>
      </c>
      <c r="FM23" s="150" t="b">
        <v>0</v>
      </c>
      <c r="FN23" s="150" t="b">
        <v>0</v>
      </c>
      <c r="FO23" s="150" t="b">
        <v>0</v>
      </c>
      <c r="FP23" s="149" t="b">
        <v>0</v>
      </c>
      <c r="FQ23" s="151" t="b">
        <v>0</v>
      </c>
      <c r="FR23" s="150" t="b">
        <v>0</v>
      </c>
      <c r="FS23" s="191" t="b">
        <v>0</v>
      </c>
      <c r="FT23" s="150" t="b">
        <v>0</v>
      </c>
      <c r="FU23" s="149" t="b">
        <v>0</v>
      </c>
      <c r="FV23" s="151" t="b">
        <v>0</v>
      </c>
      <c r="FW23" s="150" t="b">
        <v>0</v>
      </c>
      <c r="FX23" s="191" t="b">
        <v>0</v>
      </c>
      <c r="FY23" s="150" t="b">
        <v>0</v>
      </c>
      <c r="FZ23" s="149" t="b">
        <v>0</v>
      </c>
      <c r="GA23" s="91"/>
      <c r="GB23" s="145"/>
      <c r="GC23" s="144"/>
      <c r="GD23" s="144"/>
      <c r="GE23" s="144"/>
      <c r="GF23" s="148"/>
      <c r="GG23" s="147"/>
      <c r="GH23" s="146"/>
      <c r="GI23" s="145"/>
      <c r="GJ23" s="144"/>
      <c r="GK23" s="143"/>
      <c r="GL23" s="142">
        <f>SUM(GB23:GF23)</f>
        <v>0</v>
      </c>
      <c r="GM23" s="141">
        <f>SUM(GI23:GK23)</f>
        <v>0</v>
      </c>
      <c r="GN23" s="140">
        <f>GG23+GH23</f>
        <v>0</v>
      </c>
      <c r="GO23" s="139">
        <f>COUNTIF(EH23:FP23,TRUE)+SUM(GP23:GQ23)</f>
        <v>4</v>
      </c>
      <c r="GP23" s="138">
        <f>COUNTIF(EH23:FP23,"R")</f>
        <v>0</v>
      </c>
      <c r="GQ23" s="137">
        <f>COUNTIF(EH23:FP23,"J")</f>
        <v>0</v>
      </c>
      <c r="GR23" s="180">
        <f>COUNTIF(EH23:FP23,"F")</f>
        <v>1</v>
      </c>
      <c r="GS23" s="136">
        <f>(GO23)/$GS$6</f>
        <v>0.14285714285714285</v>
      </c>
      <c r="GT23" s="135">
        <f>GL23*$GT$8/$GT$9</f>
        <v>0</v>
      </c>
      <c r="GU23" s="134">
        <f>GL23*$GU$8/$GT$9</f>
        <v>0</v>
      </c>
      <c r="GV23" s="133">
        <f>GN23*$GV$8/$GV$9</f>
        <v>0</v>
      </c>
      <c r="GW23" s="132">
        <f>GN23*$GW$8/$GV$9</f>
        <v>0</v>
      </c>
      <c r="GX23" s="131">
        <f>GU23+GW23+GM23</f>
        <v>0</v>
      </c>
      <c r="GY23" s="130">
        <f>GX23</f>
        <v>0</v>
      </c>
      <c r="GZ23" s="129"/>
    </row>
    <row r="24" spans="1:208" x14ac:dyDescent="0.3">
      <c r="A24" s="128" t="str">
        <f t="shared" si="0"/>
        <v/>
      </c>
      <c r="B24" s="190"/>
      <c r="C24" s="202"/>
      <c r="D24" s="188"/>
      <c r="E24" s="421"/>
      <c r="F24" s="414"/>
      <c r="G24" s="423"/>
      <c r="H24" s="423"/>
      <c r="I24" s="422"/>
      <c r="J24" s="423"/>
      <c r="K24" s="423"/>
      <c r="L24" s="423"/>
      <c r="M24" s="414"/>
      <c r="N24" s="415"/>
      <c r="O24" s="406"/>
      <c r="P24" s="406"/>
      <c r="Q24" s="407"/>
      <c r="R24" s="407"/>
      <c r="S24" s="408"/>
      <c r="T24" s="406"/>
      <c r="U24" s="406"/>
      <c r="V24" s="406"/>
      <c r="W24" s="407"/>
      <c r="X24" s="408"/>
      <c r="Y24" s="406"/>
      <c r="Z24" s="406"/>
      <c r="AA24" s="406"/>
      <c r="AB24" s="407"/>
      <c r="AC24" s="408"/>
      <c r="AD24" s="406"/>
      <c r="AE24" s="406"/>
      <c r="AF24" s="406"/>
      <c r="AG24" s="407"/>
      <c r="AH24" s="408"/>
      <c r="AI24" s="91"/>
      <c r="AJ24" s="395"/>
      <c r="AK24" s="396"/>
      <c r="AL24" s="396"/>
      <c r="AM24" s="396"/>
      <c r="AN24" s="396"/>
      <c r="AO24" s="396"/>
      <c r="AP24" s="396"/>
      <c r="AQ24" s="396"/>
      <c r="AR24" s="396"/>
      <c r="AS24" s="396"/>
      <c r="AT24" s="397"/>
      <c r="AU24" s="395"/>
      <c r="AV24" s="396"/>
      <c r="AW24" s="398"/>
      <c r="AX24" s="398"/>
      <c r="AY24" s="399"/>
      <c r="AZ24" s="185">
        <f t="shared" si="1"/>
        <v>0</v>
      </c>
      <c r="BA24" s="184">
        <f t="shared" si="2"/>
        <v>0</v>
      </c>
      <c r="BB24" s="183">
        <f t="shared" si="3"/>
        <v>0</v>
      </c>
      <c r="BC24" s="139"/>
      <c r="BD24" s="182"/>
      <c r="BE24" s="181"/>
      <c r="BF24" s="180"/>
      <c r="BG24" s="179"/>
      <c r="BH24" s="178"/>
      <c r="BI24" s="177"/>
      <c r="BJ24" s="156"/>
      <c r="BK24" s="176"/>
      <c r="BL24" s="132"/>
      <c r="BM24" s="175"/>
      <c r="BN24" s="174"/>
      <c r="BO24" s="173"/>
      <c r="BP24" s="115"/>
      <c r="BQ24" s="115"/>
      <c r="BR24" s="201" t="b">
        <v>1</v>
      </c>
      <c r="BS24" s="152" t="b">
        <v>1</v>
      </c>
      <c r="BT24" s="152" t="b">
        <v>1</v>
      </c>
      <c r="BU24" s="152" t="b">
        <v>1</v>
      </c>
      <c r="BV24" s="186" t="b">
        <v>1</v>
      </c>
      <c r="BW24" s="200" t="b">
        <v>1</v>
      </c>
      <c r="BX24" s="152" t="b">
        <v>1</v>
      </c>
      <c r="BY24" s="150" t="b">
        <v>1</v>
      </c>
      <c r="BZ24" s="152" t="b">
        <v>1</v>
      </c>
      <c r="CA24" s="186" t="b">
        <v>1</v>
      </c>
      <c r="CB24" s="150" t="b">
        <v>1</v>
      </c>
      <c r="CC24" s="150" t="b">
        <v>1</v>
      </c>
      <c r="CD24" s="150" t="b">
        <v>1</v>
      </c>
      <c r="CE24" s="150" t="b">
        <v>1</v>
      </c>
      <c r="CF24" s="150" t="b">
        <v>1</v>
      </c>
      <c r="CG24" s="151" t="b">
        <v>1</v>
      </c>
      <c r="CH24" s="150" t="b">
        <v>1</v>
      </c>
      <c r="CI24" s="150" t="b">
        <v>1</v>
      </c>
      <c r="CJ24" s="150" t="b">
        <v>1</v>
      </c>
      <c r="CK24" s="149" t="b">
        <v>1</v>
      </c>
      <c r="CL24" s="151" t="b">
        <v>1</v>
      </c>
      <c r="CM24" s="150" t="b">
        <v>1</v>
      </c>
      <c r="CN24" s="150" t="b">
        <v>1</v>
      </c>
      <c r="CO24" s="152" t="b">
        <v>1</v>
      </c>
      <c r="CP24" s="192" t="b">
        <v>1</v>
      </c>
      <c r="CQ24" s="150" t="b">
        <v>1</v>
      </c>
      <c r="CR24" s="150" t="b">
        <v>1</v>
      </c>
      <c r="CS24" s="198" t="b">
        <v>1</v>
      </c>
      <c r="CT24" s="198" t="b">
        <v>1</v>
      </c>
      <c r="CU24" s="198" t="b">
        <v>1</v>
      </c>
      <c r="CV24" s="199" t="b">
        <v>1</v>
      </c>
      <c r="CW24" s="198" t="b">
        <v>1</v>
      </c>
      <c r="CX24" s="198" t="b">
        <v>1</v>
      </c>
      <c r="CY24" s="198" t="b">
        <v>1</v>
      </c>
      <c r="CZ24" s="197" t="b">
        <v>1</v>
      </c>
      <c r="DA24" s="193" t="b">
        <v>1</v>
      </c>
      <c r="DB24" s="152" t="b">
        <v>1</v>
      </c>
      <c r="DC24" s="152" t="b">
        <v>1</v>
      </c>
      <c r="DD24" s="152" t="b">
        <v>1</v>
      </c>
      <c r="DE24" s="192" t="b">
        <v>1</v>
      </c>
      <c r="DF24" s="91"/>
      <c r="DG24" s="167">
        <v>18</v>
      </c>
      <c r="DH24" s="166">
        <v>4</v>
      </c>
      <c r="DI24" s="166">
        <v>4</v>
      </c>
      <c r="DJ24" s="166"/>
      <c r="DK24" s="166"/>
      <c r="DL24" s="165"/>
      <c r="DM24" s="196">
        <v>27</v>
      </c>
      <c r="DN24" s="195"/>
      <c r="DO24" s="162">
        <v>0.5</v>
      </c>
      <c r="DP24" s="144"/>
      <c r="DQ24" s="148">
        <v>0.5</v>
      </c>
      <c r="DR24" s="194">
        <f t="shared" si="4"/>
        <v>26</v>
      </c>
      <c r="DS24" s="160">
        <f t="shared" si="5"/>
        <v>1</v>
      </c>
      <c r="DT24" s="159">
        <f t="shared" si="6"/>
        <v>27</v>
      </c>
      <c r="DU24" s="139">
        <f t="shared" si="7"/>
        <v>40</v>
      </c>
      <c r="DV24" s="138">
        <f t="shared" si="8"/>
        <v>0</v>
      </c>
      <c r="DW24" s="137">
        <f t="shared" si="9"/>
        <v>0</v>
      </c>
      <c r="DX24" s="180">
        <f t="shared" si="10"/>
        <v>0</v>
      </c>
      <c r="DY24" s="136">
        <f t="shared" si="11"/>
        <v>1.9047619047619047</v>
      </c>
      <c r="DZ24" s="177">
        <f t="shared" si="12"/>
        <v>0.6</v>
      </c>
      <c r="EA24" s="132">
        <f t="shared" si="13"/>
        <v>6</v>
      </c>
      <c r="EB24" s="176">
        <f t="shared" si="14"/>
        <v>0.36000000000000004</v>
      </c>
      <c r="EC24" s="156">
        <f t="shared" si="15"/>
        <v>3.6</v>
      </c>
      <c r="ED24" s="155">
        <f t="shared" si="16"/>
        <v>10.6</v>
      </c>
      <c r="EE24" s="154">
        <f t="shared" si="17"/>
        <v>10.6</v>
      </c>
      <c r="EF24" s="153"/>
      <c r="EG24" s="95"/>
      <c r="EH24" s="151" t="b">
        <v>0</v>
      </c>
      <c r="EI24" s="151" t="b">
        <v>1</v>
      </c>
      <c r="EJ24" s="152" t="b">
        <v>1</v>
      </c>
      <c r="EK24" s="150" t="b">
        <v>1</v>
      </c>
      <c r="EL24" s="149" t="b">
        <v>0</v>
      </c>
      <c r="EM24" s="193" t="b">
        <v>0</v>
      </c>
      <c r="EN24" s="152" t="b">
        <v>1</v>
      </c>
      <c r="EO24" s="150" t="b">
        <v>0</v>
      </c>
      <c r="EP24" s="150" t="b">
        <v>1</v>
      </c>
      <c r="EQ24" s="149" t="b">
        <v>0</v>
      </c>
      <c r="ER24" s="151" t="b">
        <v>0</v>
      </c>
      <c r="ES24" s="150" t="b">
        <v>0</v>
      </c>
      <c r="ET24" s="191" t="b">
        <v>0</v>
      </c>
      <c r="EU24" s="150" t="b">
        <v>0</v>
      </c>
      <c r="EV24" s="149" t="b">
        <v>0</v>
      </c>
      <c r="EW24" s="151" t="b">
        <v>0</v>
      </c>
      <c r="EX24" s="150" t="b">
        <v>0</v>
      </c>
      <c r="EY24" s="191" t="b">
        <v>0</v>
      </c>
      <c r="EZ24" s="150" t="b">
        <v>0</v>
      </c>
      <c r="FA24" s="149" t="b">
        <v>0</v>
      </c>
      <c r="FB24" s="151" t="b">
        <v>0</v>
      </c>
      <c r="FC24" s="150" t="b">
        <v>0</v>
      </c>
      <c r="FD24" s="150" t="b">
        <v>0</v>
      </c>
      <c r="FE24" s="150" t="b">
        <v>0</v>
      </c>
      <c r="FF24" s="192" t="b">
        <v>0</v>
      </c>
      <c r="FG24" s="151" t="b">
        <v>0</v>
      </c>
      <c r="FH24" s="205" t="b">
        <v>0</v>
      </c>
      <c r="FI24" s="150" t="b">
        <v>0</v>
      </c>
      <c r="FJ24" s="150" t="b">
        <v>0</v>
      </c>
      <c r="FK24" s="149" t="b">
        <v>0</v>
      </c>
      <c r="FL24" s="151" t="b">
        <v>0</v>
      </c>
      <c r="FM24" s="150" t="b">
        <v>0</v>
      </c>
      <c r="FN24" s="150" t="b">
        <v>0</v>
      </c>
      <c r="FO24" s="150" t="b">
        <v>0</v>
      </c>
      <c r="FP24" s="149" t="b">
        <v>0</v>
      </c>
      <c r="FQ24" s="151" t="b">
        <v>0</v>
      </c>
      <c r="FR24" s="150" t="b">
        <v>0</v>
      </c>
      <c r="FS24" s="191" t="b">
        <v>0</v>
      </c>
      <c r="FT24" s="150" t="b">
        <v>0</v>
      </c>
      <c r="FU24" s="149" t="b">
        <v>0</v>
      </c>
      <c r="FV24" s="151" t="b">
        <v>0</v>
      </c>
      <c r="FW24" s="150" t="b">
        <v>0</v>
      </c>
      <c r="FX24" s="191" t="b">
        <v>0</v>
      </c>
      <c r="FY24" s="150" t="b">
        <v>0</v>
      </c>
      <c r="FZ24" s="149" t="b">
        <v>0</v>
      </c>
      <c r="GA24" s="91"/>
      <c r="GB24" s="145"/>
      <c r="GC24" s="144"/>
      <c r="GD24" s="144"/>
      <c r="GE24" s="144"/>
      <c r="GF24" s="148"/>
      <c r="GG24" s="147"/>
      <c r="GH24" s="146"/>
      <c r="GI24" s="145"/>
      <c r="GJ24" s="144"/>
      <c r="GK24" s="143"/>
      <c r="GL24" s="142">
        <f>SUM(GB24:GF24)</f>
        <v>0</v>
      </c>
      <c r="GM24" s="141">
        <f>SUM(GI24:GK24)</f>
        <v>0</v>
      </c>
      <c r="GN24" s="140">
        <f>GG24+GH24</f>
        <v>0</v>
      </c>
      <c r="GO24" s="139">
        <f>COUNTIF(EH24:FP24,TRUE)+SUM(GP24:GQ24)</f>
        <v>5</v>
      </c>
      <c r="GP24" s="138">
        <f>COUNTIF(EH24:FP24,"R")</f>
        <v>0</v>
      </c>
      <c r="GQ24" s="137">
        <f>COUNTIF(EH24:FP24,"J")</f>
        <v>0</v>
      </c>
      <c r="GR24" s="180">
        <f>COUNTIF(EH24:FP24,"F")</f>
        <v>0</v>
      </c>
      <c r="GS24" s="136">
        <f>(GO24)/$GS$6</f>
        <v>0.17857142857142858</v>
      </c>
      <c r="GT24" s="135">
        <f>GL24*$GT$8/$GT$9</f>
        <v>0</v>
      </c>
      <c r="GU24" s="134">
        <f>GL24*$GU$8/$GT$9</f>
        <v>0</v>
      </c>
      <c r="GV24" s="133">
        <f>GN24*$GV$8/$GV$9</f>
        <v>0</v>
      </c>
      <c r="GW24" s="132">
        <f>GN24*$GW$8/$GV$9</f>
        <v>0</v>
      </c>
      <c r="GX24" s="131">
        <f>GU24+GW24+GM24</f>
        <v>0</v>
      </c>
      <c r="GY24" s="130">
        <f>GX24</f>
        <v>0</v>
      </c>
      <c r="GZ24" s="129"/>
    </row>
    <row r="25" spans="1:208" x14ac:dyDescent="0.3">
      <c r="A25" s="128" t="str">
        <f t="shared" si="0"/>
        <v/>
      </c>
      <c r="B25" s="212"/>
      <c r="C25" s="209"/>
      <c r="D25" s="188"/>
      <c r="E25" s="421"/>
      <c r="F25" s="414"/>
      <c r="G25" s="423"/>
      <c r="H25" s="423"/>
      <c r="I25" s="422"/>
      <c r="J25" s="423"/>
      <c r="K25" s="423"/>
      <c r="L25" s="423"/>
      <c r="M25" s="414"/>
      <c r="N25" s="415"/>
      <c r="O25" s="406"/>
      <c r="P25" s="406"/>
      <c r="Q25" s="407"/>
      <c r="R25" s="407"/>
      <c r="S25" s="408"/>
      <c r="T25" s="406"/>
      <c r="U25" s="406"/>
      <c r="V25" s="406"/>
      <c r="W25" s="407"/>
      <c r="X25" s="408"/>
      <c r="Y25" s="406"/>
      <c r="Z25" s="406"/>
      <c r="AA25" s="406"/>
      <c r="AB25" s="407"/>
      <c r="AC25" s="408"/>
      <c r="AD25" s="406"/>
      <c r="AE25" s="406"/>
      <c r="AF25" s="406"/>
      <c r="AG25" s="407"/>
      <c r="AH25" s="408"/>
      <c r="AI25" s="91"/>
      <c r="AJ25" s="395"/>
      <c r="AK25" s="396"/>
      <c r="AL25" s="396"/>
      <c r="AM25" s="396"/>
      <c r="AN25" s="396"/>
      <c r="AO25" s="396"/>
      <c r="AP25" s="396"/>
      <c r="AQ25" s="396"/>
      <c r="AR25" s="396"/>
      <c r="AS25" s="396"/>
      <c r="AT25" s="397"/>
      <c r="AU25" s="395"/>
      <c r="AV25" s="396"/>
      <c r="AW25" s="398"/>
      <c r="AX25" s="398"/>
      <c r="AY25" s="399"/>
      <c r="AZ25" s="185">
        <f t="shared" si="1"/>
        <v>0</v>
      </c>
      <c r="BA25" s="184">
        <f t="shared" si="2"/>
        <v>0</v>
      </c>
      <c r="BB25" s="183">
        <f t="shared" si="3"/>
        <v>0</v>
      </c>
      <c r="BC25" s="139"/>
      <c r="BD25" s="182"/>
      <c r="BE25" s="181"/>
      <c r="BF25" s="180"/>
      <c r="BG25" s="179"/>
      <c r="BH25" s="178"/>
      <c r="BI25" s="177"/>
      <c r="BJ25" s="156"/>
      <c r="BK25" s="176"/>
      <c r="BL25" s="132"/>
      <c r="BM25" s="175"/>
      <c r="BN25" s="174"/>
      <c r="BO25" s="173"/>
      <c r="BP25" s="115"/>
      <c r="BQ25" s="115"/>
      <c r="BR25" s="201" t="b">
        <v>1</v>
      </c>
      <c r="BS25" s="152" t="b">
        <v>1</v>
      </c>
      <c r="BT25" s="152" t="b">
        <v>1</v>
      </c>
      <c r="BU25" s="152" t="s">
        <v>9</v>
      </c>
      <c r="BV25" s="186" t="b">
        <v>1</v>
      </c>
      <c r="BW25" s="200" t="b">
        <v>1</v>
      </c>
      <c r="BX25" s="152" t="b">
        <v>1</v>
      </c>
      <c r="BY25" s="150" t="s">
        <v>9</v>
      </c>
      <c r="BZ25" s="152" t="b">
        <v>1</v>
      </c>
      <c r="CA25" s="186" t="b">
        <v>1</v>
      </c>
      <c r="CB25" s="150" t="b">
        <v>1</v>
      </c>
      <c r="CC25" s="150" t="b">
        <v>1</v>
      </c>
      <c r="CD25" s="150" t="b">
        <v>1</v>
      </c>
      <c r="CE25" s="150" t="b">
        <v>1</v>
      </c>
      <c r="CF25" s="150" t="b">
        <v>1</v>
      </c>
      <c r="CG25" s="151" t="b">
        <v>1</v>
      </c>
      <c r="CH25" s="150" t="b">
        <v>1</v>
      </c>
      <c r="CI25" s="150" t="b">
        <v>1</v>
      </c>
      <c r="CJ25" s="150" t="b">
        <v>1</v>
      </c>
      <c r="CK25" s="149" t="b">
        <v>1</v>
      </c>
      <c r="CL25" s="151" t="b">
        <v>1</v>
      </c>
      <c r="CM25" s="150" t="b">
        <v>1</v>
      </c>
      <c r="CN25" s="150" t="b">
        <v>1</v>
      </c>
      <c r="CO25" s="152" t="b">
        <v>1</v>
      </c>
      <c r="CP25" s="192" t="b">
        <v>1</v>
      </c>
      <c r="CQ25" s="150" t="b">
        <v>1</v>
      </c>
      <c r="CR25" s="150" t="b">
        <v>1</v>
      </c>
      <c r="CS25" s="198" t="b">
        <v>1</v>
      </c>
      <c r="CT25" s="198" t="s">
        <v>9</v>
      </c>
      <c r="CU25" s="198" t="b">
        <v>1</v>
      </c>
      <c r="CV25" s="199" t="s">
        <v>9</v>
      </c>
      <c r="CW25" s="198" t="b">
        <v>1</v>
      </c>
      <c r="CX25" s="198" t="b">
        <v>1</v>
      </c>
      <c r="CY25" s="198" t="b">
        <v>1</v>
      </c>
      <c r="CZ25" s="197" t="b">
        <v>1</v>
      </c>
      <c r="DA25" s="193" t="b">
        <v>1</v>
      </c>
      <c r="DB25" s="152" t="s">
        <v>9</v>
      </c>
      <c r="DC25" s="152" t="b">
        <v>1</v>
      </c>
      <c r="DD25" s="152" t="b">
        <v>1</v>
      </c>
      <c r="DE25" s="192" t="b">
        <v>1</v>
      </c>
      <c r="DF25" s="91"/>
      <c r="DG25" s="167">
        <v>9</v>
      </c>
      <c r="DH25" s="166">
        <v>4</v>
      </c>
      <c r="DI25" s="166">
        <v>4</v>
      </c>
      <c r="DJ25" s="166"/>
      <c r="DK25" s="166"/>
      <c r="DL25" s="165"/>
      <c r="DM25" s="196">
        <v>18</v>
      </c>
      <c r="DN25" s="195"/>
      <c r="DO25" s="162"/>
      <c r="DP25" s="144"/>
      <c r="DQ25" s="148"/>
      <c r="DR25" s="194">
        <f t="shared" si="4"/>
        <v>17</v>
      </c>
      <c r="DS25" s="160">
        <f t="shared" si="5"/>
        <v>0</v>
      </c>
      <c r="DT25" s="159">
        <f t="shared" si="6"/>
        <v>18</v>
      </c>
      <c r="DU25" s="139">
        <f t="shared" si="7"/>
        <v>35</v>
      </c>
      <c r="DV25" s="138">
        <f t="shared" si="8"/>
        <v>0</v>
      </c>
      <c r="DW25" s="137">
        <f t="shared" si="9"/>
        <v>0</v>
      </c>
      <c r="DX25" s="180">
        <f t="shared" si="10"/>
        <v>5</v>
      </c>
      <c r="DY25" s="136">
        <f t="shared" si="11"/>
        <v>1.6666666666666667</v>
      </c>
      <c r="DZ25" s="177">
        <f t="shared" si="12"/>
        <v>0.3923076923076923</v>
      </c>
      <c r="EA25" s="132">
        <f t="shared" si="13"/>
        <v>3.9230769230769229</v>
      </c>
      <c r="EB25" s="176">
        <f t="shared" si="14"/>
        <v>0.24000000000000002</v>
      </c>
      <c r="EC25" s="156">
        <f t="shared" si="15"/>
        <v>2.4</v>
      </c>
      <c r="ED25" s="155">
        <f t="shared" si="16"/>
        <v>6.3230769230769228</v>
      </c>
      <c r="EE25" s="154">
        <f t="shared" si="17"/>
        <v>6.3230769230769228</v>
      </c>
      <c r="EF25" s="211" t="s">
        <v>19</v>
      </c>
      <c r="EG25" s="95"/>
      <c r="EH25" s="151" t="b">
        <v>0</v>
      </c>
      <c r="EI25" s="151" t="b">
        <v>1</v>
      </c>
      <c r="EJ25" s="152" t="b">
        <v>1</v>
      </c>
      <c r="EK25" s="150" t="s">
        <v>9</v>
      </c>
      <c r="EL25" s="149" t="b">
        <v>0</v>
      </c>
      <c r="EM25" s="193" t="b">
        <v>0</v>
      </c>
      <c r="EN25" s="152" t="s">
        <v>9</v>
      </c>
      <c r="EO25" s="150" t="b">
        <v>0</v>
      </c>
      <c r="EP25" s="150" t="b">
        <v>1</v>
      </c>
      <c r="EQ25" s="149" t="b">
        <v>0</v>
      </c>
      <c r="ER25" s="151" t="b">
        <v>0</v>
      </c>
      <c r="ES25" s="150" t="b">
        <v>0</v>
      </c>
      <c r="ET25" s="191" t="b">
        <v>0</v>
      </c>
      <c r="EU25" s="150" t="b">
        <v>0</v>
      </c>
      <c r="EV25" s="149" t="b">
        <v>0</v>
      </c>
      <c r="EW25" s="151" t="b">
        <v>0</v>
      </c>
      <c r="EX25" s="150" t="b">
        <v>0</v>
      </c>
      <c r="EY25" s="191" t="b">
        <v>0</v>
      </c>
      <c r="EZ25" s="150" t="b">
        <v>0</v>
      </c>
      <c r="FA25" s="149" t="b">
        <v>0</v>
      </c>
      <c r="FB25" s="151" t="b">
        <v>0</v>
      </c>
      <c r="FC25" s="150" t="b">
        <v>0</v>
      </c>
      <c r="FD25" s="150" t="b">
        <v>0</v>
      </c>
      <c r="FE25" s="150" t="b">
        <v>0</v>
      </c>
      <c r="FF25" s="192" t="b">
        <v>0</v>
      </c>
      <c r="FG25" s="151" t="b">
        <v>0</v>
      </c>
      <c r="FH25" s="205" t="b">
        <v>0</v>
      </c>
      <c r="FI25" s="150" t="b">
        <v>0</v>
      </c>
      <c r="FJ25" s="150" t="b">
        <v>0</v>
      </c>
      <c r="FK25" s="149" t="b">
        <v>0</v>
      </c>
      <c r="FL25" s="151" t="b">
        <v>0</v>
      </c>
      <c r="FM25" s="150" t="b">
        <v>0</v>
      </c>
      <c r="FN25" s="150" t="b">
        <v>0</v>
      </c>
      <c r="FO25" s="150" t="b">
        <v>0</v>
      </c>
      <c r="FP25" s="149" t="b">
        <v>0</v>
      </c>
      <c r="FQ25" s="151" t="b">
        <v>0</v>
      </c>
      <c r="FR25" s="150" t="b">
        <v>0</v>
      </c>
      <c r="FS25" s="191" t="b">
        <v>0</v>
      </c>
      <c r="FT25" s="150" t="b">
        <v>0</v>
      </c>
      <c r="FU25" s="149" t="b">
        <v>0</v>
      </c>
      <c r="FV25" s="151" t="b">
        <v>0</v>
      </c>
      <c r="FW25" s="150" t="b">
        <v>0</v>
      </c>
      <c r="FX25" s="191" t="b">
        <v>0</v>
      </c>
      <c r="FY25" s="150" t="b">
        <v>0</v>
      </c>
      <c r="FZ25" s="149" t="b">
        <v>0</v>
      </c>
      <c r="GA25" s="91"/>
      <c r="GB25" s="145"/>
      <c r="GC25" s="144"/>
      <c r="GD25" s="144"/>
      <c r="GE25" s="144"/>
      <c r="GF25" s="148"/>
      <c r="GG25" s="147"/>
      <c r="GH25" s="146"/>
      <c r="GI25" s="145"/>
      <c r="GJ25" s="144"/>
      <c r="GK25" s="143"/>
      <c r="GL25" s="142">
        <f>SUM(GB25:GF25)</f>
        <v>0</v>
      </c>
      <c r="GM25" s="141">
        <f>SUM(GI25:GK25)</f>
        <v>0</v>
      </c>
      <c r="GN25" s="140">
        <f>GG25+GH25</f>
        <v>0</v>
      </c>
      <c r="GO25" s="139">
        <f>COUNTIF(EH25:FP25,TRUE)+SUM(GP25:GQ25)</f>
        <v>3</v>
      </c>
      <c r="GP25" s="138">
        <f>COUNTIF(EH25:FP25,"R")</f>
        <v>0</v>
      </c>
      <c r="GQ25" s="137">
        <f>COUNTIF(EH25:FP25,"J")</f>
        <v>0</v>
      </c>
      <c r="GR25" s="180">
        <f>COUNTIF(EH25:FP25,"F")</f>
        <v>2</v>
      </c>
      <c r="GS25" s="136">
        <f>(GO25)/$GS$6</f>
        <v>0.10714285714285714</v>
      </c>
      <c r="GT25" s="135">
        <f>GL25*$GT$8/$GT$9</f>
        <v>0</v>
      </c>
      <c r="GU25" s="134">
        <f>GL25*$GU$8/$GT$9</f>
        <v>0</v>
      </c>
      <c r="GV25" s="133">
        <f>GN25*$GV$8/$GV$9</f>
        <v>0</v>
      </c>
      <c r="GW25" s="132">
        <f>GN25*$GW$8/$GV$9</f>
        <v>0</v>
      </c>
      <c r="GX25" s="131">
        <f>GU25+GW25+GM25</f>
        <v>0</v>
      </c>
      <c r="GY25" s="130">
        <f>GX25</f>
        <v>0</v>
      </c>
      <c r="GZ25" s="129"/>
    </row>
    <row r="26" spans="1:208" x14ac:dyDescent="0.3">
      <c r="A26" s="128" t="str">
        <f t="shared" si="0"/>
        <v/>
      </c>
      <c r="B26" s="190"/>
      <c r="C26" s="202"/>
      <c r="D26" s="188"/>
      <c r="E26" s="421"/>
      <c r="F26" s="414"/>
      <c r="G26" s="423"/>
      <c r="H26" s="423"/>
      <c r="I26" s="422"/>
      <c r="J26" s="423"/>
      <c r="K26" s="423"/>
      <c r="L26" s="423"/>
      <c r="M26" s="414"/>
      <c r="N26" s="415"/>
      <c r="O26" s="406"/>
      <c r="P26" s="406"/>
      <c r="Q26" s="407"/>
      <c r="R26" s="407"/>
      <c r="S26" s="408"/>
      <c r="T26" s="406"/>
      <c r="U26" s="406"/>
      <c r="V26" s="406"/>
      <c r="W26" s="407"/>
      <c r="X26" s="408"/>
      <c r="Y26" s="406"/>
      <c r="Z26" s="406"/>
      <c r="AA26" s="406"/>
      <c r="AB26" s="407"/>
      <c r="AC26" s="408"/>
      <c r="AD26" s="406"/>
      <c r="AE26" s="406"/>
      <c r="AF26" s="406"/>
      <c r="AG26" s="407"/>
      <c r="AH26" s="408"/>
      <c r="AI26" s="91"/>
      <c r="AJ26" s="395"/>
      <c r="AK26" s="396"/>
      <c r="AL26" s="396"/>
      <c r="AM26" s="396"/>
      <c r="AN26" s="396"/>
      <c r="AO26" s="396"/>
      <c r="AP26" s="396"/>
      <c r="AQ26" s="396"/>
      <c r="AR26" s="396"/>
      <c r="AS26" s="396"/>
      <c r="AT26" s="397"/>
      <c r="AU26" s="395"/>
      <c r="AV26" s="396"/>
      <c r="AW26" s="398"/>
      <c r="AX26" s="398"/>
      <c r="AY26" s="399"/>
      <c r="AZ26" s="185">
        <f t="shared" si="1"/>
        <v>0</v>
      </c>
      <c r="BA26" s="184">
        <f t="shared" si="2"/>
        <v>0</v>
      </c>
      <c r="BB26" s="183">
        <f t="shared" si="3"/>
        <v>0</v>
      </c>
      <c r="BC26" s="139"/>
      <c r="BD26" s="182"/>
      <c r="BE26" s="181"/>
      <c r="BF26" s="180"/>
      <c r="BG26" s="179"/>
      <c r="BH26" s="178"/>
      <c r="BI26" s="177"/>
      <c r="BJ26" s="156"/>
      <c r="BK26" s="176"/>
      <c r="BL26" s="132"/>
      <c r="BM26" s="175"/>
      <c r="BN26" s="174"/>
      <c r="BO26" s="173"/>
      <c r="BP26" s="115"/>
      <c r="BQ26" s="115"/>
      <c r="BR26" s="201" t="b">
        <v>1</v>
      </c>
      <c r="BS26" s="152" t="b">
        <v>1</v>
      </c>
      <c r="BT26" s="152" t="b">
        <v>1</v>
      </c>
      <c r="BU26" s="152" t="b">
        <v>1</v>
      </c>
      <c r="BV26" s="186" t="b">
        <v>1</v>
      </c>
      <c r="BW26" s="200" t="b">
        <v>1</v>
      </c>
      <c r="BX26" s="152" t="b">
        <v>1</v>
      </c>
      <c r="BY26" s="150" t="b">
        <v>1</v>
      </c>
      <c r="BZ26" s="152" t="b">
        <v>1</v>
      </c>
      <c r="CA26" s="186" t="b">
        <v>1</v>
      </c>
      <c r="CB26" s="150" t="b">
        <v>1</v>
      </c>
      <c r="CC26" s="150" t="b">
        <v>1</v>
      </c>
      <c r="CD26" s="150" t="b">
        <v>1</v>
      </c>
      <c r="CE26" s="150" t="b">
        <v>1</v>
      </c>
      <c r="CF26" s="150" t="b">
        <v>1</v>
      </c>
      <c r="CG26" s="151" t="b">
        <v>1</v>
      </c>
      <c r="CH26" s="150" t="b">
        <v>1</v>
      </c>
      <c r="CI26" s="150" t="b">
        <v>1</v>
      </c>
      <c r="CJ26" s="150" t="b">
        <v>1</v>
      </c>
      <c r="CK26" s="149" t="b">
        <v>1</v>
      </c>
      <c r="CL26" s="151" t="b">
        <v>1</v>
      </c>
      <c r="CM26" s="150" t="b">
        <v>1</v>
      </c>
      <c r="CN26" s="150" t="b">
        <v>1</v>
      </c>
      <c r="CO26" s="152" t="b">
        <v>1</v>
      </c>
      <c r="CP26" s="192" t="b">
        <v>1</v>
      </c>
      <c r="CQ26" s="150" t="s">
        <v>9</v>
      </c>
      <c r="CR26" s="150" t="b">
        <v>1</v>
      </c>
      <c r="CS26" s="198" t="s">
        <v>9</v>
      </c>
      <c r="CT26" s="198" t="b">
        <v>1</v>
      </c>
      <c r="CU26" s="198" t="b">
        <v>1</v>
      </c>
      <c r="CV26" s="199" t="b">
        <v>1</v>
      </c>
      <c r="CW26" s="198" t="b">
        <v>1</v>
      </c>
      <c r="CX26" s="198" t="b">
        <v>1</v>
      </c>
      <c r="CY26" s="198" t="b">
        <v>1</v>
      </c>
      <c r="CZ26" s="197" t="b">
        <v>1</v>
      </c>
      <c r="DA26" s="193" t="b">
        <v>1</v>
      </c>
      <c r="DB26" s="152" t="b">
        <v>1</v>
      </c>
      <c r="DC26" s="152" t="b">
        <v>1</v>
      </c>
      <c r="DD26" s="152" t="b">
        <v>1</v>
      </c>
      <c r="DE26" s="192" t="b">
        <v>1</v>
      </c>
      <c r="DF26" s="91"/>
      <c r="DG26" s="167">
        <v>17</v>
      </c>
      <c r="DH26" s="166">
        <v>2</v>
      </c>
      <c r="DI26" s="166">
        <v>3</v>
      </c>
      <c r="DJ26" s="166"/>
      <c r="DK26" s="166"/>
      <c r="DL26" s="165"/>
      <c r="DM26" s="196">
        <v>8</v>
      </c>
      <c r="DN26" s="195"/>
      <c r="DO26" s="162"/>
      <c r="DP26" s="144"/>
      <c r="DQ26" s="148"/>
      <c r="DR26" s="194">
        <f t="shared" si="4"/>
        <v>22</v>
      </c>
      <c r="DS26" s="160">
        <f t="shared" si="5"/>
        <v>0</v>
      </c>
      <c r="DT26" s="159">
        <f t="shared" si="6"/>
        <v>8</v>
      </c>
      <c r="DU26" s="139">
        <f t="shared" si="7"/>
        <v>38</v>
      </c>
      <c r="DV26" s="138">
        <f t="shared" si="8"/>
        <v>0</v>
      </c>
      <c r="DW26" s="137">
        <f t="shared" si="9"/>
        <v>0</v>
      </c>
      <c r="DX26" s="180">
        <f t="shared" si="10"/>
        <v>2</v>
      </c>
      <c r="DY26" s="136">
        <f t="shared" si="11"/>
        <v>1.8095238095238095</v>
      </c>
      <c r="DZ26" s="177">
        <f t="shared" si="12"/>
        <v>0.50769230769230766</v>
      </c>
      <c r="EA26" s="132">
        <f t="shared" si="13"/>
        <v>5.0769230769230766</v>
      </c>
      <c r="EB26" s="176">
        <f t="shared" si="14"/>
        <v>0.10666666666666667</v>
      </c>
      <c r="EC26" s="156">
        <f t="shared" si="15"/>
        <v>1.0666666666666667</v>
      </c>
      <c r="ED26" s="155">
        <f t="shared" si="16"/>
        <v>6.1435897435897431</v>
      </c>
      <c r="EE26" s="154">
        <f t="shared" si="17"/>
        <v>6.1435897435897431</v>
      </c>
      <c r="EF26" s="153"/>
      <c r="EG26" s="95"/>
      <c r="EH26" s="151" t="b">
        <v>0</v>
      </c>
      <c r="EI26" s="151" t="b">
        <v>1</v>
      </c>
      <c r="EJ26" s="152" t="b">
        <v>1</v>
      </c>
      <c r="EK26" s="150" t="b">
        <v>1</v>
      </c>
      <c r="EL26" s="149" t="b">
        <v>0</v>
      </c>
      <c r="EM26" s="193" t="b">
        <v>0</v>
      </c>
      <c r="EN26" s="152" t="b">
        <v>1</v>
      </c>
      <c r="EO26" s="150" t="b">
        <v>0</v>
      </c>
      <c r="EP26" s="150" t="b">
        <v>1</v>
      </c>
      <c r="EQ26" s="149" t="b">
        <v>0</v>
      </c>
      <c r="ER26" s="151" t="b">
        <v>0</v>
      </c>
      <c r="ES26" s="150" t="b">
        <v>0</v>
      </c>
      <c r="ET26" s="191" t="b">
        <v>0</v>
      </c>
      <c r="EU26" s="150" t="b">
        <v>0</v>
      </c>
      <c r="EV26" s="149" t="b">
        <v>0</v>
      </c>
      <c r="EW26" s="151" t="b">
        <v>0</v>
      </c>
      <c r="EX26" s="150" t="b">
        <v>0</v>
      </c>
      <c r="EY26" s="191" t="b">
        <v>0</v>
      </c>
      <c r="EZ26" s="150" t="b">
        <v>0</v>
      </c>
      <c r="FA26" s="149" t="b">
        <v>0</v>
      </c>
      <c r="FB26" s="151" t="b">
        <v>0</v>
      </c>
      <c r="FC26" s="150" t="b">
        <v>0</v>
      </c>
      <c r="FD26" s="150" t="b">
        <v>0</v>
      </c>
      <c r="FE26" s="150" t="b">
        <v>0</v>
      </c>
      <c r="FF26" s="192" t="b">
        <v>0</v>
      </c>
      <c r="FG26" s="151" t="b">
        <v>0</v>
      </c>
      <c r="FH26" s="205" t="b">
        <v>0</v>
      </c>
      <c r="FI26" s="150" t="b">
        <v>0</v>
      </c>
      <c r="FJ26" s="150" t="b">
        <v>0</v>
      </c>
      <c r="FK26" s="149" t="b">
        <v>0</v>
      </c>
      <c r="FL26" s="151" t="b">
        <v>0</v>
      </c>
      <c r="FM26" s="150" t="b">
        <v>0</v>
      </c>
      <c r="FN26" s="150" t="b">
        <v>0</v>
      </c>
      <c r="FO26" s="150" t="b">
        <v>0</v>
      </c>
      <c r="FP26" s="149" t="b">
        <v>0</v>
      </c>
      <c r="FQ26" s="151" t="b">
        <v>0</v>
      </c>
      <c r="FR26" s="150" t="b">
        <v>0</v>
      </c>
      <c r="FS26" s="191" t="b">
        <v>0</v>
      </c>
      <c r="FT26" s="150" t="b">
        <v>0</v>
      </c>
      <c r="FU26" s="149" t="b">
        <v>0</v>
      </c>
      <c r="FV26" s="151" t="b">
        <v>0</v>
      </c>
      <c r="FW26" s="150" t="b">
        <v>0</v>
      </c>
      <c r="FX26" s="191" t="b">
        <v>0</v>
      </c>
      <c r="FY26" s="150" t="b">
        <v>0</v>
      </c>
      <c r="FZ26" s="149" t="b">
        <v>0</v>
      </c>
      <c r="GA26" s="91"/>
      <c r="GB26" s="145"/>
      <c r="GC26" s="144"/>
      <c r="GD26" s="144"/>
      <c r="GE26" s="144"/>
      <c r="GF26" s="148"/>
      <c r="GG26" s="147"/>
      <c r="GH26" s="146"/>
      <c r="GI26" s="145"/>
      <c r="GJ26" s="144"/>
      <c r="GK26" s="143"/>
      <c r="GL26" s="142"/>
      <c r="GM26" s="141"/>
      <c r="GN26" s="140"/>
      <c r="GO26" s="139"/>
      <c r="GP26" s="138"/>
      <c r="GQ26" s="137"/>
      <c r="GR26" s="180"/>
      <c r="GS26" s="136"/>
      <c r="GT26" s="135"/>
      <c r="GU26" s="134"/>
      <c r="GV26" s="133"/>
      <c r="GW26" s="132"/>
      <c r="GX26" s="131"/>
      <c r="GY26" s="130"/>
      <c r="GZ26" s="129"/>
    </row>
    <row r="27" spans="1:208" x14ac:dyDescent="0.3">
      <c r="A27" s="128" t="str">
        <f t="shared" si="0"/>
        <v/>
      </c>
      <c r="B27" s="190"/>
      <c r="C27" s="210"/>
      <c r="D27" s="188"/>
      <c r="E27" s="421"/>
      <c r="F27" s="414"/>
      <c r="G27" s="423"/>
      <c r="H27" s="423"/>
      <c r="I27" s="422"/>
      <c r="J27" s="423"/>
      <c r="K27" s="423"/>
      <c r="L27" s="423"/>
      <c r="M27" s="414"/>
      <c r="N27" s="415"/>
      <c r="O27" s="406"/>
      <c r="P27" s="406"/>
      <c r="Q27" s="407"/>
      <c r="R27" s="407"/>
      <c r="S27" s="408"/>
      <c r="T27" s="406"/>
      <c r="U27" s="406"/>
      <c r="V27" s="406"/>
      <c r="W27" s="407"/>
      <c r="X27" s="408"/>
      <c r="Y27" s="406"/>
      <c r="Z27" s="406"/>
      <c r="AA27" s="406"/>
      <c r="AB27" s="407"/>
      <c r="AC27" s="408"/>
      <c r="AD27" s="406"/>
      <c r="AE27" s="406"/>
      <c r="AF27" s="406"/>
      <c r="AG27" s="407"/>
      <c r="AH27" s="408"/>
      <c r="AI27" s="91"/>
      <c r="AJ27" s="395"/>
      <c r="AK27" s="396"/>
      <c r="AL27" s="396"/>
      <c r="AM27" s="396"/>
      <c r="AN27" s="396"/>
      <c r="AO27" s="396"/>
      <c r="AP27" s="396"/>
      <c r="AQ27" s="396"/>
      <c r="AR27" s="396"/>
      <c r="AS27" s="396"/>
      <c r="AT27" s="397"/>
      <c r="AU27" s="395"/>
      <c r="AV27" s="396"/>
      <c r="AW27" s="398"/>
      <c r="AX27" s="398"/>
      <c r="AY27" s="399"/>
      <c r="AZ27" s="185">
        <f t="shared" si="1"/>
        <v>0</v>
      </c>
      <c r="BA27" s="184">
        <f t="shared" si="2"/>
        <v>0</v>
      </c>
      <c r="BB27" s="183">
        <f t="shared" si="3"/>
        <v>0</v>
      </c>
      <c r="BC27" s="139"/>
      <c r="BD27" s="182"/>
      <c r="BE27" s="181"/>
      <c r="BF27" s="180"/>
      <c r="BG27" s="179"/>
      <c r="BH27" s="178"/>
      <c r="BI27" s="177"/>
      <c r="BJ27" s="156"/>
      <c r="BK27" s="176"/>
      <c r="BL27" s="132"/>
      <c r="BM27" s="175"/>
      <c r="BN27" s="174"/>
      <c r="BO27" s="173"/>
      <c r="BP27" s="115"/>
      <c r="BQ27" s="115"/>
      <c r="BR27" s="201" t="b">
        <v>1</v>
      </c>
      <c r="BS27" s="152" t="b">
        <v>1</v>
      </c>
      <c r="BT27" s="152" t="b">
        <v>1</v>
      </c>
      <c r="BU27" s="152" t="b">
        <v>1</v>
      </c>
      <c r="BV27" s="186" t="b">
        <v>1</v>
      </c>
      <c r="BW27" s="200" t="b">
        <v>1</v>
      </c>
      <c r="BX27" s="152" t="b">
        <v>1</v>
      </c>
      <c r="BY27" s="150" t="b">
        <v>1</v>
      </c>
      <c r="BZ27" s="152" t="b">
        <v>1</v>
      </c>
      <c r="CA27" s="186" t="b">
        <v>1</v>
      </c>
      <c r="CB27" s="150" t="b">
        <v>1</v>
      </c>
      <c r="CC27" s="150" t="b">
        <v>1</v>
      </c>
      <c r="CD27" s="150" t="b">
        <v>1</v>
      </c>
      <c r="CE27" s="150" t="b">
        <v>1</v>
      </c>
      <c r="CF27" s="150" t="b">
        <v>1</v>
      </c>
      <c r="CG27" s="151" t="b">
        <v>1</v>
      </c>
      <c r="CH27" s="150" t="b">
        <v>1</v>
      </c>
      <c r="CI27" s="150" t="b">
        <v>1</v>
      </c>
      <c r="CJ27" s="150" t="b">
        <v>1</v>
      </c>
      <c r="CK27" s="149" t="b">
        <v>1</v>
      </c>
      <c r="CL27" s="151" t="b">
        <v>1</v>
      </c>
      <c r="CM27" s="150" t="b">
        <v>1</v>
      </c>
      <c r="CN27" s="150" t="b">
        <v>1</v>
      </c>
      <c r="CO27" s="152" t="b">
        <v>1</v>
      </c>
      <c r="CP27" s="192" t="b">
        <v>1</v>
      </c>
      <c r="CQ27" s="150" t="b">
        <v>1</v>
      </c>
      <c r="CR27" s="150" t="b">
        <v>1</v>
      </c>
      <c r="CS27" s="198" t="b">
        <v>1</v>
      </c>
      <c r="CT27" s="198" t="b">
        <v>1</v>
      </c>
      <c r="CU27" s="198" t="b">
        <v>1</v>
      </c>
      <c r="CV27" s="199" t="b">
        <v>1</v>
      </c>
      <c r="CW27" s="198" t="b">
        <v>1</v>
      </c>
      <c r="CX27" s="198" t="b">
        <v>1</v>
      </c>
      <c r="CY27" s="198" t="b">
        <v>1</v>
      </c>
      <c r="CZ27" s="197" t="b">
        <v>1</v>
      </c>
      <c r="DA27" s="193" t="b">
        <v>1</v>
      </c>
      <c r="DB27" s="152" t="b">
        <v>1</v>
      </c>
      <c r="DC27" s="152" t="b">
        <v>1</v>
      </c>
      <c r="DD27" s="152" t="b">
        <v>1</v>
      </c>
      <c r="DE27" s="192" t="b">
        <v>1</v>
      </c>
      <c r="DF27" s="91"/>
      <c r="DG27" s="167">
        <v>15</v>
      </c>
      <c r="DH27" s="166">
        <v>3</v>
      </c>
      <c r="DI27" s="166">
        <v>4</v>
      </c>
      <c r="DJ27" s="166"/>
      <c r="DK27" s="166"/>
      <c r="DL27" s="165"/>
      <c r="DM27" s="196">
        <v>24</v>
      </c>
      <c r="DN27" s="195"/>
      <c r="DO27" s="162"/>
      <c r="DP27" s="144"/>
      <c r="DQ27" s="148"/>
      <c r="DR27" s="194">
        <f t="shared" si="4"/>
        <v>22</v>
      </c>
      <c r="DS27" s="160">
        <f t="shared" si="5"/>
        <v>0</v>
      </c>
      <c r="DT27" s="159">
        <f t="shared" si="6"/>
        <v>24</v>
      </c>
      <c r="DU27" s="139">
        <f t="shared" si="7"/>
        <v>40</v>
      </c>
      <c r="DV27" s="138">
        <f t="shared" si="8"/>
        <v>0</v>
      </c>
      <c r="DW27" s="137">
        <f t="shared" si="9"/>
        <v>0</v>
      </c>
      <c r="DX27" s="180">
        <f t="shared" si="10"/>
        <v>0</v>
      </c>
      <c r="DY27" s="136">
        <f t="shared" si="11"/>
        <v>1.9047619047619047</v>
      </c>
      <c r="DZ27" s="177">
        <f t="shared" si="12"/>
        <v>0.50769230769230766</v>
      </c>
      <c r="EA27" s="132">
        <f t="shared" si="13"/>
        <v>5.0769230769230766</v>
      </c>
      <c r="EB27" s="176">
        <f t="shared" si="14"/>
        <v>0.32000000000000006</v>
      </c>
      <c r="EC27" s="156">
        <f t="shared" si="15"/>
        <v>3.2</v>
      </c>
      <c r="ED27" s="155">
        <f t="shared" si="16"/>
        <v>8.2769230769230759</v>
      </c>
      <c r="EE27" s="154">
        <f t="shared" si="17"/>
        <v>8.2769230769230759</v>
      </c>
      <c r="EF27" s="153"/>
      <c r="EG27" s="95"/>
      <c r="EH27" s="151" t="b">
        <v>0</v>
      </c>
      <c r="EI27" s="151" t="b">
        <v>1</v>
      </c>
      <c r="EJ27" s="152" t="b">
        <v>1</v>
      </c>
      <c r="EK27" s="150" t="b">
        <v>1</v>
      </c>
      <c r="EL27" s="149" t="b">
        <v>0</v>
      </c>
      <c r="EM27" s="193" t="b">
        <v>0</v>
      </c>
      <c r="EN27" s="152" t="b">
        <v>1</v>
      </c>
      <c r="EO27" s="150" t="b">
        <v>0</v>
      </c>
      <c r="EP27" s="150" t="b">
        <v>1</v>
      </c>
      <c r="EQ27" s="149" t="b">
        <v>0</v>
      </c>
      <c r="ER27" s="151" t="b">
        <v>0</v>
      </c>
      <c r="ES27" s="150" t="b">
        <v>0</v>
      </c>
      <c r="ET27" s="191" t="b">
        <v>0</v>
      </c>
      <c r="EU27" s="150" t="b">
        <v>0</v>
      </c>
      <c r="EV27" s="149" t="b">
        <v>0</v>
      </c>
      <c r="EW27" s="151" t="b">
        <v>0</v>
      </c>
      <c r="EX27" s="150" t="b">
        <v>0</v>
      </c>
      <c r="EY27" s="191" t="b">
        <v>0</v>
      </c>
      <c r="EZ27" s="150" t="b">
        <v>0</v>
      </c>
      <c r="FA27" s="149" t="b">
        <v>0</v>
      </c>
      <c r="FB27" s="151" t="b">
        <v>0</v>
      </c>
      <c r="FC27" s="150" t="b">
        <v>0</v>
      </c>
      <c r="FD27" s="150" t="b">
        <v>0</v>
      </c>
      <c r="FE27" s="150" t="b">
        <v>0</v>
      </c>
      <c r="FF27" s="192" t="b">
        <v>0</v>
      </c>
      <c r="FG27" s="151" t="b">
        <v>0</v>
      </c>
      <c r="FH27" s="205" t="b">
        <v>0</v>
      </c>
      <c r="FI27" s="150" t="b">
        <v>0</v>
      </c>
      <c r="FJ27" s="150" t="b">
        <v>0</v>
      </c>
      <c r="FK27" s="149" t="b">
        <v>0</v>
      </c>
      <c r="FL27" s="151" t="b">
        <v>0</v>
      </c>
      <c r="FM27" s="150" t="b">
        <v>0</v>
      </c>
      <c r="FN27" s="150" t="b">
        <v>0</v>
      </c>
      <c r="FO27" s="150" t="b">
        <v>0</v>
      </c>
      <c r="FP27" s="149" t="b">
        <v>0</v>
      </c>
      <c r="FQ27" s="151" t="b">
        <v>0</v>
      </c>
      <c r="FR27" s="150" t="b">
        <v>0</v>
      </c>
      <c r="FS27" s="191" t="b">
        <v>0</v>
      </c>
      <c r="FT27" s="150" t="b">
        <v>0</v>
      </c>
      <c r="FU27" s="149" t="b">
        <v>0</v>
      </c>
      <c r="FV27" s="151" t="b">
        <v>0</v>
      </c>
      <c r="FW27" s="150" t="b">
        <v>0</v>
      </c>
      <c r="FX27" s="191" t="b">
        <v>0</v>
      </c>
      <c r="FY27" s="150" t="b">
        <v>0</v>
      </c>
      <c r="FZ27" s="149" t="b">
        <v>0</v>
      </c>
      <c r="GA27" s="91"/>
      <c r="GB27" s="145"/>
      <c r="GC27" s="144"/>
      <c r="GD27" s="144"/>
      <c r="GE27" s="144"/>
      <c r="GF27" s="148"/>
      <c r="GG27" s="147"/>
      <c r="GH27" s="146"/>
      <c r="GI27" s="145"/>
      <c r="GJ27" s="144"/>
      <c r="GK27" s="143"/>
      <c r="GL27" s="142">
        <f>SUM(GB27:GF27)</f>
        <v>0</v>
      </c>
      <c r="GM27" s="141">
        <f>SUM(GI27:GK27)</f>
        <v>0</v>
      </c>
      <c r="GN27" s="140">
        <f>GG27+GH27</f>
        <v>0</v>
      </c>
      <c r="GO27" s="139">
        <f>COUNTIF(EH27:FP27,TRUE)+SUM(GP27:GQ27)</f>
        <v>5</v>
      </c>
      <c r="GP27" s="138">
        <f>COUNTIF(EH27:FP27,"R")</f>
        <v>0</v>
      </c>
      <c r="GQ27" s="137">
        <f>COUNTIF(EH27:FP27,"J")</f>
        <v>0</v>
      </c>
      <c r="GR27" s="180">
        <f>COUNTIF(EH27:FP27,"F")</f>
        <v>0</v>
      </c>
      <c r="GS27" s="136">
        <f>(GO27)/$GS$6</f>
        <v>0.17857142857142858</v>
      </c>
      <c r="GT27" s="135">
        <f>GL27*$GT$8/$GT$9</f>
        <v>0</v>
      </c>
      <c r="GU27" s="134">
        <f>GL27*$GU$8/$GT$9</f>
        <v>0</v>
      </c>
      <c r="GV27" s="133">
        <f>GN27*$GV$8/$GV$9</f>
        <v>0</v>
      </c>
      <c r="GW27" s="132">
        <f>GN27*$GW$8/$GV$9</f>
        <v>0</v>
      </c>
      <c r="GX27" s="131">
        <f>GU27+GW27+GM27</f>
        <v>0</v>
      </c>
      <c r="GY27" s="130">
        <f>GX27</f>
        <v>0</v>
      </c>
      <c r="GZ27" s="129"/>
    </row>
    <row r="28" spans="1:208" x14ac:dyDescent="0.3">
      <c r="A28" s="128" t="str">
        <f t="shared" si="0"/>
        <v/>
      </c>
      <c r="B28" s="190"/>
      <c r="C28" s="202"/>
      <c r="D28" s="188"/>
      <c r="E28" s="421"/>
      <c r="F28" s="414"/>
      <c r="G28" s="423"/>
      <c r="H28" s="423"/>
      <c r="I28" s="422"/>
      <c r="J28" s="423"/>
      <c r="K28" s="423"/>
      <c r="L28" s="423"/>
      <c r="M28" s="414"/>
      <c r="N28" s="415"/>
      <c r="O28" s="406"/>
      <c r="P28" s="406"/>
      <c r="Q28" s="407"/>
      <c r="R28" s="407"/>
      <c r="S28" s="408"/>
      <c r="T28" s="406"/>
      <c r="U28" s="406"/>
      <c r="V28" s="406"/>
      <c r="W28" s="407"/>
      <c r="X28" s="408"/>
      <c r="Y28" s="406"/>
      <c r="Z28" s="406"/>
      <c r="AA28" s="406"/>
      <c r="AB28" s="407"/>
      <c r="AC28" s="408"/>
      <c r="AD28" s="406"/>
      <c r="AE28" s="406"/>
      <c r="AF28" s="406"/>
      <c r="AG28" s="407"/>
      <c r="AH28" s="408"/>
      <c r="AI28" s="91"/>
      <c r="AJ28" s="395"/>
      <c r="AK28" s="396"/>
      <c r="AL28" s="396"/>
      <c r="AM28" s="396"/>
      <c r="AN28" s="396"/>
      <c r="AO28" s="396"/>
      <c r="AP28" s="396"/>
      <c r="AQ28" s="396"/>
      <c r="AR28" s="396"/>
      <c r="AS28" s="396"/>
      <c r="AT28" s="397"/>
      <c r="AU28" s="395"/>
      <c r="AV28" s="396"/>
      <c r="AW28" s="398"/>
      <c r="AX28" s="398"/>
      <c r="AY28" s="399"/>
      <c r="AZ28" s="185">
        <f t="shared" si="1"/>
        <v>0</v>
      </c>
      <c r="BA28" s="184">
        <f t="shared" si="2"/>
        <v>0</v>
      </c>
      <c r="BB28" s="183">
        <f t="shared" si="3"/>
        <v>0</v>
      </c>
      <c r="BC28" s="139"/>
      <c r="BD28" s="182"/>
      <c r="BE28" s="181"/>
      <c r="BF28" s="180"/>
      <c r="BG28" s="179"/>
      <c r="BH28" s="178"/>
      <c r="BI28" s="177"/>
      <c r="BJ28" s="156"/>
      <c r="BK28" s="176"/>
      <c r="BL28" s="132"/>
      <c r="BM28" s="175"/>
      <c r="BN28" s="174"/>
      <c r="BO28" s="173"/>
      <c r="BP28" s="115"/>
      <c r="BQ28" s="115"/>
      <c r="BR28" s="201" t="b">
        <v>1</v>
      </c>
      <c r="BS28" s="152" t="b">
        <v>1</v>
      </c>
      <c r="BT28" s="152" t="b">
        <v>1</v>
      </c>
      <c r="BU28" s="152" t="b">
        <v>1</v>
      </c>
      <c r="BV28" s="186" t="b">
        <v>1</v>
      </c>
      <c r="BW28" s="200" t="b">
        <v>1</v>
      </c>
      <c r="BX28" s="152" t="b">
        <v>1</v>
      </c>
      <c r="BY28" s="150" t="b">
        <v>1</v>
      </c>
      <c r="BZ28" s="152" t="b">
        <v>1</v>
      </c>
      <c r="CA28" s="186" t="b">
        <v>1</v>
      </c>
      <c r="CB28" s="150" t="b">
        <v>1</v>
      </c>
      <c r="CC28" s="150" t="b">
        <v>1</v>
      </c>
      <c r="CD28" s="150" t="b">
        <v>1</v>
      </c>
      <c r="CE28" s="150" t="b">
        <v>1</v>
      </c>
      <c r="CF28" s="150" t="b">
        <v>1</v>
      </c>
      <c r="CG28" s="151" t="b">
        <v>1</v>
      </c>
      <c r="CH28" s="150" t="b">
        <v>1</v>
      </c>
      <c r="CI28" s="150" t="b">
        <v>1</v>
      </c>
      <c r="CJ28" s="150" t="b">
        <v>1</v>
      </c>
      <c r="CK28" s="149" t="b">
        <v>1</v>
      </c>
      <c r="CL28" s="151" t="b">
        <v>1</v>
      </c>
      <c r="CM28" s="150" t="b">
        <v>1</v>
      </c>
      <c r="CN28" s="150" t="b">
        <v>1</v>
      </c>
      <c r="CO28" s="152" t="b">
        <v>1</v>
      </c>
      <c r="CP28" s="192" t="b">
        <v>1</v>
      </c>
      <c r="CQ28" s="150" t="b">
        <v>1</v>
      </c>
      <c r="CR28" s="150" t="b">
        <v>1</v>
      </c>
      <c r="CS28" s="198" t="b">
        <v>1</v>
      </c>
      <c r="CT28" s="198" t="b">
        <v>1</v>
      </c>
      <c r="CU28" s="198" t="b">
        <v>1</v>
      </c>
      <c r="CV28" s="199" t="b">
        <v>1</v>
      </c>
      <c r="CW28" s="198" t="s">
        <v>9</v>
      </c>
      <c r="CX28" s="198" t="b">
        <v>1</v>
      </c>
      <c r="CY28" s="198" t="b">
        <v>1</v>
      </c>
      <c r="CZ28" s="197" t="b">
        <v>1</v>
      </c>
      <c r="DA28" s="193" t="b">
        <v>1</v>
      </c>
      <c r="DB28" s="152" t="b">
        <v>1</v>
      </c>
      <c r="DC28" s="152" t="b">
        <v>1</v>
      </c>
      <c r="DD28" s="152" t="b">
        <v>1</v>
      </c>
      <c r="DE28" s="192" t="s">
        <v>9</v>
      </c>
      <c r="DF28" s="91"/>
      <c r="DG28" s="167">
        <v>18</v>
      </c>
      <c r="DH28" s="166">
        <v>4</v>
      </c>
      <c r="DI28" s="166">
        <v>4</v>
      </c>
      <c r="DJ28" s="166"/>
      <c r="DK28" s="166"/>
      <c r="DL28" s="165"/>
      <c r="DM28" s="196">
        <v>15</v>
      </c>
      <c r="DN28" s="195"/>
      <c r="DO28" s="162">
        <v>0.5</v>
      </c>
      <c r="DP28" s="144"/>
      <c r="DQ28" s="148">
        <v>0.5</v>
      </c>
      <c r="DR28" s="194">
        <f t="shared" si="4"/>
        <v>26</v>
      </c>
      <c r="DS28" s="160">
        <f t="shared" si="5"/>
        <v>1</v>
      </c>
      <c r="DT28" s="159">
        <f t="shared" si="6"/>
        <v>15</v>
      </c>
      <c r="DU28" s="139">
        <f t="shared" si="7"/>
        <v>38</v>
      </c>
      <c r="DV28" s="138">
        <f t="shared" si="8"/>
        <v>0</v>
      </c>
      <c r="DW28" s="137">
        <f t="shared" si="9"/>
        <v>0</v>
      </c>
      <c r="DX28" s="180">
        <f t="shared" si="10"/>
        <v>2</v>
      </c>
      <c r="DY28" s="136">
        <f t="shared" si="11"/>
        <v>1.8095238095238095</v>
      </c>
      <c r="DZ28" s="177">
        <f t="shared" si="12"/>
        <v>0.6</v>
      </c>
      <c r="EA28" s="132">
        <f t="shared" si="13"/>
        <v>6</v>
      </c>
      <c r="EB28" s="176">
        <f t="shared" si="14"/>
        <v>0.2</v>
      </c>
      <c r="EC28" s="156">
        <f t="shared" si="15"/>
        <v>2</v>
      </c>
      <c r="ED28" s="155">
        <f t="shared" si="16"/>
        <v>9</v>
      </c>
      <c r="EE28" s="154">
        <f t="shared" si="17"/>
        <v>9</v>
      </c>
      <c r="EF28" s="153"/>
      <c r="EG28" s="95"/>
      <c r="EH28" s="151" t="b">
        <v>0</v>
      </c>
      <c r="EI28" s="151" t="b">
        <v>1</v>
      </c>
      <c r="EJ28" s="152" t="b">
        <v>1</v>
      </c>
      <c r="EK28" s="150" t="b">
        <v>1</v>
      </c>
      <c r="EL28" s="149" t="b">
        <v>0</v>
      </c>
      <c r="EM28" s="193" t="b">
        <v>0</v>
      </c>
      <c r="EN28" s="152" t="b">
        <v>1</v>
      </c>
      <c r="EO28" s="150" t="b">
        <v>0</v>
      </c>
      <c r="EP28" s="150" t="b">
        <v>1</v>
      </c>
      <c r="EQ28" s="149" t="b">
        <v>0</v>
      </c>
      <c r="ER28" s="151" t="b">
        <v>0</v>
      </c>
      <c r="ES28" s="150" t="b">
        <v>0</v>
      </c>
      <c r="ET28" s="191" t="b">
        <v>0</v>
      </c>
      <c r="EU28" s="150" t="b">
        <v>0</v>
      </c>
      <c r="EV28" s="149" t="b">
        <v>0</v>
      </c>
      <c r="EW28" s="151" t="b">
        <v>0</v>
      </c>
      <c r="EX28" s="150" t="b">
        <v>0</v>
      </c>
      <c r="EY28" s="191" t="b">
        <v>0</v>
      </c>
      <c r="EZ28" s="150" t="b">
        <v>0</v>
      </c>
      <c r="FA28" s="149" t="b">
        <v>0</v>
      </c>
      <c r="FB28" s="151" t="b">
        <v>0</v>
      </c>
      <c r="FC28" s="150" t="b">
        <v>0</v>
      </c>
      <c r="FD28" s="150" t="b">
        <v>0</v>
      </c>
      <c r="FE28" s="150" t="b">
        <v>0</v>
      </c>
      <c r="FF28" s="192" t="b">
        <v>0</v>
      </c>
      <c r="FG28" s="151" t="b">
        <v>0</v>
      </c>
      <c r="FH28" s="150" t="b">
        <v>0</v>
      </c>
      <c r="FI28" s="150" t="b">
        <v>0</v>
      </c>
      <c r="FJ28" s="150" t="b">
        <v>0</v>
      </c>
      <c r="FK28" s="149" t="b">
        <v>0</v>
      </c>
      <c r="FL28" s="151" t="b">
        <v>0</v>
      </c>
      <c r="FM28" s="150" t="b">
        <v>0</v>
      </c>
      <c r="FN28" s="150" t="b">
        <v>0</v>
      </c>
      <c r="FO28" s="150" t="b">
        <v>0</v>
      </c>
      <c r="FP28" s="149" t="b">
        <v>0</v>
      </c>
      <c r="FQ28" s="151" t="b">
        <v>0</v>
      </c>
      <c r="FR28" s="150" t="b">
        <v>0</v>
      </c>
      <c r="FS28" s="191" t="b">
        <v>0</v>
      </c>
      <c r="FT28" s="150" t="b">
        <v>0</v>
      </c>
      <c r="FU28" s="149" t="b">
        <v>0</v>
      </c>
      <c r="FV28" s="151" t="b">
        <v>0</v>
      </c>
      <c r="FW28" s="150" t="b">
        <v>0</v>
      </c>
      <c r="FX28" s="191" t="b">
        <v>0</v>
      </c>
      <c r="FY28" s="150" t="b">
        <v>0</v>
      </c>
      <c r="FZ28" s="149" t="b">
        <v>0</v>
      </c>
      <c r="GA28" s="91"/>
      <c r="GB28" s="145"/>
      <c r="GC28" s="144"/>
      <c r="GD28" s="144"/>
      <c r="GE28" s="144"/>
      <c r="GF28" s="148"/>
      <c r="GG28" s="147"/>
      <c r="GH28" s="146"/>
      <c r="GI28" s="145"/>
      <c r="GJ28" s="144"/>
      <c r="GK28" s="143"/>
      <c r="GL28" s="142">
        <f>SUM(GB28:GF28)</f>
        <v>0</v>
      </c>
      <c r="GM28" s="141">
        <f>SUM(GI28:GK28)</f>
        <v>0</v>
      </c>
      <c r="GN28" s="140">
        <f>GG28+GH28</f>
        <v>0</v>
      </c>
      <c r="GO28" s="139">
        <f>COUNTIF(EH28:FP28,TRUE)+SUM(GP28:GQ28)</f>
        <v>5</v>
      </c>
      <c r="GP28" s="138">
        <f>COUNTIF(EH28:FP28,"R")</f>
        <v>0</v>
      </c>
      <c r="GQ28" s="137">
        <f>COUNTIF(EH28:FP28,"J")</f>
        <v>0</v>
      </c>
      <c r="GR28" s="180">
        <f>COUNTIF(EH28:FP28,"F")</f>
        <v>0</v>
      </c>
      <c r="GS28" s="136">
        <f>(GO28)/$GS$6</f>
        <v>0.17857142857142858</v>
      </c>
      <c r="GT28" s="135">
        <f>GL28*$GT$8/$GT$9</f>
        <v>0</v>
      </c>
      <c r="GU28" s="134">
        <f>GL28*$GU$8/$GT$9</f>
        <v>0</v>
      </c>
      <c r="GV28" s="133">
        <f>GN28*$GV$8/$GV$9</f>
        <v>0</v>
      </c>
      <c r="GW28" s="132">
        <f>GN28*$GW$8/$GV$9</f>
        <v>0</v>
      </c>
      <c r="GX28" s="131">
        <f>GU28+GW28+GM28</f>
        <v>0</v>
      </c>
      <c r="GY28" s="130">
        <f>GX28</f>
        <v>0</v>
      </c>
      <c r="GZ28" s="129"/>
    </row>
    <row r="29" spans="1:208" x14ac:dyDescent="0.3">
      <c r="A29" s="128" t="str">
        <f t="shared" si="0"/>
        <v/>
      </c>
      <c r="B29" s="190"/>
      <c r="C29" s="203"/>
      <c r="D29" s="188"/>
      <c r="E29" s="421"/>
      <c r="F29" s="414"/>
      <c r="G29" s="423"/>
      <c r="H29" s="423"/>
      <c r="I29" s="422"/>
      <c r="J29" s="423"/>
      <c r="K29" s="423"/>
      <c r="L29" s="423"/>
      <c r="M29" s="414"/>
      <c r="N29" s="415"/>
      <c r="O29" s="406"/>
      <c r="P29" s="406"/>
      <c r="Q29" s="407"/>
      <c r="R29" s="407"/>
      <c r="S29" s="408"/>
      <c r="T29" s="406"/>
      <c r="U29" s="406"/>
      <c r="V29" s="406"/>
      <c r="W29" s="407"/>
      <c r="X29" s="408"/>
      <c r="Y29" s="406"/>
      <c r="Z29" s="406"/>
      <c r="AA29" s="406"/>
      <c r="AB29" s="407"/>
      <c r="AC29" s="408"/>
      <c r="AD29" s="406"/>
      <c r="AE29" s="406"/>
      <c r="AF29" s="406"/>
      <c r="AG29" s="407"/>
      <c r="AH29" s="408"/>
      <c r="AI29" s="91"/>
      <c r="AJ29" s="395"/>
      <c r="AK29" s="396"/>
      <c r="AL29" s="396"/>
      <c r="AM29" s="396"/>
      <c r="AN29" s="396"/>
      <c r="AO29" s="396"/>
      <c r="AP29" s="396"/>
      <c r="AQ29" s="396"/>
      <c r="AR29" s="396"/>
      <c r="AS29" s="396"/>
      <c r="AT29" s="397"/>
      <c r="AU29" s="395"/>
      <c r="AV29" s="396"/>
      <c r="AW29" s="398"/>
      <c r="AX29" s="398"/>
      <c r="AY29" s="399"/>
      <c r="AZ29" s="185">
        <f t="shared" si="1"/>
        <v>0</v>
      </c>
      <c r="BA29" s="184">
        <f t="shared" si="2"/>
        <v>0</v>
      </c>
      <c r="BB29" s="183">
        <f t="shared" si="3"/>
        <v>0</v>
      </c>
      <c r="BC29" s="139"/>
      <c r="BD29" s="182"/>
      <c r="BE29" s="181"/>
      <c r="BF29" s="180"/>
      <c r="BG29" s="179"/>
      <c r="BH29" s="178"/>
      <c r="BI29" s="177"/>
      <c r="BJ29" s="156"/>
      <c r="BK29" s="176"/>
      <c r="BL29" s="132"/>
      <c r="BM29" s="175"/>
      <c r="BN29" s="174"/>
      <c r="BO29" s="173"/>
      <c r="BP29" s="115"/>
      <c r="BQ29" s="115"/>
      <c r="BR29" s="201" t="b">
        <v>1</v>
      </c>
      <c r="BS29" s="152" t="b">
        <v>1</v>
      </c>
      <c r="BT29" s="152" t="b">
        <v>1</v>
      </c>
      <c r="BU29" s="152" t="b">
        <v>1</v>
      </c>
      <c r="BV29" s="186" t="s">
        <v>9</v>
      </c>
      <c r="BW29" s="200" t="b">
        <v>1</v>
      </c>
      <c r="BX29" s="152" t="s">
        <v>12</v>
      </c>
      <c r="BY29" s="150" t="b">
        <v>1</v>
      </c>
      <c r="BZ29" s="152" t="b">
        <v>1</v>
      </c>
      <c r="CA29" s="186" t="b">
        <v>1</v>
      </c>
      <c r="CB29" s="150" t="b">
        <v>1</v>
      </c>
      <c r="CC29" s="150" t="b">
        <v>1</v>
      </c>
      <c r="CD29" s="150" t="b">
        <v>1</v>
      </c>
      <c r="CE29" s="150" t="b">
        <v>1</v>
      </c>
      <c r="CF29" s="150" t="b">
        <v>1</v>
      </c>
      <c r="CG29" s="151" t="b">
        <v>1</v>
      </c>
      <c r="CH29" s="150" t="b">
        <v>1</v>
      </c>
      <c r="CI29" s="150" t="b">
        <v>1</v>
      </c>
      <c r="CJ29" s="150" t="b">
        <v>1</v>
      </c>
      <c r="CK29" s="149" t="b">
        <v>1</v>
      </c>
      <c r="CL29" s="151" t="b">
        <v>1</v>
      </c>
      <c r="CM29" s="150" t="b">
        <v>1</v>
      </c>
      <c r="CN29" s="150" t="b">
        <v>1</v>
      </c>
      <c r="CO29" s="152" t="b">
        <v>1</v>
      </c>
      <c r="CP29" s="192" t="b">
        <v>1</v>
      </c>
      <c r="CQ29" s="150" t="s">
        <v>9</v>
      </c>
      <c r="CR29" s="150" t="b">
        <v>1</v>
      </c>
      <c r="CS29" s="198" t="b">
        <v>1</v>
      </c>
      <c r="CT29" s="198" t="b">
        <v>1</v>
      </c>
      <c r="CU29" s="198" t="b">
        <v>1</v>
      </c>
      <c r="CV29" s="199" t="b">
        <v>1</v>
      </c>
      <c r="CW29" s="198" t="s">
        <v>9</v>
      </c>
      <c r="CX29" s="198" t="b">
        <v>1</v>
      </c>
      <c r="CY29" s="198" t="b">
        <v>1</v>
      </c>
      <c r="CZ29" s="197" t="b">
        <v>1</v>
      </c>
      <c r="DA29" s="193" t="b">
        <v>1</v>
      </c>
      <c r="DB29" s="152" t="s">
        <v>9</v>
      </c>
      <c r="DC29" s="152" t="b">
        <v>1</v>
      </c>
      <c r="DD29" s="152" t="b">
        <v>1</v>
      </c>
      <c r="DE29" s="192" t="b">
        <v>1</v>
      </c>
      <c r="DF29" s="91"/>
      <c r="DG29" s="167">
        <v>17</v>
      </c>
      <c r="DH29" s="166">
        <v>3</v>
      </c>
      <c r="DI29" s="166">
        <v>3</v>
      </c>
      <c r="DJ29" s="166"/>
      <c r="DK29" s="166"/>
      <c r="DL29" s="165"/>
      <c r="DM29" s="196">
        <v>6</v>
      </c>
      <c r="DN29" s="195"/>
      <c r="DO29" s="162"/>
      <c r="DP29" s="144"/>
      <c r="DQ29" s="148"/>
      <c r="DR29" s="194">
        <f t="shared" si="4"/>
        <v>23</v>
      </c>
      <c r="DS29" s="160">
        <f t="shared" si="5"/>
        <v>0</v>
      </c>
      <c r="DT29" s="159">
        <f t="shared" si="6"/>
        <v>6</v>
      </c>
      <c r="DU29" s="139">
        <f t="shared" si="7"/>
        <v>36</v>
      </c>
      <c r="DV29" s="138">
        <f t="shared" si="8"/>
        <v>0</v>
      </c>
      <c r="DW29" s="137">
        <f t="shared" si="9"/>
        <v>1</v>
      </c>
      <c r="DX29" s="180">
        <f t="shared" si="10"/>
        <v>4</v>
      </c>
      <c r="DY29" s="136">
        <f t="shared" si="11"/>
        <v>1.7142857142857142</v>
      </c>
      <c r="DZ29" s="177">
        <f t="shared" si="12"/>
        <v>0.53076923076923077</v>
      </c>
      <c r="EA29" s="132">
        <f t="shared" si="13"/>
        <v>5.3076923076923075</v>
      </c>
      <c r="EB29" s="176">
        <f t="shared" si="14"/>
        <v>8.0000000000000016E-2</v>
      </c>
      <c r="EC29" s="156">
        <f t="shared" si="15"/>
        <v>0.8</v>
      </c>
      <c r="ED29" s="155">
        <f t="shared" si="16"/>
        <v>6.1076923076923073</v>
      </c>
      <c r="EE29" s="154">
        <f t="shared" si="17"/>
        <v>6.1076923076923073</v>
      </c>
      <c r="EF29" s="153"/>
      <c r="EG29" s="95"/>
      <c r="EH29" s="151" t="b">
        <v>0</v>
      </c>
      <c r="EI29" s="151" t="s">
        <v>9</v>
      </c>
      <c r="EJ29" s="152" t="b">
        <v>1</v>
      </c>
      <c r="EK29" s="150" t="s">
        <v>9</v>
      </c>
      <c r="EL29" s="149" t="b">
        <v>0</v>
      </c>
      <c r="EM29" s="193" t="b">
        <v>0</v>
      </c>
      <c r="EN29" s="152" t="s">
        <v>9</v>
      </c>
      <c r="EO29" s="150" t="b">
        <v>0</v>
      </c>
      <c r="EP29" s="150" t="b">
        <v>1</v>
      </c>
      <c r="EQ29" s="149" t="b">
        <v>0</v>
      </c>
      <c r="ER29" s="151" t="b">
        <v>0</v>
      </c>
      <c r="ES29" s="150" t="b">
        <v>0</v>
      </c>
      <c r="ET29" s="191" t="b">
        <v>0</v>
      </c>
      <c r="EU29" s="150" t="b">
        <v>0</v>
      </c>
      <c r="EV29" s="149" t="b">
        <v>0</v>
      </c>
      <c r="EW29" s="151" t="b">
        <v>0</v>
      </c>
      <c r="EX29" s="150" t="b">
        <v>0</v>
      </c>
      <c r="EY29" s="191" t="b">
        <v>0</v>
      </c>
      <c r="EZ29" s="150" t="b">
        <v>0</v>
      </c>
      <c r="FA29" s="149" t="b">
        <v>0</v>
      </c>
      <c r="FB29" s="151" t="b">
        <v>0</v>
      </c>
      <c r="FC29" s="150" t="b">
        <v>0</v>
      </c>
      <c r="FD29" s="150" t="b">
        <v>0</v>
      </c>
      <c r="FE29" s="150" t="b">
        <v>0</v>
      </c>
      <c r="FF29" s="192" t="b">
        <v>0</v>
      </c>
      <c r="FG29" s="151" t="b">
        <v>0</v>
      </c>
      <c r="FH29" s="150" t="b">
        <v>0</v>
      </c>
      <c r="FI29" s="150" t="b">
        <v>0</v>
      </c>
      <c r="FJ29" s="150" t="b">
        <v>0</v>
      </c>
      <c r="FK29" s="149" t="b">
        <v>0</v>
      </c>
      <c r="FL29" s="151" t="b">
        <v>0</v>
      </c>
      <c r="FM29" s="150" t="b">
        <v>0</v>
      </c>
      <c r="FN29" s="150" t="b">
        <v>0</v>
      </c>
      <c r="FO29" s="150" t="b">
        <v>0</v>
      </c>
      <c r="FP29" s="149" t="b">
        <v>0</v>
      </c>
      <c r="FQ29" s="151" t="b">
        <v>0</v>
      </c>
      <c r="FR29" s="150" t="b">
        <v>0</v>
      </c>
      <c r="FS29" s="191" t="b">
        <v>0</v>
      </c>
      <c r="FT29" s="150" t="b">
        <v>0</v>
      </c>
      <c r="FU29" s="149" t="b">
        <v>0</v>
      </c>
      <c r="FV29" s="151" t="b">
        <v>0</v>
      </c>
      <c r="FW29" s="150" t="b">
        <v>0</v>
      </c>
      <c r="FX29" s="191" t="b">
        <v>0</v>
      </c>
      <c r="FY29" s="150" t="b">
        <v>0</v>
      </c>
      <c r="FZ29" s="149" t="b">
        <v>0</v>
      </c>
      <c r="GA29" s="91"/>
      <c r="GB29" s="145"/>
      <c r="GC29" s="144"/>
      <c r="GD29" s="144"/>
      <c r="GE29" s="144"/>
      <c r="GF29" s="148"/>
      <c r="GG29" s="147"/>
      <c r="GH29" s="146"/>
      <c r="GI29" s="145"/>
      <c r="GJ29" s="144"/>
      <c r="GK29" s="143"/>
      <c r="GL29" s="142"/>
      <c r="GM29" s="141"/>
      <c r="GN29" s="140"/>
      <c r="GO29" s="139"/>
      <c r="GP29" s="138"/>
      <c r="GQ29" s="137"/>
      <c r="GR29" s="180"/>
      <c r="GS29" s="136"/>
      <c r="GT29" s="135"/>
      <c r="GU29" s="134"/>
      <c r="GV29" s="133"/>
      <c r="GW29" s="132"/>
      <c r="GX29" s="131"/>
      <c r="GY29" s="130"/>
      <c r="GZ29" s="129"/>
    </row>
    <row r="30" spans="1:208" x14ac:dyDescent="0.3">
      <c r="A30" s="128" t="str">
        <f t="shared" si="0"/>
        <v/>
      </c>
      <c r="B30" s="190"/>
      <c r="C30" s="209"/>
      <c r="D30" s="188"/>
      <c r="E30" s="421"/>
      <c r="F30" s="414"/>
      <c r="G30" s="423"/>
      <c r="H30" s="423"/>
      <c r="I30" s="422"/>
      <c r="J30" s="423"/>
      <c r="K30" s="423"/>
      <c r="L30" s="423"/>
      <c r="M30" s="414"/>
      <c r="N30" s="415"/>
      <c r="O30" s="406"/>
      <c r="P30" s="406"/>
      <c r="Q30" s="407"/>
      <c r="R30" s="407"/>
      <c r="S30" s="408"/>
      <c r="T30" s="406"/>
      <c r="U30" s="406"/>
      <c r="V30" s="406"/>
      <c r="W30" s="407"/>
      <c r="X30" s="408"/>
      <c r="Y30" s="406"/>
      <c r="Z30" s="406"/>
      <c r="AA30" s="406"/>
      <c r="AB30" s="407"/>
      <c r="AC30" s="408"/>
      <c r="AD30" s="406"/>
      <c r="AE30" s="406"/>
      <c r="AF30" s="406"/>
      <c r="AG30" s="407"/>
      <c r="AH30" s="408"/>
      <c r="AI30" s="91"/>
      <c r="AJ30" s="395"/>
      <c r="AK30" s="396"/>
      <c r="AL30" s="396"/>
      <c r="AM30" s="396"/>
      <c r="AN30" s="396"/>
      <c r="AO30" s="396"/>
      <c r="AP30" s="396"/>
      <c r="AQ30" s="396"/>
      <c r="AR30" s="396"/>
      <c r="AS30" s="396"/>
      <c r="AT30" s="397"/>
      <c r="AU30" s="395"/>
      <c r="AV30" s="396"/>
      <c r="AW30" s="398"/>
      <c r="AX30" s="398"/>
      <c r="AY30" s="399"/>
      <c r="AZ30" s="185">
        <f t="shared" si="1"/>
        <v>0</v>
      </c>
      <c r="BA30" s="184">
        <f t="shared" si="2"/>
        <v>0</v>
      </c>
      <c r="BB30" s="183">
        <f t="shared" si="3"/>
        <v>0</v>
      </c>
      <c r="BC30" s="139"/>
      <c r="BD30" s="182"/>
      <c r="BE30" s="181"/>
      <c r="BF30" s="180"/>
      <c r="BG30" s="179"/>
      <c r="BH30" s="178"/>
      <c r="BI30" s="177"/>
      <c r="BJ30" s="156"/>
      <c r="BK30" s="176"/>
      <c r="BL30" s="132"/>
      <c r="BM30" s="175"/>
      <c r="BN30" s="174"/>
      <c r="BO30" s="173"/>
      <c r="BP30" s="115"/>
      <c r="BQ30" s="115"/>
      <c r="BR30" s="201" t="b">
        <v>1</v>
      </c>
      <c r="BS30" s="152" t="b">
        <v>1</v>
      </c>
      <c r="BT30" s="152" t="b">
        <v>1</v>
      </c>
      <c r="BU30" s="152" t="b">
        <v>1</v>
      </c>
      <c r="BV30" s="186" t="s">
        <v>9</v>
      </c>
      <c r="BW30" s="200" t="b">
        <v>1</v>
      </c>
      <c r="BX30" s="152" t="b">
        <v>1</v>
      </c>
      <c r="BY30" s="150" t="b">
        <v>1</v>
      </c>
      <c r="BZ30" s="152" t="b">
        <v>1</v>
      </c>
      <c r="CA30" s="186" t="b">
        <v>1</v>
      </c>
      <c r="CB30" s="150" t="b">
        <v>1</v>
      </c>
      <c r="CC30" s="150" t="b">
        <v>1</v>
      </c>
      <c r="CD30" s="150" t="b">
        <v>1</v>
      </c>
      <c r="CE30" s="150" t="b">
        <v>1</v>
      </c>
      <c r="CF30" s="150" t="b">
        <v>1</v>
      </c>
      <c r="CG30" s="151" t="b">
        <v>1</v>
      </c>
      <c r="CH30" s="150" t="b">
        <v>1</v>
      </c>
      <c r="CI30" s="150" t="b">
        <v>1</v>
      </c>
      <c r="CJ30" s="150" t="b">
        <v>1</v>
      </c>
      <c r="CK30" s="149" t="b">
        <v>1</v>
      </c>
      <c r="CL30" s="151" t="b">
        <v>1</v>
      </c>
      <c r="CM30" s="150" t="b">
        <v>1</v>
      </c>
      <c r="CN30" s="150" t="b">
        <v>1</v>
      </c>
      <c r="CO30" s="152" t="b">
        <v>1</v>
      </c>
      <c r="CP30" s="192" t="b">
        <v>1</v>
      </c>
      <c r="CQ30" s="150" t="s">
        <v>9</v>
      </c>
      <c r="CR30" s="150" t="b">
        <v>1</v>
      </c>
      <c r="CS30" s="198" t="b">
        <v>1</v>
      </c>
      <c r="CT30" s="198" t="s">
        <v>9</v>
      </c>
      <c r="CU30" s="198" t="b">
        <v>1</v>
      </c>
      <c r="CV30" s="199" t="b">
        <v>1</v>
      </c>
      <c r="CW30" s="198" t="b">
        <v>1</v>
      </c>
      <c r="CX30" s="198" t="b">
        <v>1</v>
      </c>
      <c r="CY30" s="198" t="b">
        <v>1</v>
      </c>
      <c r="CZ30" s="197" t="b">
        <v>1</v>
      </c>
      <c r="DA30" s="193" t="b">
        <v>1</v>
      </c>
      <c r="DB30" s="152" t="b">
        <v>1</v>
      </c>
      <c r="DC30" s="152" t="b">
        <v>1</v>
      </c>
      <c r="DD30" s="152" t="b">
        <v>1</v>
      </c>
      <c r="DE30" s="192" t="b">
        <v>1</v>
      </c>
      <c r="DF30" s="91"/>
      <c r="DG30" s="167">
        <v>17</v>
      </c>
      <c r="DH30" s="166">
        <v>2</v>
      </c>
      <c r="DI30" s="166">
        <v>2</v>
      </c>
      <c r="DJ30" s="166"/>
      <c r="DK30" s="166"/>
      <c r="DL30" s="165"/>
      <c r="DM30" s="196">
        <v>13</v>
      </c>
      <c r="DN30" s="195"/>
      <c r="DO30" s="162"/>
      <c r="DP30" s="144">
        <v>-0.5</v>
      </c>
      <c r="DQ30" s="148"/>
      <c r="DR30" s="194">
        <f t="shared" si="4"/>
        <v>21</v>
      </c>
      <c r="DS30" s="160">
        <f t="shared" si="5"/>
        <v>-0.5</v>
      </c>
      <c r="DT30" s="159">
        <f t="shared" si="6"/>
        <v>13</v>
      </c>
      <c r="DU30" s="139">
        <f t="shared" si="7"/>
        <v>37</v>
      </c>
      <c r="DV30" s="138">
        <f t="shared" si="8"/>
        <v>0</v>
      </c>
      <c r="DW30" s="137">
        <f t="shared" si="9"/>
        <v>0</v>
      </c>
      <c r="DX30" s="180">
        <f t="shared" si="10"/>
        <v>3</v>
      </c>
      <c r="DY30" s="136">
        <f t="shared" si="11"/>
        <v>1.7619047619047619</v>
      </c>
      <c r="DZ30" s="177">
        <f t="shared" si="12"/>
        <v>0.48461538461538461</v>
      </c>
      <c r="EA30" s="132">
        <f t="shared" si="13"/>
        <v>4.8461538461538458</v>
      </c>
      <c r="EB30" s="176">
        <f t="shared" si="14"/>
        <v>0.17333333333333334</v>
      </c>
      <c r="EC30" s="156">
        <f t="shared" si="15"/>
        <v>1.7333333333333334</v>
      </c>
      <c r="ED30" s="155">
        <f t="shared" si="16"/>
        <v>6.0794871794871792</v>
      </c>
      <c r="EE30" s="154">
        <f t="shared" si="17"/>
        <v>6.0794871794871792</v>
      </c>
      <c r="EF30" s="153" t="s">
        <v>18</v>
      </c>
      <c r="EG30" s="95"/>
      <c r="EH30" s="151" t="b">
        <v>0</v>
      </c>
      <c r="EI30" s="151" t="b">
        <v>1</v>
      </c>
      <c r="EJ30" s="152" t="b">
        <v>1</v>
      </c>
      <c r="EK30" s="150" t="b">
        <v>1</v>
      </c>
      <c r="EL30" s="149" t="b">
        <v>0</v>
      </c>
      <c r="EM30" s="193" t="b">
        <v>0</v>
      </c>
      <c r="EN30" s="152" t="b">
        <v>1</v>
      </c>
      <c r="EO30" s="150" t="b">
        <v>0</v>
      </c>
      <c r="EP30" s="150" t="b">
        <v>1</v>
      </c>
      <c r="EQ30" s="149" t="b">
        <v>0</v>
      </c>
      <c r="ER30" s="151" t="b">
        <v>0</v>
      </c>
      <c r="ES30" s="150" t="b">
        <v>0</v>
      </c>
      <c r="ET30" s="191" t="b">
        <v>0</v>
      </c>
      <c r="EU30" s="150" t="b">
        <v>0</v>
      </c>
      <c r="EV30" s="149" t="b">
        <v>0</v>
      </c>
      <c r="EW30" s="151" t="b">
        <v>0</v>
      </c>
      <c r="EX30" s="150" t="b">
        <v>0</v>
      </c>
      <c r="EY30" s="191" t="b">
        <v>0</v>
      </c>
      <c r="EZ30" s="150" t="b">
        <v>0</v>
      </c>
      <c r="FA30" s="149" t="b">
        <v>0</v>
      </c>
      <c r="FB30" s="151" t="b">
        <v>0</v>
      </c>
      <c r="FC30" s="150" t="b">
        <v>0</v>
      </c>
      <c r="FD30" s="150" t="b">
        <v>0</v>
      </c>
      <c r="FE30" s="150" t="b">
        <v>0</v>
      </c>
      <c r="FF30" s="192" t="b">
        <v>0</v>
      </c>
      <c r="FG30" s="151" t="b">
        <v>0</v>
      </c>
      <c r="FH30" s="205" t="b">
        <v>0</v>
      </c>
      <c r="FI30" s="150" t="b">
        <v>0</v>
      </c>
      <c r="FJ30" s="150" t="b">
        <v>0</v>
      </c>
      <c r="FK30" s="149" t="b">
        <v>0</v>
      </c>
      <c r="FL30" s="151" t="b">
        <v>0</v>
      </c>
      <c r="FM30" s="150" t="b">
        <v>0</v>
      </c>
      <c r="FN30" s="150" t="b">
        <v>0</v>
      </c>
      <c r="FO30" s="150" t="b">
        <v>0</v>
      </c>
      <c r="FP30" s="149" t="b">
        <v>0</v>
      </c>
      <c r="FQ30" s="151" t="b">
        <v>0</v>
      </c>
      <c r="FR30" s="150" t="b">
        <v>0</v>
      </c>
      <c r="FS30" s="191" t="b">
        <v>0</v>
      </c>
      <c r="FT30" s="150" t="b">
        <v>0</v>
      </c>
      <c r="FU30" s="149" t="b">
        <v>0</v>
      </c>
      <c r="FV30" s="151" t="b">
        <v>0</v>
      </c>
      <c r="FW30" s="150" t="b">
        <v>0</v>
      </c>
      <c r="FX30" s="191" t="b">
        <v>0</v>
      </c>
      <c r="FY30" s="150" t="b">
        <v>0</v>
      </c>
      <c r="FZ30" s="149" t="b">
        <v>0</v>
      </c>
      <c r="GA30" s="91"/>
      <c r="GB30" s="145"/>
      <c r="GC30" s="144"/>
      <c r="GD30" s="144"/>
      <c r="GE30" s="144"/>
      <c r="GF30" s="148"/>
      <c r="GG30" s="147"/>
      <c r="GH30" s="146"/>
      <c r="GI30" s="145"/>
      <c r="GJ30" s="144"/>
      <c r="GK30" s="143"/>
      <c r="GL30" s="142">
        <f>SUM(GB30:GF30)</f>
        <v>0</v>
      </c>
      <c r="GM30" s="141">
        <f>SUM(GI30:GK30)</f>
        <v>0</v>
      </c>
      <c r="GN30" s="140">
        <f>GG30+GH30</f>
        <v>0</v>
      </c>
      <c r="GO30" s="139">
        <f>COUNTIF(EH30:FP30,TRUE)+SUM(GP30:GQ30)</f>
        <v>5</v>
      </c>
      <c r="GP30" s="138">
        <f>COUNTIF(EH30:FP30,"R")</f>
        <v>0</v>
      </c>
      <c r="GQ30" s="137">
        <f>COUNTIF(EH30:FP30,"J")</f>
        <v>0</v>
      </c>
      <c r="GR30" s="180">
        <f>COUNTIF(EH30:FP30,"F")</f>
        <v>0</v>
      </c>
      <c r="GS30" s="136">
        <f>(GO30)/$GS$6</f>
        <v>0.17857142857142858</v>
      </c>
      <c r="GT30" s="135">
        <f>GL30*$GT$8/$GT$9</f>
        <v>0</v>
      </c>
      <c r="GU30" s="134">
        <f>GL30*$GU$8/$GT$9</f>
        <v>0</v>
      </c>
      <c r="GV30" s="133">
        <f>GN30*$GV$8/$GV$9</f>
        <v>0</v>
      </c>
      <c r="GW30" s="132">
        <f>GN30*$GW$8/$GV$9</f>
        <v>0</v>
      </c>
      <c r="GX30" s="131">
        <f>GU30+GW30+GM30</f>
        <v>0</v>
      </c>
      <c r="GY30" s="130">
        <f>GX30</f>
        <v>0</v>
      </c>
      <c r="GZ30" s="207"/>
    </row>
    <row r="31" spans="1:208" x14ac:dyDescent="0.3">
      <c r="A31" s="128" t="str">
        <f t="shared" si="0"/>
        <v/>
      </c>
      <c r="B31" s="190"/>
      <c r="C31" s="208"/>
      <c r="D31" s="188"/>
      <c r="E31" s="421"/>
      <c r="F31" s="414"/>
      <c r="G31" s="423"/>
      <c r="H31" s="423"/>
      <c r="I31" s="422"/>
      <c r="J31" s="423"/>
      <c r="K31" s="423"/>
      <c r="L31" s="423"/>
      <c r="M31" s="414"/>
      <c r="N31" s="415"/>
      <c r="O31" s="406"/>
      <c r="P31" s="406"/>
      <c r="Q31" s="407"/>
      <c r="R31" s="407"/>
      <c r="S31" s="408"/>
      <c r="T31" s="406"/>
      <c r="U31" s="406"/>
      <c r="V31" s="406"/>
      <c r="W31" s="407"/>
      <c r="X31" s="408"/>
      <c r="Y31" s="406"/>
      <c r="Z31" s="406"/>
      <c r="AA31" s="406"/>
      <c r="AB31" s="407"/>
      <c r="AC31" s="408"/>
      <c r="AD31" s="406"/>
      <c r="AE31" s="406"/>
      <c r="AF31" s="406"/>
      <c r="AG31" s="407"/>
      <c r="AH31" s="408"/>
      <c r="AI31" s="91"/>
      <c r="AJ31" s="395"/>
      <c r="AK31" s="396"/>
      <c r="AL31" s="396"/>
      <c r="AM31" s="396"/>
      <c r="AN31" s="396"/>
      <c r="AO31" s="396"/>
      <c r="AP31" s="396"/>
      <c r="AQ31" s="396"/>
      <c r="AR31" s="396"/>
      <c r="AS31" s="396"/>
      <c r="AT31" s="397"/>
      <c r="AU31" s="395"/>
      <c r="AV31" s="396"/>
      <c r="AW31" s="398"/>
      <c r="AX31" s="398"/>
      <c r="AY31" s="399"/>
      <c r="AZ31" s="185">
        <f t="shared" si="1"/>
        <v>0</v>
      </c>
      <c r="BA31" s="184">
        <f t="shared" si="2"/>
        <v>0</v>
      </c>
      <c r="BB31" s="183">
        <f t="shared" si="3"/>
        <v>0</v>
      </c>
      <c r="BC31" s="139"/>
      <c r="BD31" s="182"/>
      <c r="BE31" s="181"/>
      <c r="BF31" s="180"/>
      <c r="BG31" s="179"/>
      <c r="BH31" s="178"/>
      <c r="BI31" s="177"/>
      <c r="BJ31" s="156"/>
      <c r="BK31" s="176"/>
      <c r="BL31" s="132"/>
      <c r="BM31" s="175"/>
      <c r="BN31" s="174"/>
      <c r="BO31" s="173"/>
      <c r="BP31" s="115"/>
      <c r="BQ31" s="115"/>
      <c r="BR31" s="201" t="b">
        <v>1</v>
      </c>
      <c r="BS31" s="152" t="b">
        <v>1</v>
      </c>
      <c r="BT31" s="152" t="b">
        <v>1</v>
      </c>
      <c r="BU31" s="152" t="b">
        <v>1</v>
      </c>
      <c r="BV31" s="186" t="s">
        <v>9</v>
      </c>
      <c r="BW31" s="200" t="b">
        <v>1</v>
      </c>
      <c r="BX31" s="152" t="b">
        <v>1</v>
      </c>
      <c r="BY31" s="150" t="b">
        <v>1</v>
      </c>
      <c r="BZ31" s="152" t="b">
        <v>1</v>
      </c>
      <c r="CA31" s="186" t="b">
        <v>1</v>
      </c>
      <c r="CB31" s="150" t="b">
        <v>1</v>
      </c>
      <c r="CC31" s="150" t="b">
        <v>1</v>
      </c>
      <c r="CD31" s="150" t="b">
        <v>1</v>
      </c>
      <c r="CE31" s="150" t="b">
        <v>1</v>
      </c>
      <c r="CF31" s="150" t="b">
        <v>1</v>
      </c>
      <c r="CG31" s="151" t="b">
        <v>1</v>
      </c>
      <c r="CH31" s="150" t="b">
        <v>1</v>
      </c>
      <c r="CI31" s="150" t="b">
        <v>1</v>
      </c>
      <c r="CJ31" s="150" t="b">
        <v>1</v>
      </c>
      <c r="CK31" s="149" t="b">
        <v>1</v>
      </c>
      <c r="CL31" s="151" t="b">
        <v>1</v>
      </c>
      <c r="CM31" s="150" t="b">
        <v>1</v>
      </c>
      <c r="CN31" s="150" t="b">
        <v>1</v>
      </c>
      <c r="CO31" s="152" t="b">
        <v>1</v>
      </c>
      <c r="CP31" s="192" t="b">
        <v>1</v>
      </c>
      <c r="CQ31" s="150" t="b">
        <v>1</v>
      </c>
      <c r="CR31" s="150" t="b">
        <v>1</v>
      </c>
      <c r="CS31" s="198" t="b">
        <v>1</v>
      </c>
      <c r="CT31" s="198" t="b">
        <v>1</v>
      </c>
      <c r="CU31" s="198" t="b">
        <v>1</v>
      </c>
      <c r="CV31" s="199" t="s">
        <v>9</v>
      </c>
      <c r="CW31" s="198" t="b">
        <v>1</v>
      </c>
      <c r="CX31" s="198" t="b">
        <v>1</v>
      </c>
      <c r="CY31" s="198" t="b">
        <v>1</v>
      </c>
      <c r="CZ31" s="197" t="b">
        <v>1</v>
      </c>
      <c r="DA31" s="193" t="b">
        <v>1</v>
      </c>
      <c r="DB31" s="152" t="s">
        <v>9</v>
      </c>
      <c r="DC31" s="152" t="b">
        <v>1</v>
      </c>
      <c r="DD31" s="152" t="s">
        <v>9</v>
      </c>
      <c r="DE31" s="192" t="b">
        <v>1</v>
      </c>
      <c r="DF31" s="91"/>
      <c r="DG31" s="167">
        <v>14</v>
      </c>
      <c r="DH31" s="166">
        <v>3</v>
      </c>
      <c r="DI31" s="166">
        <v>2</v>
      </c>
      <c r="DJ31" s="166"/>
      <c r="DK31" s="166"/>
      <c r="DL31" s="165"/>
      <c r="DM31" s="196">
        <v>13</v>
      </c>
      <c r="DN31" s="195"/>
      <c r="DO31" s="162"/>
      <c r="DP31" s="144"/>
      <c r="DQ31" s="148"/>
      <c r="DR31" s="194">
        <f t="shared" si="4"/>
        <v>19</v>
      </c>
      <c r="DS31" s="160">
        <f t="shared" si="5"/>
        <v>0</v>
      </c>
      <c r="DT31" s="159">
        <f t="shared" si="6"/>
        <v>13</v>
      </c>
      <c r="DU31" s="139">
        <f t="shared" si="7"/>
        <v>36</v>
      </c>
      <c r="DV31" s="138">
        <f t="shared" si="8"/>
        <v>0</v>
      </c>
      <c r="DW31" s="137">
        <f t="shared" si="9"/>
        <v>0</v>
      </c>
      <c r="DX31" s="180">
        <f t="shared" si="10"/>
        <v>4</v>
      </c>
      <c r="DY31" s="136">
        <f t="shared" si="11"/>
        <v>1.7142857142857142</v>
      </c>
      <c r="DZ31" s="177">
        <f t="shared" si="12"/>
        <v>0.43846153846153846</v>
      </c>
      <c r="EA31" s="132">
        <f t="shared" si="13"/>
        <v>4.384615384615385</v>
      </c>
      <c r="EB31" s="176">
        <f t="shared" si="14"/>
        <v>0.17333333333333334</v>
      </c>
      <c r="EC31" s="156">
        <f t="shared" si="15"/>
        <v>1.7333333333333334</v>
      </c>
      <c r="ED31" s="155">
        <f t="shared" si="16"/>
        <v>6.1179487179487184</v>
      </c>
      <c r="EE31" s="154">
        <f t="shared" si="17"/>
        <v>6.1179487179487184</v>
      </c>
      <c r="EF31" s="153" t="s">
        <v>17</v>
      </c>
      <c r="EG31" s="95"/>
      <c r="EH31" s="151" t="b">
        <v>0</v>
      </c>
      <c r="EI31" s="151" t="b">
        <v>1</v>
      </c>
      <c r="EJ31" s="152" t="b">
        <v>1</v>
      </c>
      <c r="EK31" s="150" t="b">
        <v>1</v>
      </c>
      <c r="EL31" s="149" t="b">
        <v>0</v>
      </c>
      <c r="EM31" s="193" t="b">
        <v>0</v>
      </c>
      <c r="EN31" s="152" t="b">
        <v>1</v>
      </c>
      <c r="EO31" s="150" t="b">
        <v>0</v>
      </c>
      <c r="EP31" s="150" t="s">
        <v>9</v>
      </c>
      <c r="EQ31" s="149" t="b">
        <v>0</v>
      </c>
      <c r="ER31" s="151" t="b">
        <v>0</v>
      </c>
      <c r="ES31" s="150" t="b">
        <v>0</v>
      </c>
      <c r="ET31" s="191" t="b">
        <v>0</v>
      </c>
      <c r="EU31" s="150" t="b">
        <v>0</v>
      </c>
      <c r="EV31" s="149" t="b">
        <v>0</v>
      </c>
      <c r="EW31" s="151" t="b">
        <v>0</v>
      </c>
      <c r="EX31" s="150" t="b">
        <v>0</v>
      </c>
      <c r="EY31" s="191" t="b">
        <v>0</v>
      </c>
      <c r="EZ31" s="150" t="b">
        <v>0</v>
      </c>
      <c r="FA31" s="149" t="b">
        <v>0</v>
      </c>
      <c r="FB31" s="151" t="b">
        <v>0</v>
      </c>
      <c r="FC31" s="150" t="b">
        <v>0</v>
      </c>
      <c r="FD31" s="150" t="b">
        <v>0</v>
      </c>
      <c r="FE31" s="150" t="b">
        <v>0</v>
      </c>
      <c r="FF31" s="192" t="b">
        <v>0</v>
      </c>
      <c r="FG31" s="151" t="b">
        <v>0</v>
      </c>
      <c r="FH31" s="205" t="b">
        <v>0</v>
      </c>
      <c r="FI31" s="150" t="b">
        <v>0</v>
      </c>
      <c r="FJ31" s="150" t="b">
        <v>0</v>
      </c>
      <c r="FK31" s="149" t="b">
        <v>0</v>
      </c>
      <c r="FL31" s="151" t="b">
        <v>0</v>
      </c>
      <c r="FM31" s="150" t="b">
        <v>0</v>
      </c>
      <c r="FN31" s="150" t="b">
        <v>0</v>
      </c>
      <c r="FO31" s="150" t="b">
        <v>0</v>
      </c>
      <c r="FP31" s="149" t="b">
        <v>0</v>
      </c>
      <c r="FQ31" s="151" t="b">
        <v>0</v>
      </c>
      <c r="FR31" s="150" t="b">
        <v>0</v>
      </c>
      <c r="FS31" s="191" t="b">
        <v>0</v>
      </c>
      <c r="FT31" s="150" t="b">
        <v>0</v>
      </c>
      <c r="FU31" s="149" t="b">
        <v>0</v>
      </c>
      <c r="FV31" s="151" t="b">
        <v>0</v>
      </c>
      <c r="FW31" s="150" t="b">
        <v>0</v>
      </c>
      <c r="FX31" s="191" t="b">
        <v>0</v>
      </c>
      <c r="FY31" s="150" t="b">
        <v>0</v>
      </c>
      <c r="FZ31" s="149" t="b">
        <v>0</v>
      </c>
      <c r="GA31" s="91"/>
      <c r="GB31" s="145"/>
      <c r="GC31" s="144"/>
      <c r="GD31" s="144"/>
      <c r="GE31" s="144"/>
      <c r="GF31" s="148"/>
      <c r="GG31" s="147"/>
      <c r="GH31" s="146"/>
      <c r="GI31" s="145"/>
      <c r="GJ31" s="144"/>
      <c r="GK31" s="143"/>
      <c r="GL31" s="142">
        <f>SUM(GB31:GF31)</f>
        <v>0</v>
      </c>
      <c r="GM31" s="141">
        <f>SUM(GI31:GK31)</f>
        <v>0</v>
      </c>
      <c r="GN31" s="140">
        <f>GG31+GH31</f>
        <v>0</v>
      </c>
      <c r="GO31" s="139">
        <f>COUNTIF(EH31:FP31,TRUE)+SUM(GP31:GQ31)</f>
        <v>4</v>
      </c>
      <c r="GP31" s="138">
        <f>COUNTIF(EH31:FP31,"R")</f>
        <v>0</v>
      </c>
      <c r="GQ31" s="137">
        <f>COUNTIF(EH31:FP31,"J")</f>
        <v>0</v>
      </c>
      <c r="GR31" s="180">
        <f>COUNTIF(EH31:FP31,"F")</f>
        <v>1</v>
      </c>
      <c r="GS31" s="136">
        <f>(GO31)/$GS$6</f>
        <v>0.14285714285714285</v>
      </c>
      <c r="GT31" s="135">
        <f>GL31*$GT$8/$GT$9</f>
        <v>0</v>
      </c>
      <c r="GU31" s="134">
        <f>GL31*$GU$8/$GT$9</f>
        <v>0</v>
      </c>
      <c r="GV31" s="133">
        <f>GN31*$GV$8/$GV$9</f>
        <v>0</v>
      </c>
      <c r="GW31" s="132">
        <f>GN31*$GW$8/$GV$9</f>
        <v>0</v>
      </c>
      <c r="GX31" s="131">
        <f>GU31+GW31+GM31</f>
        <v>0</v>
      </c>
      <c r="GY31" s="130">
        <f>GX31</f>
        <v>0</v>
      </c>
      <c r="GZ31" s="207"/>
    </row>
    <row r="32" spans="1:208" x14ac:dyDescent="0.3">
      <c r="A32" s="128" t="str">
        <f t="shared" si="0"/>
        <v/>
      </c>
      <c r="B32" s="190"/>
      <c r="C32" s="73"/>
      <c r="D32" s="188"/>
      <c r="E32" s="421"/>
      <c r="F32" s="413"/>
      <c r="G32" s="414"/>
      <c r="H32" s="423"/>
      <c r="I32" s="422"/>
      <c r="J32" s="423"/>
      <c r="K32" s="423"/>
      <c r="L32" s="423"/>
      <c r="M32" s="414"/>
      <c r="N32" s="415"/>
      <c r="O32" s="406"/>
      <c r="P32" s="406"/>
      <c r="Q32" s="407"/>
      <c r="R32" s="407"/>
      <c r="S32" s="408"/>
      <c r="T32" s="406"/>
      <c r="U32" s="406"/>
      <c r="V32" s="406"/>
      <c r="W32" s="407"/>
      <c r="X32" s="408"/>
      <c r="Y32" s="406"/>
      <c r="Z32" s="406"/>
      <c r="AA32" s="406"/>
      <c r="AB32" s="407"/>
      <c r="AC32" s="408"/>
      <c r="AD32" s="406"/>
      <c r="AE32" s="406"/>
      <c r="AF32" s="406"/>
      <c r="AG32" s="407"/>
      <c r="AH32" s="408"/>
      <c r="AI32" s="91"/>
      <c r="AJ32" s="395"/>
      <c r="AK32" s="396"/>
      <c r="AL32" s="396"/>
      <c r="AM32" s="396"/>
      <c r="AN32" s="396"/>
      <c r="AO32" s="396"/>
      <c r="AP32" s="396"/>
      <c r="AQ32" s="396"/>
      <c r="AR32" s="396"/>
      <c r="AS32" s="396"/>
      <c r="AT32" s="397"/>
      <c r="AU32" s="395"/>
      <c r="AV32" s="396"/>
      <c r="AW32" s="398"/>
      <c r="AX32" s="398"/>
      <c r="AY32" s="399"/>
      <c r="AZ32" s="185">
        <f t="shared" si="1"/>
        <v>0</v>
      </c>
      <c r="BA32" s="184">
        <f t="shared" si="2"/>
        <v>0</v>
      </c>
      <c r="BB32" s="183">
        <f t="shared" si="3"/>
        <v>0</v>
      </c>
      <c r="BC32" s="139"/>
      <c r="BD32" s="182"/>
      <c r="BE32" s="181"/>
      <c r="BF32" s="180"/>
      <c r="BG32" s="179"/>
      <c r="BH32" s="178"/>
      <c r="BI32" s="177"/>
      <c r="BJ32" s="156"/>
      <c r="BK32" s="176"/>
      <c r="BL32" s="132"/>
      <c r="BM32" s="175"/>
      <c r="BN32" s="174"/>
      <c r="BO32" s="173"/>
      <c r="BP32" s="115"/>
      <c r="BQ32" s="115"/>
      <c r="BR32" s="201" t="b">
        <v>1</v>
      </c>
      <c r="BS32" s="152" t="b">
        <v>1</v>
      </c>
      <c r="BT32" s="152" t="b">
        <v>1</v>
      </c>
      <c r="BU32" s="152" t="b">
        <v>1</v>
      </c>
      <c r="BV32" s="186" t="b">
        <v>1</v>
      </c>
      <c r="BW32" s="200" t="b">
        <v>1</v>
      </c>
      <c r="BX32" s="152" t="b">
        <v>1</v>
      </c>
      <c r="BY32" s="150" t="b">
        <v>1</v>
      </c>
      <c r="BZ32" s="152" t="b">
        <v>1</v>
      </c>
      <c r="CA32" s="186" t="b">
        <v>1</v>
      </c>
      <c r="CB32" s="150" t="b">
        <v>1</v>
      </c>
      <c r="CC32" s="150" t="b">
        <v>1</v>
      </c>
      <c r="CD32" s="150" t="b">
        <v>1</v>
      </c>
      <c r="CE32" s="150" t="b">
        <v>1</v>
      </c>
      <c r="CF32" s="150" t="b">
        <v>1</v>
      </c>
      <c r="CG32" s="151" t="b">
        <v>1</v>
      </c>
      <c r="CH32" s="150" t="b">
        <v>1</v>
      </c>
      <c r="CI32" s="150" t="b">
        <v>1</v>
      </c>
      <c r="CJ32" s="150" t="b">
        <v>1</v>
      </c>
      <c r="CK32" s="149" t="b">
        <v>1</v>
      </c>
      <c r="CL32" s="151" t="b">
        <v>1</v>
      </c>
      <c r="CM32" s="150" t="b">
        <v>1</v>
      </c>
      <c r="CN32" s="150" t="b">
        <v>1</v>
      </c>
      <c r="CO32" s="152" t="b">
        <v>1</v>
      </c>
      <c r="CP32" s="192" t="b">
        <v>1</v>
      </c>
      <c r="CQ32" s="150" t="b">
        <v>1</v>
      </c>
      <c r="CR32" s="150" t="b">
        <v>1</v>
      </c>
      <c r="CS32" s="198" t="b">
        <v>1</v>
      </c>
      <c r="CT32" s="198" t="b">
        <v>1</v>
      </c>
      <c r="CU32" s="198" t="b">
        <v>1</v>
      </c>
      <c r="CV32" s="199" t="b">
        <v>1</v>
      </c>
      <c r="CW32" s="198" t="b">
        <v>1</v>
      </c>
      <c r="CX32" s="198" t="b">
        <v>1</v>
      </c>
      <c r="CY32" s="198" t="b">
        <v>1</v>
      </c>
      <c r="CZ32" s="197" t="b">
        <v>1</v>
      </c>
      <c r="DA32" s="193" t="b">
        <v>1</v>
      </c>
      <c r="DB32" s="152" t="b">
        <v>1</v>
      </c>
      <c r="DC32" s="152" t="b">
        <v>1</v>
      </c>
      <c r="DD32" s="152" t="b">
        <v>1</v>
      </c>
      <c r="DE32" s="192" t="b">
        <v>1</v>
      </c>
      <c r="DF32" s="91"/>
      <c r="DG32" s="167">
        <v>17</v>
      </c>
      <c r="DH32" s="166">
        <v>4</v>
      </c>
      <c r="DI32" s="166">
        <v>4</v>
      </c>
      <c r="DJ32" s="166"/>
      <c r="DK32" s="166"/>
      <c r="DL32" s="165"/>
      <c r="DM32" s="196">
        <v>20</v>
      </c>
      <c r="DN32" s="195"/>
      <c r="DO32" s="162"/>
      <c r="DP32" s="144"/>
      <c r="DQ32" s="148"/>
      <c r="DR32" s="194">
        <f t="shared" si="4"/>
        <v>25</v>
      </c>
      <c r="DS32" s="160">
        <f t="shared" si="5"/>
        <v>0</v>
      </c>
      <c r="DT32" s="159">
        <f t="shared" si="6"/>
        <v>20</v>
      </c>
      <c r="DU32" s="139">
        <f t="shared" si="7"/>
        <v>40</v>
      </c>
      <c r="DV32" s="138">
        <f t="shared" si="8"/>
        <v>0</v>
      </c>
      <c r="DW32" s="137">
        <f t="shared" si="9"/>
        <v>0</v>
      </c>
      <c r="DX32" s="180">
        <f t="shared" si="10"/>
        <v>0</v>
      </c>
      <c r="DY32" s="136">
        <f t="shared" si="11"/>
        <v>1.9047619047619047</v>
      </c>
      <c r="DZ32" s="177">
        <f t="shared" si="12"/>
        <v>0.57692307692307687</v>
      </c>
      <c r="EA32" s="132">
        <f t="shared" si="13"/>
        <v>5.7692307692307692</v>
      </c>
      <c r="EB32" s="176">
        <f t="shared" si="14"/>
        <v>0.26666666666666666</v>
      </c>
      <c r="EC32" s="156">
        <f t="shared" si="15"/>
        <v>2.6666666666666665</v>
      </c>
      <c r="ED32" s="155">
        <f t="shared" si="16"/>
        <v>8.4358974358974361</v>
      </c>
      <c r="EE32" s="154">
        <f t="shared" si="17"/>
        <v>8.4358974358974361</v>
      </c>
      <c r="EF32" s="153"/>
      <c r="EG32" s="95"/>
      <c r="EH32" s="151" t="b">
        <v>0</v>
      </c>
      <c r="EI32" s="151" t="b">
        <v>1</v>
      </c>
      <c r="EJ32" s="152" t="b">
        <v>1</v>
      </c>
      <c r="EK32" s="150" t="b">
        <v>1</v>
      </c>
      <c r="EL32" s="149" t="b">
        <v>0</v>
      </c>
      <c r="EM32" s="193" t="b">
        <v>0</v>
      </c>
      <c r="EN32" s="152" t="b">
        <v>1</v>
      </c>
      <c r="EO32" s="150" t="b">
        <v>0</v>
      </c>
      <c r="EP32" s="150" t="b">
        <v>1</v>
      </c>
      <c r="EQ32" s="149" t="b">
        <v>0</v>
      </c>
      <c r="ER32" s="151" t="b">
        <v>0</v>
      </c>
      <c r="ES32" s="150" t="b">
        <v>0</v>
      </c>
      <c r="ET32" s="191" t="b">
        <v>0</v>
      </c>
      <c r="EU32" s="150" t="b">
        <v>0</v>
      </c>
      <c r="EV32" s="149" t="b">
        <v>0</v>
      </c>
      <c r="EW32" s="151" t="b">
        <v>0</v>
      </c>
      <c r="EX32" s="150" t="b">
        <v>0</v>
      </c>
      <c r="EY32" s="191" t="b">
        <v>0</v>
      </c>
      <c r="EZ32" s="150" t="b">
        <v>0</v>
      </c>
      <c r="FA32" s="149" t="b">
        <v>0</v>
      </c>
      <c r="FB32" s="151" t="b">
        <v>0</v>
      </c>
      <c r="FC32" s="150" t="b">
        <v>0</v>
      </c>
      <c r="FD32" s="150" t="b">
        <v>0</v>
      </c>
      <c r="FE32" s="150" t="b">
        <v>0</v>
      </c>
      <c r="FF32" s="192" t="b">
        <v>0</v>
      </c>
      <c r="FG32" s="151" t="b">
        <v>0</v>
      </c>
      <c r="FH32" s="205" t="b">
        <v>0</v>
      </c>
      <c r="FI32" s="150" t="b">
        <v>0</v>
      </c>
      <c r="FJ32" s="150" t="b">
        <v>0</v>
      </c>
      <c r="FK32" s="149" t="b">
        <v>0</v>
      </c>
      <c r="FL32" s="151" t="b">
        <v>0</v>
      </c>
      <c r="FM32" s="150" t="b">
        <v>0</v>
      </c>
      <c r="FN32" s="150" t="b">
        <v>0</v>
      </c>
      <c r="FO32" s="150" t="b">
        <v>0</v>
      </c>
      <c r="FP32" s="149" t="b">
        <v>0</v>
      </c>
      <c r="FQ32" s="151" t="b">
        <v>0</v>
      </c>
      <c r="FR32" s="150" t="b">
        <v>0</v>
      </c>
      <c r="FS32" s="191" t="b">
        <v>0</v>
      </c>
      <c r="FT32" s="150" t="b">
        <v>0</v>
      </c>
      <c r="FU32" s="149" t="b">
        <v>0</v>
      </c>
      <c r="FV32" s="151" t="b">
        <v>0</v>
      </c>
      <c r="FW32" s="150" t="b">
        <v>0</v>
      </c>
      <c r="FX32" s="191" t="b">
        <v>0</v>
      </c>
      <c r="FY32" s="150" t="b">
        <v>0</v>
      </c>
      <c r="FZ32" s="149" t="b">
        <v>0</v>
      </c>
      <c r="GA32" s="91"/>
      <c r="GB32" s="145"/>
      <c r="GC32" s="144"/>
      <c r="GD32" s="144"/>
      <c r="GE32" s="144"/>
      <c r="GF32" s="148"/>
      <c r="GG32" s="147"/>
      <c r="GH32" s="146"/>
      <c r="GI32" s="145"/>
      <c r="GJ32" s="144"/>
      <c r="GK32" s="143"/>
      <c r="GL32" s="142">
        <f>SUM(GB32:GF32)</f>
        <v>0</v>
      </c>
      <c r="GM32" s="141">
        <f>SUM(GI32:GK32)</f>
        <v>0</v>
      </c>
      <c r="GN32" s="140">
        <f>GG32+GH32</f>
        <v>0</v>
      </c>
      <c r="GO32" s="139">
        <f>COUNTIF(EH32:FP32,TRUE)+SUM(GP32:GQ32)</f>
        <v>5</v>
      </c>
      <c r="GP32" s="138">
        <f>COUNTIF(EH32:FP32,"R")</f>
        <v>0</v>
      </c>
      <c r="GQ32" s="137">
        <f>COUNTIF(EH32:FP32,"J")</f>
        <v>0</v>
      </c>
      <c r="GR32" s="180">
        <f>COUNTIF(EH32:FP32,"F")</f>
        <v>0</v>
      </c>
      <c r="GS32" s="136">
        <f>(GO32)/$GS$6</f>
        <v>0.17857142857142858</v>
      </c>
      <c r="GT32" s="135">
        <f>GL32*$GT$8/$GT$9</f>
        <v>0</v>
      </c>
      <c r="GU32" s="134">
        <f>GL32*$GU$8/$GT$9</f>
        <v>0</v>
      </c>
      <c r="GV32" s="133">
        <f>GN32*$GV$8/$GV$9</f>
        <v>0</v>
      </c>
      <c r="GW32" s="132">
        <f>GN32*$GW$8/$GV$9</f>
        <v>0</v>
      </c>
      <c r="GX32" s="131">
        <f>GU32+GW32+GM32</f>
        <v>0</v>
      </c>
      <c r="GY32" s="130">
        <f>GX32</f>
        <v>0</v>
      </c>
      <c r="GZ32" s="129"/>
    </row>
    <row r="33" spans="1:208" x14ac:dyDescent="0.3">
      <c r="A33" s="128" t="str">
        <f t="shared" si="0"/>
        <v/>
      </c>
      <c r="B33" s="190"/>
      <c r="C33" s="202"/>
      <c r="D33" s="188"/>
      <c r="E33" s="421"/>
      <c r="F33" s="423"/>
      <c r="G33" s="423"/>
      <c r="H33" s="423"/>
      <c r="I33" s="422"/>
      <c r="J33" s="423"/>
      <c r="K33" s="423"/>
      <c r="L33" s="423"/>
      <c r="M33" s="414"/>
      <c r="N33" s="415"/>
      <c r="O33" s="406"/>
      <c r="P33" s="406"/>
      <c r="Q33" s="407"/>
      <c r="R33" s="407"/>
      <c r="S33" s="408"/>
      <c r="T33" s="406"/>
      <c r="U33" s="406"/>
      <c r="V33" s="406"/>
      <c r="W33" s="407"/>
      <c r="X33" s="408"/>
      <c r="Y33" s="406"/>
      <c r="Z33" s="406"/>
      <c r="AA33" s="406"/>
      <c r="AB33" s="407"/>
      <c r="AC33" s="408"/>
      <c r="AD33" s="406"/>
      <c r="AE33" s="406"/>
      <c r="AF33" s="406"/>
      <c r="AG33" s="407"/>
      <c r="AH33" s="408"/>
      <c r="AI33" s="91"/>
      <c r="AJ33" s="395"/>
      <c r="AK33" s="396"/>
      <c r="AL33" s="396"/>
      <c r="AM33" s="396"/>
      <c r="AN33" s="396"/>
      <c r="AO33" s="396"/>
      <c r="AP33" s="396"/>
      <c r="AQ33" s="396"/>
      <c r="AR33" s="396"/>
      <c r="AS33" s="396"/>
      <c r="AT33" s="397"/>
      <c r="AU33" s="395"/>
      <c r="AV33" s="396"/>
      <c r="AW33" s="398"/>
      <c r="AX33" s="398"/>
      <c r="AY33" s="399"/>
      <c r="AZ33" s="185">
        <f t="shared" si="1"/>
        <v>0</v>
      </c>
      <c r="BA33" s="184">
        <f t="shared" si="2"/>
        <v>0</v>
      </c>
      <c r="BB33" s="183">
        <f t="shared" si="3"/>
        <v>0</v>
      </c>
      <c r="BC33" s="139"/>
      <c r="BD33" s="182"/>
      <c r="BE33" s="181"/>
      <c r="BF33" s="180"/>
      <c r="BG33" s="179"/>
      <c r="BH33" s="178"/>
      <c r="BI33" s="177"/>
      <c r="BJ33" s="156"/>
      <c r="BK33" s="176"/>
      <c r="BL33" s="132"/>
      <c r="BM33" s="175"/>
      <c r="BN33" s="174"/>
      <c r="BO33" s="173"/>
      <c r="BP33" s="115"/>
      <c r="BQ33" s="115"/>
      <c r="BR33" s="201" t="b">
        <v>1</v>
      </c>
      <c r="BS33" s="152" t="b">
        <v>1</v>
      </c>
      <c r="BT33" s="152" t="b">
        <v>1</v>
      </c>
      <c r="BU33" s="152" t="b">
        <v>1</v>
      </c>
      <c r="BV33" s="186" t="b">
        <v>1</v>
      </c>
      <c r="BW33" s="200" t="b">
        <v>1</v>
      </c>
      <c r="BX33" s="152" t="b">
        <v>1</v>
      </c>
      <c r="BY33" s="150" t="b">
        <v>1</v>
      </c>
      <c r="BZ33" s="152" t="b">
        <v>1</v>
      </c>
      <c r="CA33" s="186" t="b">
        <v>1</v>
      </c>
      <c r="CB33" s="150" t="b">
        <v>1</v>
      </c>
      <c r="CC33" s="150" t="b">
        <v>1</v>
      </c>
      <c r="CD33" s="150" t="b">
        <v>1</v>
      </c>
      <c r="CE33" s="150" t="b">
        <v>1</v>
      </c>
      <c r="CF33" s="150" t="b">
        <v>1</v>
      </c>
      <c r="CG33" s="151" t="b">
        <v>1</v>
      </c>
      <c r="CH33" s="150" t="b">
        <v>1</v>
      </c>
      <c r="CI33" s="150" t="b">
        <v>1</v>
      </c>
      <c r="CJ33" s="150" t="b">
        <v>1</v>
      </c>
      <c r="CK33" s="149" t="b">
        <v>1</v>
      </c>
      <c r="CL33" s="151" t="b">
        <v>1</v>
      </c>
      <c r="CM33" s="150" t="b">
        <v>1</v>
      </c>
      <c r="CN33" s="150" t="b">
        <v>1</v>
      </c>
      <c r="CO33" s="152" t="b">
        <v>1</v>
      </c>
      <c r="CP33" s="192" t="b">
        <v>1</v>
      </c>
      <c r="CQ33" s="150" t="s">
        <v>9</v>
      </c>
      <c r="CR33" s="150" t="b">
        <v>1</v>
      </c>
      <c r="CS33" s="198" t="b">
        <v>1</v>
      </c>
      <c r="CT33" s="198" t="b">
        <v>1</v>
      </c>
      <c r="CU33" s="198" t="b">
        <v>1</v>
      </c>
      <c r="CV33" s="199" t="b">
        <v>1</v>
      </c>
      <c r="CW33" s="198" t="b">
        <v>1</v>
      </c>
      <c r="CX33" s="198" t="b">
        <v>1</v>
      </c>
      <c r="CY33" s="198" t="b">
        <v>1</v>
      </c>
      <c r="CZ33" s="197" t="b">
        <v>1</v>
      </c>
      <c r="DA33" s="193" t="b">
        <v>1</v>
      </c>
      <c r="DB33" s="152" t="b">
        <v>1</v>
      </c>
      <c r="DC33" s="152" t="b">
        <v>1</v>
      </c>
      <c r="DD33" s="152" t="b">
        <v>1</v>
      </c>
      <c r="DE33" s="192" t="b">
        <v>1</v>
      </c>
      <c r="DF33" s="91"/>
      <c r="DG33" s="167">
        <v>18</v>
      </c>
      <c r="DH33" s="166">
        <v>4</v>
      </c>
      <c r="DI33" s="166">
        <v>4</v>
      </c>
      <c r="DJ33" s="166"/>
      <c r="DK33" s="166"/>
      <c r="DL33" s="165"/>
      <c r="DM33" s="196">
        <v>27</v>
      </c>
      <c r="DN33" s="195"/>
      <c r="DO33" s="162"/>
      <c r="DP33" s="144"/>
      <c r="DQ33" s="148"/>
      <c r="DR33" s="194">
        <f t="shared" si="4"/>
        <v>26</v>
      </c>
      <c r="DS33" s="160">
        <f t="shared" si="5"/>
        <v>0</v>
      </c>
      <c r="DT33" s="159">
        <f t="shared" si="6"/>
        <v>27</v>
      </c>
      <c r="DU33" s="139">
        <f t="shared" si="7"/>
        <v>39</v>
      </c>
      <c r="DV33" s="138">
        <f t="shared" si="8"/>
        <v>0</v>
      </c>
      <c r="DW33" s="137">
        <f t="shared" si="9"/>
        <v>0</v>
      </c>
      <c r="DX33" s="180">
        <f t="shared" si="10"/>
        <v>1</v>
      </c>
      <c r="DY33" s="136">
        <f t="shared" si="11"/>
        <v>1.8571428571428572</v>
      </c>
      <c r="DZ33" s="177">
        <f t="shared" si="12"/>
        <v>0.6</v>
      </c>
      <c r="EA33" s="132">
        <f t="shared" si="13"/>
        <v>6</v>
      </c>
      <c r="EB33" s="176">
        <f t="shared" si="14"/>
        <v>0.36000000000000004</v>
      </c>
      <c r="EC33" s="156">
        <f t="shared" si="15"/>
        <v>3.6</v>
      </c>
      <c r="ED33" s="155">
        <f t="shared" si="16"/>
        <v>9.6</v>
      </c>
      <c r="EE33" s="154">
        <f t="shared" si="17"/>
        <v>9.6</v>
      </c>
      <c r="EF33" s="153"/>
      <c r="EG33" s="95"/>
      <c r="EH33" s="151" t="b">
        <v>0</v>
      </c>
      <c r="EI33" s="151" t="b">
        <v>1</v>
      </c>
      <c r="EJ33" s="152" t="b">
        <v>1</v>
      </c>
      <c r="EK33" s="150" t="b">
        <v>1</v>
      </c>
      <c r="EL33" s="149" t="b">
        <v>0</v>
      </c>
      <c r="EM33" s="193" t="b">
        <v>0</v>
      </c>
      <c r="EN33" s="152" t="b">
        <v>1</v>
      </c>
      <c r="EO33" s="150" t="b">
        <v>0</v>
      </c>
      <c r="EP33" s="150" t="b">
        <v>1</v>
      </c>
      <c r="EQ33" s="149" t="b">
        <v>0</v>
      </c>
      <c r="ER33" s="151" t="b">
        <v>0</v>
      </c>
      <c r="ES33" s="150" t="b">
        <v>0</v>
      </c>
      <c r="ET33" s="191" t="b">
        <v>0</v>
      </c>
      <c r="EU33" s="150" t="b">
        <v>0</v>
      </c>
      <c r="EV33" s="149" t="b">
        <v>0</v>
      </c>
      <c r="EW33" s="151" t="b">
        <v>0</v>
      </c>
      <c r="EX33" s="150" t="b">
        <v>0</v>
      </c>
      <c r="EY33" s="191" t="b">
        <v>0</v>
      </c>
      <c r="EZ33" s="150" t="b">
        <v>0</v>
      </c>
      <c r="FA33" s="149" t="b">
        <v>0</v>
      </c>
      <c r="FB33" s="151" t="b">
        <v>0</v>
      </c>
      <c r="FC33" s="150" t="b">
        <v>0</v>
      </c>
      <c r="FD33" s="150" t="b">
        <v>0</v>
      </c>
      <c r="FE33" s="150" t="b">
        <v>0</v>
      </c>
      <c r="FF33" s="192" t="b">
        <v>0</v>
      </c>
      <c r="FG33" s="151" t="b">
        <v>0</v>
      </c>
      <c r="FH33" s="205" t="b">
        <v>0</v>
      </c>
      <c r="FI33" s="150" t="b">
        <v>0</v>
      </c>
      <c r="FJ33" s="150" t="b">
        <v>0</v>
      </c>
      <c r="FK33" s="149" t="b">
        <v>0</v>
      </c>
      <c r="FL33" s="151" t="b">
        <v>0</v>
      </c>
      <c r="FM33" s="150" t="b">
        <v>0</v>
      </c>
      <c r="FN33" s="150" t="b">
        <v>0</v>
      </c>
      <c r="FO33" s="150" t="b">
        <v>0</v>
      </c>
      <c r="FP33" s="149" t="b">
        <v>0</v>
      </c>
      <c r="FQ33" s="151" t="b">
        <v>0</v>
      </c>
      <c r="FR33" s="150" t="b">
        <v>0</v>
      </c>
      <c r="FS33" s="191" t="b">
        <v>0</v>
      </c>
      <c r="FT33" s="150" t="b">
        <v>0</v>
      </c>
      <c r="FU33" s="149" t="b">
        <v>0</v>
      </c>
      <c r="FV33" s="151" t="b">
        <v>0</v>
      </c>
      <c r="FW33" s="150" t="b">
        <v>0</v>
      </c>
      <c r="FX33" s="191" t="b">
        <v>0</v>
      </c>
      <c r="FY33" s="150" t="b">
        <v>0</v>
      </c>
      <c r="FZ33" s="149" t="b">
        <v>0</v>
      </c>
      <c r="GA33" s="91"/>
      <c r="GB33" s="145"/>
      <c r="GC33" s="144"/>
      <c r="GD33" s="144"/>
      <c r="GE33" s="144"/>
      <c r="GF33" s="148"/>
      <c r="GG33" s="147"/>
      <c r="GH33" s="146"/>
      <c r="GI33" s="145"/>
      <c r="GJ33" s="144"/>
      <c r="GK33" s="143"/>
      <c r="GL33" s="142">
        <f>SUM(GB33:GF33)</f>
        <v>0</v>
      </c>
      <c r="GM33" s="141">
        <f>SUM(GI33:GK33)</f>
        <v>0</v>
      </c>
      <c r="GN33" s="140">
        <f>GG33+GH33</f>
        <v>0</v>
      </c>
      <c r="GO33" s="139">
        <f>COUNTIF(EH33:FP33,TRUE)+SUM(GP33:GQ33)</f>
        <v>5</v>
      </c>
      <c r="GP33" s="138">
        <f>COUNTIF(EH33:FP33,"R")</f>
        <v>0</v>
      </c>
      <c r="GQ33" s="137">
        <f>COUNTIF(EH33:FP33,"J")</f>
        <v>0</v>
      </c>
      <c r="GR33" s="180">
        <f>COUNTIF(EH33:FP33,"F")</f>
        <v>0</v>
      </c>
      <c r="GS33" s="136">
        <f>(GO33)/$GS$6</f>
        <v>0.17857142857142858</v>
      </c>
      <c r="GT33" s="135">
        <f>GL33*$GT$8/$GT$9</f>
        <v>0</v>
      </c>
      <c r="GU33" s="134">
        <f>GL33*$GU$8/$GT$9</f>
        <v>0</v>
      </c>
      <c r="GV33" s="133">
        <f>GN33*$GV$8/$GV$9</f>
        <v>0</v>
      </c>
      <c r="GW33" s="132">
        <f>GN33*$GW$8/$GV$9</f>
        <v>0</v>
      </c>
      <c r="GX33" s="131">
        <f>GU33+GW33+GM33</f>
        <v>0</v>
      </c>
      <c r="GY33" s="130">
        <f>GX33</f>
        <v>0</v>
      </c>
      <c r="GZ33" s="129"/>
    </row>
    <row r="34" spans="1:208" x14ac:dyDescent="0.3">
      <c r="A34" s="128" t="str">
        <f t="shared" si="0"/>
        <v/>
      </c>
      <c r="B34" s="190"/>
      <c r="C34" s="202"/>
      <c r="D34" s="188"/>
      <c r="E34" s="421"/>
      <c r="F34" s="413"/>
      <c r="G34" s="414"/>
      <c r="H34" s="423"/>
      <c r="I34" s="422"/>
      <c r="J34" s="423"/>
      <c r="K34" s="423"/>
      <c r="L34" s="423"/>
      <c r="M34" s="414"/>
      <c r="N34" s="415"/>
      <c r="O34" s="406"/>
      <c r="P34" s="406"/>
      <c r="Q34" s="407"/>
      <c r="R34" s="407"/>
      <c r="S34" s="408"/>
      <c r="T34" s="406"/>
      <c r="U34" s="406"/>
      <c r="V34" s="406"/>
      <c r="W34" s="407"/>
      <c r="X34" s="408"/>
      <c r="Y34" s="406"/>
      <c r="Z34" s="406"/>
      <c r="AA34" s="406"/>
      <c r="AB34" s="407"/>
      <c r="AC34" s="408"/>
      <c r="AD34" s="406"/>
      <c r="AE34" s="406"/>
      <c r="AF34" s="406"/>
      <c r="AG34" s="407"/>
      <c r="AH34" s="408"/>
      <c r="AI34" s="91"/>
      <c r="AJ34" s="395"/>
      <c r="AK34" s="396"/>
      <c r="AL34" s="396"/>
      <c r="AM34" s="396"/>
      <c r="AN34" s="396"/>
      <c r="AO34" s="396"/>
      <c r="AP34" s="396"/>
      <c r="AQ34" s="396"/>
      <c r="AR34" s="396"/>
      <c r="AS34" s="396"/>
      <c r="AT34" s="397"/>
      <c r="AU34" s="395"/>
      <c r="AV34" s="396"/>
      <c r="AW34" s="398"/>
      <c r="AX34" s="398"/>
      <c r="AY34" s="399"/>
      <c r="AZ34" s="185">
        <f t="shared" si="1"/>
        <v>0</v>
      </c>
      <c r="BA34" s="184">
        <f t="shared" si="2"/>
        <v>0</v>
      </c>
      <c r="BB34" s="183">
        <f t="shared" si="3"/>
        <v>0</v>
      </c>
      <c r="BC34" s="139"/>
      <c r="BD34" s="182"/>
      <c r="BE34" s="181"/>
      <c r="BF34" s="180"/>
      <c r="BG34" s="179"/>
      <c r="BH34" s="178"/>
      <c r="BI34" s="177"/>
      <c r="BJ34" s="156"/>
      <c r="BK34" s="176"/>
      <c r="BL34" s="132"/>
      <c r="BM34" s="175"/>
      <c r="BN34" s="174"/>
      <c r="BO34" s="173"/>
      <c r="BP34" s="115"/>
      <c r="BQ34" s="115"/>
      <c r="BR34" s="201" t="b">
        <v>1</v>
      </c>
      <c r="BS34" s="152" t="b">
        <v>1</v>
      </c>
      <c r="BT34" s="152" t="b">
        <v>1</v>
      </c>
      <c r="BU34" s="152" t="b">
        <v>1</v>
      </c>
      <c r="BV34" s="186" t="b">
        <v>1</v>
      </c>
      <c r="BW34" s="200" t="b">
        <v>1</v>
      </c>
      <c r="BX34" s="152" t="b">
        <v>1</v>
      </c>
      <c r="BY34" s="150" t="b">
        <v>1</v>
      </c>
      <c r="BZ34" s="152" t="b">
        <v>1</v>
      </c>
      <c r="CA34" s="186" t="b">
        <v>1</v>
      </c>
      <c r="CB34" s="150" t="b">
        <v>1</v>
      </c>
      <c r="CC34" s="150" t="b">
        <v>1</v>
      </c>
      <c r="CD34" s="150" t="b">
        <v>1</v>
      </c>
      <c r="CE34" s="150" t="b">
        <v>1</v>
      </c>
      <c r="CF34" s="150" t="b">
        <v>1</v>
      </c>
      <c r="CG34" s="151" t="b">
        <v>1</v>
      </c>
      <c r="CH34" s="150" t="b">
        <v>1</v>
      </c>
      <c r="CI34" s="150" t="b">
        <v>1</v>
      </c>
      <c r="CJ34" s="150" t="b">
        <v>1</v>
      </c>
      <c r="CK34" s="149" t="b">
        <v>1</v>
      </c>
      <c r="CL34" s="151" t="b">
        <v>1</v>
      </c>
      <c r="CM34" s="150" t="b">
        <v>1</v>
      </c>
      <c r="CN34" s="150" t="b">
        <v>1</v>
      </c>
      <c r="CO34" s="152" t="b">
        <v>1</v>
      </c>
      <c r="CP34" s="192" t="b">
        <v>1</v>
      </c>
      <c r="CQ34" s="150" t="b">
        <v>1</v>
      </c>
      <c r="CR34" s="150" t="b">
        <v>1</v>
      </c>
      <c r="CS34" s="198" t="b">
        <v>1</v>
      </c>
      <c r="CT34" s="198" t="b">
        <v>1</v>
      </c>
      <c r="CU34" s="198" t="b">
        <v>1</v>
      </c>
      <c r="CV34" s="199" t="b">
        <v>1</v>
      </c>
      <c r="CW34" s="198" t="b">
        <v>1</v>
      </c>
      <c r="CX34" s="198" t="b">
        <v>1</v>
      </c>
      <c r="CY34" s="198" t="b">
        <v>1</v>
      </c>
      <c r="CZ34" s="197" t="b">
        <v>1</v>
      </c>
      <c r="DA34" s="193" t="b">
        <v>1</v>
      </c>
      <c r="DB34" s="152" t="b">
        <v>1</v>
      </c>
      <c r="DC34" s="152" t="b">
        <v>1</v>
      </c>
      <c r="DD34" s="152" t="b">
        <v>1</v>
      </c>
      <c r="DE34" s="192" t="b">
        <v>1</v>
      </c>
      <c r="DF34" s="91"/>
      <c r="DG34" s="167">
        <v>18</v>
      </c>
      <c r="DH34" s="166">
        <v>4</v>
      </c>
      <c r="DI34" s="166">
        <v>4</v>
      </c>
      <c r="DJ34" s="166"/>
      <c r="DK34" s="166"/>
      <c r="DL34" s="165"/>
      <c r="DM34" s="196">
        <v>15</v>
      </c>
      <c r="DN34" s="195"/>
      <c r="DO34" s="162">
        <v>0.5</v>
      </c>
      <c r="DP34" s="144"/>
      <c r="DQ34" s="148"/>
      <c r="DR34" s="194">
        <f t="shared" si="4"/>
        <v>26</v>
      </c>
      <c r="DS34" s="160">
        <f t="shared" si="5"/>
        <v>0.5</v>
      </c>
      <c r="DT34" s="159">
        <f t="shared" si="6"/>
        <v>15</v>
      </c>
      <c r="DU34" s="139">
        <f t="shared" si="7"/>
        <v>40</v>
      </c>
      <c r="DV34" s="138">
        <f t="shared" si="8"/>
        <v>0</v>
      </c>
      <c r="DW34" s="137">
        <f t="shared" si="9"/>
        <v>0</v>
      </c>
      <c r="DX34" s="180">
        <f t="shared" si="10"/>
        <v>0</v>
      </c>
      <c r="DY34" s="136">
        <f t="shared" si="11"/>
        <v>1.9047619047619047</v>
      </c>
      <c r="DZ34" s="177">
        <f t="shared" si="12"/>
        <v>0.6</v>
      </c>
      <c r="EA34" s="132">
        <f t="shared" si="13"/>
        <v>6</v>
      </c>
      <c r="EB34" s="176">
        <f t="shared" si="14"/>
        <v>0.2</v>
      </c>
      <c r="EC34" s="156">
        <f t="shared" si="15"/>
        <v>2</v>
      </c>
      <c r="ED34" s="155">
        <f t="shared" si="16"/>
        <v>8.5</v>
      </c>
      <c r="EE34" s="154">
        <f t="shared" si="17"/>
        <v>8.5</v>
      </c>
      <c r="EF34" s="153"/>
      <c r="EG34" s="95"/>
      <c r="EH34" s="151" t="b">
        <v>0</v>
      </c>
      <c r="EI34" s="151" t="b">
        <v>1</v>
      </c>
      <c r="EJ34" s="152" t="b">
        <v>1</v>
      </c>
      <c r="EK34" s="150" t="s">
        <v>9</v>
      </c>
      <c r="EL34" s="149" t="b">
        <v>0</v>
      </c>
      <c r="EM34" s="193" t="b">
        <v>0</v>
      </c>
      <c r="EN34" s="152" t="b">
        <v>1</v>
      </c>
      <c r="EO34" s="150" t="b">
        <v>0</v>
      </c>
      <c r="EP34" s="150" t="b">
        <v>1</v>
      </c>
      <c r="EQ34" s="149" t="b">
        <v>0</v>
      </c>
      <c r="ER34" s="151" t="b">
        <v>0</v>
      </c>
      <c r="ES34" s="150" t="b">
        <v>0</v>
      </c>
      <c r="ET34" s="191" t="b">
        <v>0</v>
      </c>
      <c r="EU34" s="150" t="b">
        <v>0</v>
      </c>
      <c r="EV34" s="149" t="b">
        <v>0</v>
      </c>
      <c r="EW34" s="151" t="b">
        <v>0</v>
      </c>
      <c r="EX34" s="150" t="b">
        <v>0</v>
      </c>
      <c r="EY34" s="191" t="b">
        <v>0</v>
      </c>
      <c r="EZ34" s="150" t="b">
        <v>0</v>
      </c>
      <c r="FA34" s="149" t="b">
        <v>0</v>
      </c>
      <c r="FB34" s="151" t="b">
        <v>0</v>
      </c>
      <c r="FC34" s="150" t="b">
        <v>0</v>
      </c>
      <c r="FD34" s="150" t="b">
        <v>0</v>
      </c>
      <c r="FE34" s="150" t="b">
        <v>0</v>
      </c>
      <c r="FF34" s="192" t="b">
        <v>0</v>
      </c>
      <c r="FG34" s="151" t="b">
        <v>0</v>
      </c>
      <c r="FH34" s="205" t="b">
        <v>0</v>
      </c>
      <c r="FI34" s="150" t="b">
        <v>0</v>
      </c>
      <c r="FJ34" s="150" t="b">
        <v>0</v>
      </c>
      <c r="FK34" s="149" t="b">
        <v>0</v>
      </c>
      <c r="FL34" s="151" t="b">
        <v>0</v>
      </c>
      <c r="FM34" s="150" t="b">
        <v>0</v>
      </c>
      <c r="FN34" s="150" t="b">
        <v>0</v>
      </c>
      <c r="FO34" s="150" t="b">
        <v>0</v>
      </c>
      <c r="FP34" s="149" t="b">
        <v>0</v>
      </c>
      <c r="FQ34" s="151" t="b">
        <v>0</v>
      </c>
      <c r="FR34" s="150" t="b">
        <v>0</v>
      </c>
      <c r="FS34" s="191" t="b">
        <v>0</v>
      </c>
      <c r="FT34" s="150" t="b">
        <v>0</v>
      </c>
      <c r="FU34" s="149" t="b">
        <v>0</v>
      </c>
      <c r="FV34" s="151" t="b">
        <v>0</v>
      </c>
      <c r="FW34" s="150" t="b">
        <v>0</v>
      </c>
      <c r="FX34" s="191" t="b">
        <v>0</v>
      </c>
      <c r="FY34" s="150" t="b">
        <v>0</v>
      </c>
      <c r="FZ34" s="149" t="b">
        <v>0</v>
      </c>
      <c r="GA34" s="91"/>
      <c r="GB34" s="145"/>
      <c r="GC34" s="144"/>
      <c r="GD34" s="144"/>
      <c r="GE34" s="144"/>
      <c r="GF34" s="148"/>
      <c r="GG34" s="147"/>
      <c r="GH34" s="146"/>
      <c r="GI34" s="145"/>
      <c r="GJ34" s="144"/>
      <c r="GK34" s="143"/>
      <c r="GL34" s="142">
        <f>SUM(GB34:GF34)</f>
        <v>0</v>
      </c>
      <c r="GM34" s="141">
        <f>SUM(GI34:GK34)</f>
        <v>0</v>
      </c>
      <c r="GN34" s="140">
        <f>GG34+GH34</f>
        <v>0</v>
      </c>
      <c r="GO34" s="139">
        <f>COUNTIF(EH34:FP34,TRUE)+SUM(GP34:GQ34)</f>
        <v>4</v>
      </c>
      <c r="GP34" s="138">
        <f>COUNTIF(EH34:FP34,"R")</f>
        <v>0</v>
      </c>
      <c r="GQ34" s="137">
        <f>COUNTIF(EH34:FP34,"J")</f>
        <v>0</v>
      </c>
      <c r="GR34" s="180">
        <f>COUNTIF(EH34:FP34,"F")</f>
        <v>1</v>
      </c>
      <c r="GS34" s="136">
        <f>(GO34)/$GS$6</f>
        <v>0.14285714285714285</v>
      </c>
      <c r="GT34" s="135">
        <f>GL34*$GT$8/$GT$9</f>
        <v>0</v>
      </c>
      <c r="GU34" s="134">
        <f>GL34*$GU$8/$GT$9</f>
        <v>0</v>
      </c>
      <c r="GV34" s="133">
        <f>GN34*$GV$8/$GV$9</f>
        <v>0</v>
      </c>
      <c r="GW34" s="132">
        <f>GN34*$GW$8/$GV$9</f>
        <v>0</v>
      </c>
      <c r="GX34" s="131">
        <f>GU34+GW34+GM34</f>
        <v>0</v>
      </c>
      <c r="GY34" s="130">
        <f>GX34</f>
        <v>0</v>
      </c>
      <c r="GZ34" s="129"/>
    </row>
    <row r="35" spans="1:208" x14ac:dyDescent="0.3">
      <c r="A35" s="128" t="str">
        <f t="shared" si="0"/>
        <v/>
      </c>
      <c r="B35" s="190"/>
      <c r="C35" s="203"/>
      <c r="D35" s="188"/>
      <c r="E35" s="421"/>
      <c r="F35" s="414"/>
      <c r="G35" s="423"/>
      <c r="H35" s="423"/>
      <c r="I35" s="422"/>
      <c r="J35" s="423"/>
      <c r="K35" s="423"/>
      <c r="L35" s="423"/>
      <c r="M35" s="423"/>
      <c r="N35" s="415"/>
      <c r="O35" s="406"/>
      <c r="P35" s="406"/>
      <c r="Q35" s="407"/>
      <c r="R35" s="407"/>
      <c r="S35" s="408"/>
      <c r="T35" s="406"/>
      <c r="U35" s="406"/>
      <c r="V35" s="406"/>
      <c r="W35" s="406"/>
      <c r="X35" s="408"/>
      <c r="Y35" s="406"/>
      <c r="Z35" s="406"/>
      <c r="AA35" s="406"/>
      <c r="AB35" s="406"/>
      <c r="AC35" s="408"/>
      <c r="AD35" s="406"/>
      <c r="AE35" s="406"/>
      <c r="AF35" s="406"/>
      <c r="AG35" s="406"/>
      <c r="AH35" s="408"/>
      <c r="AI35" s="91"/>
      <c r="AJ35" s="395"/>
      <c r="AK35" s="396"/>
      <c r="AL35" s="396"/>
      <c r="AM35" s="396"/>
      <c r="AN35" s="396"/>
      <c r="AO35" s="396"/>
      <c r="AP35" s="396"/>
      <c r="AQ35" s="396"/>
      <c r="AR35" s="396"/>
      <c r="AS35" s="396"/>
      <c r="AT35" s="397"/>
      <c r="AU35" s="395"/>
      <c r="AV35" s="396"/>
      <c r="AW35" s="398"/>
      <c r="AX35" s="398"/>
      <c r="AY35" s="399"/>
      <c r="AZ35" s="185">
        <f t="shared" si="1"/>
        <v>0</v>
      </c>
      <c r="BA35" s="184">
        <f t="shared" si="2"/>
        <v>0</v>
      </c>
      <c r="BB35" s="183">
        <f t="shared" si="3"/>
        <v>0</v>
      </c>
      <c r="BC35" s="139"/>
      <c r="BD35" s="182"/>
      <c r="BE35" s="181"/>
      <c r="BF35" s="180"/>
      <c r="BG35" s="179"/>
      <c r="BH35" s="178"/>
      <c r="BI35" s="177"/>
      <c r="BJ35" s="156"/>
      <c r="BK35" s="176"/>
      <c r="BL35" s="132"/>
      <c r="BM35" s="175"/>
      <c r="BN35" s="174"/>
      <c r="BO35" s="173"/>
      <c r="BP35" s="115"/>
      <c r="BQ35" s="115"/>
      <c r="BR35" s="201" t="b">
        <v>1</v>
      </c>
      <c r="BS35" s="152" t="b">
        <v>1</v>
      </c>
      <c r="BT35" s="152" t="b">
        <v>1</v>
      </c>
      <c r="BU35" s="150" t="b">
        <v>1</v>
      </c>
      <c r="BV35" s="186" t="s">
        <v>11</v>
      </c>
      <c r="BW35" s="200" t="b">
        <v>1</v>
      </c>
      <c r="BX35" s="152" t="b">
        <v>1</v>
      </c>
      <c r="BY35" s="150" t="b">
        <v>1</v>
      </c>
      <c r="BZ35" s="152" t="b">
        <v>1</v>
      </c>
      <c r="CA35" s="186" t="b">
        <v>1</v>
      </c>
      <c r="CB35" s="150" t="b">
        <v>1</v>
      </c>
      <c r="CC35" s="150" t="b">
        <v>1</v>
      </c>
      <c r="CD35" s="150" t="b">
        <v>1</v>
      </c>
      <c r="CE35" s="150" t="b">
        <v>1</v>
      </c>
      <c r="CF35" s="150" t="b">
        <v>1</v>
      </c>
      <c r="CG35" s="151" t="b">
        <v>1</v>
      </c>
      <c r="CH35" s="150" t="b">
        <v>1</v>
      </c>
      <c r="CI35" s="150" t="b">
        <v>1</v>
      </c>
      <c r="CJ35" s="150" t="b">
        <v>1</v>
      </c>
      <c r="CK35" s="149" t="b">
        <v>1</v>
      </c>
      <c r="CL35" s="151" t="b">
        <v>1</v>
      </c>
      <c r="CM35" s="150" t="b">
        <v>1</v>
      </c>
      <c r="CN35" s="150" t="b">
        <v>1</v>
      </c>
      <c r="CO35" s="152" t="b">
        <v>1</v>
      </c>
      <c r="CP35" s="192" t="b">
        <v>1</v>
      </c>
      <c r="CQ35" s="150" t="b">
        <v>1</v>
      </c>
      <c r="CR35" s="150" t="b">
        <v>1</v>
      </c>
      <c r="CS35" s="198" t="b">
        <v>1</v>
      </c>
      <c r="CT35" s="198" t="b">
        <v>1</v>
      </c>
      <c r="CU35" s="198" t="b">
        <v>1</v>
      </c>
      <c r="CV35" s="199" t="b">
        <v>1</v>
      </c>
      <c r="CW35" s="198" t="s">
        <v>9</v>
      </c>
      <c r="CX35" s="198" t="b">
        <v>1</v>
      </c>
      <c r="CY35" s="198" t="b">
        <v>1</v>
      </c>
      <c r="CZ35" s="197" t="b">
        <v>1</v>
      </c>
      <c r="DA35" s="193" t="b">
        <v>1</v>
      </c>
      <c r="DB35" s="152" t="b">
        <v>1</v>
      </c>
      <c r="DC35" s="152" t="b">
        <v>1</v>
      </c>
      <c r="DD35" s="152" t="b">
        <v>1</v>
      </c>
      <c r="DE35" s="192" t="b">
        <v>1</v>
      </c>
      <c r="DF35" s="91"/>
      <c r="DG35" s="167">
        <v>18</v>
      </c>
      <c r="DH35" s="166">
        <v>3</v>
      </c>
      <c r="DI35" s="166">
        <v>4</v>
      </c>
      <c r="DJ35" s="166"/>
      <c r="DK35" s="166"/>
      <c r="DL35" s="165"/>
      <c r="DM35" s="196">
        <v>14</v>
      </c>
      <c r="DN35" s="195"/>
      <c r="DO35" s="162"/>
      <c r="DP35" s="144"/>
      <c r="DQ35" s="148">
        <v>0.5</v>
      </c>
      <c r="DR35" s="194">
        <f t="shared" si="4"/>
        <v>25</v>
      </c>
      <c r="DS35" s="160">
        <f t="shared" si="5"/>
        <v>0.5</v>
      </c>
      <c r="DT35" s="159">
        <f t="shared" si="6"/>
        <v>14</v>
      </c>
      <c r="DU35" s="139">
        <f t="shared" si="7"/>
        <v>39</v>
      </c>
      <c r="DV35" s="138">
        <f t="shared" si="8"/>
        <v>1</v>
      </c>
      <c r="DW35" s="137">
        <f t="shared" si="9"/>
        <v>0</v>
      </c>
      <c r="DX35" s="180">
        <f t="shared" si="10"/>
        <v>1</v>
      </c>
      <c r="DY35" s="136">
        <f t="shared" si="11"/>
        <v>1.8571428571428572</v>
      </c>
      <c r="DZ35" s="177">
        <f t="shared" si="12"/>
        <v>0.57692307692307687</v>
      </c>
      <c r="EA35" s="132">
        <f t="shared" si="13"/>
        <v>5.7692307692307692</v>
      </c>
      <c r="EB35" s="176">
        <f t="shared" si="14"/>
        <v>0.18666666666666668</v>
      </c>
      <c r="EC35" s="156">
        <f t="shared" si="15"/>
        <v>1.8666666666666667</v>
      </c>
      <c r="ED35" s="155">
        <f t="shared" si="16"/>
        <v>8.1358974358974354</v>
      </c>
      <c r="EE35" s="154">
        <f t="shared" si="17"/>
        <v>8.1358974358974354</v>
      </c>
      <c r="EF35" s="153" t="s">
        <v>16</v>
      </c>
      <c r="EG35" s="95"/>
      <c r="EH35" s="151" t="b">
        <v>0</v>
      </c>
      <c r="EI35" s="151" t="b">
        <v>1</v>
      </c>
      <c r="EJ35" s="152" t="b">
        <v>1</v>
      </c>
      <c r="EK35" s="150" t="b">
        <v>1</v>
      </c>
      <c r="EL35" s="149" t="b">
        <v>0</v>
      </c>
      <c r="EM35" s="193" t="b">
        <v>0</v>
      </c>
      <c r="EN35" s="152" t="b">
        <v>1</v>
      </c>
      <c r="EO35" s="150" t="b">
        <v>0</v>
      </c>
      <c r="EP35" s="150" t="b">
        <v>1</v>
      </c>
      <c r="EQ35" s="149" t="b">
        <v>0</v>
      </c>
      <c r="ER35" s="151" t="b">
        <v>0</v>
      </c>
      <c r="ES35" s="150" t="b">
        <v>0</v>
      </c>
      <c r="ET35" s="191" t="b">
        <v>0</v>
      </c>
      <c r="EU35" s="150" t="b">
        <v>0</v>
      </c>
      <c r="EV35" s="149" t="b">
        <v>0</v>
      </c>
      <c r="EW35" s="151" t="b">
        <v>0</v>
      </c>
      <c r="EX35" s="150" t="b">
        <v>0</v>
      </c>
      <c r="EY35" s="191" t="b">
        <v>0</v>
      </c>
      <c r="EZ35" s="150" t="b">
        <v>0</v>
      </c>
      <c r="FA35" s="149" t="b">
        <v>0</v>
      </c>
      <c r="FB35" s="151" t="b">
        <v>0</v>
      </c>
      <c r="FC35" s="150" t="b">
        <v>0</v>
      </c>
      <c r="FD35" s="150" t="b">
        <v>0</v>
      </c>
      <c r="FE35" s="150" t="b">
        <v>0</v>
      </c>
      <c r="FF35" s="192" t="b">
        <v>0</v>
      </c>
      <c r="FG35" s="151" t="b">
        <v>0</v>
      </c>
      <c r="FH35" s="205" t="b">
        <v>0</v>
      </c>
      <c r="FI35" s="150" t="b">
        <v>0</v>
      </c>
      <c r="FJ35" s="150" t="b">
        <v>0</v>
      </c>
      <c r="FK35" s="149" t="b">
        <v>0</v>
      </c>
      <c r="FL35" s="151" t="b">
        <v>0</v>
      </c>
      <c r="FM35" s="150" t="b">
        <v>0</v>
      </c>
      <c r="FN35" s="150" t="b">
        <v>0</v>
      </c>
      <c r="FO35" s="150" t="b">
        <v>0</v>
      </c>
      <c r="FP35" s="149" t="b">
        <v>0</v>
      </c>
      <c r="FQ35" s="151" t="b">
        <v>0</v>
      </c>
      <c r="FR35" s="150" t="b">
        <v>0</v>
      </c>
      <c r="FS35" s="191" t="b">
        <v>0</v>
      </c>
      <c r="FT35" s="150" t="b">
        <v>0</v>
      </c>
      <c r="FU35" s="149" t="b">
        <v>0</v>
      </c>
      <c r="FV35" s="151" t="b">
        <v>0</v>
      </c>
      <c r="FW35" s="150" t="b">
        <v>0</v>
      </c>
      <c r="FX35" s="191" t="b">
        <v>0</v>
      </c>
      <c r="FY35" s="150" t="b">
        <v>0</v>
      </c>
      <c r="FZ35" s="149" t="b">
        <v>0</v>
      </c>
      <c r="GA35" s="91"/>
      <c r="GB35" s="145"/>
      <c r="GC35" s="144"/>
      <c r="GD35" s="144"/>
      <c r="GE35" s="144"/>
      <c r="GF35" s="148"/>
      <c r="GG35" s="147"/>
      <c r="GH35" s="146"/>
      <c r="GI35" s="145"/>
      <c r="GJ35" s="144"/>
      <c r="GK35" s="143"/>
      <c r="GL35" s="142"/>
      <c r="GM35" s="141"/>
      <c r="GN35" s="140"/>
      <c r="GO35" s="139"/>
      <c r="GP35" s="138"/>
      <c r="GQ35" s="137"/>
      <c r="GR35" s="180"/>
      <c r="GS35" s="136"/>
      <c r="GT35" s="135"/>
      <c r="GU35" s="134"/>
      <c r="GV35" s="133"/>
      <c r="GW35" s="132"/>
      <c r="GX35" s="131"/>
      <c r="GY35" s="130"/>
      <c r="GZ35" s="129"/>
    </row>
    <row r="36" spans="1:208" x14ac:dyDescent="0.3">
      <c r="A36" s="128" t="str">
        <f t="shared" si="0"/>
        <v/>
      </c>
      <c r="B36" s="190"/>
      <c r="C36" s="202"/>
      <c r="D36" s="188"/>
      <c r="E36" s="421"/>
      <c r="F36" s="423"/>
      <c r="G36" s="423"/>
      <c r="H36" s="423"/>
      <c r="I36" s="422"/>
      <c r="J36" s="423"/>
      <c r="K36" s="423"/>
      <c r="L36" s="423"/>
      <c r="M36" s="423"/>
      <c r="N36" s="415"/>
      <c r="O36" s="406"/>
      <c r="P36" s="406"/>
      <c r="Q36" s="407"/>
      <c r="R36" s="407"/>
      <c r="S36" s="408"/>
      <c r="T36" s="406"/>
      <c r="U36" s="406"/>
      <c r="V36" s="406"/>
      <c r="W36" s="406"/>
      <c r="X36" s="408"/>
      <c r="Y36" s="406"/>
      <c r="Z36" s="406"/>
      <c r="AA36" s="406"/>
      <c r="AB36" s="406"/>
      <c r="AC36" s="408"/>
      <c r="AD36" s="406"/>
      <c r="AE36" s="406"/>
      <c r="AF36" s="406"/>
      <c r="AG36" s="406"/>
      <c r="AH36" s="408"/>
      <c r="AI36" s="91"/>
      <c r="AJ36" s="395"/>
      <c r="AK36" s="396"/>
      <c r="AL36" s="396"/>
      <c r="AM36" s="396"/>
      <c r="AN36" s="396"/>
      <c r="AO36" s="396"/>
      <c r="AP36" s="396"/>
      <c r="AQ36" s="396"/>
      <c r="AR36" s="396"/>
      <c r="AS36" s="396"/>
      <c r="AT36" s="397"/>
      <c r="AU36" s="395"/>
      <c r="AV36" s="396"/>
      <c r="AW36" s="398"/>
      <c r="AX36" s="398"/>
      <c r="AY36" s="399"/>
      <c r="AZ36" s="185">
        <f t="shared" si="1"/>
        <v>0</v>
      </c>
      <c r="BA36" s="184">
        <f t="shared" si="2"/>
        <v>0</v>
      </c>
      <c r="BB36" s="183">
        <f t="shared" si="3"/>
        <v>0</v>
      </c>
      <c r="BC36" s="139"/>
      <c r="BD36" s="182"/>
      <c r="BE36" s="181"/>
      <c r="BF36" s="180"/>
      <c r="BG36" s="179"/>
      <c r="BH36" s="178"/>
      <c r="BI36" s="177"/>
      <c r="BJ36" s="156"/>
      <c r="BK36" s="176"/>
      <c r="BL36" s="132"/>
      <c r="BM36" s="175"/>
      <c r="BN36" s="174"/>
      <c r="BO36" s="173"/>
      <c r="BP36" s="115"/>
      <c r="BQ36" s="115"/>
      <c r="BR36" s="201" t="b">
        <v>1</v>
      </c>
      <c r="BS36" s="152" t="b">
        <v>1</v>
      </c>
      <c r="BT36" s="152" t="b">
        <v>1</v>
      </c>
      <c r="BU36" s="150" t="b">
        <v>1</v>
      </c>
      <c r="BV36" s="186" t="b">
        <v>1</v>
      </c>
      <c r="BW36" s="200" t="b">
        <v>1</v>
      </c>
      <c r="BX36" s="152" t="b">
        <v>1</v>
      </c>
      <c r="BY36" s="150" t="b">
        <v>1</v>
      </c>
      <c r="BZ36" s="152" t="b">
        <v>1</v>
      </c>
      <c r="CA36" s="186" t="b">
        <v>1</v>
      </c>
      <c r="CB36" s="150" t="b">
        <v>1</v>
      </c>
      <c r="CC36" s="150" t="b">
        <v>1</v>
      </c>
      <c r="CD36" s="150" t="b">
        <v>1</v>
      </c>
      <c r="CE36" s="150" t="b">
        <v>1</v>
      </c>
      <c r="CF36" s="150" t="b">
        <v>1</v>
      </c>
      <c r="CG36" s="151" t="b">
        <v>1</v>
      </c>
      <c r="CH36" s="150" t="b">
        <v>1</v>
      </c>
      <c r="CI36" s="150" t="b">
        <v>1</v>
      </c>
      <c r="CJ36" s="150" t="b">
        <v>1</v>
      </c>
      <c r="CK36" s="149" t="b">
        <v>1</v>
      </c>
      <c r="CL36" s="151" t="b">
        <v>1</v>
      </c>
      <c r="CM36" s="150" t="b">
        <v>1</v>
      </c>
      <c r="CN36" s="150" t="b">
        <v>1</v>
      </c>
      <c r="CO36" s="152" t="b">
        <v>1</v>
      </c>
      <c r="CP36" s="192" t="b">
        <v>1</v>
      </c>
      <c r="CQ36" s="150" t="b">
        <v>1</v>
      </c>
      <c r="CR36" s="150" t="b">
        <v>1</v>
      </c>
      <c r="CS36" s="198" t="b">
        <v>1</v>
      </c>
      <c r="CT36" s="198" t="b">
        <v>1</v>
      </c>
      <c r="CU36" s="198" t="b">
        <v>1</v>
      </c>
      <c r="CV36" s="199" t="b">
        <v>1</v>
      </c>
      <c r="CW36" s="198" t="b">
        <v>1</v>
      </c>
      <c r="CX36" s="198" t="b">
        <v>1</v>
      </c>
      <c r="CY36" s="198" t="b">
        <v>1</v>
      </c>
      <c r="CZ36" s="197" t="b">
        <v>1</v>
      </c>
      <c r="DA36" s="193" t="b">
        <v>1</v>
      </c>
      <c r="DB36" s="152" t="b">
        <v>1</v>
      </c>
      <c r="DC36" s="152" t="b">
        <v>1</v>
      </c>
      <c r="DD36" s="152" t="b">
        <v>1</v>
      </c>
      <c r="DE36" s="192" t="b">
        <v>1</v>
      </c>
      <c r="DF36" s="91"/>
      <c r="DG36" s="167">
        <v>18</v>
      </c>
      <c r="DH36" s="166">
        <v>4</v>
      </c>
      <c r="DI36" s="166">
        <v>4</v>
      </c>
      <c r="DJ36" s="166"/>
      <c r="DK36" s="166"/>
      <c r="DL36" s="165"/>
      <c r="DM36" s="196">
        <v>30</v>
      </c>
      <c r="DN36" s="195"/>
      <c r="DO36" s="162"/>
      <c r="DP36" s="144"/>
      <c r="DQ36" s="148"/>
      <c r="DR36" s="194">
        <f t="shared" si="4"/>
        <v>26</v>
      </c>
      <c r="DS36" s="160">
        <f t="shared" si="5"/>
        <v>0</v>
      </c>
      <c r="DT36" s="159">
        <f t="shared" si="6"/>
        <v>30</v>
      </c>
      <c r="DU36" s="139">
        <f t="shared" si="7"/>
        <v>40</v>
      </c>
      <c r="DV36" s="138">
        <f t="shared" si="8"/>
        <v>0</v>
      </c>
      <c r="DW36" s="137">
        <f t="shared" si="9"/>
        <v>0</v>
      </c>
      <c r="DX36" s="180">
        <f t="shared" si="10"/>
        <v>0</v>
      </c>
      <c r="DY36" s="136">
        <f t="shared" si="11"/>
        <v>1.9047619047619047</v>
      </c>
      <c r="DZ36" s="177">
        <f t="shared" si="12"/>
        <v>0.6</v>
      </c>
      <c r="EA36" s="132">
        <f t="shared" si="13"/>
        <v>6</v>
      </c>
      <c r="EB36" s="176">
        <f t="shared" si="14"/>
        <v>0.4</v>
      </c>
      <c r="EC36" s="156">
        <f t="shared" si="15"/>
        <v>4</v>
      </c>
      <c r="ED36" s="155">
        <f t="shared" si="16"/>
        <v>10</v>
      </c>
      <c r="EE36" s="154">
        <f t="shared" si="17"/>
        <v>10</v>
      </c>
      <c r="EF36" s="153"/>
      <c r="EG36" s="95"/>
      <c r="EH36" s="151" t="b">
        <v>0</v>
      </c>
      <c r="EI36" s="151" t="b">
        <v>1</v>
      </c>
      <c r="EJ36" s="152" t="b">
        <v>1</v>
      </c>
      <c r="EK36" s="150" t="b">
        <v>1</v>
      </c>
      <c r="EL36" s="149" t="b">
        <v>0</v>
      </c>
      <c r="EM36" s="193" t="b">
        <v>0</v>
      </c>
      <c r="EN36" s="152" t="b">
        <v>1</v>
      </c>
      <c r="EO36" s="150" t="b">
        <v>0</v>
      </c>
      <c r="EP36" s="150" t="b">
        <v>1</v>
      </c>
      <c r="EQ36" s="149" t="b">
        <v>0</v>
      </c>
      <c r="ER36" s="151" t="b">
        <v>0</v>
      </c>
      <c r="ES36" s="150" t="b">
        <v>0</v>
      </c>
      <c r="ET36" s="191" t="b">
        <v>0</v>
      </c>
      <c r="EU36" s="150" t="b">
        <v>0</v>
      </c>
      <c r="EV36" s="149" t="b">
        <v>0</v>
      </c>
      <c r="EW36" s="151" t="b">
        <v>0</v>
      </c>
      <c r="EX36" s="150" t="b">
        <v>0</v>
      </c>
      <c r="EY36" s="191" t="b">
        <v>0</v>
      </c>
      <c r="EZ36" s="150" t="b">
        <v>0</v>
      </c>
      <c r="FA36" s="149" t="b">
        <v>0</v>
      </c>
      <c r="FB36" s="151" t="b">
        <v>0</v>
      </c>
      <c r="FC36" s="150" t="b">
        <v>0</v>
      </c>
      <c r="FD36" s="150" t="b">
        <v>0</v>
      </c>
      <c r="FE36" s="150" t="b">
        <v>0</v>
      </c>
      <c r="FF36" s="192" t="b">
        <v>0</v>
      </c>
      <c r="FG36" s="151" t="b">
        <v>0</v>
      </c>
      <c r="FH36" s="205" t="b">
        <v>0</v>
      </c>
      <c r="FI36" s="150" t="b">
        <v>0</v>
      </c>
      <c r="FJ36" s="150" t="b">
        <v>0</v>
      </c>
      <c r="FK36" s="149" t="b">
        <v>0</v>
      </c>
      <c r="FL36" s="151" t="b">
        <v>0</v>
      </c>
      <c r="FM36" s="150" t="b">
        <v>0</v>
      </c>
      <c r="FN36" s="150" t="b">
        <v>0</v>
      </c>
      <c r="FO36" s="150" t="b">
        <v>0</v>
      </c>
      <c r="FP36" s="149" t="b">
        <v>0</v>
      </c>
      <c r="FQ36" s="151" t="b">
        <v>0</v>
      </c>
      <c r="FR36" s="150" t="b">
        <v>0</v>
      </c>
      <c r="FS36" s="191" t="b">
        <v>0</v>
      </c>
      <c r="FT36" s="150" t="b">
        <v>0</v>
      </c>
      <c r="FU36" s="149" t="b">
        <v>0</v>
      </c>
      <c r="FV36" s="151" t="b">
        <v>0</v>
      </c>
      <c r="FW36" s="150" t="b">
        <v>0</v>
      </c>
      <c r="FX36" s="191" t="b">
        <v>0</v>
      </c>
      <c r="FY36" s="150" t="b">
        <v>0</v>
      </c>
      <c r="FZ36" s="149" t="b">
        <v>0</v>
      </c>
      <c r="GA36" s="91"/>
      <c r="GB36" s="145"/>
      <c r="GC36" s="144"/>
      <c r="GD36" s="144"/>
      <c r="GE36" s="144"/>
      <c r="GF36" s="148"/>
      <c r="GG36" s="147"/>
      <c r="GH36" s="146"/>
      <c r="GI36" s="145"/>
      <c r="GJ36" s="144"/>
      <c r="GK36" s="143"/>
      <c r="GL36" s="142">
        <f>SUM(GB36:GF36)</f>
        <v>0</v>
      </c>
      <c r="GM36" s="141">
        <f>SUM(GI36:GK36)</f>
        <v>0</v>
      </c>
      <c r="GN36" s="140">
        <f>GG36+GH36</f>
        <v>0</v>
      </c>
      <c r="GO36" s="139">
        <f>COUNTIF(EH36:FP36,TRUE)+SUM(GP36:GQ36)</f>
        <v>5</v>
      </c>
      <c r="GP36" s="138">
        <f>COUNTIF(EH36:FP36,"R")</f>
        <v>0</v>
      </c>
      <c r="GQ36" s="137">
        <f>COUNTIF(EH36:FP36,"J")</f>
        <v>0</v>
      </c>
      <c r="GR36" s="180">
        <f>COUNTIF(EH36:FP36,"F")</f>
        <v>0</v>
      </c>
      <c r="GS36" s="136">
        <f>(GO36)/$GS$6</f>
        <v>0.17857142857142858</v>
      </c>
      <c r="GT36" s="135">
        <f>GL36*$GT$8/$GT$9</f>
        <v>0</v>
      </c>
      <c r="GU36" s="134">
        <f>GL36*$GU$8/$GT$9</f>
        <v>0</v>
      </c>
      <c r="GV36" s="133">
        <f>GN36*$GV$8/$GV$9</f>
        <v>0</v>
      </c>
      <c r="GW36" s="132">
        <f>GN36*$GW$8/$GV$9</f>
        <v>0</v>
      </c>
      <c r="GX36" s="131">
        <f>GU36+GW36+GM36</f>
        <v>0</v>
      </c>
      <c r="GY36" s="130">
        <f>GX36</f>
        <v>0</v>
      </c>
      <c r="GZ36" s="129"/>
    </row>
    <row r="37" spans="1:208" x14ac:dyDescent="0.3">
      <c r="A37" s="128" t="str">
        <f t="shared" si="0"/>
        <v/>
      </c>
      <c r="B37" s="190"/>
      <c r="C37" s="385"/>
      <c r="D37" s="188"/>
      <c r="E37" s="421"/>
      <c r="F37" s="423"/>
      <c r="G37" s="423"/>
      <c r="H37" s="423"/>
      <c r="I37" s="422"/>
      <c r="J37" s="423"/>
      <c r="K37" s="423"/>
      <c r="L37" s="423"/>
      <c r="M37" s="423"/>
      <c r="N37" s="415"/>
      <c r="O37" s="406"/>
      <c r="P37" s="406"/>
      <c r="Q37" s="407"/>
      <c r="R37" s="407"/>
      <c r="S37" s="408"/>
      <c r="T37" s="406"/>
      <c r="U37" s="406"/>
      <c r="V37" s="406"/>
      <c r="W37" s="406"/>
      <c r="X37" s="408"/>
      <c r="Y37" s="406"/>
      <c r="Z37" s="406"/>
      <c r="AA37" s="406"/>
      <c r="AB37" s="406"/>
      <c r="AC37" s="408"/>
      <c r="AD37" s="406"/>
      <c r="AE37" s="406"/>
      <c r="AF37" s="406"/>
      <c r="AG37" s="406"/>
      <c r="AH37" s="408"/>
      <c r="AI37" s="91"/>
      <c r="AJ37" s="395"/>
      <c r="AK37" s="396"/>
      <c r="AL37" s="396"/>
      <c r="AM37" s="396"/>
      <c r="AN37" s="396"/>
      <c r="AO37" s="396"/>
      <c r="AP37" s="396"/>
      <c r="AQ37" s="396"/>
      <c r="AR37" s="396"/>
      <c r="AS37" s="396"/>
      <c r="AT37" s="397"/>
      <c r="AU37" s="395"/>
      <c r="AV37" s="396"/>
      <c r="AW37" s="398"/>
      <c r="AX37" s="398"/>
      <c r="AY37" s="399"/>
      <c r="AZ37" s="185">
        <f t="shared" si="1"/>
        <v>0</v>
      </c>
      <c r="BA37" s="184">
        <f t="shared" si="2"/>
        <v>0</v>
      </c>
      <c r="BB37" s="183">
        <f t="shared" si="3"/>
        <v>0</v>
      </c>
      <c r="BC37" s="139"/>
      <c r="BD37" s="182"/>
      <c r="BE37" s="181"/>
      <c r="BF37" s="180"/>
      <c r="BG37" s="179"/>
      <c r="BH37" s="178"/>
      <c r="BI37" s="177"/>
      <c r="BJ37" s="156"/>
      <c r="BK37" s="176"/>
      <c r="BL37" s="132"/>
      <c r="BM37" s="175"/>
      <c r="BN37" s="174"/>
      <c r="BO37" s="173"/>
      <c r="BP37" s="115"/>
      <c r="BQ37" s="115"/>
      <c r="BR37" s="201" t="b">
        <v>1</v>
      </c>
      <c r="BS37" s="152" t="b">
        <v>1</v>
      </c>
      <c r="BT37" s="152" t="b">
        <v>1</v>
      </c>
      <c r="BU37" s="150" t="b">
        <v>1</v>
      </c>
      <c r="BV37" s="186" t="b">
        <v>1</v>
      </c>
      <c r="BW37" s="200" t="b">
        <v>1</v>
      </c>
      <c r="BX37" s="152" t="b">
        <v>1</v>
      </c>
      <c r="BY37" s="150" t="s">
        <v>9</v>
      </c>
      <c r="BZ37" s="152" t="b">
        <v>1</v>
      </c>
      <c r="CA37" s="186" t="b">
        <v>1</v>
      </c>
      <c r="CB37" s="150" t="b">
        <v>1</v>
      </c>
      <c r="CC37" s="150" t="b">
        <v>1</v>
      </c>
      <c r="CD37" s="150" t="b">
        <v>1</v>
      </c>
      <c r="CE37" s="150" t="b">
        <v>1</v>
      </c>
      <c r="CF37" s="150" t="b">
        <v>1</v>
      </c>
      <c r="CG37" s="151" t="b">
        <v>1</v>
      </c>
      <c r="CH37" s="150" t="b">
        <v>1</v>
      </c>
      <c r="CI37" s="150" t="b">
        <v>1</v>
      </c>
      <c r="CJ37" s="150" t="b">
        <v>1</v>
      </c>
      <c r="CK37" s="149" t="b">
        <v>1</v>
      </c>
      <c r="CL37" s="151" t="b">
        <v>1</v>
      </c>
      <c r="CM37" s="150" t="b">
        <v>1</v>
      </c>
      <c r="CN37" s="150" t="b">
        <v>1</v>
      </c>
      <c r="CO37" s="152" t="b">
        <v>1</v>
      </c>
      <c r="CP37" s="192" t="b">
        <v>1</v>
      </c>
      <c r="CQ37" s="150" t="s">
        <v>9</v>
      </c>
      <c r="CR37" s="150" t="s">
        <v>9</v>
      </c>
      <c r="CS37" s="198" t="b">
        <v>1</v>
      </c>
      <c r="CT37" s="198" t="b">
        <v>1</v>
      </c>
      <c r="CU37" s="198" t="b">
        <v>1</v>
      </c>
      <c r="CV37" s="199" t="s">
        <v>9</v>
      </c>
      <c r="CW37" s="198" t="s">
        <v>9</v>
      </c>
      <c r="CX37" s="198" t="b">
        <v>1</v>
      </c>
      <c r="CY37" s="198" t="b">
        <v>1</v>
      </c>
      <c r="CZ37" s="197" t="b">
        <v>1</v>
      </c>
      <c r="DA37" s="193" t="b">
        <v>1</v>
      </c>
      <c r="DB37" s="152" t="s">
        <v>9</v>
      </c>
      <c r="DC37" s="152" t="b">
        <v>1</v>
      </c>
      <c r="DD37" s="152" t="s">
        <v>9</v>
      </c>
      <c r="DE37" s="192" t="b">
        <v>1</v>
      </c>
      <c r="DF37" s="91"/>
      <c r="DG37" s="167"/>
      <c r="DH37" s="166"/>
      <c r="DI37" s="166"/>
      <c r="DJ37" s="166"/>
      <c r="DK37" s="166"/>
      <c r="DL37" s="165"/>
      <c r="DM37" s="196"/>
      <c r="DN37" s="195"/>
      <c r="DO37" s="162"/>
      <c r="DP37" s="144"/>
      <c r="DQ37" s="148"/>
      <c r="DR37" s="194">
        <f t="shared" si="4"/>
        <v>0</v>
      </c>
      <c r="DS37" s="160">
        <f t="shared" si="5"/>
        <v>0</v>
      </c>
      <c r="DT37" s="159">
        <f t="shared" si="6"/>
        <v>0</v>
      </c>
      <c r="DU37" s="139">
        <f t="shared" si="7"/>
        <v>33</v>
      </c>
      <c r="DV37" s="138">
        <f t="shared" si="8"/>
        <v>0</v>
      </c>
      <c r="DW37" s="137">
        <f t="shared" si="9"/>
        <v>0</v>
      </c>
      <c r="DX37" s="180">
        <f t="shared" si="10"/>
        <v>7</v>
      </c>
      <c r="DY37" s="136">
        <f t="shared" si="11"/>
        <v>1.5714285714285714</v>
      </c>
      <c r="DZ37" s="177">
        <f t="shared" si="12"/>
        <v>0</v>
      </c>
      <c r="EA37" s="132">
        <f t="shared" si="13"/>
        <v>0</v>
      </c>
      <c r="EB37" s="176">
        <f t="shared" si="14"/>
        <v>0</v>
      </c>
      <c r="EC37" s="156">
        <f t="shared" si="15"/>
        <v>0</v>
      </c>
      <c r="ED37" s="155">
        <f t="shared" si="16"/>
        <v>0</v>
      </c>
      <c r="EE37" s="154">
        <f t="shared" si="17"/>
        <v>0</v>
      </c>
      <c r="EF37" s="153" t="s">
        <v>15</v>
      </c>
      <c r="EG37" s="95"/>
      <c r="EH37" s="151" t="b">
        <v>0</v>
      </c>
      <c r="EI37" s="151" t="s">
        <v>9</v>
      </c>
      <c r="EJ37" s="152" t="b">
        <v>1</v>
      </c>
      <c r="EK37" s="150" t="s">
        <v>9</v>
      </c>
      <c r="EL37" s="149" t="b">
        <v>0</v>
      </c>
      <c r="EM37" s="193" t="b">
        <v>0</v>
      </c>
      <c r="EN37" s="152" t="s">
        <v>9</v>
      </c>
      <c r="EO37" s="150" t="b">
        <v>0</v>
      </c>
      <c r="EP37" s="150" t="b">
        <v>1</v>
      </c>
      <c r="EQ37" s="149" t="b">
        <v>0</v>
      </c>
      <c r="ER37" s="151" t="b">
        <v>0</v>
      </c>
      <c r="ES37" s="150" t="b">
        <v>0</v>
      </c>
      <c r="ET37" s="191" t="b">
        <v>0</v>
      </c>
      <c r="EU37" s="150" t="b">
        <v>0</v>
      </c>
      <c r="EV37" s="149" t="b">
        <v>0</v>
      </c>
      <c r="EW37" s="151" t="b">
        <v>0</v>
      </c>
      <c r="EX37" s="150" t="b">
        <v>0</v>
      </c>
      <c r="EY37" s="191" t="b">
        <v>0</v>
      </c>
      <c r="EZ37" s="150" t="b">
        <v>0</v>
      </c>
      <c r="FA37" s="149" t="b">
        <v>0</v>
      </c>
      <c r="FB37" s="151" t="b">
        <v>0</v>
      </c>
      <c r="FC37" s="150" t="b">
        <v>0</v>
      </c>
      <c r="FD37" s="150" t="b">
        <v>0</v>
      </c>
      <c r="FE37" s="150" t="b">
        <v>0</v>
      </c>
      <c r="FF37" s="192" t="b">
        <v>0</v>
      </c>
      <c r="FG37" s="151" t="b">
        <v>0</v>
      </c>
      <c r="FH37" s="150" t="b">
        <v>0</v>
      </c>
      <c r="FI37" s="150" t="b">
        <v>0</v>
      </c>
      <c r="FJ37" s="150" t="b">
        <v>0</v>
      </c>
      <c r="FK37" s="149" t="b">
        <v>0</v>
      </c>
      <c r="FL37" s="151" t="b">
        <v>0</v>
      </c>
      <c r="FM37" s="150" t="b">
        <v>0</v>
      </c>
      <c r="FN37" s="150" t="b">
        <v>0</v>
      </c>
      <c r="FO37" s="150" t="b">
        <v>0</v>
      </c>
      <c r="FP37" s="149" t="b">
        <v>0</v>
      </c>
      <c r="FQ37" s="151" t="b">
        <v>0</v>
      </c>
      <c r="FR37" s="150" t="b">
        <v>0</v>
      </c>
      <c r="FS37" s="191" t="b">
        <v>0</v>
      </c>
      <c r="FT37" s="150" t="b">
        <v>0</v>
      </c>
      <c r="FU37" s="149" t="b">
        <v>0</v>
      </c>
      <c r="FV37" s="151" t="b">
        <v>0</v>
      </c>
      <c r="FW37" s="150" t="b">
        <v>0</v>
      </c>
      <c r="FX37" s="191" t="b">
        <v>0</v>
      </c>
      <c r="FY37" s="150" t="b">
        <v>0</v>
      </c>
      <c r="FZ37" s="149" t="b">
        <v>0</v>
      </c>
      <c r="GA37" s="91"/>
      <c r="GB37" s="145"/>
      <c r="GC37" s="144"/>
      <c r="GD37" s="144"/>
      <c r="GE37" s="144"/>
      <c r="GF37" s="148"/>
      <c r="GG37" s="147"/>
      <c r="GH37" s="146"/>
      <c r="GI37" s="145"/>
      <c r="GJ37" s="144"/>
      <c r="GK37" s="143"/>
      <c r="GL37" s="142">
        <f>SUM(GB37:GF37)</f>
        <v>0</v>
      </c>
      <c r="GM37" s="141">
        <f>SUM(GI37:GK37)</f>
        <v>0</v>
      </c>
      <c r="GN37" s="140">
        <f>GG37+GH37</f>
        <v>0</v>
      </c>
      <c r="GO37" s="139">
        <f>COUNTIF(EH37:FP37,TRUE)+SUM(GP37:GQ37)</f>
        <v>2</v>
      </c>
      <c r="GP37" s="138">
        <f>COUNTIF(EH37:FP37,"R")</f>
        <v>0</v>
      </c>
      <c r="GQ37" s="137">
        <f>COUNTIF(EH37:FP37,"J")</f>
        <v>0</v>
      </c>
      <c r="GR37" s="180">
        <f>COUNTIF(EH37:FP37,"F")</f>
        <v>3</v>
      </c>
      <c r="GS37" s="136">
        <f>(GO37)/$GS$6</f>
        <v>7.1428571428571425E-2</v>
      </c>
      <c r="GT37" s="135">
        <f>GL37*$GT$8/$GT$9</f>
        <v>0</v>
      </c>
      <c r="GU37" s="134">
        <f>GL37*$GU$8/$GT$9</f>
        <v>0</v>
      </c>
      <c r="GV37" s="133">
        <f>GN37*$GV$8/$GV$9</f>
        <v>0</v>
      </c>
      <c r="GW37" s="132">
        <f>GN37*$GW$8/$GV$9</f>
        <v>0</v>
      </c>
      <c r="GX37" s="131">
        <f>GU37+GW37+GM37</f>
        <v>0</v>
      </c>
      <c r="GY37" s="130">
        <f>GX37</f>
        <v>0</v>
      </c>
      <c r="GZ37" s="129"/>
    </row>
    <row r="38" spans="1:208" x14ac:dyDescent="0.3">
      <c r="A38" s="128" t="str">
        <f t="shared" si="0"/>
        <v/>
      </c>
      <c r="B38" s="190"/>
      <c r="C38" s="202"/>
      <c r="D38" s="188"/>
      <c r="E38" s="421"/>
      <c r="F38" s="414"/>
      <c r="G38" s="423"/>
      <c r="H38" s="423"/>
      <c r="I38" s="422"/>
      <c r="J38" s="423"/>
      <c r="K38" s="423"/>
      <c r="L38" s="423"/>
      <c r="M38" s="423"/>
      <c r="N38" s="415"/>
      <c r="O38" s="406"/>
      <c r="P38" s="406"/>
      <c r="Q38" s="407"/>
      <c r="R38" s="407"/>
      <c r="S38" s="408"/>
      <c r="T38" s="406"/>
      <c r="U38" s="406"/>
      <c r="V38" s="406"/>
      <c r="W38" s="406"/>
      <c r="X38" s="408"/>
      <c r="Y38" s="406"/>
      <c r="Z38" s="406"/>
      <c r="AA38" s="406"/>
      <c r="AB38" s="406"/>
      <c r="AC38" s="408"/>
      <c r="AD38" s="406"/>
      <c r="AE38" s="406"/>
      <c r="AF38" s="406"/>
      <c r="AG38" s="406"/>
      <c r="AH38" s="408"/>
      <c r="AI38" s="91"/>
      <c r="AJ38" s="395"/>
      <c r="AK38" s="396"/>
      <c r="AL38" s="396"/>
      <c r="AM38" s="396"/>
      <c r="AN38" s="396"/>
      <c r="AO38" s="396"/>
      <c r="AP38" s="396"/>
      <c r="AQ38" s="396"/>
      <c r="AR38" s="396"/>
      <c r="AS38" s="396"/>
      <c r="AT38" s="397"/>
      <c r="AU38" s="395"/>
      <c r="AV38" s="396"/>
      <c r="AW38" s="398"/>
      <c r="AX38" s="398"/>
      <c r="AY38" s="399"/>
      <c r="AZ38" s="185">
        <f t="shared" si="1"/>
        <v>0</v>
      </c>
      <c r="BA38" s="184">
        <f t="shared" si="2"/>
        <v>0</v>
      </c>
      <c r="BB38" s="183">
        <f t="shared" si="3"/>
        <v>0</v>
      </c>
      <c r="BC38" s="139"/>
      <c r="BD38" s="182"/>
      <c r="BE38" s="181"/>
      <c r="BF38" s="180"/>
      <c r="BG38" s="179"/>
      <c r="BH38" s="178"/>
      <c r="BI38" s="177"/>
      <c r="BJ38" s="156"/>
      <c r="BK38" s="176"/>
      <c r="BL38" s="132"/>
      <c r="BM38" s="175"/>
      <c r="BN38" s="174"/>
      <c r="BO38" s="173"/>
      <c r="BP38" s="115"/>
      <c r="BQ38" s="115"/>
      <c r="BR38" s="201" t="b">
        <v>1</v>
      </c>
      <c r="BS38" s="152" t="b">
        <v>1</v>
      </c>
      <c r="BT38" s="152" t="b">
        <v>1</v>
      </c>
      <c r="BU38" s="150" t="b">
        <v>1</v>
      </c>
      <c r="BV38" s="186" t="b">
        <v>1</v>
      </c>
      <c r="BW38" s="200" t="b">
        <v>1</v>
      </c>
      <c r="BX38" s="152" t="b">
        <v>1</v>
      </c>
      <c r="BY38" s="150" t="b">
        <v>1</v>
      </c>
      <c r="BZ38" s="152" t="b">
        <v>1</v>
      </c>
      <c r="CA38" s="186" t="b">
        <v>1</v>
      </c>
      <c r="CB38" s="150" t="b">
        <v>1</v>
      </c>
      <c r="CC38" s="150" t="b">
        <v>1</v>
      </c>
      <c r="CD38" s="150" t="b">
        <v>1</v>
      </c>
      <c r="CE38" s="150" t="b">
        <v>1</v>
      </c>
      <c r="CF38" s="150" t="b">
        <v>1</v>
      </c>
      <c r="CG38" s="151" t="b">
        <v>1</v>
      </c>
      <c r="CH38" s="150" t="b">
        <v>1</v>
      </c>
      <c r="CI38" s="150" t="b">
        <v>1</v>
      </c>
      <c r="CJ38" s="150" t="b">
        <v>1</v>
      </c>
      <c r="CK38" s="149" t="b">
        <v>1</v>
      </c>
      <c r="CL38" s="151" t="b">
        <v>1</v>
      </c>
      <c r="CM38" s="150" t="b">
        <v>1</v>
      </c>
      <c r="CN38" s="150" t="b">
        <v>1</v>
      </c>
      <c r="CO38" s="152" t="b">
        <v>1</v>
      </c>
      <c r="CP38" s="192" t="b">
        <v>1</v>
      </c>
      <c r="CQ38" s="150" t="b">
        <v>1</v>
      </c>
      <c r="CR38" s="150" t="b">
        <v>1</v>
      </c>
      <c r="CS38" s="198" t="b">
        <v>1</v>
      </c>
      <c r="CT38" s="198" t="b">
        <v>1</v>
      </c>
      <c r="CU38" s="198" t="b">
        <v>1</v>
      </c>
      <c r="CV38" s="199" t="b">
        <v>1</v>
      </c>
      <c r="CW38" s="198" t="b">
        <v>1</v>
      </c>
      <c r="CX38" s="198" t="b">
        <v>1</v>
      </c>
      <c r="CY38" s="198" t="b">
        <v>1</v>
      </c>
      <c r="CZ38" s="197" t="b">
        <v>1</v>
      </c>
      <c r="DA38" s="193" t="b">
        <v>1</v>
      </c>
      <c r="DB38" s="152" t="b">
        <v>1</v>
      </c>
      <c r="DC38" s="152" t="b">
        <v>1</v>
      </c>
      <c r="DD38" s="152" t="b">
        <v>1</v>
      </c>
      <c r="DE38" s="192" t="b">
        <v>1</v>
      </c>
      <c r="DF38" s="91"/>
      <c r="DG38" s="167">
        <v>16</v>
      </c>
      <c r="DH38" s="166">
        <v>4</v>
      </c>
      <c r="DI38" s="166">
        <v>4</v>
      </c>
      <c r="DJ38" s="166"/>
      <c r="DK38" s="166"/>
      <c r="DL38" s="165"/>
      <c r="DM38" s="196">
        <v>27</v>
      </c>
      <c r="DN38" s="195"/>
      <c r="DO38" s="162"/>
      <c r="DP38" s="144"/>
      <c r="DQ38" s="148"/>
      <c r="DR38" s="194">
        <f t="shared" si="4"/>
        <v>24</v>
      </c>
      <c r="DS38" s="160">
        <f t="shared" si="5"/>
        <v>0</v>
      </c>
      <c r="DT38" s="159">
        <f t="shared" si="6"/>
        <v>27</v>
      </c>
      <c r="DU38" s="139">
        <f t="shared" si="7"/>
        <v>40</v>
      </c>
      <c r="DV38" s="138">
        <f t="shared" si="8"/>
        <v>0</v>
      </c>
      <c r="DW38" s="137">
        <f t="shared" si="9"/>
        <v>0</v>
      </c>
      <c r="DX38" s="180">
        <f t="shared" si="10"/>
        <v>0</v>
      </c>
      <c r="DY38" s="136">
        <f t="shared" si="11"/>
        <v>1.9047619047619047</v>
      </c>
      <c r="DZ38" s="177">
        <f t="shared" si="12"/>
        <v>0.55384615384615377</v>
      </c>
      <c r="EA38" s="132">
        <f t="shared" si="13"/>
        <v>5.5384615384615383</v>
      </c>
      <c r="EB38" s="176">
        <f t="shared" si="14"/>
        <v>0.36000000000000004</v>
      </c>
      <c r="EC38" s="156">
        <f t="shared" si="15"/>
        <v>3.6</v>
      </c>
      <c r="ED38" s="155">
        <f t="shared" si="16"/>
        <v>9.138461538461538</v>
      </c>
      <c r="EE38" s="154">
        <f t="shared" si="17"/>
        <v>9.138461538461538</v>
      </c>
      <c r="EF38" s="153"/>
      <c r="EG38" s="95"/>
      <c r="EH38" s="151" t="b">
        <v>0</v>
      </c>
      <c r="EI38" s="151" t="b">
        <v>1</v>
      </c>
      <c r="EJ38" s="152" t="b">
        <v>1</v>
      </c>
      <c r="EK38" s="150" t="b">
        <v>1</v>
      </c>
      <c r="EL38" s="149" t="b">
        <v>0</v>
      </c>
      <c r="EM38" s="193" t="b">
        <v>0</v>
      </c>
      <c r="EN38" s="152" t="b">
        <v>1</v>
      </c>
      <c r="EO38" s="150" t="b">
        <v>0</v>
      </c>
      <c r="EP38" s="150" t="b">
        <v>1</v>
      </c>
      <c r="EQ38" s="149" t="b">
        <v>0</v>
      </c>
      <c r="ER38" s="151" t="b">
        <v>0</v>
      </c>
      <c r="ES38" s="150" t="b">
        <v>0</v>
      </c>
      <c r="ET38" s="191" t="b">
        <v>0</v>
      </c>
      <c r="EU38" s="150" t="b">
        <v>0</v>
      </c>
      <c r="EV38" s="149" t="b">
        <v>0</v>
      </c>
      <c r="EW38" s="151" t="b">
        <v>0</v>
      </c>
      <c r="EX38" s="150" t="b">
        <v>0</v>
      </c>
      <c r="EY38" s="191" t="b">
        <v>0</v>
      </c>
      <c r="EZ38" s="150" t="b">
        <v>0</v>
      </c>
      <c r="FA38" s="149" t="b">
        <v>0</v>
      </c>
      <c r="FB38" s="151" t="b">
        <v>0</v>
      </c>
      <c r="FC38" s="150" t="b">
        <v>0</v>
      </c>
      <c r="FD38" s="150" t="b">
        <v>0</v>
      </c>
      <c r="FE38" s="150" t="b">
        <v>0</v>
      </c>
      <c r="FF38" s="192" t="b">
        <v>0</v>
      </c>
      <c r="FG38" s="151" t="b">
        <v>0</v>
      </c>
      <c r="FH38" s="205" t="b">
        <v>0</v>
      </c>
      <c r="FI38" s="150" t="b">
        <v>0</v>
      </c>
      <c r="FJ38" s="150" t="b">
        <v>0</v>
      </c>
      <c r="FK38" s="149" t="b">
        <v>0</v>
      </c>
      <c r="FL38" s="151" t="b">
        <v>0</v>
      </c>
      <c r="FM38" s="150" t="b">
        <v>0</v>
      </c>
      <c r="FN38" s="150" t="b">
        <v>0</v>
      </c>
      <c r="FO38" s="150" t="b">
        <v>0</v>
      </c>
      <c r="FP38" s="149" t="b">
        <v>0</v>
      </c>
      <c r="FQ38" s="151" t="b">
        <v>0</v>
      </c>
      <c r="FR38" s="150" t="b">
        <v>0</v>
      </c>
      <c r="FS38" s="191" t="b">
        <v>0</v>
      </c>
      <c r="FT38" s="150" t="b">
        <v>0</v>
      </c>
      <c r="FU38" s="149" t="b">
        <v>0</v>
      </c>
      <c r="FV38" s="151" t="b">
        <v>0</v>
      </c>
      <c r="FW38" s="150" t="b">
        <v>0</v>
      </c>
      <c r="FX38" s="191" t="b">
        <v>0</v>
      </c>
      <c r="FY38" s="150" t="b">
        <v>0</v>
      </c>
      <c r="FZ38" s="149" t="b">
        <v>0</v>
      </c>
      <c r="GA38" s="91"/>
      <c r="GB38" s="145"/>
      <c r="GC38" s="144"/>
      <c r="GD38" s="144"/>
      <c r="GE38" s="144"/>
      <c r="GF38" s="148"/>
      <c r="GG38" s="147"/>
      <c r="GH38" s="146"/>
      <c r="GI38" s="145"/>
      <c r="GJ38" s="144"/>
      <c r="GK38" s="143"/>
      <c r="GL38" s="142">
        <f>SUM(GB38:GF38)</f>
        <v>0</v>
      </c>
      <c r="GM38" s="141">
        <f>SUM(GI38:GK38)</f>
        <v>0</v>
      </c>
      <c r="GN38" s="140">
        <f>GG38+GH38</f>
        <v>0</v>
      </c>
      <c r="GO38" s="139">
        <f>COUNTIF(EH38:FP38,TRUE)+SUM(GP38:GQ38)</f>
        <v>5</v>
      </c>
      <c r="GP38" s="138">
        <f>COUNTIF(EH38:FP38,"R")</f>
        <v>0</v>
      </c>
      <c r="GQ38" s="137">
        <f>COUNTIF(EH38:FP38,"J")</f>
        <v>0</v>
      </c>
      <c r="GR38" s="180">
        <f>COUNTIF(EH38:FP38,"F")</f>
        <v>0</v>
      </c>
      <c r="GS38" s="136">
        <f>(GO38)/$GS$6</f>
        <v>0.17857142857142858</v>
      </c>
      <c r="GT38" s="135">
        <f>GL38*$GT$8/$GT$9</f>
        <v>0</v>
      </c>
      <c r="GU38" s="134">
        <f>GL38*$GU$8/$GT$9</f>
        <v>0</v>
      </c>
      <c r="GV38" s="133">
        <f>GN38*$GV$8/$GV$9</f>
        <v>0</v>
      </c>
      <c r="GW38" s="132">
        <f>GN38*$GW$8/$GV$9</f>
        <v>0</v>
      </c>
      <c r="GX38" s="131">
        <f>GU38+GW38+GM38</f>
        <v>0</v>
      </c>
      <c r="GY38" s="130">
        <f>GX38</f>
        <v>0</v>
      </c>
      <c r="GZ38" s="129"/>
    </row>
    <row r="39" spans="1:208" x14ac:dyDescent="0.3">
      <c r="A39" s="128" t="str">
        <f t="shared" si="0"/>
        <v/>
      </c>
      <c r="B39" s="190"/>
      <c r="D39" s="188"/>
      <c r="E39" s="421"/>
      <c r="F39" s="414"/>
      <c r="G39" s="423"/>
      <c r="H39" s="423"/>
      <c r="I39" s="424"/>
      <c r="J39" s="423"/>
      <c r="K39" s="423"/>
      <c r="L39" s="423"/>
      <c r="M39" s="423"/>
      <c r="N39" s="415"/>
      <c r="O39" s="406"/>
      <c r="P39" s="406"/>
      <c r="Q39" s="407"/>
      <c r="R39" s="407"/>
      <c r="S39" s="408"/>
      <c r="T39" s="406"/>
      <c r="U39" s="406"/>
      <c r="V39" s="406"/>
      <c r="W39" s="406"/>
      <c r="X39" s="408"/>
      <c r="Y39" s="406"/>
      <c r="Z39" s="406"/>
      <c r="AA39" s="406"/>
      <c r="AB39" s="406"/>
      <c r="AC39" s="408"/>
      <c r="AD39" s="406"/>
      <c r="AE39" s="406"/>
      <c r="AF39" s="406"/>
      <c r="AG39" s="406"/>
      <c r="AH39" s="408"/>
      <c r="AI39" s="91"/>
      <c r="AJ39" s="395"/>
      <c r="AK39" s="396"/>
      <c r="AL39" s="396"/>
      <c r="AM39" s="396"/>
      <c r="AN39" s="396"/>
      <c r="AO39" s="396"/>
      <c r="AP39" s="396"/>
      <c r="AQ39" s="396"/>
      <c r="AR39" s="396"/>
      <c r="AS39" s="396"/>
      <c r="AT39" s="397"/>
      <c r="AU39" s="395"/>
      <c r="AV39" s="396"/>
      <c r="AW39" s="398"/>
      <c r="AX39" s="398"/>
      <c r="AY39" s="399"/>
      <c r="AZ39" s="185">
        <f t="shared" si="1"/>
        <v>0</v>
      </c>
      <c r="BA39" s="184">
        <f t="shared" si="2"/>
        <v>0</v>
      </c>
      <c r="BB39" s="183">
        <f t="shared" si="3"/>
        <v>0</v>
      </c>
      <c r="BC39" s="139"/>
      <c r="BD39" s="182"/>
      <c r="BE39" s="181"/>
      <c r="BF39" s="180"/>
      <c r="BG39" s="179"/>
      <c r="BH39" s="178"/>
      <c r="BI39" s="177"/>
      <c r="BJ39" s="156"/>
      <c r="BK39" s="176"/>
      <c r="BL39" s="132"/>
      <c r="BM39" s="175"/>
      <c r="BN39" s="174"/>
      <c r="BO39" s="173"/>
      <c r="BP39" s="115"/>
      <c r="BQ39" s="115"/>
      <c r="BR39" s="201" t="b">
        <v>1</v>
      </c>
      <c r="BS39" s="152" t="b">
        <v>1</v>
      </c>
      <c r="BT39" s="152" t="b">
        <v>1</v>
      </c>
      <c r="BU39" s="150" t="s">
        <v>9</v>
      </c>
      <c r="BV39" s="186" t="s">
        <v>9</v>
      </c>
      <c r="BW39" s="200" t="b">
        <v>1</v>
      </c>
      <c r="BX39" s="152" t="b">
        <v>1</v>
      </c>
      <c r="BY39" s="150" t="s">
        <v>9</v>
      </c>
      <c r="BZ39" s="152" t="b">
        <v>1</v>
      </c>
      <c r="CA39" s="186" t="b">
        <v>1</v>
      </c>
      <c r="CB39" s="150" t="b">
        <v>1</v>
      </c>
      <c r="CC39" s="150" t="b">
        <v>1</v>
      </c>
      <c r="CD39" s="150" t="b">
        <v>1</v>
      </c>
      <c r="CE39" s="150" t="b">
        <v>1</v>
      </c>
      <c r="CF39" s="150" t="b">
        <v>1</v>
      </c>
      <c r="CG39" s="151" t="b">
        <v>1</v>
      </c>
      <c r="CH39" s="150" t="b">
        <v>1</v>
      </c>
      <c r="CI39" s="150" t="b">
        <v>1</v>
      </c>
      <c r="CJ39" s="150" t="b">
        <v>1</v>
      </c>
      <c r="CK39" s="149" t="b">
        <v>1</v>
      </c>
      <c r="CL39" s="151" t="b">
        <v>1</v>
      </c>
      <c r="CM39" s="150" t="b">
        <v>1</v>
      </c>
      <c r="CN39" s="150" t="b">
        <v>1</v>
      </c>
      <c r="CO39" s="152" t="b">
        <v>1</v>
      </c>
      <c r="CP39" s="192" t="b">
        <v>1</v>
      </c>
      <c r="CQ39" s="150" t="s">
        <v>9</v>
      </c>
      <c r="CR39" s="150" t="s">
        <v>9</v>
      </c>
      <c r="CS39" s="198" t="s">
        <v>9</v>
      </c>
      <c r="CT39" s="198" t="s">
        <v>9</v>
      </c>
      <c r="CU39" s="198" t="b">
        <v>1</v>
      </c>
      <c r="CV39" s="199" t="s">
        <v>9</v>
      </c>
      <c r="CW39" s="198" t="s">
        <v>9</v>
      </c>
      <c r="CX39" s="198" t="s">
        <v>9</v>
      </c>
      <c r="CY39" s="198" t="b">
        <v>1</v>
      </c>
      <c r="CZ39" s="197" t="b">
        <v>1</v>
      </c>
      <c r="DA39" s="193" t="b">
        <v>1</v>
      </c>
      <c r="DB39" s="152" t="s">
        <v>9</v>
      </c>
      <c r="DC39" s="152" t="b">
        <v>1</v>
      </c>
      <c r="DD39" s="152" t="b">
        <v>1</v>
      </c>
      <c r="DE39" s="192" t="b">
        <v>1</v>
      </c>
      <c r="DF39" s="91"/>
      <c r="DG39" s="167"/>
      <c r="DH39" s="166"/>
      <c r="DI39" s="166"/>
      <c r="DJ39" s="166"/>
      <c r="DK39" s="166"/>
      <c r="DL39" s="165"/>
      <c r="DM39" s="196"/>
      <c r="DN39" s="195"/>
      <c r="DO39" s="162"/>
      <c r="DP39" s="144"/>
      <c r="DQ39" s="148"/>
      <c r="DR39" s="194">
        <f t="shared" si="4"/>
        <v>0</v>
      </c>
      <c r="DS39" s="160">
        <f t="shared" si="5"/>
        <v>0</v>
      </c>
      <c r="DT39" s="159">
        <f t="shared" si="6"/>
        <v>0</v>
      </c>
      <c r="DU39" s="139">
        <f t="shared" si="7"/>
        <v>29</v>
      </c>
      <c r="DV39" s="138">
        <f t="shared" si="8"/>
        <v>0</v>
      </c>
      <c r="DW39" s="137">
        <f t="shared" si="9"/>
        <v>0</v>
      </c>
      <c r="DX39" s="180">
        <f t="shared" si="10"/>
        <v>11</v>
      </c>
      <c r="DY39" s="136">
        <f t="shared" si="11"/>
        <v>1.3809523809523809</v>
      </c>
      <c r="DZ39" s="177">
        <f t="shared" si="12"/>
        <v>0</v>
      </c>
      <c r="EA39" s="132">
        <f t="shared" si="13"/>
        <v>0</v>
      </c>
      <c r="EB39" s="176">
        <f t="shared" si="14"/>
        <v>0</v>
      </c>
      <c r="EC39" s="156">
        <f t="shared" si="15"/>
        <v>0</v>
      </c>
      <c r="ED39" s="155">
        <f t="shared" si="16"/>
        <v>0</v>
      </c>
      <c r="EE39" s="154">
        <f t="shared" si="17"/>
        <v>0</v>
      </c>
      <c r="EF39" s="153" t="s">
        <v>14</v>
      </c>
      <c r="EG39" s="95"/>
      <c r="EH39" s="151" t="b">
        <v>0</v>
      </c>
      <c r="EI39" s="151" t="s">
        <v>9</v>
      </c>
      <c r="EJ39" s="152" t="b">
        <v>1</v>
      </c>
      <c r="EK39" s="150" t="s">
        <v>9</v>
      </c>
      <c r="EL39" s="149" t="b">
        <v>0</v>
      </c>
      <c r="EM39" s="193" t="b">
        <v>0</v>
      </c>
      <c r="EN39" s="152" t="s">
        <v>9</v>
      </c>
      <c r="EO39" s="150" t="b">
        <v>0</v>
      </c>
      <c r="EP39" s="150" t="s">
        <v>9</v>
      </c>
      <c r="EQ39" s="149" t="b">
        <v>0</v>
      </c>
      <c r="ER39" s="151" t="b">
        <v>0</v>
      </c>
      <c r="ES39" s="150" t="b">
        <v>0</v>
      </c>
      <c r="ET39" s="191" t="b">
        <v>0</v>
      </c>
      <c r="EU39" s="150" t="b">
        <v>0</v>
      </c>
      <c r="EV39" s="149" t="b">
        <v>0</v>
      </c>
      <c r="EW39" s="151" t="b">
        <v>0</v>
      </c>
      <c r="EX39" s="150" t="b">
        <v>0</v>
      </c>
      <c r="EY39" s="191" t="b">
        <v>0</v>
      </c>
      <c r="EZ39" s="150" t="b">
        <v>0</v>
      </c>
      <c r="FA39" s="149" t="b">
        <v>0</v>
      </c>
      <c r="FB39" s="151" t="b">
        <v>0</v>
      </c>
      <c r="FC39" s="150" t="b">
        <v>0</v>
      </c>
      <c r="FD39" s="150" t="b">
        <v>0</v>
      </c>
      <c r="FE39" s="150" t="b">
        <v>0</v>
      </c>
      <c r="FF39" s="192" t="b">
        <v>0</v>
      </c>
      <c r="FG39" s="151" t="b">
        <v>0</v>
      </c>
      <c r="FH39" s="205" t="b">
        <v>0</v>
      </c>
      <c r="FI39" s="150" t="b">
        <v>0</v>
      </c>
      <c r="FJ39" s="150" t="b">
        <v>0</v>
      </c>
      <c r="FK39" s="149" t="b">
        <v>0</v>
      </c>
      <c r="FL39" s="151" t="b">
        <v>0</v>
      </c>
      <c r="FM39" s="150" t="b">
        <v>0</v>
      </c>
      <c r="FN39" s="150" t="b">
        <v>0</v>
      </c>
      <c r="FO39" s="150" t="b">
        <v>0</v>
      </c>
      <c r="FP39" s="149" t="b">
        <v>0</v>
      </c>
      <c r="FQ39" s="151" t="b">
        <v>0</v>
      </c>
      <c r="FR39" s="150" t="b">
        <v>0</v>
      </c>
      <c r="FS39" s="191" t="b">
        <v>0</v>
      </c>
      <c r="FT39" s="150" t="b">
        <v>0</v>
      </c>
      <c r="FU39" s="149" t="b">
        <v>0</v>
      </c>
      <c r="FV39" s="151" t="b">
        <v>0</v>
      </c>
      <c r="FW39" s="150" t="b">
        <v>0</v>
      </c>
      <c r="FX39" s="191" t="b">
        <v>0</v>
      </c>
      <c r="FY39" s="150" t="b">
        <v>0</v>
      </c>
      <c r="FZ39" s="149" t="b">
        <v>0</v>
      </c>
      <c r="GA39" s="91"/>
      <c r="GB39" s="145"/>
      <c r="GC39" s="144"/>
      <c r="GD39" s="144"/>
      <c r="GE39" s="144"/>
      <c r="GF39" s="148"/>
      <c r="GG39" s="147"/>
      <c r="GH39" s="146"/>
      <c r="GI39" s="145"/>
      <c r="GJ39" s="144"/>
      <c r="GK39" s="143"/>
      <c r="GL39" s="142">
        <f>SUM(GB39:GF39)</f>
        <v>0</v>
      </c>
      <c r="GM39" s="141">
        <f>SUM(GI39:GK39)</f>
        <v>0</v>
      </c>
      <c r="GN39" s="140">
        <f>GG39+GH39</f>
        <v>0</v>
      </c>
      <c r="GO39" s="139">
        <f>COUNTIF(EH39:FP39,TRUE)+SUM(GP39:GQ39)</f>
        <v>1</v>
      </c>
      <c r="GP39" s="138">
        <f>COUNTIF(EH39:FP39,"R")</f>
        <v>0</v>
      </c>
      <c r="GQ39" s="137">
        <f>COUNTIF(EH39:FP39,"J")</f>
        <v>0</v>
      </c>
      <c r="GR39" s="180">
        <f>COUNTIF(EH39:FP39,"F")</f>
        <v>4</v>
      </c>
      <c r="GS39" s="136">
        <f>(GO39)/$GS$6</f>
        <v>3.5714285714285712E-2</v>
      </c>
      <c r="GT39" s="135">
        <f>GL39*$GT$8/$GT$9</f>
        <v>0</v>
      </c>
      <c r="GU39" s="134">
        <f>GL39*$GU$8/$GT$9</f>
        <v>0</v>
      </c>
      <c r="GV39" s="133">
        <f>GN39*$GV$8/$GV$9</f>
        <v>0</v>
      </c>
      <c r="GW39" s="132">
        <f>GN39*$GW$8/$GV$9</f>
        <v>0</v>
      </c>
      <c r="GX39" s="131">
        <f>GU39+GW39+GM39</f>
        <v>0</v>
      </c>
      <c r="GY39" s="130">
        <f>GX39</f>
        <v>0</v>
      </c>
      <c r="GZ39" s="129"/>
    </row>
    <row r="40" spans="1:208" x14ac:dyDescent="0.3">
      <c r="A40" s="128" t="str">
        <f t="shared" si="0"/>
        <v/>
      </c>
      <c r="B40" s="190"/>
      <c r="C40" s="202"/>
      <c r="D40" s="188"/>
      <c r="E40" s="421"/>
      <c r="F40" s="414"/>
      <c r="G40" s="423"/>
      <c r="H40" s="423"/>
      <c r="I40" s="424"/>
      <c r="J40" s="423"/>
      <c r="K40" s="423"/>
      <c r="L40" s="423"/>
      <c r="M40" s="423"/>
      <c r="N40" s="415"/>
      <c r="O40" s="406"/>
      <c r="P40" s="406"/>
      <c r="Q40" s="407"/>
      <c r="R40" s="407"/>
      <c r="S40" s="408"/>
      <c r="T40" s="406"/>
      <c r="U40" s="406"/>
      <c r="V40" s="406"/>
      <c r="W40" s="406"/>
      <c r="X40" s="408"/>
      <c r="Y40" s="406"/>
      <c r="Z40" s="406"/>
      <c r="AA40" s="406"/>
      <c r="AB40" s="406"/>
      <c r="AC40" s="408"/>
      <c r="AD40" s="406"/>
      <c r="AE40" s="406"/>
      <c r="AF40" s="406"/>
      <c r="AG40" s="406"/>
      <c r="AH40" s="408"/>
      <c r="AI40" s="91"/>
      <c r="AJ40" s="395"/>
      <c r="AK40" s="396"/>
      <c r="AL40" s="396"/>
      <c r="AM40" s="396"/>
      <c r="AN40" s="396"/>
      <c r="AO40" s="396"/>
      <c r="AP40" s="396"/>
      <c r="AQ40" s="396"/>
      <c r="AR40" s="396"/>
      <c r="AS40" s="396"/>
      <c r="AT40" s="397"/>
      <c r="AU40" s="395"/>
      <c r="AV40" s="396"/>
      <c r="AW40" s="398"/>
      <c r="AX40" s="398"/>
      <c r="AY40" s="399"/>
      <c r="AZ40" s="185">
        <f t="shared" si="1"/>
        <v>0</v>
      </c>
      <c r="BA40" s="184">
        <f t="shared" si="2"/>
        <v>0</v>
      </c>
      <c r="BB40" s="183">
        <f t="shared" si="3"/>
        <v>0</v>
      </c>
      <c r="BC40" s="139"/>
      <c r="BD40" s="182"/>
      <c r="BE40" s="181"/>
      <c r="BF40" s="180"/>
      <c r="BG40" s="179"/>
      <c r="BH40" s="178"/>
      <c r="BI40" s="177"/>
      <c r="BJ40" s="156"/>
      <c r="BK40" s="176"/>
      <c r="BL40" s="132"/>
      <c r="BM40" s="175"/>
      <c r="BN40" s="174"/>
      <c r="BO40" s="173"/>
      <c r="BP40" s="115"/>
      <c r="BQ40" s="115"/>
      <c r="BR40" s="201" t="b">
        <v>1</v>
      </c>
      <c r="BS40" s="152" t="b">
        <v>1</v>
      </c>
      <c r="BT40" s="152" t="b">
        <v>1</v>
      </c>
      <c r="BU40" s="150" t="b">
        <v>1</v>
      </c>
      <c r="BV40" s="186" t="b">
        <v>1</v>
      </c>
      <c r="BW40" s="200" t="b">
        <v>1</v>
      </c>
      <c r="BX40" s="152" t="b">
        <v>1</v>
      </c>
      <c r="BY40" s="150" t="b">
        <v>1</v>
      </c>
      <c r="BZ40" s="152" t="b">
        <v>1</v>
      </c>
      <c r="CA40" s="186" t="b">
        <v>1</v>
      </c>
      <c r="CB40" s="150" t="b">
        <v>1</v>
      </c>
      <c r="CC40" s="150" t="b">
        <v>1</v>
      </c>
      <c r="CD40" s="150" t="b">
        <v>1</v>
      </c>
      <c r="CE40" s="150" t="b">
        <v>1</v>
      </c>
      <c r="CF40" s="150" t="b">
        <v>1</v>
      </c>
      <c r="CG40" s="151" t="b">
        <v>1</v>
      </c>
      <c r="CH40" s="150" t="b">
        <v>1</v>
      </c>
      <c r="CI40" s="150" t="b">
        <v>1</v>
      </c>
      <c r="CJ40" s="150" t="b">
        <v>1</v>
      </c>
      <c r="CK40" s="149" t="b">
        <v>1</v>
      </c>
      <c r="CL40" s="151" t="b">
        <v>1</v>
      </c>
      <c r="CM40" s="150" t="b">
        <v>1</v>
      </c>
      <c r="CN40" s="150" t="b">
        <v>1</v>
      </c>
      <c r="CO40" s="152" t="b">
        <v>1</v>
      </c>
      <c r="CP40" s="192" t="b">
        <v>1</v>
      </c>
      <c r="CQ40" s="150" t="b">
        <v>1</v>
      </c>
      <c r="CR40" s="150" t="b">
        <v>1</v>
      </c>
      <c r="CS40" s="198" t="b">
        <v>1</v>
      </c>
      <c r="CT40" s="198" t="b">
        <v>1</v>
      </c>
      <c r="CU40" s="198" t="b">
        <v>1</v>
      </c>
      <c r="CV40" s="199" t="b">
        <v>1</v>
      </c>
      <c r="CW40" s="198" t="b">
        <v>1</v>
      </c>
      <c r="CX40" s="198" t="b">
        <v>1</v>
      </c>
      <c r="CY40" s="198" t="b">
        <v>1</v>
      </c>
      <c r="CZ40" s="197" t="b">
        <v>1</v>
      </c>
      <c r="DA40" s="193" t="b">
        <v>1</v>
      </c>
      <c r="DB40" s="152" t="b">
        <v>1</v>
      </c>
      <c r="DC40" s="152" t="b">
        <v>1</v>
      </c>
      <c r="DD40" s="152" t="b">
        <v>1</v>
      </c>
      <c r="DE40" s="192" t="b">
        <v>1</v>
      </c>
      <c r="DF40" s="91"/>
      <c r="DG40" s="167">
        <v>18</v>
      </c>
      <c r="DH40" s="166">
        <v>3</v>
      </c>
      <c r="DI40" s="166">
        <v>3</v>
      </c>
      <c r="DJ40" s="166"/>
      <c r="DK40" s="166"/>
      <c r="DL40" s="165"/>
      <c r="DM40" s="196">
        <v>17</v>
      </c>
      <c r="DN40" s="195"/>
      <c r="DO40" s="162"/>
      <c r="DP40" s="144"/>
      <c r="DQ40" s="148">
        <v>0.5</v>
      </c>
      <c r="DR40" s="194">
        <f t="shared" si="4"/>
        <v>24</v>
      </c>
      <c r="DS40" s="160">
        <f t="shared" si="5"/>
        <v>0.5</v>
      </c>
      <c r="DT40" s="159">
        <f t="shared" si="6"/>
        <v>17</v>
      </c>
      <c r="DU40" s="139">
        <f t="shared" si="7"/>
        <v>40</v>
      </c>
      <c r="DV40" s="138">
        <f t="shared" si="8"/>
        <v>0</v>
      </c>
      <c r="DW40" s="137">
        <f t="shared" si="9"/>
        <v>0</v>
      </c>
      <c r="DX40" s="180">
        <f t="shared" si="10"/>
        <v>0</v>
      </c>
      <c r="DY40" s="136">
        <f t="shared" si="11"/>
        <v>1.9047619047619047</v>
      </c>
      <c r="DZ40" s="177">
        <f t="shared" si="12"/>
        <v>0.55384615384615377</v>
      </c>
      <c r="EA40" s="132">
        <f t="shared" si="13"/>
        <v>5.5384615384615383</v>
      </c>
      <c r="EB40" s="176">
        <f t="shared" si="14"/>
        <v>0.22666666666666668</v>
      </c>
      <c r="EC40" s="156">
        <f t="shared" si="15"/>
        <v>2.2666666666666666</v>
      </c>
      <c r="ED40" s="155">
        <f t="shared" si="16"/>
        <v>8.3051282051282058</v>
      </c>
      <c r="EE40" s="154">
        <f t="shared" si="17"/>
        <v>8.3051282051282058</v>
      </c>
      <c r="EF40" s="153"/>
      <c r="EG40" s="95"/>
      <c r="EH40" s="151" t="b">
        <v>0</v>
      </c>
      <c r="EI40" s="151" t="b">
        <v>1</v>
      </c>
      <c r="EJ40" s="152" t="b">
        <v>1</v>
      </c>
      <c r="EK40" s="150" t="b">
        <v>1</v>
      </c>
      <c r="EL40" s="149" t="b">
        <v>0</v>
      </c>
      <c r="EM40" s="193" t="b">
        <v>0</v>
      </c>
      <c r="EN40" s="152" t="b">
        <v>1</v>
      </c>
      <c r="EO40" s="150" t="b">
        <v>0</v>
      </c>
      <c r="EP40" s="150" t="b">
        <v>1</v>
      </c>
      <c r="EQ40" s="149" t="b">
        <v>0</v>
      </c>
      <c r="ER40" s="151" t="b">
        <v>0</v>
      </c>
      <c r="ES40" s="150" t="b">
        <v>0</v>
      </c>
      <c r="ET40" s="191" t="b">
        <v>0</v>
      </c>
      <c r="EU40" s="150" t="b">
        <v>0</v>
      </c>
      <c r="EV40" s="149" t="b">
        <v>0</v>
      </c>
      <c r="EW40" s="151" t="b">
        <v>0</v>
      </c>
      <c r="EX40" s="150" t="b">
        <v>0</v>
      </c>
      <c r="EY40" s="191" t="b">
        <v>0</v>
      </c>
      <c r="EZ40" s="150" t="b">
        <v>0</v>
      </c>
      <c r="FA40" s="149" t="b">
        <v>0</v>
      </c>
      <c r="FB40" s="151" t="b">
        <v>0</v>
      </c>
      <c r="FC40" s="150" t="b">
        <v>0</v>
      </c>
      <c r="FD40" s="150" t="b">
        <v>0</v>
      </c>
      <c r="FE40" s="150" t="b">
        <v>0</v>
      </c>
      <c r="FF40" s="192" t="b">
        <v>0</v>
      </c>
      <c r="FG40" s="151" t="b">
        <v>0</v>
      </c>
      <c r="FH40" s="205" t="b">
        <v>0</v>
      </c>
      <c r="FI40" s="150" t="b">
        <v>0</v>
      </c>
      <c r="FJ40" s="150" t="b">
        <v>0</v>
      </c>
      <c r="FK40" s="149" t="b">
        <v>0</v>
      </c>
      <c r="FL40" s="151" t="b">
        <v>0</v>
      </c>
      <c r="FM40" s="150" t="b">
        <v>0</v>
      </c>
      <c r="FN40" s="150" t="b">
        <v>0</v>
      </c>
      <c r="FO40" s="150" t="b">
        <v>0</v>
      </c>
      <c r="FP40" s="149" t="b">
        <v>0</v>
      </c>
      <c r="FQ40" s="151" t="b">
        <v>0</v>
      </c>
      <c r="FR40" s="150" t="b">
        <v>0</v>
      </c>
      <c r="FS40" s="191" t="b">
        <v>0</v>
      </c>
      <c r="FT40" s="150" t="b">
        <v>0</v>
      </c>
      <c r="FU40" s="149" t="b">
        <v>0</v>
      </c>
      <c r="FV40" s="151" t="b">
        <v>0</v>
      </c>
      <c r="FW40" s="150" t="b">
        <v>0</v>
      </c>
      <c r="FX40" s="191" t="b">
        <v>0</v>
      </c>
      <c r="FY40" s="150" t="b">
        <v>0</v>
      </c>
      <c r="FZ40" s="149" t="b">
        <v>0</v>
      </c>
      <c r="GA40" s="91"/>
      <c r="GB40" s="145"/>
      <c r="GC40" s="144"/>
      <c r="GD40" s="144"/>
      <c r="GE40" s="144"/>
      <c r="GF40" s="148"/>
      <c r="GG40" s="147"/>
      <c r="GH40" s="146"/>
      <c r="GI40" s="145"/>
      <c r="GJ40" s="144"/>
      <c r="GK40" s="143"/>
      <c r="GL40" s="142">
        <f>SUM(GB40:GF40)</f>
        <v>0</v>
      </c>
      <c r="GM40" s="141">
        <f>SUM(GI40:GK40)</f>
        <v>0</v>
      </c>
      <c r="GN40" s="140">
        <f>GG40+GH40</f>
        <v>0</v>
      </c>
      <c r="GO40" s="139">
        <f>COUNTIF(EH40:FP40,TRUE)+SUM(GP40:GQ40)</f>
        <v>5</v>
      </c>
      <c r="GP40" s="138">
        <f>COUNTIF(EH40:FP40,"R")</f>
        <v>0</v>
      </c>
      <c r="GQ40" s="137">
        <f>COUNTIF(EH40:FP40,"J")</f>
        <v>0</v>
      </c>
      <c r="GR40" s="180">
        <f>COUNTIF(EH40:FP40,"F")</f>
        <v>0</v>
      </c>
      <c r="GS40" s="136">
        <f>(GO40)/$GS$6</f>
        <v>0.17857142857142858</v>
      </c>
      <c r="GT40" s="135">
        <f>GL40*$GT$8/$GT$9</f>
        <v>0</v>
      </c>
      <c r="GU40" s="134">
        <f>GL40*$GU$8/$GT$9</f>
        <v>0</v>
      </c>
      <c r="GV40" s="133">
        <f>GN40*$GV$8/$GV$9</f>
        <v>0</v>
      </c>
      <c r="GW40" s="132">
        <f>GN40*$GW$8/$GV$9</f>
        <v>0</v>
      </c>
      <c r="GX40" s="131">
        <f>GU40+GW40+GM40</f>
        <v>0</v>
      </c>
      <c r="GY40" s="130">
        <f>GX40</f>
        <v>0</v>
      </c>
      <c r="GZ40" s="129"/>
    </row>
    <row r="41" spans="1:208" x14ac:dyDescent="0.3">
      <c r="A41" s="128" t="str">
        <f t="shared" si="0"/>
        <v/>
      </c>
      <c r="B41" s="190"/>
      <c r="C41" s="202"/>
      <c r="D41" s="188"/>
      <c r="E41" s="421"/>
      <c r="F41" s="414"/>
      <c r="G41" s="423"/>
      <c r="H41" s="423"/>
      <c r="I41" s="424"/>
      <c r="J41" s="423"/>
      <c r="K41" s="423"/>
      <c r="L41" s="423"/>
      <c r="M41" s="423"/>
      <c r="N41" s="415"/>
      <c r="O41" s="406"/>
      <c r="P41" s="406"/>
      <c r="Q41" s="407"/>
      <c r="R41" s="407"/>
      <c r="S41" s="408"/>
      <c r="T41" s="406"/>
      <c r="U41" s="406"/>
      <c r="V41" s="406"/>
      <c r="W41" s="406"/>
      <c r="X41" s="408"/>
      <c r="Y41" s="406"/>
      <c r="Z41" s="406"/>
      <c r="AA41" s="406"/>
      <c r="AB41" s="406"/>
      <c r="AC41" s="408"/>
      <c r="AD41" s="406"/>
      <c r="AE41" s="406"/>
      <c r="AF41" s="406"/>
      <c r="AG41" s="406"/>
      <c r="AH41" s="408"/>
      <c r="AI41" s="91"/>
      <c r="AJ41" s="395"/>
      <c r="AK41" s="396"/>
      <c r="AL41" s="396"/>
      <c r="AM41" s="396"/>
      <c r="AN41" s="396"/>
      <c r="AO41" s="396"/>
      <c r="AP41" s="396"/>
      <c r="AQ41" s="396"/>
      <c r="AR41" s="396"/>
      <c r="AS41" s="396"/>
      <c r="AT41" s="397"/>
      <c r="AU41" s="395"/>
      <c r="AV41" s="396"/>
      <c r="AW41" s="398"/>
      <c r="AX41" s="398"/>
      <c r="AY41" s="399"/>
      <c r="AZ41" s="185">
        <f t="shared" si="1"/>
        <v>0</v>
      </c>
      <c r="BA41" s="184">
        <f t="shared" si="2"/>
        <v>0</v>
      </c>
      <c r="BB41" s="183">
        <f t="shared" si="3"/>
        <v>0</v>
      </c>
      <c r="BC41" s="139"/>
      <c r="BD41" s="182"/>
      <c r="BE41" s="181"/>
      <c r="BF41" s="180"/>
      <c r="BG41" s="179"/>
      <c r="BH41" s="178"/>
      <c r="BI41" s="177"/>
      <c r="BJ41" s="156"/>
      <c r="BK41" s="176"/>
      <c r="BL41" s="132"/>
      <c r="BM41" s="175"/>
      <c r="BN41" s="174"/>
      <c r="BO41" s="173"/>
      <c r="BP41" s="115"/>
      <c r="BQ41" s="115"/>
      <c r="BR41" s="201" t="b">
        <v>1</v>
      </c>
      <c r="BS41" s="152" t="b">
        <v>1</v>
      </c>
      <c r="BT41" s="152" t="b">
        <v>1</v>
      </c>
      <c r="BU41" s="150" t="s">
        <v>9</v>
      </c>
      <c r="BV41" s="186" t="b">
        <v>1</v>
      </c>
      <c r="BW41" s="200" t="b">
        <v>1</v>
      </c>
      <c r="BX41" s="152" t="b">
        <v>1</v>
      </c>
      <c r="BY41" s="150" t="b">
        <v>1</v>
      </c>
      <c r="BZ41" s="152" t="b">
        <v>1</v>
      </c>
      <c r="CA41" s="186" t="b">
        <v>1</v>
      </c>
      <c r="CB41" s="150" t="b">
        <v>1</v>
      </c>
      <c r="CC41" s="150" t="b">
        <v>1</v>
      </c>
      <c r="CD41" s="150" t="b">
        <v>1</v>
      </c>
      <c r="CE41" s="150" t="b">
        <v>1</v>
      </c>
      <c r="CF41" s="150" t="b">
        <v>1</v>
      </c>
      <c r="CG41" s="151" t="b">
        <v>1</v>
      </c>
      <c r="CH41" s="150" t="b">
        <v>1</v>
      </c>
      <c r="CI41" s="150" t="b">
        <v>1</v>
      </c>
      <c r="CJ41" s="150" t="b">
        <v>1</v>
      </c>
      <c r="CK41" s="149" t="b">
        <v>1</v>
      </c>
      <c r="CL41" s="151" t="b">
        <v>1</v>
      </c>
      <c r="CM41" s="150" t="b">
        <v>1</v>
      </c>
      <c r="CN41" s="150" t="b">
        <v>1</v>
      </c>
      <c r="CO41" s="152" t="b">
        <v>1</v>
      </c>
      <c r="CP41" s="192" t="b">
        <v>1</v>
      </c>
      <c r="CQ41" s="150" t="b">
        <v>1</v>
      </c>
      <c r="CR41" s="150" t="b">
        <v>1</v>
      </c>
      <c r="CS41" s="198" t="s">
        <v>9</v>
      </c>
      <c r="CT41" s="198" t="b">
        <v>1</v>
      </c>
      <c r="CU41" s="198" t="b">
        <v>1</v>
      </c>
      <c r="CV41" s="199" t="b">
        <v>1</v>
      </c>
      <c r="CW41" s="198" t="b">
        <v>1</v>
      </c>
      <c r="CX41" s="198" t="b">
        <v>1</v>
      </c>
      <c r="CY41" s="198" t="b">
        <v>1</v>
      </c>
      <c r="CZ41" s="197" t="b">
        <v>1</v>
      </c>
      <c r="DA41" s="193" t="b">
        <v>1</v>
      </c>
      <c r="DB41" s="152" t="b">
        <v>1</v>
      </c>
      <c r="DC41" s="152" t="b">
        <v>1</v>
      </c>
      <c r="DD41" s="152" t="b">
        <v>1</v>
      </c>
      <c r="DE41" s="192" t="b">
        <v>1</v>
      </c>
      <c r="DF41" s="91"/>
      <c r="DG41" s="167">
        <v>17</v>
      </c>
      <c r="DH41" s="166">
        <v>3</v>
      </c>
      <c r="DI41" s="166">
        <v>4</v>
      </c>
      <c r="DJ41" s="166"/>
      <c r="DK41" s="166"/>
      <c r="DL41" s="165"/>
      <c r="DM41" s="196">
        <v>25</v>
      </c>
      <c r="DN41" s="195"/>
      <c r="DO41" s="162"/>
      <c r="DP41" s="144"/>
      <c r="DQ41" s="148"/>
      <c r="DR41" s="194">
        <f t="shared" si="4"/>
        <v>24</v>
      </c>
      <c r="DS41" s="160">
        <f t="shared" si="5"/>
        <v>0</v>
      </c>
      <c r="DT41" s="159">
        <f t="shared" si="6"/>
        <v>25</v>
      </c>
      <c r="DU41" s="139">
        <f t="shared" si="7"/>
        <v>38</v>
      </c>
      <c r="DV41" s="138">
        <f t="shared" si="8"/>
        <v>0</v>
      </c>
      <c r="DW41" s="137">
        <f t="shared" si="9"/>
        <v>0</v>
      </c>
      <c r="DX41" s="180">
        <f t="shared" si="10"/>
        <v>2</v>
      </c>
      <c r="DY41" s="136">
        <f t="shared" si="11"/>
        <v>1.8095238095238095</v>
      </c>
      <c r="DZ41" s="177">
        <f t="shared" si="12"/>
        <v>0.55384615384615377</v>
      </c>
      <c r="EA41" s="132">
        <f t="shared" si="13"/>
        <v>5.5384615384615383</v>
      </c>
      <c r="EB41" s="176">
        <f t="shared" si="14"/>
        <v>0.33333333333333331</v>
      </c>
      <c r="EC41" s="156">
        <f t="shared" si="15"/>
        <v>3.3333333333333335</v>
      </c>
      <c r="ED41" s="155">
        <f t="shared" si="16"/>
        <v>8.8717948717948723</v>
      </c>
      <c r="EE41" s="154">
        <f t="shared" si="17"/>
        <v>8.8717948717948723</v>
      </c>
      <c r="EF41" s="153"/>
      <c r="EG41" s="95"/>
      <c r="EH41" s="151" t="b">
        <v>0</v>
      </c>
      <c r="EI41" s="151" t="b">
        <v>1</v>
      </c>
      <c r="EJ41" s="152" t="b">
        <v>1</v>
      </c>
      <c r="EK41" s="150" t="b">
        <v>1</v>
      </c>
      <c r="EL41" s="149" t="b">
        <v>0</v>
      </c>
      <c r="EM41" s="193" t="b">
        <v>0</v>
      </c>
      <c r="EN41" s="152" t="b">
        <v>1</v>
      </c>
      <c r="EO41" s="150" t="b">
        <v>0</v>
      </c>
      <c r="EP41" s="150" t="b">
        <v>1</v>
      </c>
      <c r="EQ41" s="149" t="b">
        <v>0</v>
      </c>
      <c r="ER41" s="151" t="b">
        <v>0</v>
      </c>
      <c r="ES41" s="150" t="b">
        <v>0</v>
      </c>
      <c r="ET41" s="191" t="b">
        <v>0</v>
      </c>
      <c r="EU41" s="150" t="b">
        <v>0</v>
      </c>
      <c r="EV41" s="149" t="b">
        <v>0</v>
      </c>
      <c r="EW41" s="151" t="b">
        <v>0</v>
      </c>
      <c r="EX41" s="150" t="b">
        <v>0</v>
      </c>
      <c r="EY41" s="191" t="b">
        <v>0</v>
      </c>
      <c r="EZ41" s="150" t="b">
        <v>0</v>
      </c>
      <c r="FA41" s="149" t="b">
        <v>0</v>
      </c>
      <c r="FB41" s="151" t="b">
        <v>0</v>
      </c>
      <c r="FC41" s="150" t="b">
        <v>0</v>
      </c>
      <c r="FD41" s="150" t="b">
        <v>0</v>
      </c>
      <c r="FE41" s="150" t="b">
        <v>0</v>
      </c>
      <c r="FF41" s="192" t="b">
        <v>0</v>
      </c>
      <c r="FG41" s="151" t="b">
        <v>0</v>
      </c>
      <c r="FH41" s="205" t="b">
        <v>0</v>
      </c>
      <c r="FI41" s="150" t="b">
        <v>0</v>
      </c>
      <c r="FJ41" s="150" t="b">
        <v>0</v>
      </c>
      <c r="FK41" s="149" t="b">
        <v>0</v>
      </c>
      <c r="FL41" s="151" t="b">
        <v>0</v>
      </c>
      <c r="FM41" s="150" t="b">
        <v>0</v>
      </c>
      <c r="FN41" s="150" t="b">
        <v>0</v>
      </c>
      <c r="FO41" s="150" t="b">
        <v>0</v>
      </c>
      <c r="FP41" s="149" t="b">
        <v>0</v>
      </c>
      <c r="FQ41" s="151" t="b">
        <v>0</v>
      </c>
      <c r="FR41" s="150" t="b">
        <v>0</v>
      </c>
      <c r="FS41" s="191" t="b">
        <v>0</v>
      </c>
      <c r="FT41" s="150" t="b">
        <v>0</v>
      </c>
      <c r="FU41" s="149" t="b">
        <v>0</v>
      </c>
      <c r="FV41" s="151" t="b">
        <v>0</v>
      </c>
      <c r="FW41" s="150" t="b">
        <v>0</v>
      </c>
      <c r="FX41" s="191" t="b">
        <v>0</v>
      </c>
      <c r="FY41" s="150" t="b">
        <v>0</v>
      </c>
      <c r="FZ41" s="149" t="b">
        <v>0</v>
      </c>
      <c r="GA41" s="91"/>
      <c r="GB41" s="145"/>
      <c r="GC41" s="144"/>
      <c r="GD41" s="144"/>
      <c r="GE41" s="144"/>
      <c r="GF41" s="148"/>
      <c r="GG41" s="147"/>
      <c r="GH41" s="146"/>
      <c r="GI41" s="145"/>
      <c r="GJ41" s="144"/>
      <c r="GK41" s="143"/>
      <c r="GL41" s="142"/>
      <c r="GM41" s="141"/>
      <c r="GN41" s="140"/>
      <c r="GO41" s="139"/>
      <c r="GP41" s="138"/>
      <c r="GQ41" s="137"/>
      <c r="GR41" s="180"/>
      <c r="GS41" s="136"/>
      <c r="GT41" s="135"/>
      <c r="GU41" s="134"/>
      <c r="GV41" s="133"/>
      <c r="GW41" s="132"/>
      <c r="GX41" s="131"/>
      <c r="GY41" s="130"/>
      <c r="GZ41" s="129"/>
    </row>
    <row r="42" spans="1:208" x14ac:dyDescent="0.3">
      <c r="A42" s="128" t="str">
        <f t="shared" si="0"/>
        <v/>
      </c>
      <c r="B42" s="190"/>
      <c r="C42" s="206"/>
      <c r="D42" s="188"/>
      <c r="E42" s="421"/>
      <c r="F42" s="414"/>
      <c r="G42" s="423"/>
      <c r="H42" s="423"/>
      <c r="I42" s="424"/>
      <c r="J42" s="423"/>
      <c r="K42" s="423"/>
      <c r="L42" s="423"/>
      <c r="M42" s="423"/>
      <c r="N42" s="415"/>
      <c r="O42" s="406"/>
      <c r="P42" s="406"/>
      <c r="Q42" s="407"/>
      <c r="R42" s="407"/>
      <c r="S42" s="408"/>
      <c r="T42" s="406"/>
      <c r="U42" s="406"/>
      <c r="V42" s="406"/>
      <c r="W42" s="406"/>
      <c r="X42" s="408"/>
      <c r="Y42" s="406"/>
      <c r="Z42" s="406"/>
      <c r="AA42" s="406"/>
      <c r="AB42" s="406"/>
      <c r="AC42" s="408"/>
      <c r="AD42" s="406"/>
      <c r="AE42" s="406"/>
      <c r="AF42" s="406"/>
      <c r="AG42" s="406"/>
      <c r="AH42" s="408"/>
      <c r="AI42" s="91"/>
      <c r="AJ42" s="395"/>
      <c r="AK42" s="396"/>
      <c r="AL42" s="396"/>
      <c r="AM42" s="396"/>
      <c r="AN42" s="396"/>
      <c r="AO42" s="396"/>
      <c r="AP42" s="396"/>
      <c r="AQ42" s="396"/>
      <c r="AR42" s="396"/>
      <c r="AS42" s="396"/>
      <c r="AT42" s="397"/>
      <c r="AU42" s="395"/>
      <c r="AV42" s="396"/>
      <c r="AW42" s="398"/>
      <c r="AX42" s="398"/>
      <c r="AY42" s="399"/>
      <c r="AZ42" s="185">
        <f t="shared" si="1"/>
        <v>0</v>
      </c>
      <c r="BA42" s="184">
        <f t="shared" si="2"/>
        <v>0</v>
      </c>
      <c r="BB42" s="183">
        <f t="shared" si="3"/>
        <v>0</v>
      </c>
      <c r="BC42" s="139"/>
      <c r="BD42" s="182"/>
      <c r="BE42" s="181"/>
      <c r="BF42" s="180"/>
      <c r="BG42" s="179"/>
      <c r="BH42" s="178"/>
      <c r="BI42" s="177"/>
      <c r="BJ42" s="156"/>
      <c r="BK42" s="176"/>
      <c r="BL42" s="132"/>
      <c r="BM42" s="175"/>
      <c r="BN42" s="174"/>
      <c r="BO42" s="173"/>
      <c r="BP42" s="115"/>
      <c r="BQ42" s="115"/>
      <c r="BR42" s="201" t="b">
        <v>1</v>
      </c>
      <c r="BS42" s="152" t="b">
        <v>1</v>
      </c>
      <c r="BT42" s="152" t="b">
        <v>1</v>
      </c>
      <c r="BU42" s="150" t="b">
        <v>1</v>
      </c>
      <c r="BV42" s="186" t="b">
        <v>1</v>
      </c>
      <c r="BW42" s="200" t="b">
        <v>1</v>
      </c>
      <c r="BX42" s="152" t="b">
        <v>1</v>
      </c>
      <c r="BY42" s="150" t="b">
        <v>1</v>
      </c>
      <c r="BZ42" s="152" t="b">
        <v>1</v>
      </c>
      <c r="CA42" s="186" t="b">
        <v>1</v>
      </c>
      <c r="CB42" s="150" t="b">
        <v>1</v>
      </c>
      <c r="CC42" s="150" t="b">
        <v>1</v>
      </c>
      <c r="CD42" s="150" t="b">
        <v>1</v>
      </c>
      <c r="CE42" s="150" t="b">
        <v>1</v>
      </c>
      <c r="CF42" s="150" t="b">
        <v>1</v>
      </c>
      <c r="CG42" s="151" t="b">
        <v>1</v>
      </c>
      <c r="CH42" s="150" t="b">
        <v>1</v>
      </c>
      <c r="CI42" s="150" t="b">
        <v>1</v>
      </c>
      <c r="CJ42" s="150" t="b">
        <v>1</v>
      </c>
      <c r="CK42" s="149" t="b">
        <v>1</v>
      </c>
      <c r="CL42" s="151" t="b">
        <v>1</v>
      </c>
      <c r="CM42" s="150" t="b">
        <v>1</v>
      </c>
      <c r="CN42" s="150" t="b">
        <v>1</v>
      </c>
      <c r="CO42" s="152" t="b">
        <v>1</v>
      </c>
      <c r="CP42" s="192" t="b">
        <v>1</v>
      </c>
      <c r="CQ42" s="150" t="b">
        <v>1</v>
      </c>
      <c r="CR42" s="150" t="b">
        <v>1</v>
      </c>
      <c r="CS42" s="198" t="b">
        <v>1</v>
      </c>
      <c r="CT42" s="198" t="b">
        <v>1</v>
      </c>
      <c r="CU42" s="198" t="b">
        <v>1</v>
      </c>
      <c r="CV42" s="199" t="b">
        <v>1</v>
      </c>
      <c r="CW42" s="198" t="b">
        <v>1</v>
      </c>
      <c r="CX42" s="198" t="b">
        <v>1</v>
      </c>
      <c r="CY42" s="198" t="b">
        <v>1</v>
      </c>
      <c r="CZ42" s="197" t="b">
        <v>1</v>
      </c>
      <c r="DA42" s="193" t="b">
        <v>1</v>
      </c>
      <c r="DB42" s="152" t="b">
        <v>1</v>
      </c>
      <c r="DC42" s="152" t="b">
        <v>1</v>
      </c>
      <c r="DD42" s="152" t="b">
        <v>1</v>
      </c>
      <c r="DE42" s="192" t="b">
        <v>1</v>
      </c>
      <c r="DF42" s="91"/>
      <c r="DG42" s="167">
        <v>18</v>
      </c>
      <c r="DH42" s="166">
        <v>4</v>
      </c>
      <c r="DI42" s="166">
        <v>4</v>
      </c>
      <c r="DJ42" s="166"/>
      <c r="DK42" s="166"/>
      <c r="DL42" s="165"/>
      <c r="DM42" s="196">
        <v>22</v>
      </c>
      <c r="DN42" s="195"/>
      <c r="DO42" s="162">
        <v>0.5</v>
      </c>
      <c r="DP42" s="144"/>
      <c r="DQ42" s="148">
        <v>0.5</v>
      </c>
      <c r="DR42" s="194">
        <f t="shared" si="4"/>
        <v>26</v>
      </c>
      <c r="DS42" s="160">
        <f t="shared" si="5"/>
        <v>1</v>
      </c>
      <c r="DT42" s="159">
        <f t="shared" si="6"/>
        <v>22</v>
      </c>
      <c r="DU42" s="139">
        <f t="shared" si="7"/>
        <v>40</v>
      </c>
      <c r="DV42" s="138">
        <f t="shared" si="8"/>
        <v>0</v>
      </c>
      <c r="DW42" s="137">
        <f t="shared" si="9"/>
        <v>0</v>
      </c>
      <c r="DX42" s="180">
        <f t="shared" si="10"/>
        <v>0</v>
      </c>
      <c r="DY42" s="136">
        <f t="shared" si="11"/>
        <v>1.9047619047619047</v>
      </c>
      <c r="DZ42" s="177">
        <f t="shared" si="12"/>
        <v>0.6</v>
      </c>
      <c r="EA42" s="132">
        <f t="shared" si="13"/>
        <v>6</v>
      </c>
      <c r="EB42" s="176">
        <f t="shared" si="14"/>
        <v>0.29333333333333333</v>
      </c>
      <c r="EC42" s="156">
        <f t="shared" si="15"/>
        <v>2.9333333333333331</v>
      </c>
      <c r="ED42" s="155">
        <f t="shared" si="16"/>
        <v>9.9333333333333336</v>
      </c>
      <c r="EE42" s="154">
        <f t="shared" si="17"/>
        <v>9.9333333333333336</v>
      </c>
      <c r="EF42" s="153"/>
      <c r="EG42" s="95"/>
      <c r="EH42" s="151" t="b">
        <v>0</v>
      </c>
      <c r="EI42" s="151" t="b">
        <v>1</v>
      </c>
      <c r="EJ42" s="152" t="b">
        <v>1</v>
      </c>
      <c r="EK42" s="150" t="b">
        <v>1</v>
      </c>
      <c r="EL42" s="149" t="b">
        <v>0</v>
      </c>
      <c r="EM42" s="193" t="b">
        <v>0</v>
      </c>
      <c r="EN42" s="152" t="b">
        <v>1</v>
      </c>
      <c r="EO42" s="150" t="b">
        <v>0</v>
      </c>
      <c r="EP42" s="150" t="b">
        <v>1</v>
      </c>
      <c r="EQ42" s="149" t="b">
        <v>0</v>
      </c>
      <c r="ER42" s="151" t="b">
        <v>0</v>
      </c>
      <c r="ES42" s="150" t="b">
        <v>0</v>
      </c>
      <c r="ET42" s="191" t="b">
        <v>0</v>
      </c>
      <c r="EU42" s="150" t="b">
        <v>0</v>
      </c>
      <c r="EV42" s="149" t="b">
        <v>0</v>
      </c>
      <c r="EW42" s="151" t="b">
        <v>0</v>
      </c>
      <c r="EX42" s="150" t="b">
        <v>0</v>
      </c>
      <c r="EY42" s="191" t="b">
        <v>0</v>
      </c>
      <c r="EZ42" s="150" t="b">
        <v>0</v>
      </c>
      <c r="FA42" s="149" t="b">
        <v>0</v>
      </c>
      <c r="FB42" s="151" t="b">
        <v>0</v>
      </c>
      <c r="FC42" s="150" t="b">
        <v>0</v>
      </c>
      <c r="FD42" s="150" t="b">
        <v>0</v>
      </c>
      <c r="FE42" s="150" t="b">
        <v>0</v>
      </c>
      <c r="FF42" s="192" t="b">
        <v>0</v>
      </c>
      <c r="FG42" s="151" t="b">
        <v>0</v>
      </c>
      <c r="FH42" s="205" t="b">
        <v>0</v>
      </c>
      <c r="FI42" s="150" t="b">
        <v>0</v>
      </c>
      <c r="FJ42" s="150" t="b">
        <v>0</v>
      </c>
      <c r="FK42" s="149" t="b">
        <v>0</v>
      </c>
      <c r="FL42" s="151" t="b">
        <v>0</v>
      </c>
      <c r="FM42" s="150" t="b">
        <v>0</v>
      </c>
      <c r="FN42" s="150" t="b">
        <v>0</v>
      </c>
      <c r="FO42" s="150" t="b">
        <v>0</v>
      </c>
      <c r="FP42" s="149" t="b">
        <v>0</v>
      </c>
      <c r="FQ42" s="151" t="b">
        <v>0</v>
      </c>
      <c r="FR42" s="150" t="b">
        <v>0</v>
      </c>
      <c r="FS42" s="191" t="b">
        <v>0</v>
      </c>
      <c r="FT42" s="150" t="b">
        <v>0</v>
      </c>
      <c r="FU42" s="149" t="b">
        <v>0</v>
      </c>
      <c r="FV42" s="151" t="b">
        <v>0</v>
      </c>
      <c r="FW42" s="150" t="b">
        <v>0</v>
      </c>
      <c r="FX42" s="191" t="b">
        <v>0</v>
      </c>
      <c r="FY42" s="150" t="b">
        <v>0</v>
      </c>
      <c r="FZ42" s="149" t="b">
        <v>0</v>
      </c>
      <c r="GA42" s="91"/>
      <c r="GB42" s="145"/>
      <c r="GC42" s="144"/>
      <c r="GD42" s="144"/>
      <c r="GE42" s="144"/>
      <c r="GF42" s="148"/>
      <c r="GG42" s="147"/>
      <c r="GH42" s="146"/>
      <c r="GI42" s="145"/>
      <c r="GJ42" s="144"/>
      <c r="GK42" s="143"/>
      <c r="GL42" s="142">
        <f t="shared" ref="GL42:GL51" si="18">SUM(GB42:GF42)</f>
        <v>0</v>
      </c>
      <c r="GM42" s="141">
        <f t="shared" ref="GM42:GM51" si="19">SUM(GI42:GK42)</f>
        <v>0</v>
      </c>
      <c r="GN42" s="140">
        <f t="shared" ref="GN42:GN51" si="20">GG42+GH42</f>
        <v>0</v>
      </c>
      <c r="GO42" s="139">
        <f t="shared" ref="GO42:GO51" si="21">COUNTIF(EH42:FP42,TRUE)+SUM(GP42:GQ42)</f>
        <v>5</v>
      </c>
      <c r="GP42" s="138">
        <f t="shared" ref="GP42:GP51" si="22">COUNTIF(EH42:FP42,"R")</f>
        <v>0</v>
      </c>
      <c r="GQ42" s="137">
        <f t="shared" ref="GQ42:GQ51" si="23">COUNTIF(EH42:FP42,"J")</f>
        <v>0</v>
      </c>
      <c r="GR42" s="180">
        <f t="shared" ref="GR42:GR51" si="24">COUNTIF(EH42:FP42,"F")</f>
        <v>0</v>
      </c>
      <c r="GS42" s="136">
        <f t="shared" ref="GS42:GS51" si="25">(GO42)/$GS$6</f>
        <v>0.17857142857142858</v>
      </c>
      <c r="GT42" s="135">
        <f t="shared" ref="GT42:GT51" si="26">GL42*$GT$8/$GT$9</f>
        <v>0</v>
      </c>
      <c r="GU42" s="134">
        <f t="shared" ref="GU42:GU51" si="27">GL42*$GU$8/$GT$9</f>
        <v>0</v>
      </c>
      <c r="GV42" s="133">
        <f t="shared" ref="GV42:GV51" si="28">GN42*$GV$8/$GV$9</f>
        <v>0</v>
      </c>
      <c r="GW42" s="132">
        <f t="shared" ref="GW42:GW51" si="29">GN42*$GW$8/$GV$9</f>
        <v>0</v>
      </c>
      <c r="GX42" s="131">
        <f t="shared" ref="GX42:GX51" si="30">GU42+GW42+GM42</f>
        <v>0</v>
      </c>
      <c r="GY42" s="130">
        <f t="shared" ref="GY42:GY51" si="31">GX42</f>
        <v>0</v>
      </c>
      <c r="GZ42" s="129"/>
    </row>
    <row r="43" spans="1:208" x14ac:dyDescent="0.3">
      <c r="A43" s="128" t="str">
        <f t="shared" ref="A43:A65" si="32">IF(ISTEXT(C43),ROW()-10, "")</f>
        <v/>
      </c>
      <c r="B43" s="190"/>
      <c r="C43" s="202"/>
      <c r="D43" s="188"/>
      <c r="E43" s="421"/>
      <c r="F43" s="414"/>
      <c r="G43" s="423"/>
      <c r="H43" s="423"/>
      <c r="I43" s="424"/>
      <c r="J43" s="423"/>
      <c r="K43" s="423"/>
      <c r="L43" s="423"/>
      <c r="M43" s="423"/>
      <c r="N43" s="415"/>
      <c r="O43" s="406"/>
      <c r="P43" s="406"/>
      <c r="Q43" s="407"/>
      <c r="R43" s="407"/>
      <c r="S43" s="408"/>
      <c r="T43" s="406"/>
      <c r="U43" s="406"/>
      <c r="V43" s="406"/>
      <c r="W43" s="406"/>
      <c r="X43" s="408"/>
      <c r="Y43" s="406"/>
      <c r="Z43" s="406"/>
      <c r="AA43" s="406"/>
      <c r="AB43" s="406"/>
      <c r="AC43" s="408"/>
      <c r="AD43" s="406"/>
      <c r="AE43" s="406"/>
      <c r="AF43" s="406"/>
      <c r="AG43" s="406"/>
      <c r="AH43" s="408"/>
      <c r="AI43" s="91"/>
      <c r="AJ43" s="395"/>
      <c r="AK43" s="396"/>
      <c r="AL43" s="396"/>
      <c r="AM43" s="396"/>
      <c r="AN43" s="396"/>
      <c r="AO43" s="396"/>
      <c r="AP43" s="396"/>
      <c r="AQ43" s="396"/>
      <c r="AR43" s="396"/>
      <c r="AS43" s="396"/>
      <c r="AT43" s="397"/>
      <c r="AU43" s="395"/>
      <c r="AV43" s="396"/>
      <c r="AW43" s="398"/>
      <c r="AX43" s="398"/>
      <c r="AY43" s="399"/>
      <c r="AZ43" s="185">
        <f t="shared" ref="AZ43:AZ65" si="33">SUM(AJ43:AQ43)</f>
        <v>0</v>
      </c>
      <c r="BA43" s="184">
        <f t="shared" ref="BA43:BA65" si="34">SUM(AU43:AY43)</f>
        <v>0</v>
      </c>
      <c r="BB43" s="183">
        <f t="shared" ref="BB43:BB65" si="35">AS43+AT43</f>
        <v>0</v>
      </c>
      <c r="BC43" s="139"/>
      <c r="BD43" s="182"/>
      <c r="BE43" s="181"/>
      <c r="BF43" s="180"/>
      <c r="BG43" s="179"/>
      <c r="BH43" s="178"/>
      <c r="BI43" s="177"/>
      <c r="BJ43" s="156"/>
      <c r="BK43" s="176"/>
      <c r="BL43" s="132"/>
      <c r="BM43" s="175"/>
      <c r="BN43" s="174"/>
      <c r="BO43" s="173"/>
      <c r="BP43" s="115"/>
      <c r="BQ43" s="115"/>
      <c r="BR43" s="201" t="b">
        <v>1</v>
      </c>
      <c r="BS43" s="152" t="b">
        <v>1</v>
      </c>
      <c r="BT43" s="152" t="b">
        <v>1</v>
      </c>
      <c r="BU43" s="150" t="b">
        <v>1</v>
      </c>
      <c r="BV43" s="186" t="b">
        <v>1</v>
      </c>
      <c r="BW43" s="200" t="b">
        <v>1</v>
      </c>
      <c r="BX43" s="152" t="b">
        <v>1</v>
      </c>
      <c r="BY43" s="150" t="b">
        <v>1</v>
      </c>
      <c r="BZ43" s="152" t="b">
        <v>1</v>
      </c>
      <c r="CA43" s="186" t="b">
        <v>1</v>
      </c>
      <c r="CB43" s="150" t="b">
        <v>1</v>
      </c>
      <c r="CC43" s="150" t="b">
        <v>1</v>
      </c>
      <c r="CD43" s="150" t="b">
        <v>1</v>
      </c>
      <c r="CE43" s="150" t="b">
        <v>1</v>
      </c>
      <c r="CF43" s="150" t="b">
        <v>1</v>
      </c>
      <c r="CG43" s="151" t="b">
        <v>1</v>
      </c>
      <c r="CH43" s="150" t="b">
        <v>1</v>
      </c>
      <c r="CI43" s="150" t="b">
        <v>1</v>
      </c>
      <c r="CJ43" s="150" t="b">
        <v>1</v>
      </c>
      <c r="CK43" s="149" t="b">
        <v>1</v>
      </c>
      <c r="CL43" s="151" t="b">
        <v>1</v>
      </c>
      <c r="CM43" s="150" t="b">
        <v>1</v>
      </c>
      <c r="CN43" s="150" t="b">
        <v>1</v>
      </c>
      <c r="CO43" s="152" t="b">
        <v>1</v>
      </c>
      <c r="CP43" s="192" t="b">
        <v>1</v>
      </c>
      <c r="CQ43" s="150" t="b">
        <v>1</v>
      </c>
      <c r="CR43" s="150" t="b">
        <v>1</v>
      </c>
      <c r="CS43" s="198" t="b">
        <v>1</v>
      </c>
      <c r="CT43" s="198" t="b">
        <v>1</v>
      </c>
      <c r="CU43" s="198" t="b">
        <v>1</v>
      </c>
      <c r="CV43" s="199" t="b">
        <v>1</v>
      </c>
      <c r="CW43" s="198" t="b">
        <v>1</v>
      </c>
      <c r="CX43" s="198" t="b">
        <v>1</v>
      </c>
      <c r="CY43" s="198" t="b">
        <v>1</v>
      </c>
      <c r="CZ43" s="197" t="b">
        <v>1</v>
      </c>
      <c r="DA43" s="193" t="b">
        <v>1</v>
      </c>
      <c r="DB43" s="152" t="b">
        <v>1</v>
      </c>
      <c r="DC43" s="152" t="b">
        <v>1</v>
      </c>
      <c r="DD43" s="152" t="b">
        <v>1</v>
      </c>
      <c r="DE43" s="192" t="b">
        <v>1</v>
      </c>
      <c r="DF43" s="91"/>
      <c r="DG43" s="167">
        <v>18</v>
      </c>
      <c r="DH43" s="166">
        <v>4</v>
      </c>
      <c r="DI43" s="166">
        <v>4</v>
      </c>
      <c r="DJ43" s="166"/>
      <c r="DK43" s="166"/>
      <c r="DL43" s="165"/>
      <c r="DM43" s="196">
        <v>30</v>
      </c>
      <c r="DN43" s="195"/>
      <c r="DO43" s="162"/>
      <c r="DP43" s="144"/>
      <c r="DQ43" s="148">
        <v>0.5</v>
      </c>
      <c r="DR43" s="194">
        <f t="shared" ref="DR43:DR65" si="36">SUM(DG43:DL43)</f>
        <v>26</v>
      </c>
      <c r="DS43" s="160">
        <f t="shared" ref="DS43:DS65" si="37">SUM(DO43:DQ43)</f>
        <v>0.5</v>
      </c>
      <c r="DT43" s="159">
        <f t="shared" ref="DT43:DT65" si="38">DM43+DN43</f>
        <v>30</v>
      </c>
      <c r="DU43" s="139">
        <f t="shared" ref="DU43:DU65" si="39">COUNTIF(BR43:DE43,TRUE)+SUM(DV43:DW43)</f>
        <v>40</v>
      </c>
      <c r="DV43" s="138">
        <f t="shared" ref="DV43:DV65" si="40">COUNTIF(BS43:DE43,"R")</f>
        <v>0</v>
      </c>
      <c r="DW43" s="137">
        <f t="shared" ref="DW43:DW65" si="41">COUNTIF(BS43:DE43,"J")</f>
        <v>0</v>
      </c>
      <c r="DX43" s="180">
        <f t="shared" ref="DX43:DX65" si="42">COUNTIF(BR43:DE43,"F")</f>
        <v>0</v>
      </c>
      <c r="DY43" s="136">
        <f t="shared" ref="DY43:DY65" si="43">(DU43)/$DY$6</f>
        <v>1.9047619047619047</v>
      </c>
      <c r="DZ43" s="177">
        <f t="shared" ref="DZ43:DZ65" si="44">DR43*$DZ$8/$DZ$9</f>
        <v>0.6</v>
      </c>
      <c r="EA43" s="132">
        <f t="shared" ref="EA43:EA65" si="45">DR43*$EA$8/$DZ$9</f>
        <v>6</v>
      </c>
      <c r="EB43" s="176">
        <f t="shared" ref="EB43:EB65" si="46">DT43*$EB$8/$EB$9</f>
        <v>0.4</v>
      </c>
      <c r="EC43" s="156">
        <f t="shared" ref="EC43:EC65" si="47">DT43*$EC$8/$EB$9</f>
        <v>4</v>
      </c>
      <c r="ED43" s="155">
        <f t="shared" ref="ED43:ED65" si="48">DS43+EA43+EC43</f>
        <v>10.5</v>
      </c>
      <c r="EE43" s="154">
        <v>10</v>
      </c>
      <c r="EF43" s="153"/>
      <c r="EG43" s="95"/>
      <c r="EH43" s="151" t="b">
        <v>0</v>
      </c>
      <c r="EI43" s="151" t="b">
        <v>1</v>
      </c>
      <c r="EJ43" s="152" t="b">
        <v>1</v>
      </c>
      <c r="EK43" s="150" t="b">
        <v>1</v>
      </c>
      <c r="EL43" s="149" t="b">
        <v>0</v>
      </c>
      <c r="EM43" s="193" t="b">
        <v>0</v>
      </c>
      <c r="EN43" s="152" t="b">
        <v>1</v>
      </c>
      <c r="EO43" s="150" t="b">
        <v>0</v>
      </c>
      <c r="EP43" s="150" t="b">
        <v>1</v>
      </c>
      <c r="EQ43" s="149" t="b">
        <v>0</v>
      </c>
      <c r="ER43" s="151" t="b">
        <v>0</v>
      </c>
      <c r="ES43" s="150" t="b">
        <v>0</v>
      </c>
      <c r="ET43" s="191" t="b">
        <v>0</v>
      </c>
      <c r="EU43" s="150" t="b">
        <v>0</v>
      </c>
      <c r="EV43" s="149" t="b">
        <v>0</v>
      </c>
      <c r="EW43" s="151" t="b">
        <v>0</v>
      </c>
      <c r="EX43" s="150" t="b">
        <v>0</v>
      </c>
      <c r="EY43" s="191" t="b">
        <v>0</v>
      </c>
      <c r="EZ43" s="150" t="b">
        <v>0</v>
      </c>
      <c r="FA43" s="149" t="b">
        <v>0</v>
      </c>
      <c r="FB43" s="151" t="b">
        <v>0</v>
      </c>
      <c r="FC43" s="150" t="b">
        <v>0</v>
      </c>
      <c r="FD43" s="150" t="b">
        <v>0</v>
      </c>
      <c r="FE43" s="150" t="b">
        <v>0</v>
      </c>
      <c r="FF43" s="192" t="b">
        <v>0</v>
      </c>
      <c r="FG43" s="151" t="b">
        <v>0</v>
      </c>
      <c r="FH43" s="205" t="b">
        <v>0</v>
      </c>
      <c r="FI43" s="150" t="b">
        <v>0</v>
      </c>
      <c r="FJ43" s="150" t="b">
        <v>0</v>
      </c>
      <c r="FK43" s="149" t="b">
        <v>0</v>
      </c>
      <c r="FL43" s="151" t="b">
        <v>0</v>
      </c>
      <c r="FM43" s="150" t="b">
        <v>0</v>
      </c>
      <c r="FN43" s="150" t="b">
        <v>0</v>
      </c>
      <c r="FO43" s="150" t="b">
        <v>0</v>
      </c>
      <c r="FP43" s="149" t="b">
        <v>0</v>
      </c>
      <c r="FQ43" s="151" t="b">
        <v>0</v>
      </c>
      <c r="FR43" s="150" t="b">
        <v>0</v>
      </c>
      <c r="FS43" s="191" t="b">
        <v>0</v>
      </c>
      <c r="FT43" s="150" t="b">
        <v>0</v>
      </c>
      <c r="FU43" s="149" t="b">
        <v>0</v>
      </c>
      <c r="FV43" s="151" t="b">
        <v>0</v>
      </c>
      <c r="FW43" s="150" t="b">
        <v>0</v>
      </c>
      <c r="FX43" s="191" t="b">
        <v>0</v>
      </c>
      <c r="FY43" s="150" t="b">
        <v>0</v>
      </c>
      <c r="FZ43" s="149" t="b">
        <v>0</v>
      </c>
      <c r="GA43" s="91"/>
      <c r="GB43" s="145"/>
      <c r="GC43" s="144"/>
      <c r="GD43" s="144"/>
      <c r="GE43" s="144"/>
      <c r="GF43" s="148"/>
      <c r="GG43" s="147"/>
      <c r="GH43" s="146"/>
      <c r="GI43" s="145"/>
      <c r="GJ43" s="144"/>
      <c r="GK43" s="143"/>
      <c r="GL43" s="142">
        <f t="shared" si="18"/>
        <v>0</v>
      </c>
      <c r="GM43" s="141">
        <f t="shared" si="19"/>
        <v>0</v>
      </c>
      <c r="GN43" s="140">
        <f t="shared" si="20"/>
        <v>0</v>
      </c>
      <c r="GO43" s="139">
        <f t="shared" si="21"/>
        <v>5</v>
      </c>
      <c r="GP43" s="138">
        <f t="shared" si="22"/>
        <v>0</v>
      </c>
      <c r="GQ43" s="137">
        <f t="shared" si="23"/>
        <v>0</v>
      </c>
      <c r="GR43" s="180">
        <f t="shared" si="24"/>
        <v>0</v>
      </c>
      <c r="GS43" s="136">
        <f t="shared" si="25"/>
        <v>0.17857142857142858</v>
      </c>
      <c r="GT43" s="135">
        <f t="shared" si="26"/>
        <v>0</v>
      </c>
      <c r="GU43" s="134">
        <f t="shared" si="27"/>
        <v>0</v>
      </c>
      <c r="GV43" s="133">
        <f t="shared" si="28"/>
        <v>0</v>
      </c>
      <c r="GW43" s="132">
        <f t="shared" si="29"/>
        <v>0</v>
      </c>
      <c r="GX43" s="131">
        <f t="shared" si="30"/>
        <v>0</v>
      </c>
      <c r="GY43" s="130">
        <f t="shared" si="31"/>
        <v>0</v>
      </c>
      <c r="GZ43" s="129"/>
    </row>
    <row r="44" spans="1:208" x14ac:dyDescent="0.3">
      <c r="A44" s="128" t="str">
        <f t="shared" si="32"/>
        <v/>
      </c>
      <c r="B44" s="190"/>
      <c r="C44" s="202"/>
      <c r="D44" s="188"/>
      <c r="E44" s="421"/>
      <c r="F44" s="414"/>
      <c r="G44" s="423"/>
      <c r="H44" s="423"/>
      <c r="I44" s="424"/>
      <c r="J44" s="423"/>
      <c r="K44" s="423"/>
      <c r="L44" s="423"/>
      <c r="M44" s="423"/>
      <c r="N44" s="415"/>
      <c r="O44" s="406"/>
      <c r="P44" s="406"/>
      <c r="Q44" s="407"/>
      <c r="R44" s="407"/>
      <c r="S44" s="408"/>
      <c r="T44" s="406"/>
      <c r="U44" s="406"/>
      <c r="V44" s="406"/>
      <c r="W44" s="406"/>
      <c r="X44" s="408"/>
      <c r="Y44" s="406"/>
      <c r="Z44" s="406"/>
      <c r="AA44" s="406"/>
      <c r="AB44" s="406"/>
      <c r="AC44" s="408"/>
      <c r="AD44" s="406"/>
      <c r="AE44" s="406"/>
      <c r="AF44" s="406"/>
      <c r="AG44" s="406"/>
      <c r="AH44" s="408"/>
      <c r="AI44" s="91"/>
      <c r="AJ44" s="395"/>
      <c r="AK44" s="396"/>
      <c r="AL44" s="396"/>
      <c r="AM44" s="396"/>
      <c r="AN44" s="396"/>
      <c r="AO44" s="396"/>
      <c r="AP44" s="396"/>
      <c r="AQ44" s="396"/>
      <c r="AR44" s="396"/>
      <c r="AS44" s="396"/>
      <c r="AT44" s="397"/>
      <c r="AU44" s="395"/>
      <c r="AV44" s="396"/>
      <c r="AW44" s="398"/>
      <c r="AX44" s="398"/>
      <c r="AY44" s="399"/>
      <c r="AZ44" s="185">
        <f t="shared" si="33"/>
        <v>0</v>
      </c>
      <c r="BA44" s="184">
        <f t="shared" si="34"/>
        <v>0</v>
      </c>
      <c r="BB44" s="183">
        <f t="shared" si="35"/>
        <v>0</v>
      </c>
      <c r="BC44" s="139"/>
      <c r="BD44" s="182"/>
      <c r="BE44" s="181"/>
      <c r="BF44" s="180"/>
      <c r="BG44" s="179"/>
      <c r="BH44" s="178"/>
      <c r="BI44" s="177"/>
      <c r="BJ44" s="156"/>
      <c r="BK44" s="176"/>
      <c r="BL44" s="132"/>
      <c r="BM44" s="175"/>
      <c r="BN44" s="174"/>
      <c r="BO44" s="173"/>
      <c r="BP44" s="115"/>
      <c r="BQ44" s="115"/>
      <c r="BR44" s="201" t="b">
        <v>1</v>
      </c>
      <c r="BS44" s="152" t="s">
        <v>12</v>
      </c>
      <c r="BT44" s="152" t="b">
        <v>1</v>
      </c>
      <c r="BU44" s="150" t="b">
        <v>1</v>
      </c>
      <c r="BV44" s="186" t="b">
        <v>1</v>
      </c>
      <c r="BW44" s="200" t="b">
        <v>1</v>
      </c>
      <c r="BX44" s="152" t="b">
        <v>1</v>
      </c>
      <c r="BY44" s="150" t="s">
        <v>12</v>
      </c>
      <c r="BZ44" s="152" t="b">
        <v>1</v>
      </c>
      <c r="CA44" s="186" t="b">
        <v>1</v>
      </c>
      <c r="CB44" s="150" t="b">
        <v>1</v>
      </c>
      <c r="CC44" s="150" t="b">
        <v>1</v>
      </c>
      <c r="CD44" s="150" t="b">
        <v>1</v>
      </c>
      <c r="CE44" s="150" t="b">
        <v>1</v>
      </c>
      <c r="CF44" s="150" t="b">
        <v>1</v>
      </c>
      <c r="CG44" s="151" t="b">
        <v>1</v>
      </c>
      <c r="CH44" s="150" t="b">
        <v>1</v>
      </c>
      <c r="CI44" s="150" t="b">
        <v>1</v>
      </c>
      <c r="CJ44" s="150" t="b">
        <v>1</v>
      </c>
      <c r="CK44" s="149" t="b">
        <v>1</v>
      </c>
      <c r="CL44" s="151" t="b">
        <v>1</v>
      </c>
      <c r="CM44" s="150" t="b">
        <v>1</v>
      </c>
      <c r="CN44" s="150" t="b">
        <v>1</v>
      </c>
      <c r="CO44" s="152" t="b">
        <v>1</v>
      </c>
      <c r="CP44" s="192" t="b">
        <v>1</v>
      </c>
      <c r="CQ44" s="150" t="b">
        <v>1</v>
      </c>
      <c r="CR44" s="150" t="b">
        <v>1</v>
      </c>
      <c r="CS44" s="198" t="b">
        <v>1</v>
      </c>
      <c r="CT44" s="198" t="b">
        <v>1</v>
      </c>
      <c r="CU44" s="198" t="b">
        <v>1</v>
      </c>
      <c r="CV44" s="199" t="b">
        <v>1</v>
      </c>
      <c r="CW44" s="198" t="b">
        <v>1</v>
      </c>
      <c r="CX44" s="198" t="b">
        <v>1</v>
      </c>
      <c r="CY44" s="198" t="b">
        <v>1</v>
      </c>
      <c r="CZ44" s="197" t="b">
        <v>1</v>
      </c>
      <c r="DA44" s="193" t="b">
        <v>1</v>
      </c>
      <c r="DB44" s="152" t="b">
        <v>1</v>
      </c>
      <c r="DC44" s="152" t="b">
        <v>1</v>
      </c>
      <c r="DD44" s="152" t="b">
        <v>1</v>
      </c>
      <c r="DE44" s="192" t="b">
        <v>1</v>
      </c>
      <c r="DF44" s="91"/>
      <c r="DG44" s="167">
        <v>14</v>
      </c>
      <c r="DH44" s="166">
        <v>3</v>
      </c>
      <c r="DI44" s="166">
        <v>3</v>
      </c>
      <c r="DJ44" s="166"/>
      <c r="DK44" s="166"/>
      <c r="DL44" s="165"/>
      <c r="DM44" s="196">
        <v>11</v>
      </c>
      <c r="DN44" s="195"/>
      <c r="DO44" s="162"/>
      <c r="DP44" s="144"/>
      <c r="DQ44" s="148"/>
      <c r="DR44" s="194">
        <f t="shared" si="36"/>
        <v>20</v>
      </c>
      <c r="DS44" s="160">
        <f t="shared" si="37"/>
        <v>0</v>
      </c>
      <c r="DT44" s="159">
        <f t="shared" si="38"/>
        <v>11</v>
      </c>
      <c r="DU44" s="139">
        <f t="shared" si="39"/>
        <v>40</v>
      </c>
      <c r="DV44" s="138">
        <f t="shared" si="40"/>
        <v>0</v>
      </c>
      <c r="DW44" s="137">
        <f t="shared" si="41"/>
        <v>2</v>
      </c>
      <c r="DX44" s="180">
        <f t="shared" si="42"/>
        <v>0</v>
      </c>
      <c r="DY44" s="136">
        <f t="shared" si="43"/>
        <v>1.9047619047619047</v>
      </c>
      <c r="DZ44" s="177">
        <f t="shared" si="44"/>
        <v>0.46153846153846156</v>
      </c>
      <c r="EA44" s="132">
        <f t="shared" si="45"/>
        <v>4.615384615384615</v>
      </c>
      <c r="EB44" s="176">
        <f t="shared" si="46"/>
        <v>0.14666666666666667</v>
      </c>
      <c r="EC44" s="156">
        <f t="shared" si="47"/>
        <v>1.4666666666666666</v>
      </c>
      <c r="ED44" s="155">
        <f t="shared" si="48"/>
        <v>6.0820512820512818</v>
      </c>
      <c r="EE44" s="154">
        <f>ED44</f>
        <v>6.0820512820512818</v>
      </c>
      <c r="EF44" s="153"/>
      <c r="EG44" s="95"/>
      <c r="EH44" s="151" t="b">
        <v>0</v>
      </c>
      <c r="EI44" s="151" t="b">
        <v>1</v>
      </c>
      <c r="EJ44" s="152" t="b">
        <v>1</v>
      </c>
      <c r="EK44" s="150" t="b">
        <v>1</v>
      </c>
      <c r="EL44" s="149" t="b">
        <v>0</v>
      </c>
      <c r="EM44" s="193" t="b">
        <v>0</v>
      </c>
      <c r="EN44" s="152" t="b">
        <v>1</v>
      </c>
      <c r="EO44" s="150" t="b">
        <v>0</v>
      </c>
      <c r="EP44" s="150" t="b">
        <v>1</v>
      </c>
      <c r="EQ44" s="149" t="b">
        <v>0</v>
      </c>
      <c r="ER44" s="151" t="b">
        <v>0</v>
      </c>
      <c r="ES44" s="150" t="b">
        <v>0</v>
      </c>
      <c r="ET44" s="191" t="b">
        <v>0</v>
      </c>
      <c r="EU44" s="150" t="b">
        <v>0</v>
      </c>
      <c r="EV44" s="149" t="b">
        <v>0</v>
      </c>
      <c r="EW44" s="151" t="b">
        <v>0</v>
      </c>
      <c r="EX44" s="150" t="b">
        <v>0</v>
      </c>
      <c r="EY44" s="191" t="b">
        <v>0</v>
      </c>
      <c r="EZ44" s="150" t="b">
        <v>0</v>
      </c>
      <c r="FA44" s="149" t="b">
        <v>0</v>
      </c>
      <c r="FB44" s="151" t="b">
        <v>0</v>
      </c>
      <c r="FC44" s="150" t="b">
        <v>0</v>
      </c>
      <c r="FD44" s="150" t="b">
        <v>0</v>
      </c>
      <c r="FE44" s="150" t="b">
        <v>0</v>
      </c>
      <c r="FF44" s="192" t="b">
        <v>0</v>
      </c>
      <c r="FG44" s="151" t="b">
        <v>0</v>
      </c>
      <c r="FH44" s="205" t="b">
        <v>0</v>
      </c>
      <c r="FI44" s="150" t="b">
        <v>0</v>
      </c>
      <c r="FJ44" s="150" t="b">
        <v>0</v>
      </c>
      <c r="FK44" s="149" t="b">
        <v>0</v>
      </c>
      <c r="FL44" s="151" t="b">
        <v>0</v>
      </c>
      <c r="FM44" s="150" t="b">
        <v>0</v>
      </c>
      <c r="FN44" s="150" t="b">
        <v>0</v>
      </c>
      <c r="FO44" s="150" t="b">
        <v>0</v>
      </c>
      <c r="FP44" s="149" t="b">
        <v>0</v>
      </c>
      <c r="FQ44" s="151" t="b">
        <v>0</v>
      </c>
      <c r="FR44" s="150" t="b">
        <v>0</v>
      </c>
      <c r="FS44" s="191" t="b">
        <v>0</v>
      </c>
      <c r="FT44" s="150" t="b">
        <v>0</v>
      </c>
      <c r="FU44" s="149" t="b">
        <v>0</v>
      </c>
      <c r="FV44" s="151" t="b">
        <v>0</v>
      </c>
      <c r="FW44" s="150" t="b">
        <v>0</v>
      </c>
      <c r="FX44" s="191" t="b">
        <v>0</v>
      </c>
      <c r="FY44" s="150" t="b">
        <v>0</v>
      </c>
      <c r="FZ44" s="149" t="b">
        <v>0</v>
      </c>
      <c r="GA44" s="91"/>
      <c r="GB44" s="145"/>
      <c r="GC44" s="144"/>
      <c r="GD44" s="144"/>
      <c r="GE44" s="144"/>
      <c r="GF44" s="148"/>
      <c r="GG44" s="147"/>
      <c r="GH44" s="146"/>
      <c r="GI44" s="145"/>
      <c r="GJ44" s="144"/>
      <c r="GK44" s="143"/>
      <c r="GL44" s="142">
        <f t="shared" si="18"/>
        <v>0</v>
      </c>
      <c r="GM44" s="141">
        <f t="shared" si="19"/>
        <v>0</v>
      </c>
      <c r="GN44" s="140">
        <f t="shared" si="20"/>
        <v>0</v>
      </c>
      <c r="GO44" s="139">
        <f t="shared" si="21"/>
        <v>5</v>
      </c>
      <c r="GP44" s="138">
        <f t="shared" si="22"/>
        <v>0</v>
      </c>
      <c r="GQ44" s="137">
        <f t="shared" si="23"/>
        <v>0</v>
      </c>
      <c r="GR44" s="180">
        <f t="shared" si="24"/>
        <v>0</v>
      </c>
      <c r="GS44" s="136">
        <f t="shared" si="25"/>
        <v>0.17857142857142858</v>
      </c>
      <c r="GT44" s="135">
        <f t="shared" si="26"/>
        <v>0</v>
      </c>
      <c r="GU44" s="134">
        <f t="shared" si="27"/>
        <v>0</v>
      </c>
      <c r="GV44" s="133">
        <f t="shared" si="28"/>
        <v>0</v>
      </c>
      <c r="GW44" s="132">
        <f t="shared" si="29"/>
        <v>0</v>
      </c>
      <c r="GX44" s="131">
        <f t="shared" si="30"/>
        <v>0</v>
      </c>
      <c r="GY44" s="130">
        <f t="shared" si="31"/>
        <v>0</v>
      </c>
      <c r="GZ44" s="129"/>
    </row>
    <row r="45" spans="1:208" x14ac:dyDescent="0.3">
      <c r="A45" s="128" t="str">
        <f t="shared" si="32"/>
        <v/>
      </c>
      <c r="B45" s="190"/>
      <c r="C45" s="202"/>
      <c r="D45" s="204"/>
      <c r="E45" s="421"/>
      <c r="F45" s="414"/>
      <c r="G45" s="423"/>
      <c r="H45" s="423"/>
      <c r="I45" s="424"/>
      <c r="J45" s="423"/>
      <c r="K45" s="423"/>
      <c r="L45" s="423"/>
      <c r="M45" s="423"/>
      <c r="N45" s="415"/>
      <c r="O45" s="406"/>
      <c r="P45" s="406"/>
      <c r="Q45" s="407"/>
      <c r="R45" s="407"/>
      <c r="S45" s="408"/>
      <c r="T45" s="406"/>
      <c r="U45" s="406"/>
      <c r="V45" s="406"/>
      <c r="W45" s="406"/>
      <c r="X45" s="408"/>
      <c r="Y45" s="406"/>
      <c r="Z45" s="406"/>
      <c r="AA45" s="406"/>
      <c r="AB45" s="406"/>
      <c r="AC45" s="408"/>
      <c r="AD45" s="406"/>
      <c r="AE45" s="406"/>
      <c r="AF45" s="406"/>
      <c r="AG45" s="406"/>
      <c r="AH45" s="408"/>
      <c r="AI45" s="91"/>
      <c r="AJ45" s="395"/>
      <c r="AK45" s="396"/>
      <c r="AL45" s="396"/>
      <c r="AM45" s="396"/>
      <c r="AN45" s="396"/>
      <c r="AO45" s="396"/>
      <c r="AP45" s="396"/>
      <c r="AQ45" s="396"/>
      <c r="AR45" s="396"/>
      <c r="AS45" s="396"/>
      <c r="AT45" s="397"/>
      <c r="AU45" s="395"/>
      <c r="AV45" s="396"/>
      <c r="AW45" s="398"/>
      <c r="AX45" s="398"/>
      <c r="AY45" s="399"/>
      <c r="AZ45" s="185">
        <f t="shared" si="33"/>
        <v>0</v>
      </c>
      <c r="BA45" s="184">
        <f t="shared" si="34"/>
        <v>0</v>
      </c>
      <c r="BB45" s="183">
        <f t="shared" si="35"/>
        <v>0</v>
      </c>
      <c r="BC45" s="139"/>
      <c r="BD45" s="182"/>
      <c r="BE45" s="181"/>
      <c r="BF45" s="180"/>
      <c r="BG45" s="179"/>
      <c r="BH45" s="178"/>
      <c r="BI45" s="177"/>
      <c r="BJ45" s="156"/>
      <c r="BK45" s="176"/>
      <c r="BL45" s="132"/>
      <c r="BM45" s="175"/>
      <c r="BN45" s="174"/>
      <c r="BO45" s="173"/>
      <c r="BP45" s="115"/>
      <c r="BQ45" s="115"/>
      <c r="BR45" s="201" t="b">
        <v>1</v>
      </c>
      <c r="BS45" s="152" t="b">
        <v>1</v>
      </c>
      <c r="BT45" s="152" t="b">
        <v>1</v>
      </c>
      <c r="BU45" s="150" t="b">
        <v>1</v>
      </c>
      <c r="BV45" s="186" t="b">
        <v>1</v>
      </c>
      <c r="BW45" s="200" t="b">
        <v>1</v>
      </c>
      <c r="BX45" s="152" t="b">
        <v>1</v>
      </c>
      <c r="BY45" s="150" t="b">
        <v>1</v>
      </c>
      <c r="BZ45" s="152" t="b">
        <v>1</v>
      </c>
      <c r="CA45" s="186" t="b">
        <v>1</v>
      </c>
      <c r="CB45" s="150" t="b">
        <v>1</v>
      </c>
      <c r="CC45" s="150" t="b">
        <v>1</v>
      </c>
      <c r="CD45" s="150" t="b">
        <v>1</v>
      </c>
      <c r="CE45" s="150" t="b">
        <v>1</v>
      </c>
      <c r="CF45" s="150" t="b">
        <v>1</v>
      </c>
      <c r="CG45" s="151" t="b">
        <v>1</v>
      </c>
      <c r="CH45" s="150" t="b">
        <v>1</v>
      </c>
      <c r="CI45" s="150" t="b">
        <v>1</v>
      </c>
      <c r="CJ45" s="150" t="b">
        <v>1</v>
      </c>
      <c r="CK45" s="149" t="b">
        <v>1</v>
      </c>
      <c r="CL45" s="151" t="b">
        <v>1</v>
      </c>
      <c r="CM45" s="150" t="b">
        <v>1</v>
      </c>
      <c r="CN45" s="150" t="b">
        <v>1</v>
      </c>
      <c r="CO45" s="152" t="s">
        <v>12</v>
      </c>
      <c r="CP45" s="192" t="s">
        <v>12</v>
      </c>
      <c r="CQ45" s="150" t="b">
        <v>1</v>
      </c>
      <c r="CR45" s="150" t="s">
        <v>9</v>
      </c>
      <c r="CS45" s="198" t="b">
        <v>1</v>
      </c>
      <c r="CT45" s="198" t="b">
        <v>1</v>
      </c>
      <c r="CU45" s="198" t="b">
        <v>1</v>
      </c>
      <c r="CV45" s="199" t="b">
        <v>1</v>
      </c>
      <c r="CW45" s="198" t="b">
        <v>1</v>
      </c>
      <c r="CX45" s="198" t="b">
        <v>1</v>
      </c>
      <c r="CY45" s="198" t="b">
        <v>1</v>
      </c>
      <c r="CZ45" s="197" t="b">
        <v>1</v>
      </c>
      <c r="DA45" s="193" t="b">
        <v>1</v>
      </c>
      <c r="DB45" s="152" t="b">
        <v>1</v>
      </c>
      <c r="DC45" s="152" t="b">
        <v>1</v>
      </c>
      <c r="DD45" s="152" t="b">
        <v>1</v>
      </c>
      <c r="DE45" s="192" t="b">
        <v>1</v>
      </c>
      <c r="DF45" s="91"/>
      <c r="DG45" s="167">
        <v>18</v>
      </c>
      <c r="DH45" s="166">
        <v>4</v>
      </c>
      <c r="DI45" s="166"/>
      <c r="DJ45" s="166"/>
      <c r="DK45" s="166"/>
      <c r="DL45" s="165"/>
      <c r="DM45" s="196">
        <v>19</v>
      </c>
      <c r="DN45" s="195"/>
      <c r="DO45" s="162"/>
      <c r="DP45" s="144"/>
      <c r="DQ45" s="148"/>
      <c r="DR45" s="194">
        <f t="shared" si="36"/>
        <v>22</v>
      </c>
      <c r="DS45" s="160">
        <f t="shared" si="37"/>
        <v>0</v>
      </c>
      <c r="DT45" s="159">
        <f t="shared" si="38"/>
        <v>19</v>
      </c>
      <c r="DU45" s="139">
        <f t="shared" si="39"/>
        <v>39</v>
      </c>
      <c r="DV45" s="138">
        <f t="shared" si="40"/>
        <v>0</v>
      </c>
      <c r="DW45" s="137">
        <f t="shared" si="41"/>
        <v>2</v>
      </c>
      <c r="DX45" s="180">
        <f t="shared" si="42"/>
        <v>1</v>
      </c>
      <c r="DY45" s="136">
        <f t="shared" si="43"/>
        <v>1.8571428571428572</v>
      </c>
      <c r="DZ45" s="177">
        <f t="shared" si="44"/>
        <v>0.50769230769230766</v>
      </c>
      <c r="EA45" s="132">
        <f t="shared" si="45"/>
        <v>5.0769230769230766</v>
      </c>
      <c r="EB45" s="176">
        <f t="shared" si="46"/>
        <v>0.25333333333333335</v>
      </c>
      <c r="EC45" s="156">
        <f t="shared" si="47"/>
        <v>2.5333333333333332</v>
      </c>
      <c r="ED45" s="155">
        <f t="shared" si="48"/>
        <v>7.6102564102564099</v>
      </c>
      <c r="EE45" s="154">
        <v>7</v>
      </c>
      <c r="EF45" s="153"/>
      <c r="EG45" s="95"/>
      <c r="EH45" s="151" t="b">
        <v>0</v>
      </c>
      <c r="EI45" s="151" t="b">
        <v>1</v>
      </c>
      <c r="EJ45" s="152" t="b">
        <v>1</v>
      </c>
      <c r="EK45" s="150" t="b">
        <v>1</v>
      </c>
      <c r="EL45" s="149" t="b">
        <v>0</v>
      </c>
      <c r="EM45" s="193" t="b">
        <v>0</v>
      </c>
      <c r="EN45" s="152" t="b">
        <v>1</v>
      </c>
      <c r="EO45" s="150" t="b">
        <v>0</v>
      </c>
      <c r="EP45" s="150" t="b">
        <v>1</v>
      </c>
      <c r="EQ45" s="149" t="b">
        <v>0</v>
      </c>
      <c r="ER45" s="151" t="b">
        <v>0</v>
      </c>
      <c r="ES45" s="150" t="b">
        <v>0</v>
      </c>
      <c r="ET45" s="191" t="b">
        <v>0</v>
      </c>
      <c r="EU45" s="150" t="b">
        <v>0</v>
      </c>
      <c r="EV45" s="149" t="b">
        <v>0</v>
      </c>
      <c r="EW45" s="151" t="b">
        <v>0</v>
      </c>
      <c r="EX45" s="150" t="b">
        <v>0</v>
      </c>
      <c r="EY45" s="191" t="b">
        <v>0</v>
      </c>
      <c r="EZ45" s="150" t="b">
        <v>0</v>
      </c>
      <c r="FA45" s="149" t="b">
        <v>0</v>
      </c>
      <c r="FB45" s="151" t="b">
        <v>0</v>
      </c>
      <c r="FC45" s="150" t="b">
        <v>0</v>
      </c>
      <c r="FD45" s="150" t="b">
        <v>0</v>
      </c>
      <c r="FE45" s="150" t="b">
        <v>0</v>
      </c>
      <c r="FF45" s="192" t="b">
        <v>0</v>
      </c>
      <c r="FG45" s="151" t="b">
        <v>0</v>
      </c>
      <c r="FH45" s="150" t="b">
        <v>0</v>
      </c>
      <c r="FI45" s="150" t="b">
        <v>0</v>
      </c>
      <c r="FJ45" s="150" t="b">
        <v>0</v>
      </c>
      <c r="FK45" s="149" t="b">
        <v>0</v>
      </c>
      <c r="FL45" s="151" t="b">
        <v>0</v>
      </c>
      <c r="FM45" s="150" t="b">
        <v>0</v>
      </c>
      <c r="FN45" s="150" t="b">
        <v>0</v>
      </c>
      <c r="FO45" s="150" t="b">
        <v>0</v>
      </c>
      <c r="FP45" s="149" t="b">
        <v>0</v>
      </c>
      <c r="FQ45" s="151" t="b">
        <v>0</v>
      </c>
      <c r="FR45" s="150" t="b">
        <v>0</v>
      </c>
      <c r="FS45" s="191" t="b">
        <v>0</v>
      </c>
      <c r="FT45" s="150" t="b">
        <v>0</v>
      </c>
      <c r="FU45" s="149" t="b">
        <v>0</v>
      </c>
      <c r="FV45" s="151" t="b">
        <v>0</v>
      </c>
      <c r="FW45" s="150" t="b">
        <v>0</v>
      </c>
      <c r="FX45" s="191" t="b">
        <v>0</v>
      </c>
      <c r="FY45" s="150" t="b">
        <v>0</v>
      </c>
      <c r="FZ45" s="149" t="b">
        <v>0</v>
      </c>
      <c r="GA45" s="91"/>
      <c r="GB45" s="145"/>
      <c r="GC45" s="144"/>
      <c r="GD45" s="144"/>
      <c r="GE45" s="144"/>
      <c r="GF45" s="148"/>
      <c r="GG45" s="147"/>
      <c r="GH45" s="146"/>
      <c r="GI45" s="145"/>
      <c r="GJ45" s="144"/>
      <c r="GK45" s="143"/>
      <c r="GL45" s="142">
        <f t="shared" si="18"/>
        <v>0</v>
      </c>
      <c r="GM45" s="141">
        <f t="shared" si="19"/>
        <v>0</v>
      </c>
      <c r="GN45" s="140">
        <f t="shared" si="20"/>
        <v>0</v>
      </c>
      <c r="GO45" s="139">
        <f t="shared" si="21"/>
        <v>5</v>
      </c>
      <c r="GP45" s="138">
        <f t="shared" si="22"/>
        <v>0</v>
      </c>
      <c r="GQ45" s="137">
        <f t="shared" si="23"/>
        <v>0</v>
      </c>
      <c r="GR45" s="180">
        <f t="shared" si="24"/>
        <v>0</v>
      </c>
      <c r="GS45" s="136">
        <f t="shared" si="25"/>
        <v>0.17857142857142858</v>
      </c>
      <c r="GT45" s="135">
        <f t="shared" si="26"/>
        <v>0</v>
      </c>
      <c r="GU45" s="134">
        <f t="shared" si="27"/>
        <v>0</v>
      </c>
      <c r="GV45" s="133">
        <f t="shared" si="28"/>
        <v>0</v>
      </c>
      <c r="GW45" s="132">
        <f t="shared" si="29"/>
        <v>0</v>
      </c>
      <c r="GX45" s="131">
        <f t="shared" si="30"/>
        <v>0</v>
      </c>
      <c r="GY45" s="130">
        <f t="shared" si="31"/>
        <v>0</v>
      </c>
      <c r="GZ45" s="129"/>
    </row>
    <row r="46" spans="1:208" x14ac:dyDescent="0.3">
      <c r="A46" s="128" t="str">
        <f t="shared" si="32"/>
        <v/>
      </c>
      <c r="B46" s="190"/>
      <c r="C46" s="202"/>
      <c r="D46" s="188"/>
      <c r="E46" s="421"/>
      <c r="F46" s="414"/>
      <c r="G46" s="423"/>
      <c r="H46" s="423"/>
      <c r="I46" s="424"/>
      <c r="J46" s="423"/>
      <c r="K46" s="423"/>
      <c r="L46" s="423"/>
      <c r="M46" s="423"/>
      <c r="N46" s="415"/>
      <c r="O46" s="406"/>
      <c r="P46" s="406"/>
      <c r="Q46" s="407"/>
      <c r="R46" s="407"/>
      <c r="S46" s="408"/>
      <c r="T46" s="406"/>
      <c r="U46" s="406"/>
      <c r="V46" s="406"/>
      <c r="W46" s="406"/>
      <c r="X46" s="408"/>
      <c r="Y46" s="406"/>
      <c r="Z46" s="406"/>
      <c r="AA46" s="406"/>
      <c r="AB46" s="406"/>
      <c r="AC46" s="408"/>
      <c r="AD46" s="406"/>
      <c r="AE46" s="406"/>
      <c r="AF46" s="406"/>
      <c r="AG46" s="406"/>
      <c r="AH46" s="408"/>
      <c r="AI46" s="91"/>
      <c r="AJ46" s="395"/>
      <c r="AK46" s="396"/>
      <c r="AL46" s="396"/>
      <c r="AM46" s="396"/>
      <c r="AN46" s="396"/>
      <c r="AO46" s="396"/>
      <c r="AP46" s="396"/>
      <c r="AQ46" s="396"/>
      <c r="AR46" s="396"/>
      <c r="AS46" s="396"/>
      <c r="AT46" s="397"/>
      <c r="AU46" s="395"/>
      <c r="AV46" s="396"/>
      <c r="AW46" s="398"/>
      <c r="AX46" s="398"/>
      <c r="AY46" s="399"/>
      <c r="AZ46" s="185">
        <f t="shared" si="33"/>
        <v>0</v>
      </c>
      <c r="BA46" s="184">
        <f t="shared" si="34"/>
        <v>0</v>
      </c>
      <c r="BB46" s="183">
        <f t="shared" si="35"/>
        <v>0</v>
      </c>
      <c r="BC46" s="139"/>
      <c r="BD46" s="182"/>
      <c r="BE46" s="181"/>
      <c r="BF46" s="180"/>
      <c r="BG46" s="179"/>
      <c r="BH46" s="178"/>
      <c r="BI46" s="177"/>
      <c r="BJ46" s="156"/>
      <c r="BK46" s="176"/>
      <c r="BL46" s="132"/>
      <c r="BM46" s="175"/>
      <c r="BN46" s="174"/>
      <c r="BO46" s="173"/>
      <c r="BP46" s="115"/>
      <c r="BQ46" s="115"/>
      <c r="BR46" s="201" t="b">
        <v>1</v>
      </c>
      <c r="BS46" s="152" t="b">
        <v>1</v>
      </c>
      <c r="BT46" s="152" t="b">
        <v>1</v>
      </c>
      <c r="BU46" s="150" t="b">
        <v>1</v>
      </c>
      <c r="BV46" s="186" t="b">
        <v>1</v>
      </c>
      <c r="BW46" s="200" t="b">
        <v>1</v>
      </c>
      <c r="BX46" s="152" t="b">
        <v>1</v>
      </c>
      <c r="BY46" s="150" t="b">
        <v>1</v>
      </c>
      <c r="BZ46" s="152" t="b">
        <v>1</v>
      </c>
      <c r="CA46" s="186" t="b">
        <v>1</v>
      </c>
      <c r="CB46" s="150" t="b">
        <v>1</v>
      </c>
      <c r="CC46" s="150" t="b">
        <v>1</v>
      </c>
      <c r="CD46" s="150" t="b">
        <v>1</v>
      </c>
      <c r="CE46" s="150" t="b">
        <v>1</v>
      </c>
      <c r="CF46" s="150" t="b">
        <v>1</v>
      </c>
      <c r="CG46" s="151" t="b">
        <v>1</v>
      </c>
      <c r="CH46" s="150" t="b">
        <v>1</v>
      </c>
      <c r="CI46" s="150" t="b">
        <v>1</v>
      </c>
      <c r="CJ46" s="150" t="b">
        <v>1</v>
      </c>
      <c r="CK46" s="149" t="b">
        <v>1</v>
      </c>
      <c r="CL46" s="151" t="b">
        <v>1</v>
      </c>
      <c r="CM46" s="150" t="b">
        <v>1</v>
      </c>
      <c r="CN46" s="150" t="b">
        <v>1</v>
      </c>
      <c r="CO46" s="152" t="b">
        <v>1</v>
      </c>
      <c r="CP46" s="192" t="b">
        <v>1</v>
      </c>
      <c r="CQ46" s="150" t="b">
        <v>1</v>
      </c>
      <c r="CR46" s="150" t="b">
        <v>1</v>
      </c>
      <c r="CS46" s="198" t="b">
        <v>1</v>
      </c>
      <c r="CT46" s="198" t="b">
        <v>1</v>
      </c>
      <c r="CU46" s="198" t="b">
        <v>1</v>
      </c>
      <c r="CV46" s="199" t="b">
        <v>1</v>
      </c>
      <c r="CW46" s="198" t="b">
        <v>1</v>
      </c>
      <c r="CX46" s="198" t="b">
        <v>1</v>
      </c>
      <c r="CY46" s="198" t="b">
        <v>1</v>
      </c>
      <c r="CZ46" s="197" t="b">
        <v>1</v>
      </c>
      <c r="DA46" s="193" t="b">
        <v>1</v>
      </c>
      <c r="DB46" s="152" t="b">
        <v>1</v>
      </c>
      <c r="DC46" s="152" t="b">
        <v>1</v>
      </c>
      <c r="DD46" s="152" t="b">
        <v>1</v>
      </c>
      <c r="DE46" s="192" t="b">
        <v>1</v>
      </c>
      <c r="DF46" s="91"/>
      <c r="DG46" s="167">
        <v>18</v>
      </c>
      <c r="DH46" s="166">
        <v>3</v>
      </c>
      <c r="DI46" s="166">
        <v>4</v>
      </c>
      <c r="DJ46" s="166"/>
      <c r="DK46" s="166"/>
      <c r="DL46" s="165"/>
      <c r="DM46" s="196">
        <v>30</v>
      </c>
      <c r="DN46" s="195"/>
      <c r="DO46" s="162"/>
      <c r="DP46" s="144"/>
      <c r="DQ46" s="148">
        <v>0.5</v>
      </c>
      <c r="DR46" s="194">
        <f t="shared" si="36"/>
        <v>25</v>
      </c>
      <c r="DS46" s="160">
        <f t="shared" si="37"/>
        <v>0.5</v>
      </c>
      <c r="DT46" s="159">
        <f t="shared" si="38"/>
        <v>30</v>
      </c>
      <c r="DU46" s="139">
        <f t="shared" si="39"/>
        <v>40</v>
      </c>
      <c r="DV46" s="138">
        <f t="shared" si="40"/>
        <v>0</v>
      </c>
      <c r="DW46" s="137">
        <f t="shared" si="41"/>
        <v>0</v>
      </c>
      <c r="DX46" s="180">
        <f t="shared" si="42"/>
        <v>0</v>
      </c>
      <c r="DY46" s="136">
        <f t="shared" si="43"/>
        <v>1.9047619047619047</v>
      </c>
      <c r="DZ46" s="177">
        <f t="shared" si="44"/>
        <v>0.57692307692307687</v>
      </c>
      <c r="EA46" s="132">
        <f t="shared" si="45"/>
        <v>5.7692307692307692</v>
      </c>
      <c r="EB46" s="176">
        <f t="shared" si="46"/>
        <v>0.4</v>
      </c>
      <c r="EC46" s="156">
        <f t="shared" si="47"/>
        <v>4</v>
      </c>
      <c r="ED46" s="155">
        <f t="shared" si="48"/>
        <v>10.26923076923077</v>
      </c>
      <c r="EE46" s="154">
        <f t="shared" ref="EE46:EE51" si="49">ED46</f>
        <v>10.26923076923077</v>
      </c>
      <c r="EF46" s="153"/>
      <c r="EG46" s="95"/>
      <c r="EH46" s="151" t="b">
        <v>0</v>
      </c>
      <c r="EI46" s="151" t="b">
        <v>1</v>
      </c>
      <c r="EJ46" s="152" t="b">
        <v>1</v>
      </c>
      <c r="EK46" s="150" t="b">
        <v>1</v>
      </c>
      <c r="EL46" s="149" t="b">
        <v>0</v>
      </c>
      <c r="EM46" s="193" t="b">
        <v>0</v>
      </c>
      <c r="EN46" s="152" t="b">
        <v>1</v>
      </c>
      <c r="EO46" s="150" t="b">
        <v>0</v>
      </c>
      <c r="EP46" s="150" t="b">
        <v>1</v>
      </c>
      <c r="EQ46" s="149" t="b">
        <v>0</v>
      </c>
      <c r="ER46" s="151" t="b">
        <v>0</v>
      </c>
      <c r="ES46" s="150" t="b">
        <v>0</v>
      </c>
      <c r="ET46" s="191" t="b">
        <v>0</v>
      </c>
      <c r="EU46" s="150" t="b">
        <v>0</v>
      </c>
      <c r="EV46" s="149" t="b">
        <v>0</v>
      </c>
      <c r="EW46" s="151" t="b">
        <v>0</v>
      </c>
      <c r="EX46" s="150" t="b">
        <v>0</v>
      </c>
      <c r="EY46" s="191" t="b">
        <v>0</v>
      </c>
      <c r="EZ46" s="150" t="b">
        <v>0</v>
      </c>
      <c r="FA46" s="149" t="b">
        <v>0</v>
      </c>
      <c r="FB46" s="151" t="b">
        <v>0</v>
      </c>
      <c r="FC46" s="150" t="b">
        <v>0</v>
      </c>
      <c r="FD46" s="150" t="b">
        <v>0</v>
      </c>
      <c r="FE46" s="150" t="b">
        <v>0</v>
      </c>
      <c r="FF46" s="192" t="b">
        <v>0</v>
      </c>
      <c r="FG46" s="151" t="b">
        <v>0</v>
      </c>
      <c r="FH46" s="150" t="b">
        <v>0</v>
      </c>
      <c r="FI46" s="150" t="b">
        <v>0</v>
      </c>
      <c r="FJ46" s="150" t="b">
        <v>0</v>
      </c>
      <c r="FK46" s="149" t="b">
        <v>0</v>
      </c>
      <c r="FL46" s="151" t="b">
        <v>0</v>
      </c>
      <c r="FM46" s="150" t="b">
        <v>0</v>
      </c>
      <c r="FN46" s="150" t="b">
        <v>0</v>
      </c>
      <c r="FO46" s="150" t="b">
        <v>0</v>
      </c>
      <c r="FP46" s="149" t="b">
        <v>0</v>
      </c>
      <c r="FQ46" s="151" t="b">
        <v>0</v>
      </c>
      <c r="FR46" s="150" t="b">
        <v>0</v>
      </c>
      <c r="FS46" s="191" t="b">
        <v>0</v>
      </c>
      <c r="FT46" s="150" t="b">
        <v>0</v>
      </c>
      <c r="FU46" s="149" t="b">
        <v>0</v>
      </c>
      <c r="FV46" s="151" t="b">
        <v>0</v>
      </c>
      <c r="FW46" s="150" t="b">
        <v>0</v>
      </c>
      <c r="FX46" s="191" t="b">
        <v>0</v>
      </c>
      <c r="FY46" s="150" t="b">
        <v>0</v>
      </c>
      <c r="FZ46" s="149" t="b">
        <v>0</v>
      </c>
      <c r="GA46" s="91"/>
      <c r="GB46" s="145"/>
      <c r="GC46" s="144"/>
      <c r="GD46" s="144"/>
      <c r="GE46" s="144"/>
      <c r="GF46" s="148"/>
      <c r="GG46" s="147"/>
      <c r="GH46" s="146"/>
      <c r="GI46" s="145"/>
      <c r="GJ46" s="144"/>
      <c r="GK46" s="143"/>
      <c r="GL46" s="142">
        <f t="shared" si="18"/>
        <v>0</v>
      </c>
      <c r="GM46" s="141">
        <f t="shared" si="19"/>
        <v>0</v>
      </c>
      <c r="GN46" s="140">
        <f t="shared" si="20"/>
        <v>0</v>
      </c>
      <c r="GO46" s="139">
        <f t="shared" si="21"/>
        <v>5</v>
      </c>
      <c r="GP46" s="138">
        <f t="shared" si="22"/>
        <v>0</v>
      </c>
      <c r="GQ46" s="137">
        <f t="shared" si="23"/>
        <v>0</v>
      </c>
      <c r="GR46" s="180">
        <f t="shared" si="24"/>
        <v>0</v>
      </c>
      <c r="GS46" s="136">
        <f t="shared" si="25"/>
        <v>0.17857142857142858</v>
      </c>
      <c r="GT46" s="135">
        <f t="shared" si="26"/>
        <v>0</v>
      </c>
      <c r="GU46" s="134">
        <f t="shared" si="27"/>
        <v>0</v>
      </c>
      <c r="GV46" s="133">
        <f t="shared" si="28"/>
        <v>0</v>
      </c>
      <c r="GW46" s="132">
        <f t="shared" si="29"/>
        <v>0</v>
      </c>
      <c r="GX46" s="131">
        <f t="shared" si="30"/>
        <v>0</v>
      </c>
      <c r="GY46" s="130">
        <f t="shared" si="31"/>
        <v>0</v>
      </c>
      <c r="GZ46" s="129"/>
    </row>
    <row r="47" spans="1:208" x14ac:dyDescent="0.3">
      <c r="A47" s="128" t="str">
        <f t="shared" si="32"/>
        <v/>
      </c>
      <c r="B47" s="190"/>
      <c r="C47" s="202"/>
      <c r="D47" s="188"/>
      <c r="E47" s="421"/>
      <c r="F47" s="414"/>
      <c r="G47" s="423"/>
      <c r="H47" s="423"/>
      <c r="I47" s="424"/>
      <c r="J47" s="423"/>
      <c r="K47" s="423"/>
      <c r="L47" s="423"/>
      <c r="M47" s="423"/>
      <c r="N47" s="415"/>
      <c r="O47" s="406"/>
      <c r="P47" s="406"/>
      <c r="Q47" s="407"/>
      <c r="R47" s="407"/>
      <c r="S47" s="408"/>
      <c r="T47" s="406"/>
      <c r="U47" s="406"/>
      <c r="V47" s="406"/>
      <c r="W47" s="406"/>
      <c r="X47" s="408"/>
      <c r="Y47" s="406"/>
      <c r="Z47" s="406"/>
      <c r="AA47" s="406"/>
      <c r="AB47" s="406"/>
      <c r="AC47" s="408"/>
      <c r="AD47" s="406"/>
      <c r="AE47" s="406"/>
      <c r="AF47" s="406"/>
      <c r="AG47" s="406"/>
      <c r="AH47" s="408"/>
      <c r="AI47" s="91"/>
      <c r="AJ47" s="395"/>
      <c r="AK47" s="396"/>
      <c r="AL47" s="396"/>
      <c r="AM47" s="396"/>
      <c r="AN47" s="396"/>
      <c r="AO47" s="396"/>
      <c r="AP47" s="396"/>
      <c r="AQ47" s="396"/>
      <c r="AR47" s="396"/>
      <c r="AS47" s="396"/>
      <c r="AT47" s="397"/>
      <c r="AU47" s="395"/>
      <c r="AV47" s="396"/>
      <c r="AW47" s="398"/>
      <c r="AX47" s="398"/>
      <c r="AY47" s="399"/>
      <c r="AZ47" s="185">
        <f t="shared" si="33"/>
        <v>0</v>
      </c>
      <c r="BA47" s="184">
        <f t="shared" si="34"/>
        <v>0</v>
      </c>
      <c r="BB47" s="183">
        <f t="shared" si="35"/>
        <v>0</v>
      </c>
      <c r="BC47" s="139"/>
      <c r="BD47" s="182"/>
      <c r="BE47" s="181"/>
      <c r="BF47" s="180"/>
      <c r="BG47" s="179"/>
      <c r="BH47" s="178"/>
      <c r="BI47" s="177"/>
      <c r="BJ47" s="156"/>
      <c r="BK47" s="176"/>
      <c r="BL47" s="132"/>
      <c r="BM47" s="175"/>
      <c r="BN47" s="174"/>
      <c r="BO47" s="173"/>
      <c r="BP47" s="115"/>
      <c r="BQ47" s="115"/>
      <c r="BR47" s="201" t="b">
        <v>1</v>
      </c>
      <c r="BS47" s="152" t="b">
        <v>1</v>
      </c>
      <c r="BT47" s="152" t="b">
        <v>1</v>
      </c>
      <c r="BU47" s="150" t="b">
        <v>1</v>
      </c>
      <c r="BV47" s="186" t="b">
        <v>1</v>
      </c>
      <c r="BW47" s="200" t="b">
        <v>1</v>
      </c>
      <c r="BX47" s="152" t="b">
        <v>1</v>
      </c>
      <c r="BY47" s="150" t="b">
        <v>1</v>
      </c>
      <c r="BZ47" s="152" t="b">
        <v>1</v>
      </c>
      <c r="CA47" s="186" t="b">
        <v>1</v>
      </c>
      <c r="CB47" s="150" t="b">
        <v>1</v>
      </c>
      <c r="CC47" s="150" t="b">
        <v>1</v>
      </c>
      <c r="CD47" s="150" t="b">
        <v>1</v>
      </c>
      <c r="CE47" s="150" t="b">
        <v>1</v>
      </c>
      <c r="CF47" s="150" t="b">
        <v>1</v>
      </c>
      <c r="CG47" s="151" t="b">
        <v>1</v>
      </c>
      <c r="CH47" s="150" t="b">
        <v>1</v>
      </c>
      <c r="CI47" s="150" t="b">
        <v>1</v>
      </c>
      <c r="CJ47" s="150" t="b">
        <v>1</v>
      </c>
      <c r="CK47" s="149" t="b">
        <v>1</v>
      </c>
      <c r="CL47" s="151" t="b">
        <v>1</v>
      </c>
      <c r="CM47" s="150" t="b">
        <v>1</v>
      </c>
      <c r="CN47" s="150" t="b">
        <v>1</v>
      </c>
      <c r="CO47" s="152" t="b">
        <v>1</v>
      </c>
      <c r="CP47" s="192" t="b">
        <v>1</v>
      </c>
      <c r="CQ47" s="150" t="b">
        <v>1</v>
      </c>
      <c r="CR47" s="150" t="b">
        <v>1</v>
      </c>
      <c r="CS47" s="198" t="b">
        <v>1</v>
      </c>
      <c r="CT47" s="198" t="b">
        <v>1</v>
      </c>
      <c r="CU47" s="198" t="b">
        <v>1</v>
      </c>
      <c r="CV47" s="199" t="s">
        <v>9</v>
      </c>
      <c r="CW47" s="198" t="b">
        <v>1</v>
      </c>
      <c r="CX47" s="198" t="b">
        <v>1</v>
      </c>
      <c r="CY47" s="198" t="b">
        <v>1</v>
      </c>
      <c r="CZ47" s="197" t="b">
        <v>1</v>
      </c>
      <c r="DA47" s="193" t="b">
        <v>1</v>
      </c>
      <c r="DB47" s="152" t="b">
        <v>1</v>
      </c>
      <c r="DC47" s="152" t="b">
        <v>1</v>
      </c>
      <c r="DD47" s="152" t="b">
        <v>1</v>
      </c>
      <c r="DE47" s="192" t="b">
        <v>1</v>
      </c>
      <c r="DF47" s="91"/>
      <c r="DG47" s="167">
        <v>18</v>
      </c>
      <c r="DH47" s="166">
        <v>4</v>
      </c>
      <c r="DI47" s="166">
        <v>4</v>
      </c>
      <c r="DJ47" s="166"/>
      <c r="DK47" s="166"/>
      <c r="DL47" s="165"/>
      <c r="DM47" s="196">
        <v>26</v>
      </c>
      <c r="DN47" s="195"/>
      <c r="DO47" s="162">
        <v>0.5</v>
      </c>
      <c r="DP47" s="144"/>
      <c r="DQ47" s="148">
        <v>0.5</v>
      </c>
      <c r="DR47" s="194">
        <f t="shared" si="36"/>
        <v>26</v>
      </c>
      <c r="DS47" s="160">
        <f t="shared" si="37"/>
        <v>1</v>
      </c>
      <c r="DT47" s="159">
        <f t="shared" si="38"/>
        <v>26</v>
      </c>
      <c r="DU47" s="139">
        <f t="shared" si="39"/>
        <v>39</v>
      </c>
      <c r="DV47" s="138">
        <f t="shared" si="40"/>
        <v>0</v>
      </c>
      <c r="DW47" s="137">
        <f t="shared" si="41"/>
        <v>0</v>
      </c>
      <c r="DX47" s="180">
        <f t="shared" si="42"/>
        <v>1</v>
      </c>
      <c r="DY47" s="136">
        <f t="shared" si="43"/>
        <v>1.8571428571428572</v>
      </c>
      <c r="DZ47" s="177">
        <f t="shared" si="44"/>
        <v>0.6</v>
      </c>
      <c r="EA47" s="132">
        <f t="shared" si="45"/>
        <v>6</v>
      </c>
      <c r="EB47" s="176">
        <f t="shared" si="46"/>
        <v>0.34666666666666668</v>
      </c>
      <c r="EC47" s="156">
        <f t="shared" si="47"/>
        <v>3.4666666666666668</v>
      </c>
      <c r="ED47" s="155">
        <f t="shared" si="48"/>
        <v>10.466666666666667</v>
      </c>
      <c r="EE47" s="154">
        <f t="shared" si="49"/>
        <v>10.466666666666667</v>
      </c>
      <c r="EF47" s="153"/>
      <c r="EG47" s="95"/>
      <c r="EH47" s="151" t="b">
        <v>0</v>
      </c>
      <c r="EI47" s="151" t="b">
        <v>1</v>
      </c>
      <c r="EJ47" s="152" t="b">
        <v>1</v>
      </c>
      <c r="EK47" s="150" t="b">
        <v>1</v>
      </c>
      <c r="EL47" s="149" t="b">
        <v>0</v>
      </c>
      <c r="EM47" s="193" t="b">
        <v>0</v>
      </c>
      <c r="EN47" s="152" t="b">
        <v>1</v>
      </c>
      <c r="EO47" s="150" t="b">
        <v>0</v>
      </c>
      <c r="EP47" s="150" t="b">
        <v>1</v>
      </c>
      <c r="EQ47" s="149" t="b">
        <v>0</v>
      </c>
      <c r="ER47" s="151" t="b">
        <v>0</v>
      </c>
      <c r="ES47" s="150" t="b">
        <v>0</v>
      </c>
      <c r="ET47" s="191" t="b">
        <v>0</v>
      </c>
      <c r="EU47" s="150" t="b">
        <v>0</v>
      </c>
      <c r="EV47" s="149" t="b">
        <v>0</v>
      </c>
      <c r="EW47" s="151" t="b">
        <v>0</v>
      </c>
      <c r="EX47" s="150" t="b">
        <v>0</v>
      </c>
      <c r="EY47" s="191" t="b">
        <v>0</v>
      </c>
      <c r="EZ47" s="150" t="b">
        <v>0</v>
      </c>
      <c r="FA47" s="149" t="b">
        <v>0</v>
      </c>
      <c r="FB47" s="151" t="b">
        <v>0</v>
      </c>
      <c r="FC47" s="150" t="b">
        <v>0</v>
      </c>
      <c r="FD47" s="150" t="b">
        <v>0</v>
      </c>
      <c r="FE47" s="150" t="b">
        <v>0</v>
      </c>
      <c r="FF47" s="192" t="b">
        <v>0</v>
      </c>
      <c r="FG47" s="151" t="b">
        <v>0</v>
      </c>
      <c r="FH47" s="150" t="b">
        <v>0</v>
      </c>
      <c r="FI47" s="150" t="b">
        <v>0</v>
      </c>
      <c r="FJ47" s="150" t="b">
        <v>0</v>
      </c>
      <c r="FK47" s="149" t="b">
        <v>0</v>
      </c>
      <c r="FL47" s="151" t="b">
        <v>0</v>
      </c>
      <c r="FM47" s="150" t="b">
        <v>0</v>
      </c>
      <c r="FN47" s="150" t="b">
        <v>0</v>
      </c>
      <c r="FO47" s="150" t="b">
        <v>0</v>
      </c>
      <c r="FP47" s="149" t="b">
        <v>0</v>
      </c>
      <c r="FQ47" s="151" t="b">
        <v>0</v>
      </c>
      <c r="FR47" s="150" t="b">
        <v>0</v>
      </c>
      <c r="FS47" s="191" t="b">
        <v>0</v>
      </c>
      <c r="FT47" s="150" t="b">
        <v>0</v>
      </c>
      <c r="FU47" s="149" t="b">
        <v>0</v>
      </c>
      <c r="FV47" s="151" t="b">
        <v>0</v>
      </c>
      <c r="FW47" s="150" t="b">
        <v>0</v>
      </c>
      <c r="FX47" s="191" t="b">
        <v>0</v>
      </c>
      <c r="FY47" s="150" t="b">
        <v>0</v>
      </c>
      <c r="FZ47" s="149" t="b">
        <v>0</v>
      </c>
      <c r="GA47" s="91"/>
      <c r="GB47" s="145"/>
      <c r="GC47" s="144"/>
      <c r="GD47" s="144"/>
      <c r="GE47" s="144"/>
      <c r="GF47" s="148"/>
      <c r="GG47" s="147"/>
      <c r="GH47" s="146"/>
      <c r="GI47" s="145"/>
      <c r="GJ47" s="144"/>
      <c r="GK47" s="143"/>
      <c r="GL47" s="142">
        <f t="shared" si="18"/>
        <v>0</v>
      </c>
      <c r="GM47" s="141">
        <f t="shared" si="19"/>
        <v>0</v>
      </c>
      <c r="GN47" s="140">
        <f t="shared" si="20"/>
        <v>0</v>
      </c>
      <c r="GO47" s="139">
        <f t="shared" si="21"/>
        <v>5</v>
      </c>
      <c r="GP47" s="138">
        <f t="shared" si="22"/>
        <v>0</v>
      </c>
      <c r="GQ47" s="137">
        <f t="shared" si="23"/>
        <v>0</v>
      </c>
      <c r="GR47" s="180">
        <f t="shared" si="24"/>
        <v>0</v>
      </c>
      <c r="GS47" s="136">
        <f t="shared" si="25"/>
        <v>0.17857142857142858</v>
      </c>
      <c r="GT47" s="135">
        <f t="shared" si="26"/>
        <v>0</v>
      </c>
      <c r="GU47" s="134">
        <f t="shared" si="27"/>
        <v>0</v>
      </c>
      <c r="GV47" s="133">
        <f t="shared" si="28"/>
        <v>0</v>
      </c>
      <c r="GW47" s="132">
        <f t="shared" si="29"/>
        <v>0</v>
      </c>
      <c r="GX47" s="131">
        <f t="shared" si="30"/>
        <v>0</v>
      </c>
      <c r="GY47" s="130">
        <f t="shared" si="31"/>
        <v>0</v>
      </c>
      <c r="GZ47" s="129"/>
    </row>
    <row r="48" spans="1:208" x14ac:dyDescent="0.3">
      <c r="A48" s="128" t="str">
        <f t="shared" si="32"/>
        <v/>
      </c>
      <c r="B48" s="190"/>
      <c r="C48" s="202"/>
      <c r="D48" s="188"/>
      <c r="E48" s="421"/>
      <c r="F48" s="414"/>
      <c r="G48" s="423"/>
      <c r="H48" s="423"/>
      <c r="I48" s="424"/>
      <c r="J48" s="423"/>
      <c r="K48" s="423"/>
      <c r="L48" s="423"/>
      <c r="M48" s="423"/>
      <c r="N48" s="415"/>
      <c r="O48" s="406"/>
      <c r="P48" s="406"/>
      <c r="Q48" s="407"/>
      <c r="R48" s="407"/>
      <c r="S48" s="408"/>
      <c r="T48" s="406"/>
      <c r="U48" s="406"/>
      <c r="V48" s="406"/>
      <c r="W48" s="406"/>
      <c r="X48" s="408"/>
      <c r="Y48" s="406"/>
      <c r="Z48" s="406"/>
      <c r="AA48" s="406"/>
      <c r="AB48" s="406"/>
      <c r="AC48" s="408"/>
      <c r="AD48" s="406"/>
      <c r="AE48" s="406"/>
      <c r="AF48" s="406"/>
      <c r="AG48" s="406"/>
      <c r="AH48" s="408"/>
      <c r="AI48" s="91"/>
      <c r="AJ48" s="395"/>
      <c r="AK48" s="396"/>
      <c r="AL48" s="396"/>
      <c r="AM48" s="396"/>
      <c r="AN48" s="396"/>
      <c r="AO48" s="396"/>
      <c r="AP48" s="396"/>
      <c r="AQ48" s="396"/>
      <c r="AR48" s="396"/>
      <c r="AS48" s="396"/>
      <c r="AT48" s="397"/>
      <c r="AU48" s="395"/>
      <c r="AV48" s="396"/>
      <c r="AW48" s="398"/>
      <c r="AX48" s="398"/>
      <c r="AY48" s="399"/>
      <c r="AZ48" s="185">
        <f t="shared" si="33"/>
        <v>0</v>
      </c>
      <c r="BA48" s="184">
        <f t="shared" si="34"/>
        <v>0</v>
      </c>
      <c r="BB48" s="183">
        <f t="shared" si="35"/>
        <v>0</v>
      </c>
      <c r="BC48" s="139"/>
      <c r="BD48" s="182"/>
      <c r="BE48" s="181"/>
      <c r="BF48" s="180"/>
      <c r="BG48" s="179"/>
      <c r="BH48" s="178"/>
      <c r="BI48" s="177"/>
      <c r="BJ48" s="156"/>
      <c r="BK48" s="176"/>
      <c r="BL48" s="132"/>
      <c r="BM48" s="175"/>
      <c r="BN48" s="174"/>
      <c r="BO48" s="173"/>
      <c r="BP48" s="115"/>
      <c r="BQ48" s="115"/>
      <c r="BR48" s="201" t="b">
        <v>1</v>
      </c>
      <c r="BS48" s="152" t="b">
        <v>1</v>
      </c>
      <c r="BT48" s="152" t="b">
        <v>1</v>
      </c>
      <c r="BU48" s="150" t="b">
        <v>1</v>
      </c>
      <c r="BV48" s="186" t="b">
        <v>1</v>
      </c>
      <c r="BW48" s="200" t="b">
        <v>1</v>
      </c>
      <c r="BX48" s="152" t="b">
        <v>1</v>
      </c>
      <c r="BY48" s="150" t="b">
        <v>1</v>
      </c>
      <c r="BZ48" s="152" t="b">
        <v>1</v>
      </c>
      <c r="CA48" s="186" t="b">
        <v>1</v>
      </c>
      <c r="CB48" s="150" t="b">
        <v>1</v>
      </c>
      <c r="CC48" s="150" t="b">
        <v>1</v>
      </c>
      <c r="CD48" s="150" t="b">
        <v>1</v>
      </c>
      <c r="CE48" s="150" t="b">
        <v>1</v>
      </c>
      <c r="CF48" s="150" t="b">
        <v>1</v>
      </c>
      <c r="CG48" s="151" t="b">
        <v>1</v>
      </c>
      <c r="CH48" s="150" t="b">
        <v>1</v>
      </c>
      <c r="CI48" s="150" t="b">
        <v>1</v>
      </c>
      <c r="CJ48" s="150" t="b">
        <v>1</v>
      </c>
      <c r="CK48" s="149" t="b">
        <v>1</v>
      </c>
      <c r="CL48" s="151" t="b">
        <v>1</v>
      </c>
      <c r="CM48" s="150" t="b">
        <v>1</v>
      </c>
      <c r="CN48" s="150" t="b">
        <v>1</v>
      </c>
      <c r="CO48" s="152" t="b">
        <v>1</v>
      </c>
      <c r="CP48" s="192" t="b">
        <v>1</v>
      </c>
      <c r="CQ48" s="150" t="b">
        <v>1</v>
      </c>
      <c r="CR48" s="150" t="b">
        <v>1</v>
      </c>
      <c r="CS48" s="198" t="b">
        <v>1</v>
      </c>
      <c r="CT48" s="198" t="b">
        <v>1</v>
      </c>
      <c r="CU48" s="198" t="b">
        <v>1</v>
      </c>
      <c r="CV48" s="199" t="b">
        <v>1</v>
      </c>
      <c r="CW48" s="198" t="b">
        <v>1</v>
      </c>
      <c r="CX48" s="198" t="b">
        <v>1</v>
      </c>
      <c r="CY48" s="198" t="b">
        <v>1</v>
      </c>
      <c r="CZ48" s="197" t="b">
        <v>1</v>
      </c>
      <c r="DA48" s="193" t="b">
        <v>1</v>
      </c>
      <c r="DB48" s="152" t="b">
        <v>1</v>
      </c>
      <c r="DC48" s="152" t="b">
        <v>1</v>
      </c>
      <c r="DD48" s="152" t="b">
        <v>1</v>
      </c>
      <c r="DE48" s="192" t="b">
        <v>1</v>
      </c>
      <c r="DF48" s="91"/>
      <c r="DG48" s="167">
        <v>18</v>
      </c>
      <c r="DH48" s="166">
        <v>4</v>
      </c>
      <c r="DI48" s="166">
        <v>4</v>
      </c>
      <c r="DJ48" s="166"/>
      <c r="DK48" s="166"/>
      <c r="DL48" s="165"/>
      <c r="DM48" s="196">
        <v>26</v>
      </c>
      <c r="DN48" s="195"/>
      <c r="DO48" s="162"/>
      <c r="DP48" s="144"/>
      <c r="DQ48" s="148"/>
      <c r="DR48" s="194">
        <f t="shared" si="36"/>
        <v>26</v>
      </c>
      <c r="DS48" s="160">
        <f t="shared" si="37"/>
        <v>0</v>
      </c>
      <c r="DT48" s="159">
        <f t="shared" si="38"/>
        <v>26</v>
      </c>
      <c r="DU48" s="139">
        <f t="shared" si="39"/>
        <v>40</v>
      </c>
      <c r="DV48" s="138">
        <f t="shared" si="40"/>
        <v>0</v>
      </c>
      <c r="DW48" s="137">
        <f t="shared" si="41"/>
        <v>0</v>
      </c>
      <c r="DX48" s="180">
        <f t="shared" si="42"/>
        <v>0</v>
      </c>
      <c r="DY48" s="136">
        <f t="shared" si="43"/>
        <v>1.9047619047619047</v>
      </c>
      <c r="DZ48" s="177">
        <f t="shared" si="44"/>
        <v>0.6</v>
      </c>
      <c r="EA48" s="132">
        <f t="shared" si="45"/>
        <v>6</v>
      </c>
      <c r="EB48" s="176">
        <f t="shared" si="46"/>
        <v>0.34666666666666668</v>
      </c>
      <c r="EC48" s="156">
        <f t="shared" si="47"/>
        <v>3.4666666666666668</v>
      </c>
      <c r="ED48" s="155">
        <f t="shared" si="48"/>
        <v>9.4666666666666668</v>
      </c>
      <c r="EE48" s="154">
        <f t="shared" si="49"/>
        <v>9.4666666666666668</v>
      </c>
      <c r="EF48" s="153"/>
      <c r="EG48" s="95"/>
      <c r="EH48" s="151" t="b">
        <v>0</v>
      </c>
      <c r="EI48" s="151" t="b">
        <v>1</v>
      </c>
      <c r="EJ48" s="152" t="b">
        <v>1</v>
      </c>
      <c r="EK48" s="150" t="b">
        <v>1</v>
      </c>
      <c r="EL48" s="149" t="b">
        <v>0</v>
      </c>
      <c r="EM48" s="193" t="b">
        <v>0</v>
      </c>
      <c r="EN48" s="152" t="b">
        <v>1</v>
      </c>
      <c r="EO48" s="150" t="b">
        <v>0</v>
      </c>
      <c r="EP48" s="150" t="b">
        <v>1</v>
      </c>
      <c r="EQ48" s="149" t="b">
        <v>0</v>
      </c>
      <c r="ER48" s="151" t="b">
        <v>0</v>
      </c>
      <c r="ES48" s="150" t="b">
        <v>0</v>
      </c>
      <c r="ET48" s="191" t="b">
        <v>0</v>
      </c>
      <c r="EU48" s="150" t="b">
        <v>0</v>
      </c>
      <c r="EV48" s="149" t="b">
        <v>0</v>
      </c>
      <c r="EW48" s="151" t="b">
        <v>0</v>
      </c>
      <c r="EX48" s="150" t="b">
        <v>0</v>
      </c>
      <c r="EY48" s="191" t="b">
        <v>0</v>
      </c>
      <c r="EZ48" s="150" t="b">
        <v>0</v>
      </c>
      <c r="FA48" s="149" t="b">
        <v>0</v>
      </c>
      <c r="FB48" s="151" t="b">
        <v>0</v>
      </c>
      <c r="FC48" s="150" t="b">
        <v>0</v>
      </c>
      <c r="FD48" s="150" t="b">
        <v>0</v>
      </c>
      <c r="FE48" s="150" t="b">
        <v>0</v>
      </c>
      <c r="FF48" s="192" t="b">
        <v>0</v>
      </c>
      <c r="FG48" s="151" t="b">
        <v>0</v>
      </c>
      <c r="FH48" s="150" t="b">
        <v>0</v>
      </c>
      <c r="FI48" s="150" t="b">
        <v>0</v>
      </c>
      <c r="FJ48" s="150" t="b">
        <v>0</v>
      </c>
      <c r="FK48" s="149" t="b">
        <v>0</v>
      </c>
      <c r="FL48" s="151" t="b">
        <v>0</v>
      </c>
      <c r="FM48" s="150" t="b">
        <v>0</v>
      </c>
      <c r="FN48" s="150" t="b">
        <v>0</v>
      </c>
      <c r="FO48" s="150" t="b">
        <v>0</v>
      </c>
      <c r="FP48" s="149" t="b">
        <v>0</v>
      </c>
      <c r="FQ48" s="151" t="b">
        <v>0</v>
      </c>
      <c r="FR48" s="150" t="b">
        <v>0</v>
      </c>
      <c r="FS48" s="191" t="b">
        <v>0</v>
      </c>
      <c r="FT48" s="150" t="b">
        <v>0</v>
      </c>
      <c r="FU48" s="149" t="b">
        <v>0</v>
      </c>
      <c r="FV48" s="151" t="b">
        <v>0</v>
      </c>
      <c r="FW48" s="150" t="b">
        <v>0</v>
      </c>
      <c r="FX48" s="191" t="b">
        <v>0</v>
      </c>
      <c r="FY48" s="150" t="b">
        <v>0</v>
      </c>
      <c r="FZ48" s="149" t="b">
        <v>0</v>
      </c>
      <c r="GA48" s="91"/>
      <c r="GB48" s="145"/>
      <c r="GC48" s="144"/>
      <c r="GD48" s="144"/>
      <c r="GE48" s="144"/>
      <c r="GF48" s="148"/>
      <c r="GG48" s="147"/>
      <c r="GH48" s="146"/>
      <c r="GI48" s="145"/>
      <c r="GJ48" s="144"/>
      <c r="GK48" s="143"/>
      <c r="GL48" s="142">
        <f t="shared" si="18"/>
        <v>0</v>
      </c>
      <c r="GM48" s="141">
        <f t="shared" si="19"/>
        <v>0</v>
      </c>
      <c r="GN48" s="140">
        <f t="shared" si="20"/>
        <v>0</v>
      </c>
      <c r="GO48" s="139">
        <f t="shared" si="21"/>
        <v>5</v>
      </c>
      <c r="GP48" s="138">
        <f t="shared" si="22"/>
        <v>0</v>
      </c>
      <c r="GQ48" s="137">
        <f t="shared" si="23"/>
        <v>0</v>
      </c>
      <c r="GR48" s="180">
        <f t="shared" si="24"/>
        <v>0</v>
      </c>
      <c r="GS48" s="136">
        <f t="shared" si="25"/>
        <v>0.17857142857142858</v>
      </c>
      <c r="GT48" s="135">
        <f t="shared" si="26"/>
        <v>0</v>
      </c>
      <c r="GU48" s="134">
        <f t="shared" si="27"/>
        <v>0</v>
      </c>
      <c r="GV48" s="133">
        <f t="shared" si="28"/>
        <v>0</v>
      </c>
      <c r="GW48" s="132">
        <f t="shared" si="29"/>
        <v>0</v>
      </c>
      <c r="GX48" s="131">
        <f t="shared" si="30"/>
        <v>0</v>
      </c>
      <c r="GY48" s="130">
        <f t="shared" si="31"/>
        <v>0</v>
      </c>
      <c r="GZ48" s="129"/>
    </row>
    <row r="49" spans="1:208" x14ac:dyDescent="0.3">
      <c r="A49" s="128" t="str">
        <f t="shared" si="32"/>
        <v/>
      </c>
      <c r="B49" s="190"/>
      <c r="C49" s="202"/>
      <c r="D49" s="188"/>
      <c r="E49" s="421"/>
      <c r="F49" s="414"/>
      <c r="G49" s="423"/>
      <c r="H49" s="423"/>
      <c r="I49" s="424"/>
      <c r="J49" s="423"/>
      <c r="K49" s="423"/>
      <c r="L49" s="423"/>
      <c r="M49" s="423"/>
      <c r="N49" s="415"/>
      <c r="O49" s="406"/>
      <c r="P49" s="406"/>
      <c r="Q49" s="407"/>
      <c r="R49" s="407"/>
      <c r="S49" s="408"/>
      <c r="T49" s="406"/>
      <c r="U49" s="406"/>
      <c r="V49" s="406"/>
      <c r="W49" s="406"/>
      <c r="X49" s="408"/>
      <c r="Y49" s="406"/>
      <c r="Z49" s="406"/>
      <c r="AA49" s="406"/>
      <c r="AB49" s="406"/>
      <c r="AC49" s="408"/>
      <c r="AD49" s="406"/>
      <c r="AE49" s="406"/>
      <c r="AF49" s="406"/>
      <c r="AG49" s="406"/>
      <c r="AH49" s="408"/>
      <c r="AI49" s="91"/>
      <c r="AJ49" s="395"/>
      <c r="AK49" s="396"/>
      <c r="AL49" s="396"/>
      <c r="AM49" s="396"/>
      <c r="AN49" s="396"/>
      <c r="AO49" s="396"/>
      <c r="AP49" s="396"/>
      <c r="AQ49" s="396"/>
      <c r="AR49" s="396"/>
      <c r="AS49" s="396"/>
      <c r="AT49" s="397"/>
      <c r="AU49" s="395"/>
      <c r="AV49" s="396"/>
      <c r="AW49" s="398"/>
      <c r="AX49" s="398"/>
      <c r="AY49" s="399"/>
      <c r="AZ49" s="185">
        <f t="shared" si="33"/>
        <v>0</v>
      </c>
      <c r="BA49" s="184">
        <f t="shared" si="34"/>
        <v>0</v>
      </c>
      <c r="BB49" s="183">
        <f t="shared" si="35"/>
        <v>0</v>
      </c>
      <c r="BC49" s="139"/>
      <c r="BD49" s="182"/>
      <c r="BE49" s="181"/>
      <c r="BF49" s="180"/>
      <c r="BG49" s="179"/>
      <c r="BH49" s="178"/>
      <c r="BI49" s="177"/>
      <c r="BJ49" s="156"/>
      <c r="BK49" s="176"/>
      <c r="BL49" s="132"/>
      <c r="BM49" s="175"/>
      <c r="BN49" s="174"/>
      <c r="BO49" s="173"/>
      <c r="BP49" s="115"/>
      <c r="BQ49" s="115"/>
      <c r="BR49" s="201" t="b">
        <v>1</v>
      </c>
      <c r="BS49" s="152" t="b">
        <v>1</v>
      </c>
      <c r="BT49" s="152" t="b">
        <v>1</v>
      </c>
      <c r="BU49" s="150" t="b">
        <v>1</v>
      </c>
      <c r="BV49" s="186" t="b">
        <v>1</v>
      </c>
      <c r="BW49" s="200" t="b">
        <v>1</v>
      </c>
      <c r="BX49" s="152" t="b">
        <v>1</v>
      </c>
      <c r="BY49" s="150" t="b">
        <v>1</v>
      </c>
      <c r="BZ49" s="152" t="b">
        <v>1</v>
      </c>
      <c r="CA49" s="186" t="b">
        <v>1</v>
      </c>
      <c r="CB49" s="150" t="b">
        <v>1</v>
      </c>
      <c r="CC49" s="150" t="b">
        <v>1</v>
      </c>
      <c r="CD49" s="150" t="b">
        <v>1</v>
      </c>
      <c r="CE49" s="150" t="b">
        <v>1</v>
      </c>
      <c r="CF49" s="150" t="b">
        <v>1</v>
      </c>
      <c r="CG49" s="151" t="b">
        <v>1</v>
      </c>
      <c r="CH49" s="150" t="b">
        <v>1</v>
      </c>
      <c r="CI49" s="150" t="b">
        <v>1</v>
      </c>
      <c r="CJ49" s="150" t="b">
        <v>1</v>
      </c>
      <c r="CK49" s="149" t="b">
        <v>1</v>
      </c>
      <c r="CL49" s="151" t="b">
        <v>1</v>
      </c>
      <c r="CM49" s="150" t="b">
        <v>1</v>
      </c>
      <c r="CN49" s="150" t="b">
        <v>1</v>
      </c>
      <c r="CO49" s="152" t="b">
        <v>1</v>
      </c>
      <c r="CP49" s="192" t="b">
        <v>1</v>
      </c>
      <c r="CQ49" s="150" t="b">
        <v>1</v>
      </c>
      <c r="CR49" s="150" t="b">
        <v>1</v>
      </c>
      <c r="CS49" s="198" t="s">
        <v>12</v>
      </c>
      <c r="CT49" s="198" t="b">
        <v>1</v>
      </c>
      <c r="CU49" s="198" t="b">
        <v>1</v>
      </c>
      <c r="CV49" s="199" t="b">
        <v>1</v>
      </c>
      <c r="CW49" s="198" t="b">
        <v>1</v>
      </c>
      <c r="CX49" s="198" t="b">
        <v>1</v>
      </c>
      <c r="CY49" s="198" t="b">
        <v>1</v>
      </c>
      <c r="CZ49" s="197" t="b">
        <v>1</v>
      </c>
      <c r="DA49" s="193" t="b">
        <v>1</v>
      </c>
      <c r="DB49" s="152" t="b">
        <v>1</v>
      </c>
      <c r="DC49" s="152" t="b">
        <v>1</v>
      </c>
      <c r="DD49" s="152" t="b">
        <v>1</v>
      </c>
      <c r="DE49" s="192" t="b">
        <v>1</v>
      </c>
      <c r="DF49" s="91"/>
      <c r="DG49" s="167"/>
      <c r="DH49" s="166">
        <v>3</v>
      </c>
      <c r="DI49" s="166">
        <v>3</v>
      </c>
      <c r="DJ49" s="166"/>
      <c r="DK49" s="166"/>
      <c r="DL49" s="165"/>
      <c r="DM49" s="196">
        <v>9</v>
      </c>
      <c r="DN49" s="195"/>
      <c r="DO49" s="162"/>
      <c r="DP49" s="144"/>
      <c r="DQ49" s="148"/>
      <c r="DR49" s="194">
        <f t="shared" si="36"/>
        <v>6</v>
      </c>
      <c r="DS49" s="160">
        <f t="shared" si="37"/>
        <v>0</v>
      </c>
      <c r="DT49" s="159">
        <f t="shared" si="38"/>
        <v>9</v>
      </c>
      <c r="DU49" s="139">
        <f t="shared" si="39"/>
        <v>40</v>
      </c>
      <c r="DV49" s="138">
        <f t="shared" si="40"/>
        <v>0</v>
      </c>
      <c r="DW49" s="137">
        <f t="shared" si="41"/>
        <v>1</v>
      </c>
      <c r="DX49" s="180">
        <f t="shared" si="42"/>
        <v>0</v>
      </c>
      <c r="DY49" s="136">
        <f t="shared" si="43"/>
        <v>1.9047619047619047</v>
      </c>
      <c r="DZ49" s="177">
        <f t="shared" si="44"/>
        <v>0.13846153846153844</v>
      </c>
      <c r="EA49" s="132">
        <f t="shared" si="45"/>
        <v>1.3846153846153846</v>
      </c>
      <c r="EB49" s="176">
        <f t="shared" si="46"/>
        <v>0.12000000000000001</v>
      </c>
      <c r="EC49" s="156">
        <f t="shared" si="47"/>
        <v>1.2</v>
      </c>
      <c r="ED49" s="155">
        <f t="shared" si="48"/>
        <v>2.5846153846153843</v>
      </c>
      <c r="EE49" s="154">
        <f t="shared" si="49"/>
        <v>2.5846153846153843</v>
      </c>
      <c r="EF49" s="153"/>
      <c r="EG49" s="95"/>
      <c r="EH49" s="151" t="b">
        <v>0</v>
      </c>
      <c r="EI49" s="151" t="s">
        <v>12</v>
      </c>
      <c r="EJ49" s="150" t="s">
        <v>12</v>
      </c>
      <c r="EK49" s="150" t="b">
        <v>1</v>
      </c>
      <c r="EL49" s="149" t="b">
        <v>0</v>
      </c>
      <c r="EM49" s="193" t="b">
        <v>0</v>
      </c>
      <c r="EN49" s="152" t="b">
        <v>1</v>
      </c>
      <c r="EO49" s="150" t="b">
        <v>0</v>
      </c>
      <c r="EP49" s="150" t="b">
        <v>1</v>
      </c>
      <c r="EQ49" s="149" t="b">
        <v>0</v>
      </c>
      <c r="ER49" s="151" t="b">
        <v>0</v>
      </c>
      <c r="ES49" s="150" t="b">
        <v>0</v>
      </c>
      <c r="ET49" s="191" t="b">
        <v>0</v>
      </c>
      <c r="EU49" s="150" t="b">
        <v>0</v>
      </c>
      <c r="EV49" s="149" t="b">
        <v>0</v>
      </c>
      <c r="EW49" s="151" t="b">
        <v>0</v>
      </c>
      <c r="EX49" s="150" t="b">
        <v>0</v>
      </c>
      <c r="EY49" s="191" t="b">
        <v>0</v>
      </c>
      <c r="EZ49" s="150" t="b">
        <v>0</v>
      </c>
      <c r="FA49" s="149" t="b">
        <v>0</v>
      </c>
      <c r="FB49" s="151" t="b">
        <v>0</v>
      </c>
      <c r="FC49" s="150" t="b">
        <v>0</v>
      </c>
      <c r="FD49" s="150" t="b">
        <v>0</v>
      </c>
      <c r="FE49" s="150" t="b">
        <v>0</v>
      </c>
      <c r="FF49" s="192" t="b">
        <v>0</v>
      </c>
      <c r="FG49" s="151" t="b">
        <v>0</v>
      </c>
      <c r="FH49" s="150" t="b">
        <v>0</v>
      </c>
      <c r="FI49" s="150" t="b">
        <v>0</v>
      </c>
      <c r="FJ49" s="150" t="b">
        <v>0</v>
      </c>
      <c r="FK49" s="149" t="b">
        <v>0</v>
      </c>
      <c r="FL49" s="151" t="b">
        <v>0</v>
      </c>
      <c r="FM49" s="150" t="b">
        <v>0</v>
      </c>
      <c r="FN49" s="150" t="b">
        <v>0</v>
      </c>
      <c r="FO49" s="150" t="b">
        <v>0</v>
      </c>
      <c r="FP49" s="149" t="b">
        <v>0</v>
      </c>
      <c r="FQ49" s="151" t="b">
        <v>0</v>
      </c>
      <c r="FR49" s="150" t="b">
        <v>0</v>
      </c>
      <c r="FS49" s="191" t="b">
        <v>0</v>
      </c>
      <c r="FT49" s="150" t="b">
        <v>0</v>
      </c>
      <c r="FU49" s="149" t="b">
        <v>0</v>
      </c>
      <c r="FV49" s="151" t="b">
        <v>0</v>
      </c>
      <c r="FW49" s="150" t="b">
        <v>0</v>
      </c>
      <c r="FX49" s="191" t="b">
        <v>0</v>
      </c>
      <c r="FY49" s="150" t="b">
        <v>0</v>
      </c>
      <c r="FZ49" s="149" t="b">
        <v>0</v>
      </c>
      <c r="GA49" s="91"/>
      <c r="GB49" s="145"/>
      <c r="GC49" s="144"/>
      <c r="GD49" s="144"/>
      <c r="GE49" s="144"/>
      <c r="GF49" s="148"/>
      <c r="GG49" s="147"/>
      <c r="GH49" s="146"/>
      <c r="GI49" s="145"/>
      <c r="GJ49" s="144"/>
      <c r="GK49" s="143"/>
      <c r="GL49" s="142">
        <f t="shared" si="18"/>
        <v>0</v>
      </c>
      <c r="GM49" s="141">
        <f t="shared" si="19"/>
        <v>0</v>
      </c>
      <c r="GN49" s="140">
        <f t="shared" si="20"/>
        <v>0</v>
      </c>
      <c r="GO49" s="139">
        <f t="shared" si="21"/>
        <v>5</v>
      </c>
      <c r="GP49" s="138">
        <f t="shared" si="22"/>
        <v>0</v>
      </c>
      <c r="GQ49" s="137">
        <f t="shared" si="23"/>
        <v>2</v>
      </c>
      <c r="GR49" s="180">
        <f t="shared" si="24"/>
        <v>0</v>
      </c>
      <c r="GS49" s="136">
        <f t="shared" si="25"/>
        <v>0.17857142857142858</v>
      </c>
      <c r="GT49" s="135">
        <f t="shared" si="26"/>
        <v>0</v>
      </c>
      <c r="GU49" s="134">
        <f t="shared" si="27"/>
        <v>0</v>
      </c>
      <c r="GV49" s="133">
        <f t="shared" si="28"/>
        <v>0</v>
      </c>
      <c r="GW49" s="132">
        <f t="shared" si="29"/>
        <v>0</v>
      </c>
      <c r="GX49" s="131">
        <f t="shared" si="30"/>
        <v>0</v>
      </c>
      <c r="GY49" s="130">
        <f t="shared" si="31"/>
        <v>0</v>
      </c>
      <c r="GZ49" s="129"/>
    </row>
    <row r="50" spans="1:208" x14ac:dyDescent="0.3">
      <c r="A50" s="387" t="str">
        <f t="shared" si="32"/>
        <v/>
      </c>
      <c r="B50" s="386"/>
      <c r="C50" s="385"/>
      <c r="D50" s="188"/>
      <c r="E50" s="421"/>
      <c r="F50" s="414"/>
      <c r="G50" s="423"/>
      <c r="H50" s="423"/>
      <c r="I50" s="424"/>
      <c r="J50" s="423"/>
      <c r="K50" s="423"/>
      <c r="L50" s="423"/>
      <c r="M50" s="423"/>
      <c r="N50" s="415"/>
      <c r="O50" s="406"/>
      <c r="P50" s="406"/>
      <c r="Q50" s="407"/>
      <c r="R50" s="407"/>
      <c r="S50" s="408"/>
      <c r="T50" s="406"/>
      <c r="U50" s="406"/>
      <c r="V50" s="406"/>
      <c r="W50" s="406"/>
      <c r="X50" s="408"/>
      <c r="Y50" s="406"/>
      <c r="Z50" s="406"/>
      <c r="AA50" s="406"/>
      <c r="AB50" s="406"/>
      <c r="AC50" s="408"/>
      <c r="AD50" s="406"/>
      <c r="AE50" s="406"/>
      <c r="AF50" s="406"/>
      <c r="AG50" s="406"/>
      <c r="AH50" s="408"/>
      <c r="AI50" s="91"/>
      <c r="AJ50" s="395"/>
      <c r="AK50" s="396"/>
      <c r="AL50" s="396"/>
      <c r="AM50" s="396"/>
      <c r="AN50" s="396"/>
      <c r="AO50" s="396"/>
      <c r="AP50" s="396"/>
      <c r="AQ50" s="396"/>
      <c r="AR50" s="396"/>
      <c r="AS50" s="396"/>
      <c r="AT50" s="397"/>
      <c r="AU50" s="395"/>
      <c r="AV50" s="396"/>
      <c r="AW50" s="398"/>
      <c r="AX50" s="398"/>
      <c r="AY50" s="399"/>
      <c r="AZ50" s="185">
        <f t="shared" si="33"/>
        <v>0</v>
      </c>
      <c r="BA50" s="184">
        <f t="shared" si="34"/>
        <v>0</v>
      </c>
      <c r="BB50" s="183">
        <f t="shared" si="35"/>
        <v>0</v>
      </c>
      <c r="BC50" s="139"/>
      <c r="BD50" s="182"/>
      <c r="BE50" s="181"/>
      <c r="BF50" s="180"/>
      <c r="BG50" s="179"/>
      <c r="BH50" s="178"/>
      <c r="BI50" s="177"/>
      <c r="BJ50" s="156"/>
      <c r="BK50" s="176"/>
      <c r="BL50" s="132"/>
      <c r="BM50" s="175"/>
      <c r="BN50" s="174"/>
      <c r="BO50" s="173"/>
      <c r="BP50" s="115"/>
      <c r="BQ50" s="115"/>
      <c r="BR50" s="201" t="b">
        <v>1</v>
      </c>
      <c r="BS50" s="152" t="b">
        <v>1</v>
      </c>
      <c r="BT50" s="152" t="b">
        <v>1</v>
      </c>
      <c r="BU50" s="150" t="b">
        <v>1</v>
      </c>
      <c r="BV50" s="186" t="b">
        <v>1</v>
      </c>
      <c r="BW50" s="200" t="b">
        <v>1</v>
      </c>
      <c r="BX50" s="152" t="b">
        <v>1</v>
      </c>
      <c r="BY50" s="150" t="b">
        <v>1</v>
      </c>
      <c r="BZ50" s="152" t="b">
        <v>1</v>
      </c>
      <c r="CA50" s="186" t="b">
        <v>1</v>
      </c>
      <c r="CB50" s="150" t="b">
        <v>1</v>
      </c>
      <c r="CC50" s="150" t="b">
        <v>1</v>
      </c>
      <c r="CD50" s="150" t="b">
        <v>1</v>
      </c>
      <c r="CE50" s="150" t="b">
        <v>1</v>
      </c>
      <c r="CF50" s="150" t="b">
        <v>1</v>
      </c>
      <c r="CG50" s="151" t="b">
        <v>1</v>
      </c>
      <c r="CH50" s="150" t="b">
        <v>1</v>
      </c>
      <c r="CI50" s="150" t="b">
        <v>1</v>
      </c>
      <c r="CJ50" s="150" t="b">
        <v>1</v>
      </c>
      <c r="CK50" s="149" t="b">
        <v>1</v>
      </c>
      <c r="CL50" s="151" t="b">
        <v>1</v>
      </c>
      <c r="CM50" s="150" t="b">
        <v>1</v>
      </c>
      <c r="CN50" s="150" t="b">
        <v>1</v>
      </c>
      <c r="CO50" s="152" t="b">
        <v>1</v>
      </c>
      <c r="CP50" s="192" t="b">
        <v>1</v>
      </c>
      <c r="CQ50" s="150" t="b">
        <v>1</v>
      </c>
      <c r="CR50" s="150" t="b">
        <v>1</v>
      </c>
      <c r="CS50" s="198" t="b">
        <v>1</v>
      </c>
      <c r="CT50" s="198" t="b">
        <v>1</v>
      </c>
      <c r="CU50" s="198" t="b">
        <v>1</v>
      </c>
      <c r="CV50" s="199" t="b">
        <v>1</v>
      </c>
      <c r="CW50" s="198" t="b">
        <v>1</v>
      </c>
      <c r="CX50" s="198" t="b">
        <v>1</v>
      </c>
      <c r="CY50" s="198" t="b">
        <v>1</v>
      </c>
      <c r="CZ50" s="197" t="b">
        <v>1</v>
      </c>
      <c r="DA50" s="193" t="b">
        <v>1</v>
      </c>
      <c r="DB50" s="152" t="b">
        <v>1</v>
      </c>
      <c r="DC50" s="152" t="b">
        <v>1</v>
      </c>
      <c r="DD50" s="152" t="b">
        <v>1</v>
      </c>
      <c r="DE50" s="192" t="b">
        <v>1</v>
      </c>
      <c r="DF50" s="91"/>
      <c r="DG50" s="167">
        <v>17</v>
      </c>
      <c r="DH50" s="166">
        <v>3</v>
      </c>
      <c r="DI50" s="166">
        <v>4</v>
      </c>
      <c r="DJ50" s="166"/>
      <c r="DK50" s="166"/>
      <c r="DL50" s="165"/>
      <c r="DM50" s="196">
        <v>16</v>
      </c>
      <c r="DN50" s="195"/>
      <c r="DO50" s="162"/>
      <c r="DP50" s="144"/>
      <c r="DQ50" s="148"/>
      <c r="DR50" s="194">
        <f t="shared" si="36"/>
        <v>24</v>
      </c>
      <c r="DS50" s="160">
        <f t="shared" si="37"/>
        <v>0</v>
      </c>
      <c r="DT50" s="159">
        <f t="shared" si="38"/>
        <v>16</v>
      </c>
      <c r="DU50" s="139">
        <f t="shared" si="39"/>
        <v>40</v>
      </c>
      <c r="DV50" s="138">
        <f t="shared" si="40"/>
        <v>0</v>
      </c>
      <c r="DW50" s="137">
        <f t="shared" si="41"/>
        <v>0</v>
      </c>
      <c r="DX50" s="180">
        <f t="shared" si="42"/>
        <v>0</v>
      </c>
      <c r="DY50" s="136">
        <f t="shared" si="43"/>
        <v>1.9047619047619047</v>
      </c>
      <c r="DZ50" s="177">
        <f t="shared" si="44"/>
        <v>0.55384615384615377</v>
      </c>
      <c r="EA50" s="132">
        <f t="shared" si="45"/>
        <v>5.5384615384615383</v>
      </c>
      <c r="EB50" s="176">
        <f t="shared" si="46"/>
        <v>0.21333333333333335</v>
      </c>
      <c r="EC50" s="156">
        <f t="shared" si="47"/>
        <v>2.1333333333333333</v>
      </c>
      <c r="ED50" s="155">
        <f t="shared" si="48"/>
        <v>7.6717948717948712</v>
      </c>
      <c r="EE50" s="154">
        <f t="shared" si="49"/>
        <v>7.6717948717948712</v>
      </c>
      <c r="EF50" s="153"/>
      <c r="EG50" s="95"/>
      <c r="EH50" s="151" t="b">
        <v>0</v>
      </c>
      <c r="EI50" s="151" t="b">
        <v>1</v>
      </c>
      <c r="EJ50" s="152" t="b">
        <v>1</v>
      </c>
      <c r="EK50" s="150" t="b">
        <v>1</v>
      </c>
      <c r="EL50" s="149" t="b">
        <v>0</v>
      </c>
      <c r="EM50" s="193" t="b">
        <v>0</v>
      </c>
      <c r="EN50" s="152" t="b">
        <v>1</v>
      </c>
      <c r="EO50" s="150" t="b">
        <v>0</v>
      </c>
      <c r="EP50" s="150" t="b">
        <v>1</v>
      </c>
      <c r="EQ50" s="149" t="b">
        <v>0</v>
      </c>
      <c r="ER50" s="151" t="b">
        <v>0</v>
      </c>
      <c r="ES50" s="150" t="b">
        <v>0</v>
      </c>
      <c r="ET50" s="191" t="b">
        <v>0</v>
      </c>
      <c r="EU50" s="150" t="b">
        <v>0</v>
      </c>
      <c r="EV50" s="149" t="b">
        <v>0</v>
      </c>
      <c r="EW50" s="151" t="b">
        <v>0</v>
      </c>
      <c r="EX50" s="150" t="b">
        <v>0</v>
      </c>
      <c r="EY50" s="191" t="b">
        <v>0</v>
      </c>
      <c r="EZ50" s="150" t="b">
        <v>0</v>
      </c>
      <c r="FA50" s="149" t="b">
        <v>0</v>
      </c>
      <c r="FB50" s="151" t="b">
        <v>0</v>
      </c>
      <c r="FC50" s="150" t="b">
        <v>0</v>
      </c>
      <c r="FD50" s="150" t="b">
        <v>0</v>
      </c>
      <c r="FE50" s="150" t="b">
        <v>0</v>
      </c>
      <c r="FF50" s="192" t="b">
        <v>0</v>
      </c>
      <c r="FG50" s="151" t="b">
        <v>0</v>
      </c>
      <c r="FH50" s="150" t="b">
        <v>0</v>
      </c>
      <c r="FI50" s="150" t="b">
        <v>0</v>
      </c>
      <c r="FJ50" s="150" t="b">
        <v>0</v>
      </c>
      <c r="FK50" s="149" t="b">
        <v>0</v>
      </c>
      <c r="FL50" s="151" t="b">
        <v>0</v>
      </c>
      <c r="FM50" s="150" t="b">
        <v>0</v>
      </c>
      <c r="FN50" s="150" t="b">
        <v>0</v>
      </c>
      <c r="FO50" s="150" t="b">
        <v>0</v>
      </c>
      <c r="FP50" s="149" t="b">
        <v>0</v>
      </c>
      <c r="FQ50" s="151" t="b">
        <v>0</v>
      </c>
      <c r="FR50" s="150" t="b">
        <v>0</v>
      </c>
      <c r="FS50" s="191" t="b">
        <v>0</v>
      </c>
      <c r="FT50" s="150" t="b">
        <v>0</v>
      </c>
      <c r="FU50" s="149" t="b">
        <v>0</v>
      </c>
      <c r="FV50" s="151" t="b">
        <v>0</v>
      </c>
      <c r="FW50" s="150" t="b">
        <v>0</v>
      </c>
      <c r="FX50" s="191" t="b">
        <v>0</v>
      </c>
      <c r="FY50" s="150" t="b">
        <v>0</v>
      </c>
      <c r="FZ50" s="149" t="b">
        <v>0</v>
      </c>
      <c r="GA50" s="91"/>
      <c r="GB50" s="145"/>
      <c r="GC50" s="144"/>
      <c r="GD50" s="144"/>
      <c r="GE50" s="144"/>
      <c r="GF50" s="148"/>
      <c r="GG50" s="147"/>
      <c r="GH50" s="146"/>
      <c r="GI50" s="145"/>
      <c r="GJ50" s="144"/>
      <c r="GK50" s="143"/>
      <c r="GL50" s="142">
        <f t="shared" si="18"/>
        <v>0</v>
      </c>
      <c r="GM50" s="141">
        <f t="shared" si="19"/>
        <v>0</v>
      </c>
      <c r="GN50" s="140">
        <f t="shared" si="20"/>
        <v>0</v>
      </c>
      <c r="GO50" s="139">
        <f t="shared" si="21"/>
        <v>5</v>
      </c>
      <c r="GP50" s="138">
        <f t="shared" si="22"/>
        <v>0</v>
      </c>
      <c r="GQ50" s="137">
        <f t="shared" si="23"/>
        <v>0</v>
      </c>
      <c r="GR50" s="180">
        <f t="shared" si="24"/>
        <v>0</v>
      </c>
      <c r="GS50" s="136">
        <f t="shared" si="25"/>
        <v>0.17857142857142858</v>
      </c>
      <c r="GT50" s="135">
        <f t="shared" si="26"/>
        <v>0</v>
      </c>
      <c r="GU50" s="134">
        <f t="shared" si="27"/>
        <v>0</v>
      </c>
      <c r="GV50" s="133">
        <f t="shared" si="28"/>
        <v>0</v>
      </c>
      <c r="GW50" s="132">
        <f t="shared" si="29"/>
        <v>0</v>
      </c>
      <c r="GX50" s="131">
        <f t="shared" si="30"/>
        <v>0</v>
      </c>
      <c r="GY50" s="130">
        <f t="shared" si="31"/>
        <v>0</v>
      </c>
      <c r="GZ50" s="129"/>
    </row>
    <row r="51" spans="1:208" x14ac:dyDescent="0.3">
      <c r="A51" s="128" t="str">
        <f t="shared" si="32"/>
        <v/>
      </c>
      <c r="B51" s="190"/>
      <c r="C51" s="203"/>
      <c r="D51" s="188"/>
      <c r="E51" s="421"/>
      <c r="F51" s="414"/>
      <c r="G51" s="423"/>
      <c r="H51" s="423"/>
      <c r="I51" s="424"/>
      <c r="J51" s="423"/>
      <c r="K51" s="423"/>
      <c r="L51" s="423"/>
      <c r="M51" s="423"/>
      <c r="N51" s="415"/>
      <c r="O51" s="406"/>
      <c r="P51" s="406"/>
      <c r="Q51" s="407"/>
      <c r="R51" s="407"/>
      <c r="S51" s="408"/>
      <c r="T51" s="406"/>
      <c r="U51" s="406"/>
      <c r="V51" s="406"/>
      <c r="W51" s="406"/>
      <c r="X51" s="408"/>
      <c r="Y51" s="406"/>
      <c r="Z51" s="406"/>
      <c r="AA51" s="406"/>
      <c r="AB51" s="406"/>
      <c r="AC51" s="408"/>
      <c r="AD51" s="406"/>
      <c r="AE51" s="406"/>
      <c r="AF51" s="406"/>
      <c r="AG51" s="406"/>
      <c r="AH51" s="408"/>
      <c r="AI51" s="91"/>
      <c r="AJ51" s="395"/>
      <c r="AK51" s="396"/>
      <c r="AL51" s="396"/>
      <c r="AM51" s="396"/>
      <c r="AN51" s="396"/>
      <c r="AO51" s="396"/>
      <c r="AP51" s="396"/>
      <c r="AQ51" s="396"/>
      <c r="AR51" s="396"/>
      <c r="AS51" s="396"/>
      <c r="AT51" s="397"/>
      <c r="AU51" s="395"/>
      <c r="AV51" s="396"/>
      <c r="AW51" s="398"/>
      <c r="AX51" s="398"/>
      <c r="AY51" s="399"/>
      <c r="AZ51" s="185">
        <f t="shared" si="33"/>
        <v>0</v>
      </c>
      <c r="BA51" s="184">
        <f t="shared" si="34"/>
        <v>0</v>
      </c>
      <c r="BB51" s="183">
        <f t="shared" si="35"/>
        <v>0</v>
      </c>
      <c r="BC51" s="139"/>
      <c r="BD51" s="182"/>
      <c r="BE51" s="181"/>
      <c r="BF51" s="180"/>
      <c r="BG51" s="179"/>
      <c r="BH51" s="178"/>
      <c r="BI51" s="177"/>
      <c r="BJ51" s="156"/>
      <c r="BK51" s="176"/>
      <c r="BL51" s="132"/>
      <c r="BM51" s="175"/>
      <c r="BN51" s="174"/>
      <c r="BO51" s="173"/>
      <c r="BP51" s="115"/>
      <c r="BQ51" s="115"/>
      <c r="BR51" s="201" t="b">
        <v>1</v>
      </c>
      <c r="BS51" s="152" t="b">
        <v>1</v>
      </c>
      <c r="BT51" s="152" t="b">
        <v>1</v>
      </c>
      <c r="BU51" s="150" t="b">
        <v>1</v>
      </c>
      <c r="BV51" s="186" t="b">
        <v>1</v>
      </c>
      <c r="BW51" s="200" t="b">
        <v>1</v>
      </c>
      <c r="BX51" s="152" t="b">
        <v>1</v>
      </c>
      <c r="BY51" s="150" t="s">
        <v>9</v>
      </c>
      <c r="BZ51" s="152" t="b">
        <v>1</v>
      </c>
      <c r="CA51" s="186" t="b">
        <v>1</v>
      </c>
      <c r="CB51" s="150" t="b">
        <v>1</v>
      </c>
      <c r="CC51" s="150" t="b">
        <v>1</v>
      </c>
      <c r="CD51" s="150" t="b">
        <v>1</v>
      </c>
      <c r="CE51" s="150" t="b">
        <v>1</v>
      </c>
      <c r="CF51" s="150" t="b">
        <v>1</v>
      </c>
      <c r="CG51" s="151" t="b">
        <v>1</v>
      </c>
      <c r="CH51" s="150" t="b">
        <v>1</v>
      </c>
      <c r="CI51" s="150" t="b">
        <v>1</v>
      </c>
      <c r="CJ51" s="150" t="b">
        <v>1</v>
      </c>
      <c r="CK51" s="149" t="b">
        <v>1</v>
      </c>
      <c r="CL51" s="151" t="b">
        <v>1</v>
      </c>
      <c r="CM51" s="150" t="b">
        <v>1</v>
      </c>
      <c r="CN51" s="150" t="b">
        <v>1</v>
      </c>
      <c r="CO51" s="152" t="b">
        <v>1</v>
      </c>
      <c r="CP51" s="192" t="b">
        <v>1</v>
      </c>
      <c r="CQ51" s="150" t="b">
        <v>1</v>
      </c>
      <c r="CR51" s="150" t="b">
        <v>1</v>
      </c>
      <c r="CS51" s="198" t="s">
        <v>9</v>
      </c>
      <c r="CT51" s="198" t="b">
        <v>1</v>
      </c>
      <c r="CU51" s="198" t="b">
        <v>1</v>
      </c>
      <c r="CV51" s="199" t="b">
        <v>1</v>
      </c>
      <c r="CW51" s="198" t="b">
        <v>1</v>
      </c>
      <c r="CX51" s="198" t="b">
        <v>1</v>
      </c>
      <c r="CY51" s="198" t="b">
        <v>1</v>
      </c>
      <c r="CZ51" s="197" t="b">
        <v>1</v>
      </c>
      <c r="DA51" s="193" t="b">
        <v>1</v>
      </c>
      <c r="DB51" s="152" t="b">
        <v>1</v>
      </c>
      <c r="DC51" s="152" t="b">
        <v>1</v>
      </c>
      <c r="DD51" s="152" t="b">
        <v>1</v>
      </c>
      <c r="DE51" s="192" t="b">
        <v>1</v>
      </c>
      <c r="DF51" s="91"/>
      <c r="DG51" s="167">
        <v>18</v>
      </c>
      <c r="DH51" s="166">
        <v>4</v>
      </c>
      <c r="DI51" s="166">
        <v>4</v>
      </c>
      <c r="DJ51" s="166"/>
      <c r="DK51" s="166"/>
      <c r="DL51" s="165"/>
      <c r="DM51" s="196">
        <v>20</v>
      </c>
      <c r="DN51" s="195"/>
      <c r="DO51" s="162"/>
      <c r="DP51" s="144">
        <v>-0.5</v>
      </c>
      <c r="DQ51" s="148"/>
      <c r="DR51" s="194">
        <f t="shared" si="36"/>
        <v>26</v>
      </c>
      <c r="DS51" s="160">
        <f t="shared" si="37"/>
        <v>-0.5</v>
      </c>
      <c r="DT51" s="159">
        <f t="shared" si="38"/>
        <v>20</v>
      </c>
      <c r="DU51" s="139">
        <f t="shared" si="39"/>
        <v>38</v>
      </c>
      <c r="DV51" s="138">
        <f t="shared" si="40"/>
        <v>0</v>
      </c>
      <c r="DW51" s="137">
        <f t="shared" si="41"/>
        <v>0</v>
      </c>
      <c r="DX51" s="180">
        <f t="shared" si="42"/>
        <v>2</v>
      </c>
      <c r="DY51" s="136">
        <f t="shared" si="43"/>
        <v>1.8095238095238095</v>
      </c>
      <c r="DZ51" s="177">
        <f t="shared" si="44"/>
        <v>0.6</v>
      </c>
      <c r="EA51" s="132">
        <f t="shared" si="45"/>
        <v>6</v>
      </c>
      <c r="EB51" s="176">
        <f t="shared" si="46"/>
        <v>0.26666666666666666</v>
      </c>
      <c r="EC51" s="156">
        <f t="shared" si="47"/>
        <v>2.6666666666666665</v>
      </c>
      <c r="ED51" s="155">
        <f t="shared" si="48"/>
        <v>8.1666666666666661</v>
      </c>
      <c r="EE51" s="154">
        <f t="shared" si="49"/>
        <v>8.1666666666666661</v>
      </c>
      <c r="EF51" s="153" t="s">
        <v>13</v>
      </c>
      <c r="EG51" s="95"/>
      <c r="EH51" s="151" t="b">
        <v>0</v>
      </c>
      <c r="EI51" s="151" t="b">
        <v>1</v>
      </c>
      <c r="EJ51" s="152" t="b">
        <v>1</v>
      </c>
      <c r="EK51" s="150" t="b">
        <v>1</v>
      </c>
      <c r="EL51" s="149" t="b">
        <v>0</v>
      </c>
      <c r="EM51" s="193" t="b">
        <v>0</v>
      </c>
      <c r="EN51" s="152" t="b">
        <v>1</v>
      </c>
      <c r="EO51" s="150" t="b">
        <v>0</v>
      </c>
      <c r="EP51" s="150" t="b">
        <v>1</v>
      </c>
      <c r="EQ51" s="149" t="b">
        <v>0</v>
      </c>
      <c r="ER51" s="151" t="b">
        <v>0</v>
      </c>
      <c r="ES51" s="150" t="b">
        <v>0</v>
      </c>
      <c r="ET51" s="191" t="b">
        <v>0</v>
      </c>
      <c r="EU51" s="150" t="b">
        <v>0</v>
      </c>
      <c r="EV51" s="149" t="b">
        <v>0</v>
      </c>
      <c r="EW51" s="151" t="b">
        <v>0</v>
      </c>
      <c r="EX51" s="150" t="b">
        <v>0</v>
      </c>
      <c r="EY51" s="191" t="b">
        <v>0</v>
      </c>
      <c r="EZ51" s="150" t="b">
        <v>0</v>
      </c>
      <c r="FA51" s="149" t="b">
        <v>0</v>
      </c>
      <c r="FB51" s="151" t="b">
        <v>0</v>
      </c>
      <c r="FC51" s="150" t="b">
        <v>0</v>
      </c>
      <c r="FD51" s="150" t="b">
        <v>0</v>
      </c>
      <c r="FE51" s="150" t="b">
        <v>0</v>
      </c>
      <c r="FF51" s="192" t="b">
        <v>0</v>
      </c>
      <c r="FG51" s="151" t="b">
        <v>0</v>
      </c>
      <c r="FH51" s="150" t="b">
        <v>0</v>
      </c>
      <c r="FI51" s="150" t="b">
        <v>0</v>
      </c>
      <c r="FJ51" s="150" t="b">
        <v>0</v>
      </c>
      <c r="FK51" s="149" t="b">
        <v>0</v>
      </c>
      <c r="FL51" s="151" t="b">
        <v>0</v>
      </c>
      <c r="FM51" s="150" t="b">
        <v>0</v>
      </c>
      <c r="FN51" s="150" t="b">
        <v>0</v>
      </c>
      <c r="FO51" s="150" t="b">
        <v>0</v>
      </c>
      <c r="FP51" s="149" t="b">
        <v>0</v>
      </c>
      <c r="FQ51" s="151" t="b">
        <v>0</v>
      </c>
      <c r="FR51" s="150" t="b">
        <v>0</v>
      </c>
      <c r="FS51" s="191" t="b">
        <v>0</v>
      </c>
      <c r="FT51" s="150" t="b">
        <v>0</v>
      </c>
      <c r="FU51" s="149" t="b">
        <v>0</v>
      </c>
      <c r="FV51" s="151" t="b">
        <v>0</v>
      </c>
      <c r="FW51" s="150" t="b">
        <v>0</v>
      </c>
      <c r="FX51" s="191" t="b">
        <v>0</v>
      </c>
      <c r="FY51" s="150" t="b">
        <v>0</v>
      </c>
      <c r="FZ51" s="149" t="b">
        <v>0</v>
      </c>
      <c r="GA51" s="91"/>
      <c r="GB51" s="145"/>
      <c r="GC51" s="144"/>
      <c r="GD51" s="144"/>
      <c r="GE51" s="144"/>
      <c r="GF51" s="148"/>
      <c r="GG51" s="147"/>
      <c r="GH51" s="146"/>
      <c r="GI51" s="145"/>
      <c r="GJ51" s="144"/>
      <c r="GK51" s="143"/>
      <c r="GL51" s="142">
        <f t="shared" si="18"/>
        <v>0</v>
      </c>
      <c r="GM51" s="141">
        <f t="shared" si="19"/>
        <v>0</v>
      </c>
      <c r="GN51" s="140">
        <f t="shared" si="20"/>
        <v>0</v>
      </c>
      <c r="GO51" s="139">
        <f t="shared" si="21"/>
        <v>5</v>
      </c>
      <c r="GP51" s="138">
        <f t="shared" si="22"/>
        <v>0</v>
      </c>
      <c r="GQ51" s="137">
        <f t="shared" si="23"/>
        <v>0</v>
      </c>
      <c r="GR51" s="180">
        <f t="shared" si="24"/>
        <v>0</v>
      </c>
      <c r="GS51" s="136">
        <f t="shared" si="25"/>
        <v>0.17857142857142858</v>
      </c>
      <c r="GT51" s="135">
        <f t="shared" si="26"/>
        <v>0</v>
      </c>
      <c r="GU51" s="134">
        <f t="shared" si="27"/>
        <v>0</v>
      </c>
      <c r="GV51" s="133">
        <f t="shared" si="28"/>
        <v>0</v>
      </c>
      <c r="GW51" s="132">
        <f t="shared" si="29"/>
        <v>0</v>
      </c>
      <c r="GX51" s="131">
        <f t="shared" si="30"/>
        <v>0</v>
      </c>
      <c r="GY51" s="130">
        <f t="shared" si="31"/>
        <v>0</v>
      </c>
      <c r="GZ51" s="129"/>
    </row>
    <row r="52" spans="1:208" x14ac:dyDescent="0.3">
      <c r="A52" s="128" t="str">
        <f t="shared" si="32"/>
        <v/>
      </c>
      <c r="B52" s="190"/>
      <c r="C52" s="202"/>
      <c r="D52" s="188"/>
      <c r="E52" s="421"/>
      <c r="F52" s="414"/>
      <c r="G52" s="423"/>
      <c r="H52" s="423"/>
      <c r="I52" s="424"/>
      <c r="J52" s="423"/>
      <c r="K52" s="423"/>
      <c r="L52" s="423"/>
      <c r="M52" s="423"/>
      <c r="N52" s="415"/>
      <c r="O52" s="406"/>
      <c r="P52" s="406"/>
      <c r="Q52" s="407"/>
      <c r="R52" s="407"/>
      <c r="S52" s="408"/>
      <c r="T52" s="406"/>
      <c r="U52" s="406"/>
      <c r="V52" s="406"/>
      <c r="W52" s="406"/>
      <c r="X52" s="408"/>
      <c r="Y52" s="406"/>
      <c r="Z52" s="406"/>
      <c r="AA52" s="406"/>
      <c r="AB52" s="406"/>
      <c r="AC52" s="408"/>
      <c r="AD52" s="406"/>
      <c r="AE52" s="406"/>
      <c r="AF52" s="406"/>
      <c r="AG52" s="406"/>
      <c r="AH52" s="408"/>
      <c r="AI52" s="91"/>
      <c r="AJ52" s="395"/>
      <c r="AK52" s="396"/>
      <c r="AL52" s="396"/>
      <c r="AM52" s="396"/>
      <c r="AN52" s="396"/>
      <c r="AO52" s="396"/>
      <c r="AP52" s="396"/>
      <c r="AQ52" s="396"/>
      <c r="AR52" s="396"/>
      <c r="AS52" s="396"/>
      <c r="AT52" s="397"/>
      <c r="AU52" s="395"/>
      <c r="AV52" s="396"/>
      <c r="AW52" s="398"/>
      <c r="AX52" s="398"/>
      <c r="AY52" s="399"/>
      <c r="AZ52" s="185">
        <f t="shared" si="33"/>
        <v>0</v>
      </c>
      <c r="BA52" s="184">
        <f t="shared" si="34"/>
        <v>0</v>
      </c>
      <c r="BB52" s="183">
        <f t="shared" si="35"/>
        <v>0</v>
      </c>
      <c r="BC52" s="139"/>
      <c r="BD52" s="182"/>
      <c r="BE52" s="181"/>
      <c r="BF52" s="180"/>
      <c r="BG52" s="179"/>
      <c r="BH52" s="178"/>
      <c r="BI52" s="177"/>
      <c r="BJ52" s="156"/>
      <c r="BK52" s="176"/>
      <c r="BL52" s="132"/>
      <c r="BM52" s="175"/>
      <c r="BN52" s="174"/>
      <c r="BO52" s="173"/>
      <c r="BP52" s="115"/>
      <c r="BQ52" s="115"/>
      <c r="BR52" s="201" t="b">
        <v>1</v>
      </c>
      <c r="BS52" s="152" t="b">
        <v>1</v>
      </c>
      <c r="BT52" s="152" t="b">
        <v>1</v>
      </c>
      <c r="BU52" s="150" t="b">
        <v>1</v>
      </c>
      <c r="BV52" s="186" t="b">
        <v>1</v>
      </c>
      <c r="BW52" s="200" t="b">
        <v>1</v>
      </c>
      <c r="BX52" s="152" t="b">
        <v>1</v>
      </c>
      <c r="BY52" s="150" t="b">
        <v>1</v>
      </c>
      <c r="BZ52" s="152" t="b">
        <v>1</v>
      </c>
      <c r="CA52" s="186" t="b">
        <v>1</v>
      </c>
      <c r="CB52" s="150" t="b">
        <v>1</v>
      </c>
      <c r="CC52" s="150" t="b">
        <v>1</v>
      </c>
      <c r="CD52" s="150" t="b">
        <v>1</v>
      </c>
      <c r="CE52" s="150" t="b">
        <v>1</v>
      </c>
      <c r="CF52" s="150" t="b">
        <v>1</v>
      </c>
      <c r="CG52" s="151" t="b">
        <v>1</v>
      </c>
      <c r="CH52" s="150" t="b">
        <v>1</v>
      </c>
      <c r="CI52" s="150" t="b">
        <v>1</v>
      </c>
      <c r="CJ52" s="150" t="b">
        <v>1</v>
      </c>
      <c r="CK52" s="149" t="b">
        <v>1</v>
      </c>
      <c r="CL52" s="151" t="b">
        <v>1</v>
      </c>
      <c r="CM52" s="150" t="b">
        <v>1</v>
      </c>
      <c r="CN52" s="150" t="b">
        <v>1</v>
      </c>
      <c r="CO52" s="152" t="b">
        <v>1</v>
      </c>
      <c r="CP52" s="192" t="b">
        <v>1</v>
      </c>
      <c r="CQ52" s="150" t="b">
        <v>1</v>
      </c>
      <c r="CR52" s="150" t="b">
        <v>1</v>
      </c>
      <c r="CS52" s="198" t="b">
        <v>1</v>
      </c>
      <c r="CT52" s="198" t="b">
        <v>1</v>
      </c>
      <c r="CU52" s="198" t="b">
        <v>1</v>
      </c>
      <c r="CV52" s="199" t="b">
        <v>1</v>
      </c>
      <c r="CW52" s="198" t="b">
        <v>1</v>
      </c>
      <c r="CX52" s="198" t="b">
        <v>1</v>
      </c>
      <c r="CY52" s="198" t="b">
        <v>1</v>
      </c>
      <c r="CZ52" s="197" t="b">
        <v>1</v>
      </c>
      <c r="DA52" s="193" t="b">
        <v>1</v>
      </c>
      <c r="DB52" s="152" t="b">
        <v>1</v>
      </c>
      <c r="DC52" s="152" t="b">
        <v>1</v>
      </c>
      <c r="DD52" s="152" t="b">
        <v>1</v>
      </c>
      <c r="DE52" s="192" t="b">
        <v>1</v>
      </c>
      <c r="DF52" s="91"/>
      <c r="DG52" s="167">
        <v>18</v>
      </c>
      <c r="DH52" s="166">
        <v>3</v>
      </c>
      <c r="DI52" s="166">
        <v>3</v>
      </c>
      <c r="DJ52" s="166"/>
      <c r="DK52" s="166"/>
      <c r="DL52" s="165"/>
      <c r="DM52" s="196">
        <v>17</v>
      </c>
      <c r="DN52" s="195"/>
      <c r="DO52" s="162"/>
      <c r="DP52" s="144"/>
      <c r="DQ52" s="148"/>
      <c r="DR52" s="194">
        <f t="shared" si="36"/>
        <v>24</v>
      </c>
      <c r="DS52" s="160">
        <f t="shared" si="37"/>
        <v>0</v>
      </c>
      <c r="DT52" s="159">
        <f t="shared" si="38"/>
        <v>17</v>
      </c>
      <c r="DU52" s="139">
        <f t="shared" si="39"/>
        <v>40</v>
      </c>
      <c r="DV52" s="138">
        <f t="shared" si="40"/>
        <v>0</v>
      </c>
      <c r="DW52" s="137">
        <f t="shared" si="41"/>
        <v>0</v>
      </c>
      <c r="DX52" s="180">
        <f t="shared" si="42"/>
        <v>0</v>
      </c>
      <c r="DY52" s="136">
        <f t="shared" si="43"/>
        <v>1.9047619047619047</v>
      </c>
      <c r="DZ52" s="177">
        <f t="shared" si="44"/>
        <v>0.55384615384615377</v>
      </c>
      <c r="EA52" s="132">
        <f t="shared" si="45"/>
        <v>5.5384615384615383</v>
      </c>
      <c r="EB52" s="176">
        <f t="shared" si="46"/>
        <v>0.22666666666666668</v>
      </c>
      <c r="EC52" s="156">
        <f t="shared" si="47"/>
        <v>2.2666666666666666</v>
      </c>
      <c r="ED52" s="155">
        <f t="shared" si="48"/>
        <v>7.8051282051282049</v>
      </c>
      <c r="EE52" s="154">
        <v>7</v>
      </c>
      <c r="EF52" s="153"/>
      <c r="EG52" s="95"/>
      <c r="EH52" s="151" t="b">
        <v>0</v>
      </c>
      <c r="EI52" s="151" t="b">
        <v>1</v>
      </c>
      <c r="EJ52" s="152" t="b">
        <v>1</v>
      </c>
      <c r="EK52" s="150" t="b">
        <v>1</v>
      </c>
      <c r="EL52" s="149" t="b">
        <v>0</v>
      </c>
      <c r="EM52" s="193" t="b">
        <v>0</v>
      </c>
      <c r="EN52" s="152" t="b">
        <v>1</v>
      </c>
      <c r="EO52" s="150" t="b">
        <v>0</v>
      </c>
      <c r="EP52" s="150" t="b">
        <v>1</v>
      </c>
      <c r="EQ52" s="149" t="b">
        <v>0</v>
      </c>
      <c r="ER52" s="151" t="b">
        <v>0</v>
      </c>
      <c r="ES52" s="150" t="b">
        <v>0</v>
      </c>
      <c r="ET52" s="191" t="b">
        <v>0</v>
      </c>
      <c r="EU52" s="150" t="b">
        <v>0</v>
      </c>
      <c r="EV52" s="149" t="b">
        <v>0</v>
      </c>
      <c r="EW52" s="151" t="b">
        <v>0</v>
      </c>
      <c r="EX52" s="150" t="b">
        <v>0</v>
      </c>
      <c r="EY52" s="191" t="b">
        <v>0</v>
      </c>
      <c r="EZ52" s="150" t="b">
        <v>0</v>
      </c>
      <c r="FA52" s="149" t="b">
        <v>0</v>
      </c>
      <c r="FB52" s="151" t="b">
        <v>0</v>
      </c>
      <c r="FC52" s="150" t="b">
        <v>0</v>
      </c>
      <c r="FD52" s="150" t="b">
        <v>0</v>
      </c>
      <c r="FE52" s="150" t="b">
        <v>0</v>
      </c>
      <c r="FF52" s="192" t="b">
        <v>0</v>
      </c>
      <c r="FG52" s="151" t="b">
        <v>0</v>
      </c>
      <c r="FH52" s="150" t="b">
        <v>0</v>
      </c>
      <c r="FI52" s="150" t="b">
        <v>0</v>
      </c>
      <c r="FJ52" s="150" t="b">
        <v>0</v>
      </c>
      <c r="FK52" s="149" t="b">
        <v>0</v>
      </c>
      <c r="FL52" s="151" t="b">
        <v>0</v>
      </c>
      <c r="FM52" s="150" t="b">
        <v>0</v>
      </c>
      <c r="FN52" s="150" t="b">
        <v>0</v>
      </c>
      <c r="FO52" s="150" t="b">
        <v>0</v>
      </c>
      <c r="FP52" s="149" t="b">
        <v>0</v>
      </c>
      <c r="FQ52" s="151" t="b">
        <v>0</v>
      </c>
      <c r="FR52" s="150" t="b">
        <v>0</v>
      </c>
      <c r="FS52" s="191" t="b">
        <v>0</v>
      </c>
      <c r="FT52" s="150" t="b">
        <v>0</v>
      </c>
      <c r="FU52" s="149" t="b">
        <v>0</v>
      </c>
      <c r="FV52" s="151" t="b">
        <v>0</v>
      </c>
      <c r="FW52" s="150" t="b">
        <v>0</v>
      </c>
      <c r="FX52" s="191" t="b">
        <v>0</v>
      </c>
      <c r="FY52" s="150" t="b">
        <v>0</v>
      </c>
      <c r="FZ52" s="149" t="b">
        <v>0</v>
      </c>
      <c r="GA52" s="91"/>
      <c r="GB52" s="145"/>
      <c r="GC52" s="144"/>
      <c r="GD52" s="144"/>
      <c r="GE52" s="144"/>
      <c r="GF52" s="148"/>
      <c r="GG52" s="147"/>
      <c r="GH52" s="146"/>
      <c r="GI52" s="145"/>
      <c r="GJ52" s="144"/>
      <c r="GK52" s="143"/>
      <c r="GL52" s="142"/>
      <c r="GM52" s="141"/>
      <c r="GN52" s="140"/>
      <c r="GO52" s="139"/>
      <c r="GP52" s="138"/>
      <c r="GQ52" s="137"/>
      <c r="GR52" s="180"/>
      <c r="GS52" s="136"/>
      <c r="GT52" s="135"/>
      <c r="GU52" s="134"/>
      <c r="GV52" s="133"/>
      <c r="GW52" s="132"/>
      <c r="GX52" s="131"/>
      <c r="GY52" s="130"/>
      <c r="GZ52" s="129"/>
    </row>
    <row r="53" spans="1:208" x14ac:dyDescent="0.3">
      <c r="A53" s="128" t="str">
        <f t="shared" si="32"/>
        <v/>
      </c>
      <c r="B53" s="190"/>
      <c r="C53" s="202"/>
      <c r="D53" s="188"/>
      <c r="E53" s="421"/>
      <c r="F53" s="414"/>
      <c r="G53" s="423"/>
      <c r="H53" s="423"/>
      <c r="I53" s="424"/>
      <c r="J53" s="423"/>
      <c r="K53" s="423"/>
      <c r="L53" s="423"/>
      <c r="M53" s="423"/>
      <c r="N53" s="415"/>
      <c r="O53" s="406"/>
      <c r="P53" s="406"/>
      <c r="Q53" s="407"/>
      <c r="R53" s="407"/>
      <c r="S53" s="408"/>
      <c r="T53" s="406"/>
      <c r="U53" s="406"/>
      <c r="V53" s="406"/>
      <c r="W53" s="406"/>
      <c r="X53" s="408"/>
      <c r="Y53" s="406"/>
      <c r="Z53" s="406"/>
      <c r="AA53" s="406"/>
      <c r="AB53" s="406"/>
      <c r="AC53" s="408"/>
      <c r="AD53" s="406"/>
      <c r="AE53" s="406"/>
      <c r="AF53" s="406"/>
      <c r="AG53" s="406"/>
      <c r="AH53" s="408"/>
      <c r="AI53" s="91"/>
      <c r="AJ53" s="395"/>
      <c r="AK53" s="396"/>
      <c r="AL53" s="396"/>
      <c r="AM53" s="396"/>
      <c r="AN53" s="396"/>
      <c r="AO53" s="396"/>
      <c r="AP53" s="396"/>
      <c r="AQ53" s="396"/>
      <c r="AR53" s="396"/>
      <c r="AS53" s="396"/>
      <c r="AT53" s="397"/>
      <c r="AU53" s="395"/>
      <c r="AV53" s="396"/>
      <c r="AW53" s="398"/>
      <c r="AX53" s="398"/>
      <c r="AY53" s="399"/>
      <c r="AZ53" s="185">
        <f t="shared" si="33"/>
        <v>0</v>
      </c>
      <c r="BA53" s="184">
        <f t="shared" si="34"/>
        <v>0</v>
      </c>
      <c r="BB53" s="183">
        <f t="shared" si="35"/>
        <v>0</v>
      </c>
      <c r="BC53" s="139"/>
      <c r="BD53" s="182"/>
      <c r="BE53" s="181"/>
      <c r="BF53" s="180"/>
      <c r="BG53" s="179"/>
      <c r="BH53" s="178"/>
      <c r="BI53" s="177"/>
      <c r="BJ53" s="156"/>
      <c r="BK53" s="176"/>
      <c r="BL53" s="132"/>
      <c r="BM53" s="175"/>
      <c r="BN53" s="174"/>
      <c r="BO53" s="173"/>
      <c r="BP53" s="115"/>
      <c r="BQ53" s="115"/>
      <c r="BR53" s="201" t="b">
        <v>1</v>
      </c>
      <c r="BS53" s="152" t="b">
        <v>1</v>
      </c>
      <c r="BT53" s="152" t="b">
        <v>1</v>
      </c>
      <c r="BU53" s="150" t="b">
        <v>1</v>
      </c>
      <c r="BV53" s="186" t="b">
        <v>1</v>
      </c>
      <c r="BW53" s="200" t="b">
        <v>1</v>
      </c>
      <c r="BX53" s="152" t="b">
        <v>1</v>
      </c>
      <c r="BY53" s="150" t="b">
        <v>1</v>
      </c>
      <c r="BZ53" s="152" t="b">
        <v>1</v>
      </c>
      <c r="CA53" s="186" t="b">
        <v>1</v>
      </c>
      <c r="CB53" s="150" t="b">
        <v>1</v>
      </c>
      <c r="CC53" s="150" t="b">
        <v>1</v>
      </c>
      <c r="CD53" s="150" t="b">
        <v>1</v>
      </c>
      <c r="CE53" s="150" t="b">
        <v>1</v>
      </c>
      <c r="CF53" s="150" t="b">
        <v>1</v>
      </c>
      <c r="CG53" s="151" t="b">
        <v>1</v>
      </c>
      <c r="CH53" s="150" t="b">
        <v>1</v>
      </c>
      <c r="CI53" s="150" t="b">
        <v>1</v>
      </c>
      <c r="CJ53" s="150" t="b">
        <v>1</v>
      </c>
      <c r="CK53" s="149" t="b">
        <v>1</v>
      </c>
      <c r="CL53" s="151" t="b">
        <v>1</v>
      </c>
      <c r="CM53" s="150" t="b">
        <v>1</v>
      </c>
      <c r="CN53" s="150" t="b">
        <v>1</v>
      </c>
      <c r="CO53" s="152" t="b">
        <v>1</v>
      </c>
      <c r="CP53" s="192" t="b">
        <v>1</v>
      </c>
      <c r="CQ53" s="150" t="b">
        <v>1</v>
      </c>
      <c r="CR53" s="150" t="b">
        <v>1</v>
      </c>
      <c r="CS53" s="198" t="b">
        <v>1</v>
      </c>
      <c r="CT53" s="198" t="b">
        <v>1</v>
      </c>
      <c r="CU53" s="198" t="b">
        <v>1</v>
      </c>
      <c r="CV53" s="199" t="b">
        <v>1</v>
      </c>
      <c r="CW53" s="198" t="b">
        <v>1</v>
      </c>
      <c r="CX53" s="198" t="b">
        <v>1</v>
      </c>
      <c r="CY53" s="198" t="b">
        <v>1</v>
      </c>
      <c r="CZ53" s="197" t="b">
        <v>1</v>
      </c>
      <c r="DA53" s="193" t="b">
        <v>1</v>
      </c>
      <c r="DB53" s="152" t="b">
        <v>1</v>
      </c>
      <c r="DC53" s="152" t="b">
        <v>1</v>
      </c>
      <c r="DD53" s="152" t="b">
        <v>1</v>
      </c>
      <c r="DE53" s="192" t="b">
        <v>1</v>
      </c>
      <c r="DF53" s="91"/>
      <c r="DG53" s="167">
        <v>18</v>
      </c>
      <c r="DH53" s="166">
        <v>3</v>
      </c>
      <c r="DI53" s="166">
        <v>4</v>
      </c>
      <c r="DJ53" s="166"/>
      <c r="DK53" s="166"/>
      <c r="DL53" s="165"/>
      <c r="DM53" s="196">
        <v>21</v>
      </c>
      <c r="DN53" s="195"/>
      <c r="DO53" s="162">
        <v>0.5</v>
      </c>
      <c r="DP53" s="144"/>
      <c r="DQ53" s="148"/>
      <c r="DR53" s="194">
        <f t="shared" si="36"/>
        <v>25</v>
      </c>
      <c r="DS53" s="160">
        <f t="shared" si="37"/>
        <v>0.5</v>
      </c>
      <c r="DT53" s="159">
        <f t="shared" si="38"/>
        <v>21</v>
      </c>
      <c r="DU53" s="139">
        <f t="shared" si="39"/>
        <v>40</v>
      </c>
      <c r="DV53" s="138">
        <f t="shared" si="40"/>
        <v>0</v>
      </c>
      <c r="DW53" s="137">
        <f t="shared" si="41"/>
        <v>0</v>
      </c>
      <c r="DX53" s="180">
        <f t="shared" si="42"/>
        <v>0</v>
      </c>
      <c r="DY53" s="136">
        <f t="shared" si="43"/>
        <v>1.9047619047619047</v>
      </c>
      <c r="DZ53" s="177">
        <f t="shared" si="44"/>
        <v>0.57692307692307687</v>
      </c>
      <c r="EA53" s="132">
        <f t="shared" si="45"/>
        <v>5.7692307692307692</v>
      </c>
      <c r="EB53" s="176">
        <f t="shared" si="46"/>
        <v>0.28000000000000003</v>
      </c>
      <c r="EC53" s="156">
        <f t="shared" si="47"/>
        <v>2.8</v>
      </c>
      <c r="ED53" s="155">
        <f t="shared" si="48"/>
        <v>9.069230769230769</v>
      </c>
      <c r="EE53" s="154">
        <f t="shared" ref="EE53:EE63" si="50">ED53</f>
        <v>9.069230769230769</v>
      </c>
      <c r="EF53" s="153"/>
      <c r="EG53" s="95"/>
      <c r="EH53" s="151" t="b">
        <v>0</v>
      </c>
      <c r="EI53" s="151" t="b">
        <v>0</v>
      </c>
      <c r="EJ53" s="152" t="b">
        <v>1</v>
      </c>
      <c r="EK53" s="150" t="b">
        <v>1</v>
      </c>
      <c r="EL53" s="149" t="b">
        <v>0</v>
      </c>
      <c r="EM53" s="193" t="b">
        <v>0</v>
      </c>
      <c r="EN53" s="152" t="b">
        <v>1</v>
      </c>
      <c r="EO53" s="150" t="b">
        <v>0</v>
      </c>
      <c r="EP53" s="150" t="b">
        <v>1</v>
      </c>
      <c r="EQ53" s="149" t="b">
        <v>0</v>
      </c>
      <c r="ER53" s="151" t="b">
        <v>0</v>
      </c>
      <c r="ES53" s="150" t="b">
        <v>0</v>
      </c>
      <c r="ET53" s="191" t="b">
        <v>0</v>
      </c>
      <c r="EU53" s="150" t="b">
        <v>0</v>
      </c>
      <c r="EV53" s="149" t="b">
        <v>0</v>
      </c>
      <c r="EW53" s="151" t="b">
        <v>0</v>
      </c>
      <c r="EX53" s="150" t="b">
        <v>0</v>
      </c>
      <c r="EY53" s="191" t="b">
        <v>0</v>
      </c>
      <c r="EZ53" s="150" t="b">
        <v>0</v>
      </c>
      <c r="FA53" s="149" t="b">
        <v>0</v>
      </c>
      <c r="FB53" s="151" t="b">
        <v>0</v>
      </c>
      <c r="FC53" s="150" t="b">
        <v>0</v>
      </c>
      <c r="FD53" s="150" t="b">
        <v>0</v>
      </c>
      <c r="FE53" s="150" t="b">
        <v>0</v>
      </c>
      <c r="FF53" s="192" t="b">
        <v>0</v>
      </c>
      <c r="FG53" s="151" t="b">
        <v>0</v>
      </c>
      <c r="FH53" s="150" t="b">
        <v>0</v>
      </c>
      <c r="FI53" s="150" t="b">
        <v>0</v>
      </c>
      <c r="FJ53" s="150" t="b">
        <v>0</v>
      </c>
      <c r="FK53" s="149" t="b">
        <v>0</v>
      </c>
      <c r="FL53" s="151" t="b">
        <v>0</v>
      </c>
      <c r="FM53" s="150" t="b">
        <v>0</v>
      </c>
      <c r="FN53" s="150" t="b">
        <v>0</v>
      </c>
      <c r="FO53" s="150" t="b">
        <v>0</v>
      </c>
      <c r="FP53" s="149" t="b">
        <v>0</v>
      </c>
      <c r="FQ53" s="151" t="b">
        <v>0</v>
      </c>
      <c r="FR53" s="150" t="b">
        <v>0</v>
      </c>
      <c r="FS53" s="191" t="b">
        <v>0</v>
      </c>
      <c r="FT53" s="150" t="b">
        <v>0</v>
      </c>
      <c r="FU53" s="149" t="b">
        <v>0</v>
      </c>
      <c r="FV53" s="151" t="b">
        <v>0</v>
      </c>
      <c r="FW53" s="150" t="b">
        <v>0</v>
      </c>
      <c r="FX53" s="191" t="b">
        <v>0</v>
      </c>
      <c r="FY53" s="150" t="b">
        <v>0</v>
      </c>
      <c r="FZ53" s="149" t="b">
        <v>0</v>
      </c>
      <c r="GA53" s="91"/>
      <c r="GB53" s="145"/>
      <c r="GC53" s="144"/>
      <c r="GD53" s="144"/>
      <c r="GE53" s="144"/>
      <c r="GF53" s="148"/>
      <c r="GG53" s="147"/>
      <c r="GH53" s="146"/>
      <c r="GI53" s="145"/>
      <c r="GJ53" s="144"/>
      <c r="GK53" s="143"/>
      <c r="GL53" s="142">
        <f t="shared" ref="GL53:GL59" si="51">SUM(GB53:GF53)</f>
        <v>0</v>
      </c>
      <c r="GM53" s="141">
        <f t="shared" ref="GM53:GM60" si="52">SUM(GI53:GK53)</f>
        <v>0</v>
      </c>
      <c r="GN53" s="140">
        <f t="shared" ref="GN53:GN59" si="53">GG53+GH53</f>
        <v>0</v>
      </c>
      <c r="GO53" s="139">
        <f t="shared" ref="GO53:GO59" si="54">COUNTIF(EH53:FP53,TRUE)+SUM(GP53:GQ53)</f>
        <v>4</v>
      </c>
      <c r="GP53" s="138">
        <f t="shared" ref="GP53:GP59" si="55">COUNTIF(EH53:FP53,"R")</f>
        <v>0</v>
      </c>
      <c r="GQ53" s="137">
        <f t="shared" ref="GQ53:GQ59" si="56">COUNTIF(EH53:FP53,"J")</f>
        <v>0</v>
      </c>
      <c r="GR53" s="180">
        <f t="shared" ref="GR53:GR59" si="57">COUNTIF(EH53:FP53,"F")</f>
        <v>0</v>
      </c>
      <c r="GS53" s="136">
        <f t="shared" ref="GS53:GS59" si="58">(GO53)/$GS$6</f>
        <v>0.14285714285714285</v>
      </c>
      <c r="GT53" s="135">
        <f t="shared" ref="GT53:GT59" si="59">GL53*$GT$8/$GT$9</f>
        <v>0</v>
      </c>
      <c r="GU53" s="134">
        <f t="shared" ref="GU53:GU59" si="60">GL53*$GU$8/$GT$9</f>
        <v>0</v>
      </c>
      <c r="GV53" s="133">
        <f t="shared" ref="GV53:GV59" si="61">GN53*$GV$8/$GV$9</f>
        <v>0</v>
      </c>
      <c r="GW53" s="132">
        <f t="shared" ref="GW53:GW59" si="62">GN53*$GW$8/$GV$9</f>
        <v>0</v>
      </c>
      <c r="GX53" s="131">
        <f t="shared" ref="GX53:GX59" si="63">GU53+GW53+GM53</f>
        <v>0</v>
      </c>
      <c r="GY53" s="130">
        <f t="shared" ref="GY53:GY59" si="64">GX53</f>
        <v>0</v>
      </c>
      <c r="GZ53" s="129"/>
    </row>
    <row r="54" spans="1:208" x14ac:dyDescent="0.3">
      <c r="A54" s="128" t="str">
        <f t="shared" si="32"/>
        <v/>
      </c>
      <c r="B54" s="190"/>
      <c r="C54" s="202"/>
      <c r="D54" s="188"/>
      <c r="E54" s="421"/>
      <c r="F54" s="414"/>
      <c r="G54" s="423"/>
      <c r="H54" s="423"/>
      <c r="I54" s="424"/>
      <c r="J54" s="423"/>
      <c r="K54" s="423"/>
      <c r="L54" s="423"/>
      <c r="M54" s="423"/>
      <c r="N54" s="415"/>
      <c r="O54" s="406"/>
      <c r="P54" s="406"/>
      <c r="Q54" s="407"/>
      <c r="R54" s="407"/>
      <c r="S54" s="408"/>
      <c r="T54" s="406"/>
      <c r="U54" s="406"/>
      <c r="V54" s="406"/>
      <c r="W54" s="406"/>
      <c r="X54" s="408"/>
      <c r="Y54" s="406"/>
      <c r="Z54" s="406"/>
      <c r="AA54" s="406"/>
      <c r="AB54" s="406"/>
      <c r="AC54" s="408"/>
      <c r="AD54" s="406"/>
      <c r="AE54" s="406"/>
      <c r="AF54" s="406"/>
      <c r="AG54" s="406"/>
      <c r="AH54" s="408"/>
      <c r="AI54" s="91"/>
      <c r="AJ54" s="395"/>
      <c r="AK54" s="396"/>
      <c r="AL54" s="396"/>
      <c r="AM54" s="396"/>
      <c r="AN54" s="396"/>
      <c r="AO54" s="396"/>
      <c r="AP54" s="396"/>
      <c r="AQ54" s="396"/>
      <c r="AR54" s="396"/>
      <c r="AS54" s="396"/>
      <c r="AT54" s="397"/>
      <c r="AU54" s="395"/>
      <c r="AV54" s="396"/>
      <c r="AW54" s="398"/>
      <c r="AX54" s="398"/>
      <c r="AY54" s="399"/>
      <c r="AZ54" s="185">
        <f t="shared" si="33"/>
        <v>0</v>
      </c>
      <c r="BA54" s="184">
        <f t="shared" si="34"/>
        <v>0</v>
      </c>
      <c r="BB54" s="183">
        <f t="shared" si="35"/>
        <v>0</v>
      </c>
      <c r="BC54" s="139"/>
      <c r="BD54" s="182"/>
      <c r="BE54" s="181"/>
      <c r="BF54" s="180"/>
      <c r="BG54" s="179"/>
      <c r="BH54" s="178"/>
      <c r="BI54" s="177"/>
      <c r="BJ54" s="156"/>
      <c r="BK54" s="176"/>
      <c r="BL54" s="132"/>
      <c r="BM54" s="175"/>
      <c r="BN54" s="174"/>
      <c r="BO54" s="173"/>
      <c r="BP54" s="115"/>
      <c r="BQ54" s="115"/>
      <c r="BR54" s="201" t="b">
        <v>1</v>
      </c>
      <c r="BS54" s="152" t="b">
        <v>1</v>
      </c>
      <c r="BT54" s="152" t="b">
        <v>1</v>
      </c>
      <c r="BU54" s="150" t="b">
        <v>1</v>
      </c>
      <c r="BV54" s="186" t="b">
        <v>1</v>
      </c>
      <c r="BW54" s="200" t="b">
        <v>1</v>
      </c>
      <c r="BX54" s="152" t="b">
        <v>1</v>
      </c>
      <c r="BY54" s="150" t="b">
        <v>1</v>
      </c>
      <c r="BZ54" s="152" t="b">
        <v>1</v>
      </c>
      <c r="CA54" s="186" t="b">
        <v>1</v>
      </c>
      <c r="CB54" s="150" t="b">
        <v>1</v>
      </c>
      <c r="CC54" s="150" t="b">
        <v>1</v>
      </c>
      <c r="CD54" s="150" t="b">
        <v>1</v>
      </c>
      <c r="CE54" s="150" t="b">
        <v>1</v>
      </c>
      <c r="CF54" s="150" t="b">
        <v>1</v>
      </c>
      <c r="CG54" s="151" t="b">
        <v>1</v>
      </c>
      <c r="CH54" s="150" t="b">
        <v>1</v>
      </c>
      <c r="CI54" s="150" t="b">
        <v>1</v>
      </c>
      <c r="CJ54" s="150" t="b">
        <v>1</v>
      </c>
      <c r="CK54" s="149" t="b">
        <v>1</v>
      </c>
      <c r="CL54" s="151" t="b">
        <v>1</v>
      </c>
      <c r="CM54" s="150" t="b">
        <v>1</v>
      </c>
      <c r="CN54" s="150" t="b">
        <v>1</v>
      </c>
      <c r="CO54" s="152" t="b">
        <v>1</v>
      </c>
      <c r="CP54" s="192" t="b">
        <v>1</v>
      </c>
      <c r="CQ54" s="150" t="b">
        <v>1</v>
      </c>
      <c r="CR54" s="150" t="b">
        <v>1</v>
      </c>
      <c r="CS54" s="198" t="b">
        <v>1</v>
      </c>
      <c r="CT54" s="198" t="b">
        <v>1</v>
      </c>
      <c r="CU54" s="198" t="b">
        <v>1</v>
      </c>
      <c r="CV54" s="199" t="b">
        <v>1</v>
      </c>
      <c r="CW54" s="198" t="b">
        <v>1</v>
      </c>
      <c r="CX54" s="198" t="b">
        <v>1</v>
      </c>
      <c r="CY54" s="198" t="b">
        <v>1</v>
      </c>
      <c r="CZ54" s="197" t="b">
        <v>1</v>
      </c>
      <c r="DA54" s="193" t="b">
        <v>1</v>
      </c>
      <c r="DB54" s="152" t="b">
        <v>1</v>
      </c>
      <c r="DC54" s="152" t="b">
        <v>1</v>
      </c>
      <c r="DD54" s="152" t="b">
        <v>1</v>
      </c>
      <c r="DE54" s="192" t="b">
        <v>1</v>
      </c>
      <c r="DF54" s="91"/>
      <c r="DG54" s="167">
        <v>17</v>
      </c>
      <c r="DH54" s="166">
        <v>2</v>
      </c>
      <c r="DI54" s="166">
        <v>2</v>
      </c>
      <c r="DJ54" s="166"/>
      <c r="DK54" s="166"/>
      <c r="DL54" s="165"/>
      <c r="DM54" s="196">
        <v>10</v>
      </c>
      <c r="DN54" s="195"/>
      <c r="DO54" s="162"/>
      <c r="DP54" s="144"/>
      <c r="DQ54" s="148"/>
      <c r="DR54" s="194">
        <f t="shared" si="36"/>
        <v>21</v>
      </c>
      <c r="DS54" s="160">
        <f t="shared" si="37"/>
        <v>0</v>
      </c>
      <c r="DT54" s="159">
        <f t="shared" si="38"/>
        <v>10</v>
      </c>
      <c r="DU54" s="139">
        <f t="shared" si="39"/>
        <v>40</v>
      </c>
      <c r="DV54" s="138">
        <f t="shared" si="40"/>
        <v>0</v>
      </c>
      <c r="DW54" s="137">
        <f t="shared" si="41"/>
        <v>0</v>
      </c>
      <c r="DX54" s="180">
        <f t="shared" si="42"/>
        <v>0</v>
      </c>
      <c r="DY54" s="136">
        <f t="shared" si="43"/>
        <v>1.9047619047619047</v>
      </c>
      <c r="DZ54" s="177">
        <f t="shared" si="44"/>
        <v>0.48461538461538461</v>
      </c>
      <c r="EA54" s="132">
        <f t="shared" si="45"/>
        <v>4.8461538461538458</v>
      </c>
      <c r="EB54" s="176">
        <f t="shared" si="46"/>
        <v>0.13333333333333333</v>
      </c>
      <c r="EC54" s="156">
        <f t="shared" si="47"/>
        <v>1.3333333333333333</v>
      </c>
      <c r="ED54" s="155">
        <f t="shared" si="48"/>
        <v>6.1794871794871788</v>
      </c>
      <c r="EE54" s="154">
        <f t="shared" si="50"/>
        <v>6.1794871794871788</v>
      </c>
      <c r="EF54" s="153"/>
      <c r="EG54" s="95"/>
      <c r="EH54" s="151" t="b">
        <v>0</v>
      </c>
      <c r="EI54" s="151" t="b">
        <v>0</v>
      </c>
      <c r="EJ54" s="152" t="b">
        <v>1</v>
      </c>
      <c r="EK54" s="150" t="b">
        <v>1</v>
      </c>
      <c r="EL54" s="149" t="b">
        <v>0</v>
      </c>
      <c r="EM54" s="193" t="b">
        <v>0</v>
      </c>
      <c r="EN54" s="152" t="b">
        <v>1</v>
      </c>
      <c r="EO54" s="150" t="b">
        <v>0</v>
      </c>
      <c r="EP54" s="150" t="s">
        <v>9</v>
      </c>
      <c r="EQ54" s="149" t="b">
        <v>0</v>
      </c>
      <c r="ER54" s="151" t="b">
        <v>0</v>
      </c>
      <c r="ES54" s="150" t="b">
        <v>0</v>
      </c>
      <c r="ET54" s="191" t="b">
        <v>0</v>
      </c>
      <c r="EU54" s="150" t="b">
        <v>0</v>
      </c>
      <c r="EV54" s="149" t="b">
        <v>0</v>
      </c>
      <c r="EW54" s="151" t="b">
        <v>0</v>
      </c>
      <c r="EX54" s="150" t="b">
        <v>0</v>
      </c>
      <c r="EY54" s="191" t="b">
        <v>0</v>
      </c>
      <c r="EZ54" s="150" t="b">
        <v>0</v>
      </c>
      <c r="FA54" s="149" t="b">
        <v>0</v>
      </c>
      <c r="FB54" s="151" t="b">
        <v>0</v>
      </c>
      <c r="FC54" s="150" t="b">
        <v>0</v>
      </c>
      <c r="FD54" s="150" t="b">
        <v>0</v>
      </c>
      <c r="FE54" s="150" t="b">
        <v>0</v>
      </c>
      <c r="FF54" s="192" t="b">
        <v>0</v>
      </c>
      <c r="FG54" s="151" t="b">
        <v>0</v>
      </c>
      <c r="FH54" s="150" t="b">
        <v>0</v>
      </c>
      <c r="FI54" s="150" t="b">
        <v>0</v>
      </c>
      <c r="FJ54" s="150" t="b">
        <v>0</v>
      </c>
      <c r="FK54" s="149" t="b">
        <v>0</v>
      </c>
      <c r="FL54" s="151" t="b">
        <v>0</v>
      </c>
      <c r="FM54" s="150" t="b">
        <v>0</v>
      </c>
      <c r="FN54" s="150" t="b">
        <v>0</v>
      </c>
      <c r="FO54" s="150" t="b">
        <v>0</v>
      </c>
      <c r="FP54" s="149" t="b">
        <v>0</v>
      </c>
      <c r="FQ54" s="151" t="b">
        <v>0</v>
      </c>
      <c r="FR54" s="150" t="b">
        <v>0</v>
      </c>
      <c r="FS54" s="191" t="b">
        <v>0</v>
      </c>
      <c r="FT54" s="150" t="b">
        <v>0</v>
      </c>
      <c r="FU54" s="149" t="b">
        <v>0</v>
      </c>
      <c r="FV54" s="151" t="b">
        <v>0</v>
      </c>
      <c r="FW54" s="150" t="b">
        <v>0</v>
      </c>
      <c r="FX54" s="191" t="b">
        <v>0</v>
      </c>
      <c r="FY54" s="150" t="b">
        <v>0</v>
      </c>
      <c r="FZ54" s="149" t="b">
        <v>0</v>
      </c>
      <c r="GA54" s="91"/>
      <c r="GB54" s="145"/>
      <c r="GC54" s="144"/>
      <c r="GD54" s="144"/>
      <c r="GE54" s="144"/>
      <c r="GF54" s="148"/>
      <c r="GG54" s="147"/>
      <c r="GH54" s="146"/>
      <c r="GI54" s="145"/>
      <c r="GJ54" s="144"/>
      <c r="GK54" s="143"/>
      <c r="GL54" s="142">
        <f t="shared" si="51"/>
        <v>0</v>
      </c>
      <c r="GM54" s="141">
        <f t="shared" si="52"/>
        <v>0</v>
      </c>
      <c r="GN54" s="140">
        <f t="shared" si="53"/>
        <v>0</v>
      </c>
      <c r="GO54" s="139">
        <f t="shared" si="54"/>
        <v>3</v>
      </c>
      <c r="GP54" s="138">
        <f t="shared" si="55"/>
        <v>0</v>
      </c>
      <c r="GQ54" s="137">
        <f t="shared" si="56"/>
        <v>0</v>
      </c>
      <c r="GR54" s="180">
        <f t="shared" si="57"/>
        <v>1</v>
      </c>
      <c r="GS54" s="136">
        <f t="shared" si="58"/>
        <v>0.10714285714285714</v>
      </c>
      <c r="GT54" s="135">
        <f t="shared" si="59"/>
        <v>0</v>
      </c>
      <c r="GU54" s="134">
        <f t="shared" si="60"/>
        <v>0</v>
      </c>
      <c r="GV54" s="133">
        <f t="shared" si="61"/>
        <v>0</v>
      </c>
      <c r="GW54" s="132">
        <f t="shared" si="62"/>
        <v>0</v>
      </c>
      <c r="GX54" s="131">
        <f t="shared" si="63"/>
        <v>0</v>
      </c>
      <c r="GY54" s="130">
        <f t="shared" si="64"/>
        <v>0</v>
      </c>
      <c r="GZ54" s="129"/>
    </row>
    <row r="55" spans="1:208" x14ac:dyDescent="0.3">
      <c r="A55" s="128" t="str">
        <f t="shared" si="32"/>
        <v/>
      </c>
      <c r="B55" s="190"/>
      <c r="C55" s="202"/>
      <c r="D55" s="188"/>
      <c r="E55" s="421"/>
      <c r="F55" s="414"/>
      <c r="G55" s="423"/>
      <c r="H55" s="423"/>
      <c r="I55" s="424"/>
      <c r="J55" s="423"/>
      <c r="K55" s="423"/>
      <c r="L55" s="423"/>
      <c r="M55" s="423"/>
      <c r="N55" s="415"/>
      <c r="O55" s="406"/>
      <c r="P55" s="406"/>
      <c r="Q55" s="407"/>
      <c r="R55" s="407"/>
      <c r="S55" s="408"/>
      <c r="T55" s="406"/>
      <c r="U55" s="406"/>
      <c r="V55" s="406"/>
      <c r="W55" s="406"/>
      <c r="X55" s="408"/>
      <c r="Y55" s="406"/>
      <c r="Z55" s="406"/>
      <c r="AA55" s="406"/>
      <c r="AB55" s="406"/>
      <c r="AC55" s="408"/>
      <c r="AD55" s="406"/>
      <c r="AE55" s="406"/>
      <c r="AF55" s="406"/>
      <c r="AG55" s="406"/>
      <c r="AH55" s="408"/>
      <c r="AI55" s="91"/>
      <c r="AJ55" s="395"/>
      <c r="AK55" s="396"/>
      <c r="AL55" s="396"/>
      <c r="AM55" s="396"/>
      <c r="AN55" s="396"/>
      <c r="AO55" s="396"/>
      <c r="AP55" s="396"/>
      <c r="AQ55" s="396"/>
      <c r="AR55" s="396"/>
      <c r="AS55" s="396"/>
      <c r="AT55" s="397"/>
      <c r="AU55" s="395"/>
      <c r="AV55" s="396"/>
      <c r="AW55" s="398"/>
      <c r="AX55" s="398"/>
      <c r="AY55" s="399"/>
      <c r="AZ55" s="185">
        <f t="shared" si="33"/>
        <v>0</v>
      </c>
      <c r="BA55" s="184">
        <f t="shared" si="34"/>
        <v>0</v>
      </c>
      <c r="BB55" s="183">
        <f t="shared" si="35"/>
        <v>0</v>
      </c>
      <c r="BC55" s="139"/>
      <c r="BD55" s="182"/>
      <c r="BE55" s="181"/>
      <c r="BF55" s="180"/>
      <c r="BG55" s="179"/>
      <c r="BH55" s="178"/>
      <c r="BI55" s="177"/>
      <c r="BJ55" s="156"/>
      <c r="BK55" s="176"/>
      <c r="BL55" s="132"/>
      <c r="BM55" s="175"/>
      <c r="BN55" s="174"/>
      <c r="BO55" s="173"/>
      <c r="BP55" s="115"/>
      <c r="BQ55" s="115"/>
      <c r="BR55" s="201" t="b">
        <v>1</v>
      </c>
      <c r="BS55" s="152" t="b">
        <v>1</v>
      </c>
      <c r="BT55" s="152" t="b">
        <v>1</v>
      </c>
      <c r="BU55" s="150" t="b">
        <v>1</v>
      </c>
      <c r="BV55" s="186" t="b">
        <v>1</v>
      </c>
      <c r="BW55" s="200" t="b">
        <v>1</v>
      </c>
      <c r="BX55" s="152" t="b">
        <v>1</v>
      </c>
      <c r="BY55" s="150" t="b">
        <v>1</v>
      </c>
      <c r="BZ55" s="152" t="b">
        <v>1</v>
      </c>
      <c r="CA55" s="186" t="b">
        <v>1</v>
      </c>
      <c r="CB55" s="150" t="b">
        <v>1</v>
      </c>
      <c r="CC55" s="150" t="b">
        <v>1</v>
      </c>
      <c r="CD55" s="150" t="b">
        <v>1</v>
      </c>
      <c r="CE55" s="150" t="b">
        <v>1</v>
      </c>
      <c r="CF55" s="150" t="b">
        <v>1</v>
      </c>
      <c r="CG55" s="151" t="b">
        <v>1</v>
      </c>
      <c r="CH55" s="150" t="b">
        <v>1</v>
      </c>
      <c r="CI55" s="150" t="b">
        <v>1</v>
      </c>
      <c r="CJ55" s="150" t="b">
        <v>1</v>
      </c>
      <c r="CK55" s="149" t="b">
        <v>1</v>
      </c>
      <c r="CL55" s="151" t="b">
        <v>1</v>
      </c>
      <c r="CM55" s="150" t="b">
        <v>1</v>
      </c>
      <c r="CN55" s="150" t="b">
        <v>1</v>
      </c>
      <c r="CO55" s="152" t="b">
        <v>1</v>
      </c>
      <c r="CP55" s="192" t="b">
        <v>1</v>
      </c>
      <c r="CQ55" s="150" t="b">
        <v>1</v>
      </c>
      <c r="CR55" s="150" t="b">
        <v>1</v>
      </c>
      <c r="CS55" s="198" t="b">
        <v>1</v>
      </c>
      <c r="CT55" s="198" t="b">
        <v>1</v>
      </c>
      <c r="CU55" s="198" t="b">
        <v>1</v>
      </c>
      <c r="CV55" s="199" t="b">
        <v>1</v>
      </c>
      <c r="CW55" s="198" t="b">
        <v>1</v>
      </c>
      <c r="CX55" s="198" t="b">
        <v>1</v>
      </c>
      <c r="CY55" s="198" t="b">
        <v>1</v>
      </c>
      <c r="CZ55" s="197" t="b">
        <v>1</v>
      </c>
      <c r="DA55" s="193" t="b">
        <v>1</v>
      </c>
      <c r="DB55" s="152" t="b">
        <v>1</v>
      </c>
      <c r="DC55" s="152" t="b">
        <v>1</v>
      </c>
      <c r="DD55" s="152" t="b">
        <v>1</v>
      </c>
      <c r="DE55" s="192" t="b">
        <v>1</v>
      </c>
      <c r="DF55" s="91"/>
      <c r="DG55" s="167">
        <v>18</v>
      </c>
      <c r="DH55" s="166">
        <v>3</v>
      </c>
      <c r="DI55" s="166">
        <v>3</v>
      </c>
      <c r="DJ55" s="166"/>
      <c r="DK55" s="166"/>
      <c r="DL55" s="165"/>
      <c r="DM55" s="196">
        <v>22</v>
      </c>
      <c r="DN55" s="195"/>
      <c r="DO55" s="162"/>
      <c r="DP55" s="144">
        <v>-0.5</v>
      </c>
      <c r="DQ55" s="148"/>
      <c r="DR55" s="194">
        <f t="shared" si="36"/>
        <v>24</v>
      </c>
      <c r="DS55" s="160">
        <f t="shared" si="37"/>
        <v>-0.5</v>
      </c>
      <c r="DT55" s="159">
        <f t="shared" si="38"/>
        <v>22</v>
      </c>
      <c r="DU55" s="139">
        <f t="shared" si="39"/>
        <v>40</v>
      </c>
      <c r="DV55" s="138">
        <f t="shared" si="40"/>
        <v>0</v>
      </c>
      <c r="DW55" s="137">
        <f t="shared" si="41"/>
        <v>0</v>
      </c>
      <c r="DX55" s="180">
        <f t="shared" si="42"/>
        <v>0</v>
      </c>
      <c r="DY55" s="136">
        <f t="shared" si="43"/>
        <v>1.9047619047619047</v>
      </c>
      <c r="DZ55" s="177">
        <f t="shared" si="44"/>
        <v>0.55384615384615377</v>
      </c>
      <c r="EA55" s="132">
        <f t="shared" si="45"/>
        <v>5.5384615384615383</v>
      </c>
      <c r="EB55" s="176">
        <f t="shared" si="46"/>
        <v>0.29333333333333333</v>
      </c>
      <c r="EC55" s="156">
        <f t="shared" si="47"/>
        <v>2.9333333333333331</v>
      </c>
      <c r="ED55" s="155">
        <f t="shared" si="48"/>
        <v>7.9717948717948719</v>
      </c>
      <c r="EE55" s="154">
        <f t="shared" si="50"/>
        <v>7.9717948717948719</v>
      </c>
      <c r="EF55" s="153"/>
      <c r="EG55" s="95"/>
      <c r="EH55" s="151" t="b">
        <v>0</v>
      </c>
      <c r="EI55" s="151" t="b">
        <v>0</v>
      </c>
      <c r="EJ55" s="152" t="b">
        <v>1</v>
      </c>
      <c r="EK55" s="150" t="b">
        <v>1</v>
      </c>
      <c r="EL55" s="149" t="b">
        <v>0</v>
      </c>
      <c r="EM55" s="193" t="b">
        <v>0</v>
      </c>
      <c r="EN55" s="152" t="b">
        <v>1</v>
      </c>
      <c r="EO55" s="150" t="b">
        <v>0</v>
      </c>
      <c r="EP55" s="150" t="b">
        <v>1</v>
      </c>
      <c r="EQ55" s="149" t="b">
        <v>0</v>
      </c>
      <c r="ER55" s="151" t="b">
        <v>0</v>
      </c>
      <c r="ES55" s="150" t="b">
        <v>0</v>
      </c>
      <c r="ET55" s="191" t="b">
        <v>0</v>
      </c>
      <c r="EU55" s="150" t="b">
        <v>0</v>
      </c>
      <c r="EV55" s="149" t="b">
        <v>0</v>
      </c>
      <c r="EW55" s="151" t="b">
        <v>0</v>
      </c>
      <c r="EX55" s="150" t="b">
        <v>0</v>
      </c>
      <c r="EY55" s="191" t="b">
        <v>0</v>
      </c>
      <c r="EZ55" s="150" t="b">
        <v>0</v>
      </c>
      <c r="FA55" s="149" t="b">
        <v>0</v>
      </c>
      <c r="FB55" s="151" t="b">
        <v>0</v>
      </c>
      <c r="FC55" s="150" t="b">
        <v>0</v>
      </c>
      <c r="FD55" s="150" t="b">
        <v>0</v>
      </c>
      <c r="FE55" s="150" t="b">
        <v>0</v>
      </c>
      <c r="FF55" s="192" t="b">
        <v>0</v>
      </c>
      <c r="FG55" s="151" t="b">
        <v>0</v>
      </c>
      <c r="FH55" s="150" t="b">
        <v>0</v>
      </c>
      <c r="FI55" s="150" t="b">
        <v>0</v>
      </c>
      <c r="FJ55" s="150" t="b">
        <v>0</v>
      </c>
      <c r="FK55" s="149" t="b">
        <v>0</v>
      </c>
      <c r="FL55" s="151" t="b">
        <v>0</v>
      </c>
      <c r="FM55" s="150" t="b">
        <v>0</v>
      </c>
      <c r="FN55" s="150" t="b">
        <v>0</v>
      </c>
      <c r="FO55" s="150" t="b">
        <v>0</v>
      </c>
      <c r="FP55" s="149" t="b">
        <v>0</v>
      </c>
      <c r="FQ55" s="151" t="b">
        <v>0</v>
      </c>
      <c r="FR55" s="150" t="b">
        <v>0</v>
      </c>
      <c r="FS55" s="191" t="b">
        <v>0</v>
      </c>
      <c r="FT55" s="150" t="b">
        <v>0</v>
      </c>
      <c r="FU55" s="149" t="b">
        <v>0</v>
      </c>
      <c r="FV55" s="151" t="b">
        <v>0</v>
      </c>
      <c r="FW55" s="150" t="b">
        <v>0</v>
      </c>
      <c r="FX55" s="191" t="b">
        <v>0</v>
      </c>
      <c r="FY55" s="150" t="b">
        <v>0</v>
      </c>
      <c r="FZ55" s="149" t="b">
        <v>0</v>
      </c>
      <c r="GA55" s="91"/>
      <c r="GB55" s="145"/>
      <c r="GC55" s="144"/>
      <c r="GD55" s="144"/>
      <c r="GE55" s="144"/>
      <c r="GF55" s="148"/>
      <c r="GG55" s="147"/>
      <c r="GH55" s="146"/>
      <c r="GI55" s="145"/>
      <c r="GJ55" s="144"/>
      <c r="GK55" s="143"/>
      <c r="GL55" s="142">
        <f t="shared" si="51"/>
        <v>0</v>
      </c>
      <c r="GM55" s="141">
        <f t="shared" si="52"/>
        <v>0</v>
      </c>
      <c r="GN55" s="140">
        <f t="shared" si="53"/>
        <v>0</v>
      </c>
      <c r="GO55" s="139">
        <f t="shared" si="54"/>
        <v>4</v>
      </c>
      <c r="GP55" s="138">
        <f t="shared" si="55"/>
        <v>0</v>
      </c>
      <c r="GQ55" s="137">
        <f t="shared" si="56"/>
        <v>0</v>
      </c>
      <c r="GR55" s="180">
        <f t="shared" si="57"/>
        <v>0</v>
      </c>
      <c r="GS55" s="136">
        <f t="shared" si="58"/>
        <v>0.14285714285714285</v>
      </c>
      <c r="GT55" s="135">
        <f t="shared" si="59"/>
        <v>0</v>
      </c>
      <c r="GU55" s="134">
        <f t="shared" si="60"/>
        <v>0</v>
      </c>
      <c r="GV55" s="133">
        <f t="shared" si="61"/>
        <v>0</v>
      </c>
      <c r="GW55" s="132">
        <f t="shared" si="62"/>
        <v>0</v>
      </c>
      <c r="GX55" s="131">
        <f t="shared" si="63"/>
        <v>0</v>
      </c>
      <c r="GY55" s="130">
        <f t="shared" si="64"/>
        <v>0</v>
      </c>
      <c r="GZ55" s="129"/>
    </row>
    <row r="56" spans="1:208" x14ac:dyDescent="0.3">
      <c r="A56" s="128" t="str">
        <f t="shared" si="32"/>
        <v/>
      </c>
      <c r="B56" s="190"/>
      <c r="C56" s="202"/>
      <c r="D56" s="188"/>
      <c r="E56" s="421"/>
      <c r="F56" s="423"/>
      <c r="G56" s="423"/>
      <c r="H56" s="423"/>
      <c r="I56" s="424"/>
      <c r="J56" s="423"/>
      <c r="K56" s="423"/>
      <c r="L56" s="423"/>
      <c r="M56" s="423"/>
      <c r="N56" s="415"/>
      <c r="O56" s="406"/>
      <c r="P56" s="406"/>
      <c r="Q56" s="407"/>
      <c r="R56" s="407"/>
      <c r="S56" s="408"/>
      <c r="T56" s="406"/>
      <c r="U56" s="406"/>
      <c r="V56" s="406"/>
      <c r="W56" s="406"/>
      <c r="X56" s="408"/>
      <c r="Y56" s="406"/>
      <c r="Z56" s="406"/>
      <c r="AA56" s="406"/>
      <c r="AB56" s="406"/>
      <c r="AC56" s="408"/>
      <c r="AD56" s="406"/>
      <c r="AE56" s="406"/>
      <c r="AF56" s="406"/>
      <c r="AG56" s="406"/>
      <c r="AH56" s="408"/>
      <c r="AI56" s="91"/>
      <c r="AJ56" s="395"/>
      <c r="AK56" s="396"/>
      <c r="AL56" s="396"/>
      <c r="AM56" s="396"/>
      <c r="AN56" s="396"/>
      <c r="AO56" s="396"/>
      <c r="AP56" s="396"/>
      <c r="AQ56" s="396"/>
      <c r="AR56" s="396"/>
      <c r="AS56" s="396"/>
      <c r="AT56" s="397"/>
      <c r="AU56" s="395"/>
      <c r="AV56" s="396"/>
      <c r="AW56" s="398"/>
      <c r="AX56" s="398"/>
      <c r="AY56" s="399"/>
      <c r="AZ56" s="185">
        <f t="shared" si="33"/>
        <v>0</v>
      </c>
      <c r="BA56" s="184">
        <f t="shared" si="34"/>
        <v>0</v>
      </c>
      <c r="BB56" s="183">
        <f t="shared" si="35"/>
        <v>0</v>
      </c>
      <c r="BC56" s="139"/>
      <c r="BD56" s="182"/>
      <c r="BE56" s="181"/>
      <c r="BF56" s="180"/>
      <c r="BG56" s="179"/>
      <c r="BH56" s="178"/>
      <c r="BI56" s="177"/>
      <c r="BJ56" s="156"/>
      <c r="BK56" s="176"/>
      <c r="BL56" s="132"/>
      <c r="BM56" s="175"/>
      <c r="BN56" s="174"/>
      <c r="BO56" s="173"/>
      <c r="BP56" s="115"/>
      <c r="BQ56" s="115"/>
      <c r="BR56" s="201" t="b">
        <v>1</v>
      </c>
      <c r="BS56" s="152" t="b">
        <v>1</v>
      </c>
      <c r="BT56" s="152" t="b">
        <v>1</v>
      </c>
      <c r="BU56" s="150" t="b">
        <v>1</v>
      </c>
      <c r="BV56" s="186" t="b">
        <v>1</v>
      </c>
      <c r="BW56" s="200" t="b">
        <v>1</v>
      </c>
      <c r="BX56" s="152" t="b">
        <v>1</v>
      </c>
      <c r="BY56" s="150" t="b">
        <v>1</v>
      </c>
      <c r="BZ56" s="152" t="b">
        <v>1</v>
      </c>
      <c r="CA56" s="186" t="b">
        <v>1</v>
      </c>
      <c r="CB56" s="150" t="b">
        <v>1</v>
      </c>
      <c r="CC56" s="150" t="b">
        <v>1</v>
      </c>
      <c r="CD56" s="150" t="b">
        <v>1</v>
      </c>
      <c r="CE56" s="150" t="b">
        <v>1</v>
      </c>
      <c r="CF56" s="150" t="b">
        <v>1</v>
      </c>
      <c r="CG56" s="151" t="b">
        <v>1</v>
      </c>
      <c r="CH56" s="150" t="b">
        <v>1</v>
      </c>
      <c r="CI56" s="150" t="b">
        <v>1</v>
      </c>
      <c r="CJ56" s="150" t="b">
        <v>1</v>
      </c>
      <c r="CK56" s="149" t="b">
        <v>1</v>
      </c>
      <c r="CL56" s="151" t="b">
        <v>1</v>
      </c>
      <c r="CM56" s="150" t="b">
        <v>1</v>
      </c>
      <c r="CN56" s="150" t="b">
        <v>1</v>
      </c>
      <c r="CO56" s="152" t="b">
        <v>1</v>
      </c>
      <c r="CP56" s="192" t="b">
        <v>1</v>
      </c>
      <c r="CQ56" s="150" t="b">
        <v>1</v>
      </c>
      <c r="CR56" s="150" t="b">
        <v>1</v>
      </c>
      <c r="CS56" s="198" t="b">
        <v>1</v>
      </c>
      <c r="CT56" s="198" t="b">
        <v>1</v>
      </c>
      <c r="CU56" s="198" t="b">
        <v>1</v>
      </c>
      <c r="CV56" s="199" t="b">
        <v>1</v>
      </c>
      <c r="CW56" s="198" t="b">
        <v>1</v>
      </c>
      <c r="CX56" s="198" t="b">
        <v>1</v>
      </c>
      <c r="CY56" s="198" t="b">
        <v>1</v>
      </c>
      <c r="CZ56" s="197" t="b">
        <v>1</v>
      </c>
      <c r="DA56" s="193" t="b">
        <v>1</v>
      </c>
      <c r="DB56" s="152" t="b">
        <v>1</v>
      </c>
      <c r="DC56" s="152" t="b">
        <v>1</v>
      </c>
      <c r="DD56" s="152" t="b">
        <v>1</v>
      </c>
      <c r="DE56" s="192" t="b">
        <v>1</v>
      </c>
      <c r="DF56" s="91"/>
      <c r="DG56" s="167">
        <v>18</v>
      </c>
      <c r="DH56" s="166">
        <v>4</v>
      </c>
      <c r="DI56" s="166">
        <v>4</v>
      </c>
      <c r="DJ56" s="166"/>
      <c r="DK56" s="166"/>
      <c r="DL56" s="165"/>
      <c r="DM56" s="196">
        <v>20</v>
      </c>
      <c r="DN56" s="195"/>
      <c r="DO56" s="162"/>
      <c r="DP56" s="144"/>
      <c r="DQ56" s="148">
        <v>0.5</v>
      </c>
      <c r="DR56" s="194">
        <f t="shared" si="36"/>
        <v>26</v>
      </c>
      <c r="DS56" s="160">
        <f t="shared" si="37"/>
        <v>0.5</v>
      </c>
      <c r="DT56" s="159">
        <f t="shared" si="38"/>
        <v>20</v>
      </c>
      <c r="DU56" s="139">
        <f t="shared" si="39"/>
        <v>40</v>
      </c>
      <c r="DV56" s="138">
        <f t="shared" si="40"/>
        <v>0</v>
      </c>
      <c r="DW56" s="137">
        <f t="shared" si="41"/>
        <v>0</v>
      </c>
      <c r="DX56" s="180">
        <f t="shared" si="42"/>
        <v>0</v>
      </c>
      <c r="DY56" s="136">
        <f t="shared" si="43"/>
        <v>1.9047619047619047</v>
      </c>
      <c r="DZ56" s="177">
        <f t="shared" si="44"/>
        <v>0.6</v>
      </c>
      <c r="EA56" s="132">
        <f t="shared" si="45"/>
        <v>6</v>
      </c>
      <c r="EB56" s="176">
        <f t="shared" si="46"/>
        <v>0.26666666666666666</v>
      </c>
      <c r="EC56" s="156">
        <f t="shared" si="47"/>
        <v>2.6666666666666665</v>
      </c>
      <c r="ED56" s="155">
        <f t="shared" si="48"/>
        <v>9.1666666666666661</v>
      </c>
      <c r="EE56" s="154">
        <f t="shared" si="50"/>
        <v>9.1666666666666661</v>
      </c>
      <c r="EF56" s="153"/>
      <c r="EG56" s="95"/>
      <c r="EH56" s="151" t="b">
        <v>0</v>
      </c>
      <c r="EI56" s="151" t="b">
        <v>0</v>
      </c>
      <c r="EJ56" s="152" t="b">
        <v>1</v>
      </c>
      <c r="EK56" s="150" t="b">
        <v>1</v>
      </c>
      <c r="EL56" s="149" t="b">
        <v>0</v>
      </c>
      <c r="EM56" s="193" t="b">
        <v>0</v>
      </c>
      <c r="EN56" s="152" t="b">
        <v>1</v>
      </c>
      <c r="EO56" s="150" t="b">
        <v>0</v>
      </c>
      <c r="EP56" s="150" t="b">
        <v>1</v>
      </c>
      <c r="EQ56" s="149" t="b">
        <v>0</v>
      </c>
      <c r="ER56" s="151" t="b">
        <v>0</v>
      </c>
      <c r="ES56" s="150" t="b">
        <v>0</v>
      </c>
      <c r="ET56" s="191" t="b">
        <v>0</v>
      </c>
      <c r="EU56" s="150" t="b">
        <v>0</v>
      </c>
      <c r="EV56" s="149" t="b">
        <v>0</v>
      </c>
      <c r="EW56" s="151" t="b">
        <v>0</v>
      </c>
      <c r="EX56" s="150" t="b">
        <v>0</v>
      </c>
      <c r="EY56" s="191" t="b">
        <v>0</v>
      </c>
      <c r="EZ56" s="150" t="b">
        <v>0</v>
      </c>
      <c r="FA56" s="149" t="b">
        <v>0</v>
      </c>
      <c r="FB56" s="151" t="b">
        <v>0</v>
      </c>
      <c r="FC56" s="150" t="b">
        <v>0</v>
      </c>
      <c r="FD56" s="150" t="b">
        <v>0</v>
      </c>
      <c r="FE56" s="150" t="b">
        <v>0</v>
      </c>
      <c r="FF56" s="192" t="b">
        <v>0</v>
      </c>
      <c r="FG56" s="151" t="b">
        <v>0</v>
      </c>
      <c r="FH56" s="150" t="b">
        <v>0</v>
      </c>
      <c r="FI56" s="150" t="b">
        <v>0</v>
      </c>
      <c r="FJ56" s="150" t="b">
        <v>0</v>
      </c>
      <c r="FK56" s="149" t="b">
        <v>0</v>
      </c>
      <c r="FL56" s="151" t="b">
        <v>0</v>
      </c>
      <c r="FM56" s="150" t="b">
        <v>0</v>
      </c>
      <c r="FN56" s="150" t="b">
        <v>0</v>
      </c>
      <c r="FO56" s="150" t="b">
        <v>0</v>
      </c>
      <c r="FP56" s="149" t="b">
        <v>0</v>
      </c>
      <c r="FQ56" s="151" t="b">
        <v>0</v>
      </c>
      <c r="FR56" s="150" t="b">
        <v>0</v>
      </c>
      <c r="FS56" s="191" t="b">
        <v>0</v>
      </c>
      <c r="FT56" s="150" t="b">
        <v>0</v>
      </c>
      <c r="FU56" s="149" t="b">
        <v>0</v>
      </c>
      <c r="FV56" s="151" t="b">
        <v>0</v>
      </c>
      <c r="FW56" s="150" t="b">
        <v>0</v>
      </c>
      <c r="FX56" s="191" t="b">
        <v>0</v>
      </c>
      <c r="FY56" s="150" t="b">
        <v>0</v>
      </c>
      <c r="FZ56" s="149" t="b">
        <v>0</v>
      </c>
      <c r="GA56" s="91"/>
      <c r="GB56" s="145"/>
      <c r="GC56" s="144"/>
      <c r="GD56" s="144"/>
      <c r="GE56" s="144"/>
      <c r="GF56" s="148"/>
      <c r="GG56" s="147"/>
      <c r="GH56" s="146"/>
      <c r="GI56" s="145"/>
      <c r="GJ56" s="144"/>
      <c r="GK56" s="143"/>
      <c r="GL56" s="142">
        <f t="shared" si="51"/>
        <v>0</v>
      </c>
      <c r="GM56" s="141">
        <f t="shared" si="52"/>
        <v>0</v>
      </c>
      <c r="GN56" s="140">
        <f t="shared" si="53"/>
        <v>0</v>
      </c>
      <c r="GO56" s="139">
        <f t="shared" si="54"/>
        <v>4</v>
      </c>
      <c r="GP56" s="138">
        <f t="shared" si="55"/>
        <v>0</v>
      </c>
      <c r="GQ56" s="137">
        <f t="shared" si="56"/>
        <v>0</v>
      </c>
      <c r="GR56" s="180">
        <f t="shared" si="57"/>
        <v>0</v>
      </c>
      <c r="GS56" s="136">
        <f t="shared" si="58"/>
        <v>0.14285714285714285</v>
      </c>
      <c r="GT56" s="135">
        <f t="shared" si="59"/>
        <v>0</v>
      </c>
      <c r="GU56" s="134">
        <f t="shared" si="60"/>
        <v>0</v>
      </c>
      <c r="GV56" s="133">
        <f t="shared" si="61"/>
        <v>0</v>
      </c>
      <c r="GW56" s="132">
        <f t="shared" si="62"/>
        <v>0</v>
      </c>
      <c r="GX56" s="131">
        <f t="shared" si="63"/>
        <v>0</v>
      </c>
      <c r="GY56" s="130">
        <f t="shared" si="64"/>
        <v>0</v>
      </c>
      <c r="GZ56" s="129"/>
    </row>
    <row r="57" spans="1:208" x14ac:dyDescent="0.3">
      <c r="A57" s="128" t="str">
        <f t="shared" si="32"/>
        <v/>
      </c>
      <c r="B57" s="190"/>
      <c r="C57" s="202"/>
      <c r="D57" s="188"/>
      <c r="E57" s="421"/>
      <c r="F57" s="414"/>
      <c r="G57" s="423"/>
      <c r="H57" s="423"/>
      <c r="I57" s="424"/>
      <c r="J57" s="423"/>
      <c r="K57" s="423"/>
      <c r="L57" s="423"/>
      <c r="M57" s="423"/>
      <c r="N57" s="415"/>
      <c r="O57" s="406"/>
      <c r="P57" s="406"/>
      <c r="Q57" s="407"/>
      <c r="R57" s="407"/>
      <c r="S57" s="408"/>
      <c r="T57" s="406"/>
      <c r="U57" s="406"/>
      <c r="V57" s="406"/>
      <c r="W57" s="406"/>
      <c r="X57" s="408"/>
      <c r="Y57" s="406"/>
      <c r="Z57" s="406"/>
      <c r="AA57" s="406"/>
      <c r="AB57" s="406"/>
      <c r="AC57" s="408"/>
      <c r="AD57" s="406"/>
      <c r="AE57" s="406"/>
      <c r="AF57" s="406"/>
      <c r="AG57" s="406"/>
      <c r="AH57" s="408"/>
      <c r="AI57" s="91"/>
      <c r="AJ57" s="395"/>
      <c r="AK57" s="396"/>
      <c r="AL57" s="396"/>
      <c r="AM57" s="396"/>
      <c r="AN57" s="396"/>
      <c r="AO57" s="396"/>
      <c r="AP57" s="396"/>
      <c r="AQ57" s="396"/>
      <c r="AR57" s="396"/>
      <c r="AS57" s="396"/>
      <c r="AT57" s="397"/>
      <c r="AU57" s="395"/>
      <c r="AV57" s="396"/>
      <c r="AW57" s="398"/>
      <c r="AX57" s="398"/>
      <c r="AY57" s="399"/>
      <c r="AZ57" s="185">
        <f t="shared" si="33"/>
        <v>0</v>
      </c>
      <c r="BA57" s="184">
        <f t="shared" si="34"/>
        <v>0</v>
      </c>
      <c r="BB57" s="183">
        <f t="shared" si="35"/>
        <v>0</v>
      </c>
      <c r="BC57" s="139"/>
      <c r="BD57" s="182"/>
      <c r="BE57" s="181"/>
      <c r="BF57" s="180"/>
      <c r="BG57" s="179"/>
      <c r="BH57" s="178"/>
      <c r="BI57" s="177"/>
      <c r="BJ57" s="156"/>
      <c r="BK57" s="176"/>
      <c r="BL57" s="132"/>
      <c r="BM57" s="175"/>
      <c r="BN57" s="174"/>
      <c r="BO57" s="173"/>
      <c r="BP57" s="115"/>
      <c r="BQ57" s="115"/>
      <c r="BR57" s="201" t="b">
        <v>1</v>
      </c>
      <c r="BS57" s="152" t="b">
        <v>1</v>
      </c>
      <c r="BT57" s="152" t="b">
        <v>1</v>
      </c>
      <c r="BU57" s="150" t="b">
        <v>1</v>
      </c>
      <c r="BV57" s="186" t="b">
        <v>1</v>
      </c>
      <c r="BW57" s="200" t="b">
        <v>1</v>
      </c>
      <c r="BX57" s="152" t="b">
        <v>1</v>
      </c>
      <c r="BY57" s="150" t="b">
        <v>1</v>
      </c>
      <c r="BZ57" s="152" t="b">
        <v>1</v>
      </c>
      <c r="CA57" s="186" t="b">
        <v>1</v>
      </c>
      <c r="CB57" s="150" t="b">
        <v>1</v>
      </c>
      <c r="CC57" s="150" t="b">
        <v>1</v>
      </c>
      <c r="CD57" s="150" t="b">
        <v>1</v>
      </c>
      <c r="CE57" s="150" t="b">
        <v>1</v>
      </c>
      <c r="CF57" s="150" t="b">
        <v>1</v>
      </c>
      <c r="CG57" s="151" t="b">
        <v>1</v>
      </c>
      <c r="CH57" s="150" t="b">
        <v>1</v>
      </c>
      <c r="CI57" s="150" t="b">
        <v>1</v>
      </c>
      <c r="CJ57" s="150" t="b">
        <v>1</v>
      </c>
      <c r="CK57" s="149" t="b">
        <v>1</v>
      </c>
      <c r="CL57" s="151" t="b">
        <v>1</v>
      </c>
      <c r="CM57" s="150" t="b">
        <v>1</v>
      </c>
      <c r="CN57" s="150" t="b">
        <v>1</v>
      </c>
      <c r="CO57" s="152" t="b">
        <v>1</v>
      </c>
      <c r="CP57" s="192" t="b">
        <v>1</v>
      </c>
      <c r="CQ57" s="150" t="b">
        <v>1</v>
      </c>
      <c r="CR57" s="150" t="b">
        <v>1</v>
      </c>
      <c r="CS57" s="198" t="b">
        <v>1</v>
      </c>
      <c r="CT57" s="198" t="b">
        <v>1</v>
      </c>
      <c r="CU57" s="198" t="b">
        <v>1</v>
      </c>
      <c r="CV57" s="199" t="b">
        <v>1</v>
      </c>
      <c r="CW57" s="198" t="b">
        <v>1</v>
      </c>
      <c r="CX57" s="198" t="b">
        <v>1</v>
      </c>
      <c r="CY57" s="198" t="b">
        <v>1</v>
      </c>
      <c r="CZ57" s="197" t="b">
        <v>1</v>
      </c>
      <c r="DA57" s="193" t="b">
        <v>1</v>
      </c>
      <c r="DB57" s="152" t="b">
        <v>1</v>
      </c>
      <c r="DC57" s="152" t="b">
        <v>1</v>
      </c>
      <c r="DD57" s="152" t="b">
        <v>1</v>
      </c>
      <c r="DE57" s="192" t="b">
        <v>1</v>
      </c>
      <c r="DF57" s="91"/>
      <c r="DG57" s="167">
        <v>18</v>
      </c>
      <c r="DH57" s="166">
        <v>4</v>
      </c>
      <c r="DI57" s="166">
        <v>4</v>
      </c>
      <c r="DJ57" s="166"/>
      <c r="DK57" s="166"/>
      <c r="DL57" s="165"/>
      <c r="DM57" s="196">
        <v>17</v>
      </c>
      <c r="DN57" s="195"/>
      <c r="DO57" s="162"/>
      <c r="DP57" s="144"/>
      <c r="DQ57" s="148">
        <v>0.5</v>
      </c>
      <c r="DR57" s="194">
        <f t="shared" si="36"/>
        <v>26</v>
      </c>
      <c r="DS57" s="160">
        <f t="shared" si="37"/>
        <v>0.5</v>
      </c>
      <c r="DT57" s="159">
        <f t="shared" si="38"/>
        <v>17</v>
      </c>
      <c r="DU57" s="139">
        <f t="shared" si="39"/>
        <v>40</v>
      </c>
      <c r="DV57" s="138">
        <f t="shared" si="40"/>
        <v>0</v>
      </c>
      <c r="DW57" s="137">
        <f t="shared" si="41"/>
        <v>0</v>
      </c>
      <c r="DX57" s="180">
        <f t="shared" si="42"/>
        <v>0</v>
      </c>
      <c r="DY57" s="136">
        <f t="shared" si="43"/>
        <v>1.9047619047619047</v>
      </c>
      <c r="DZ57" s="177">
        <f t="shared" si="44"/>
        <v>0.6</v>
      </c>
      <c r="EA57" s="132">
        <f t="shared" si="45"/>
        <v>6</v>
      </c>
      <c r="EB57" s="176">
        <f t="shared" si="46"/>
        <v>0.22666666666666668</v>
      </c>
      <c r="EC57" s="156">
        <f t="shared" si="47"/>
        <v>2.2666666666666666</v>
      </c>
      <c r="ED57" s="155">
        <f t="shared" si="48"/>
        <v>8.7666666666666657</v>
      </c>
      <c r="EE57" s="154">
        <f t="shared" si="50"/>
        <v>8.7666666666666657</v>
      </c>
      <c r="EF57" s="153"/>
      <c r="EG57" s="95"/>
      <c r="EH57" s="151" t="b">
        <v>0</v>
      </c>
      <c r="EI57" s="151" t="b">
        <v>0</v>
      </c>
      <c r="EJ57" s="152" t="b">
        <v>1</v>
      </c>
      <c r="EK57" s="150" t="b">
        <v>1</v>
      </c>
      <c r="EL57" s="149" t="b">
        <v>0</v>
      </c>
      <c r="EM57" s="193" t="b">
        <v>0</v>
      </c>
      <c r="EN57" s="152" t="b">
        <v>1</v>
      </c>
      <c r="EO57" s="150" t="b">
        <v>0</v>
      </c>
      <c r="EP57" s="150" t="b">
        <v>1</v>
      </c>
      <c r="EQ57" s="149" t="b">
        <v>0</v>
      </c>
      <c r="ER57" s="151" t="b">
        <v>0</v>
      </c>
      <c r="ES57" s="150" t="b">
        <v>0</v>
      </c>
      <c r="ET57" s="191" t="b">
        <v>0</v>
      </c>
      <c r="EU57" s="150" t="b">
        <v>0</v>
      </c>
      <c r="EV57" s="149" t="b">
        <v>0</v>
      </c>
      <c r="EW57" s="151" t="b">
        <v>0</v>
      </c>
      <c r="EX57" s="150" t="b">
        <v>0</v>
      </c>
      <c r="EY57" s="191" t="b">
        <v>0</v>
      </c>
      <c r="EZ57" s="150" t="b">
        <v>0</v>
      </c>
      <c r="FA57" s="149" t="b">
        <v>0</v>
      </c>
      <c r="FB57" s="151" t="b">
        <v>0</v>
      </c>
      <c r="FC57" s="150" t="b">
        <v>0</v>
      </c>
      <c r="FD57" s="150" t="b">
        <v>0</v>
      </c>
      <c r="FE57" s="150" t="b">
        <v>0</v>
      </c>
      <c r="FF57" s="192" t="b">
        <v>0</v>
      </c>
      <c r="FG57" s="151" t="b">
        <v>0</v>
      </c>
      <c r="FH57" s="150" t="b">
        <v>0</v>
      </c>
      <c r="FI57" s="150" t="b">
        <v>0</v>
      </c>
      <c r="FJ57" s="150" t="b">
        <v>0</v>
      </c>
      <c r="FK57" s="149" t="b">
        <v>0</v>
      </c>
      <c r="FL57" s="151" t="b">
        <v>0</v>
      </c>
      <c r="FM57" s="150" t="b">
        <v>0</v>
      </c>
      <c r="FN57" s="150" t="b">
        <v>0</v>
      </c>
      <c r="FO57" s="150" t="b">
        <v>0</v>
      </c>
      <c r="FP57" s="149" t="b">
        <v>0</v>
      </c>
      <c r="FQ57" s="151" t="b">
        <v>0</v>
      </c>
      <c r="FR57" s="150" t="b">
        <v>0</v>
      </c>
      <c r="FS57" s="191" t="b">
        <v>0</v>
      </c>
      <c r="FT57" s="150" t="b">
        <v>0</v>
      </c>
      <c r="FU57" s="149" t="b">
        <v>0</v>
      </c>
      <c r="FV57" s="151" t="b">
        <v>0</v>
      </c>
      <c r="FW57" s="150" t="b">
        <v>0</v>
      </c>
      <c r="FX57" s="191" t="b">
        <v>0</v>
      </c>
      <c r="FY57" s="150" t="b">
        <v>0</v>
      </c>
      <c r="FZ57" s="149" t="b">
        <v>0</v>
      </c>
      <c r="GA57" s="91"/>
      <c r="GB57" s="145"/>
      <c r="GC57" s="144"/>
      <c r="GD57" s="144"/>
      <c r="GE57" s="144"/>
      <c r="GF57" s="148"/>
      <c r="GG57" s="147"/>
      <c r="GH57" s="146"/>
      <c r="GI57" s="145"/>
      <c r="GJ57" s="144"/>
      <c r="GK57" s="143"/>
      <c r="GL57" s="142">
        <f t="shared" si="51"/>
        <v>0</v>
      </c>
      <c r="GM57" s="141">
        <f t="shared" si="52"/>
        <v>0</v>
      </c>
      <c r="GN57" s="140">
        <f t="shared" si="53"/>
        <v>0</v>
      </c>
      <c r="GO57" s="139">
        <f t="shared" si="54"/>
        <v>4</v>
      </c>
      <c r="GP57" s="138">
        <f t="shared" si="55"/>
        <v>0</v>
      </c>
      <c r="GQ57" s="137">
        <f t="shared" si="56"/>
        <v>0</v>
      </c>
      <c r="GR57" s="180">
        <f t="shared" si="57"/>
        <v>0</v>
      </c>
      <c r="GS57" s="136">
        <f t="shared" si="58"/>
        <v>0.14285714285714285</v>
      </c>
      <c r="GT57" s="135">
        <f t="shared" si="59"/>
        <v>0</v>
      </c>
      <c r="GU57" s="134">
        <f t="shared" si="60"/>
        <v>0</v>
      </c>
      <c r="GV57" s="133">
        <f t="shared" si="61"/>
        <v>0</v>
      </c>
      <c r="GW57" s="132">
        <f t="shared" si="62"/>
        <v>0</v>
      </c>
      <c r="GX57" s="131">
        <f t="shared" si="63"/>
        <v>0</v>
      </c>
      <c r="GY57" s="130">
        <f t="shared" si="64"/>
        <v>0</v>
      </c>
      <c r="GZ57" s="129"/>
    </row>
    <row r="58" spans="1:208" x14ac:dyDescent="0.3">
      <c r="A58" s="128" t="str">
        <f t="shared" si="32"/>
        <v/>
      </c>
      <c r="B58" s="190"/>
      <c r="C58" s="202"/>
      <c r="D58" s="188"/>
      <c r="E58" s="421"/>
      <c r="F58" s="414"/>
      <c r="G58" s="423"/>
      <c r="H58" s="423"/>
      <c r="I58" s="424"/>
      <c r="J58" s="423"/>
      <c r="K58" s="423"/>
      <c r="L58" s="423"/>
      <c r="M58" s="423"/>
      <c r="N58" s="415"/>
      <c r="O58" s="406"/>
      <c r="P58" s="406"/>
      <c r="Q58" s="407"/>
      <c r="R58" s="407"/>
      <c r="S58" s="408"/>
      <c r="T58" s="406"/>
      <c r="U58" s="406"/>
      <c r="V58" s="406"/>
      <c r="W58" s="406"/>
      <c r="X58" s="408"/>
      <c r="Y58" s="406"/>
      <c r="Z58" s="406"/>
      <c r="AA58" s="406"/>
      <c r="AB58" s="406"/>
      <c r="AC58" s="408"/>
      <c r="AD58" s="406"/>
      <c r="AE58" s="406"/>
      <c r="AF58" s="406"/>
      <c r="AG58" s="406"/>
      <c r="AH58" s="408"/>
      <c r="AI58" s="91"/>
      <c r="AJ58" s="395"/>
      <c r="AK58" s="396"/>
      <c r="AL58" s="396"/>
      <c r="AM58" s="396"/>
      <c r="AN58" s="396"/>
      <c r="AO58" s="396"/>
      <c r="AP58" s="396"/>
      <c r="AQ58" s="396"/>
      <c r="AR58" s="396"/>
      <c r="AS58" s="396"/>
      <c r="AT58" s="397"/>
      <c r="AU58" s="395"/>
      <c r="AV58" s="396"/>
      <c r="AW58" s="398"/>
      <c r="AX58" s="398"/>
      <c r="AY58" s="399"/>
      <c r="AZ58" s="185">
        <f t="shared" si="33"/>
        <v>0</v>
      </c>
      <c r="BA58" s="184">
        <f t="shared" si="34"/>
        <v>0</v>
      </c>
      <c r="BB58" s="183">
        <f t="shared" si="35"/>
        <v>0</v>
      </c>
      <c r="BC58" s="139"/>
      <c r="BD58" s="182"/>
      <c r="BE58" s="181"/>
      <c r="BF58" s="180"/>
      <c r="BG58" s="179"/>
      <c r="BH58" s="178"/>
      <c r="BI58" s="177"/>
      <c r="BJ58" s="156"/>
      <c r="BK58" s="176"/>
      <c r="BL58" s="132"/>
      <c r="BM58" s="175"/>
      <c r="BN58" s="174"/>
      <c r="BO58" s="173"/>
      <c r="BP58" s="115"/>
      <c r="BQ58" s="115"/>
      <c r="BR58" s="201" t="b">
        <v>1</v>
      </c>
      <c r="BS58" s="152" t="b">
        <v>1</v>
      </c>
      <c r="BT58" s="152" t="b">
        <v>1</v>
      </c>
      <c r="BU58" s="150" t="b">
        <v>1</v>
      </c>
      <c r="BV58" s="186" t="b">
        <v>1</v>
      </c>
      <c r="BW58" s="200" t="b">
        <v>1</v>
      </c>
      <c r="BX58" s="152" t="b">
        <v>1</v>
      </c>
      <c r="BY58" s="150" t="b">
        <v>1</v>
      </c>
      <c r="BZ58" s="152" t="b">
        <v>1</v>
      </c>
      <c r="CA58" s="186" t="b">
        <v>1</v>
      </c>
      <c r="CB58" s="150" t="b">
        <v>1</v>
      </c>
      <c r="CC58" s="150" t="b">
        <v>1</v>
      </c>
      <c r="CD58" s="150" t="b">
        <v>1</v>
      </c>
      <c r="CE58" s="150" t="b">
        <v>1</v>
      </c>
      <c r="CF58" s="150" t="b">
        <v>1</v>
      </c>
      <c r="CG58" s="151" t="b">
        <v>1</v>
      </c>
      <c r="CH58" s="150" t="b">
        <v>1</v>
      </c>
      <c r="CI58" s="150" t="b">
        <v>1</v>
      </c>
      <c r="CJ58" s="150" t="b">
        <v>1</v>
      </c>
      <c r="CK58" s="149" t="b">
        <v>1</v>
      </c>
      <c r="CL58" s="151" t="b">
        <v>1</v>
      </c>
      <c r="CM58" s="150" t="b">
        <v>1</v>
      </c>
      <c r="CN58" s="150" t="b">
        <v>1</v>
      </c>
      <c r="CO58" s="152" t="b">
        <v>1</v>
      </c>
      <c r="CP58" s="192" t="b">
        <v>1</v>
      </c>
      <c r="CQ58" s="150" t="b">
        <v>1</v>
      </c>
      <c r="CR58" s="150" t="b">
        <v>1</v>
      </c>
      <c r="CS58" s="198" t="b">
        <v>1</v>
      </c>
      <c r="CT58" s="198" t="b">
        <v>1</v>
      </c>
      <c r="CU58" s="198" t="b">
        <v>1</v>
      </c>
      <c r="CV58" s="199" t="b">
        <v>1</v>
      </c>
      <c r="CW58" s="198" t="b">
        <v>1</v>
      </c>
      <c r="CX58" s="198" t="b">
        <v>1</v>
      </c>
      <c r="CY58" s="198" t="b">
        <v>1</v>
      </c>
      <c r="CZ58" s="197" t="b">
        <v>1</v>
      </c>
      <c r="DA58" s="193" t="b">
        <v>1</v>
      </c>
      <c r="DB58" s="152" t="b">
        <v>1</v>
      </c>
      <c r="DC58" s="152" t="b">
        <v>1</v>
      </c>
      <c r="DD58" s="152" t="b">
        <v>1</v>
      </c>
      <c r="DE58" s="192" t="b">
        <v>1</v>
      </c>
      <c r="DF58" s="91"/>
      <c r="DG58" s="167">
        <v>11</v>
      </c>
      <c r="DH58" s="166">
        <v>4</v>
      </c>
      <c r="DI58" s="166">
        <v>4</v>
      </c>
      <c r="DJ58" s="166"/>
      <c r="DK58" s="166"/>
      <c r="DL58" s="165"/>
      <c r="DM58" s="196">
        <v>14</v>
      </c>
      <c r="DN58" s="195"/>
      <c r="DO58" s="162"/>
      <c r="DP58" s="144"/>
      <c r="DQ58" s="148"/>
      <c r="DR58" s="194">
        <f t="shared" si="36"/>
        <v>19</v>
      </c>
      <c r="DS58" s="160">
        <f t="shared" si="37"/>
        <v>0</v>
      </c>
      <c r="DT58" s="159">
        <f t="shared" si="38"/>
        <v>14</v>
      </c>
      <c r="DU58" s="139">
        <f t="shared" si="39"/>
        <v>40</v>
      </c>
      <c r="DV58" s="138">
        <f t="shared" si="40"/>
        <v>0</v>
      </c>
      <c r="DW58" s="137">
        <f t="shared" si="41"/>
        <v>0</v>
      </c>
      <c r="DX58" s="180">
        <f t="shared" si="42"/>
        <v>0</v>
      </c>
      <c r="DY58" s="136">
        <f t="shared" si="43"/>
        <v>1.9047619047619047</v>
      </c>
      <c r="DZ58" s="177">
        <f t="shared" si="44"/>
        <v>0.43846153846153846</v>
      </c>
      <c r="EA58" s="132">
        <f t="shared" si="45"/>
        <v>4.384615384615385</v>
      </c>
      <c r="EB58" s="176">
        <f t="shared" si="46"/>
        <v>0.18666666666666668</v>
      </c>
      <c r="EC58" s="156">
        <f t="shared" si="47"/>
        <v>1.8666666666666667</v>
      </c>
      <c r="ED58" s="155">
        <f t="shared" si="48"/>
        <v>6.2512820512820522</v>
      </c>
      <c r="EE58" s="154">
        <f t="shared" si="50"/>
        <v>6.2512820512820522</v>
      </c>
      <c r="EF58" s="153"/>
      <c r="EG58" s="95"/>
      <c r="EH58" s="151" t="b">
        <v>0</v>
      </c>
      <c r="EI58" s="151" t="b">
        <v>0</v>
      </c>
      <c r="EJ58" s="152" t="b">
        <v>1</v>
      </c>
      <c r="EK58" s="150" t="b">
        <v>1</v>
      </c>
      <c r="EL58" s="149" t="b">
        <v>0</v>
      </c>
      <c r="EM58" s="193" t="b">
        <v>0</v>
      </c>
      <c r="EN58" s="152" t="b">
        <v>1</v>
      </c>
      <c r="EO58" s="150" t="b">
        <v>0</v>
      </c>
      <c r="EP58" s="150" t="b">
        <v>1</v>
      </c>
      <c r="EQ58" s="149" t="b">
        <v>0</v>
      </c>
      <c r="ER58" s="151" t="b">
        <v>0</v>
      </c>
      <c r="ES58" s="150" t="b">
        <v>0</v>
      </c>
      <c r="ET58" s="191" t="b">
        <v>0</v>
      </c>
      <c r="EU58" s="150" t="b">
        <v>0</v>
      </c>
      <c r="EV58" s="149" t="b">
        <v>0</v>
      </c>
      <c r="EW58" s="151" t="b">
        <v>0</v>
      </c>
      <c r="EX58" s="150" t="b">
        <v>0</v>
      </c>
      <c r="EY58" s="191" t="b">
        <v>0</v>
      </c>
      <c r="EZ58" s="150" t="b">
        <v>0</v>
      </c>
      <c r="FA58" s="149" t="b">
        <v>0</v>
      </c>
      <c r="FB58" s="151" t="b">
        <v>0</v>
      </c>
      <c r="FC58" s="150" t="b">
        <v>0</v>
      </c>
      <c r="FD58" s="150" t="b">
        <v>0</v>
      </c>
      <c r="FE58" s="150" t="b">
        <v>0</v>
      </c>
      <c r="FF58" s="192" t="b">
        <v>0</v>
      </c>
      <c r="FG58" s="151" t="b">
        <v>0</v>
      </c>
      <c r="FH58" s="150" t="b">
        <v>0</v>
      </c>
      <c r="FI58" s="150" t="b">
        <v>0</v>
      </c>
      <c r="FJ58" s="150" t="b">
        <v>0</v>
      </c>
      <c r="FK58" s="149" t="b">
        <v>0</v>
      </c>
      <c r="FL58" s="151" t="b">
        <v>0</v>
      </c>
      <c r="FM58" s="150" t="b">
        <v>0</v>
      </c>
      <c r="FN58" s="150" t="b">
        <v>0</v>
      </c>
      <c r="FO58" s="150" t="b">
        <v>0</v>
      </c>
      <c r="FP58" s="149" t="b">
        <v>0</v>
      </c>
      <c r="FQ58" s="151" t="b">
        <v>0</v>
      </c>
      <c r="FR58" s="150" t="b">
        <v>0</v>
      </c>
      <c r="FS58" s="191" t="b">
        <v>0</v>
      </c>
      <c r="FT58" s="150" t="b">
        <v>0</v>
      </c>
      <c r="FU58" s="149" t="b">
        <v>0</v>
      </c>
      <c r="FV58" s="151" t="b">
        <v>0</v>
      </c>
      <c r="FW58" s="150" t="b">
        <v>0</v>
      </c>
      <c r="FX58" s="191" t="b">
        <v>0</v>
      </c>
      <c r="FY58" s="150" t="b">
        <v>0</v>
      </c>
      <c r="FZ58" s="149" t="b">
        <v>0</v>
      </c>
      <c r="GA58" s="91"/>
      <c r="GB58" s="145"/>
      <c r="GC58" s="144"/>
      <c r="GD58" s="144"/>
      <c r="GE58" s="144"/>
      <c r="GF58" s="148"/>
      <c r="GG58" s="147"/>
      <c r="GH58" s="146"/>
      <c r="GI58" s="145"/>
      <c r="GJ58" s="144"/>
      <c r="GK58" s="143"/>
      <c r="GL58" s="142">
        <f t="shared" si="51"/>
        <v>0</v>
      </c>
      <c r="GM58" s="141">
        <f t="shared" si="52"/>
        <v>0</v>
      </c>
      <c r="GN58" s="140">
        <f t="shared" si="53"/>
        <v>0</v>
      </c>
      <c r="GO58" s="139">
        <f t="shared" si="54"/>
        <v>4</v>
      </c>
      <c r="GP58" s="138">
        <f t="shared" si="55"/>
        <v>0</v>
      </c>
      <c r="GQ58" s="137">
        <f t="shared" si="56"/>
        <v>0</v>
      </c>
      <c r="GR58" s="180">
        <f t="shared" si="57"/>
        <v>0</v>
      </c>
      <c r="GS58" s="136">
        <f t="shared" si="58"/>
        <v>0.14285714285714285</v>
      </c>
      <c r="GT58" s="135">
        <f t="shared" si="59"/>
        <v>0</v>
      </c>
      <c r="GU58" s="134">
        <f t="shared" si="60"/>
        <v>0</v>
      </c>
      <c r="GV58" s="133">
        <f t="shared" si="61"/>
        <v>0</v>
      </c>
      <c r="GW58" s="132">
        <f t="shared" si="62"/>
        <v>0</v>
      </c>
      <c r="GX58" s="131">
        <f t="shared" si="63"/>
        <v>0</v>
      </c>
      <c r="GY58" s="130">
        <f t="shared" si="64"/>
        <v>0</v>
      </c>
      <c r="GZ58" s="129"/>
    </row>
    <row r="59" spans="1:208" x14ac:dyDescent="0.3">
      <c r="A59" s="128" t="str">
        <f t="shared" si="32"/>
        <v/>
      </c>
      <c r="B59" s="190"/>
      <c r="C59" s="202"/>
      <c r="D59" s="188"/>
      <c r="E59" s="421"/>
      <c r="F59" s="414"/>
      <c r="G59" s="423"/>
      <c r="H59" s="423"/>
      <c r="I59" s="424"/>
      <c r="J59" s="423"/>
      <c r="K59" s="423"/>
      <c r="L59" s="423"/>
      <c r="M59" s="423"/>
      <c r="N59" s="415"/>
      <c r="O59" s="406"/>
      <c r="P59" s="406"/>
      <c r="Q59" s="407"/>
      <c r="R59" s="407"/>
      <c r="S59" s="408"/>
      <c r="T59" s="406"/>
      <c r="U59" s="406"/>
      <c r="V59" s="406"/>
      <c r="W59" s="406"/>
      <c r="X59" s="408"/>
      <c r="Y59" s="406"/>
      <c r="Z59" s="406"/>
      <c r="AA59" s="406"/>
      <c r="AB59" s="406"/>
      <c r="AC59" s="408"/>
      <c r="AD59" s="406"/>
      <c r="AE59" s="406"/>
      <c r="AF59" s="406"/>
      <c r="AG59" s="406"/>
      <c r="AH59" s="408"/>
      <c r="AI59" s="91"/>
      <c r="AJ59" s="395"/>
      <c r="AK59" s="396"/>
      <c r="AL59" s="396"/>
      <c r="AM59" s="396"/>
      <c r="AN59" s="396"/>
      <c r="AO59" s="396"/>
      <c r="AP59" s="396"/>
      <c r="AQ59" s="396"/>
      <c r="AR59" s="396"/>
      <c r="AS59" s="396"/>
      <c r="AT59" s="397"/>
      <c r="AU59" s="395"/>
      <c r="AV59" s="396"/>
      <c r="AW59" s="398"/>
      <c r="AX59" s="398"/>
      <c r="AY59" s="399"/>
      <c r="AZ59" s="185">
        <f t="shared" si="33"/>
        <v>0</v>
      </c>
      <c r="BA59" s="184">
        <f t="shared" si="34"/>
        <v>0</v>
      </c>
      <c r="BB59" s="183">
        <f t="shared" si="35"/>
        <v>0</v>
      </c>
      <c r="BC59" s="139"/>
      <c r="BD59" s="182"/>
      <c r="BE59" s="181"/>
      <c r="BF59" s="180"/>
      <c r="BG59" s="179"/>
      <c r="BH59" s="178"/>
      <c r="BI59" s="177"/>
      <c r="BJ59" s="156"/>
      <c r="BK59" s="176"/>
      <c r="BL59" s="132"/>
      <c r="BM59" s="175"/>
      <c r="BN59" s="174"/>
      <c r="BO59" s="173"/>
      <c r="BP59" s="115"/>
      <c r="BQ59" s="115"/>
      <c r="BR59" s="201" t="b">
        <v>1</v>
      </c>
      <c r="BS59" s="152" t="b">
        <v>1</v>
      </c>
      <c r="BT59" s="152" t="b">
        <v>1</v>
      </c>
      <c r="BU59" s="150" t="b">
        <v>1</v>
      </c>
      <c r="BV59" s="186" t="b">
        <v>1</v>
      </c>
      <c r="BW59" s="200" t="b">
        <v>1</v>
      </c>
      <c r="BX59" s="152" t="b">
        <v>1</v>
      </c>
      <c r="BY59" s="150" t="s">
        <v>9</v>
      </c>
      <c r="BZ59" s="152" t="b">
        <v>1</v>
      </c>
      <c r="CA59" s="186" t="b">
        <v>1</v>
      </c>
      <c r="CB59" s="150" t="b">
        <v>1</v>
      </c>
      <c r="CC59" s="150" t="b">
        <v>1</v>
      </c>
      <c r="CD59" s="150" t="b">
        <v>1</v>
      </c>
      <c r="CE59" s="150" t="b">
        <v>1</v>
      </c>
      <c r="CF59" s="150" t="b">
        <v>1</v>
      </c>
      <c r="CG59" s="151" t="b">
        <v>1</v>
      </c>
      <c r="CH59" s="150" t="b">
        <v>1</v>
      </c>
      <c r="CI59" s="150" t="b">
        <v>1</v>
      </c>
      <c r="CJ59" s="150" t="b">
        <v>1</v>
      </c>
      <c r="CK59" s="149" t="b">
        <v>1</v>
      </c>
      <c r="CL59" s="151" t="b">
        <v>1</v>
      </c>
      <c r="CM59" s="150" t="b">
        <v>1</v>
      </c>
      <c r="CN59" s="150" t="b">
        <v>1</v>
      </c>
      <c r="CO59" s="152" t="b">
        <v>1</v>
      </c>
      <c r="CP59" s="192" t="b">
        <v>1</v>
      </c>
      <c r="CQ59" s="150" t="b">
        <v>1</v>
      </c>
      <c r="CR59" s="150" t="b">
        <v>1</v>
      </c>
      <c r="CS59" s="198" t="b">
        <v>1</v>
      </c>
      <c r="CT59" s="198" t="b">
        <v>1</v>
      </c>
      <c r="CU59" s="198" t="b">
        <v>1</v>
      </c>
      <c r="CV59" s="199" t="b">
        <v>1</v>
      </c>
      <c r="CW59" s="198" t="b">
        <v>1</v>
      </c>
      <c r="CX59" s="198" t="b">
        <v>1</v>
      </c>
      <c r="CY59" s="198" t="b">
        <v>1</v>
      </c>
      <c r="CZ59" s="197" t="b">
        <v>1</v>
      </c>
      <c r="DA59" s="193" t="b">
        <v>1</v>
      </c>
      <c r="DB59" s="152" t="b">
        <v>1</v>
      </c>
      <c r="DC59" s="152" t="b">
        <v>1</v>
      </c>
      <c r="DD59" s="152" t="b">
        <v>1</v>
      </c>
      <c r="DE59" s="192" t="b">
        <v>1</v>
      </c>
      <c r="DF59" s="91"/>
      <c r="DG59" s="167">
        <v>5</v>
      </c>
      <c r="DH59" s="166"/>
      <c r="DI59" s="166"/>
      <c r="DJ59" s="166"/>
      <c r="DK59" s="166"/>
      <c r="DL59" s="165"/>
      <c r="DM59" s="196">
        <v>6</v>
      </c>
      <c r="DN59" s="195"/>
      <c r="DO59" s="162"/>
      <c r="DP59" s="144"/>
      <c r="DQ59" s="148"/>
      <c r="DR59" s="194">
        <f t="shared" si="36"/>
        <v>5</v>
      </c>
      <c r="DS59" s="160">
        <f t="shared" si="37"/>
        <v>0</v>
      </c>
      <c r="DT59" s="159">
        <f t="shared" si="38"/>
        <v>6</v>
      </c>
      <c r="DU59" s="139">
        <f t="shared" si="39"/>
        <v>39</v>
      </c>
      <c r="DV59" s="138">
        <f t="shared" si="40"/>
        <v>0</v>
      </c>
      <c r="DW59" s="137">
        <f t="shared" si="41"/>
        <v>0</v>
      </c>
      <c r="DX59" s="180">
        <f t="shared" si="42"/>
        <v>1</v>
      </c>
      <c r="DY59" s="136">
        <f t="shared" si="43"/>
        <v>1.8571428571428572</v>
      </c>
      <c r="DZ59" s="177">
        <f t="shared" si="44"/>
        <v>0.11538461538461539</v>
      </c>
      <c r="EA59" s="132">
        <f t="shared" si="45"/>
        <v>1.1538461538461537</v>
      </c>
      <c r="EB59" s="176">
        <f t="shared" si="46"/>
        <v>8.0000000000000016E-2</v>
      </c>
      <c r="EC59" s="156">
        <f t="shared" si="47"/>
        <v>0.8</v>
      </c>
      <c r="ED59" s="155">
        <f t="shared" si="48"/>
        <v>1.9538461538461538</v>
      </c>
      <c r="EE59" s="154">
        <f t="shared" si="50"/>
        <v>1.9538461538461538</v>
      </c>
      <c r="EF59" s="153"/>
      <c r="EG59" s="95"/>
      <c r="EH59" s="151" t="b">
        <v>0</v>
      </c>
      <c r="EI59" s="151" t="b">
        <v>0</v>
      </c>
      <c r="EJ59" s="152" t="b">
        <v>1</v>
      </c>
      <c r="EK59" s="150" t="b">
        <v>1</v>
      </c>
      <c r="EL59" s="149" t="b">
        <v>0</v>
      </c>
      <c r="EM59" s="193" t="b">
        <v>0</v>
      </c>
      <c r="EN59" s="152" t="b">
        <v>1</v>
      </c>
      <c r="EO59" s="150" t="b">
        <v>0</v>
      </c>
      <c r="EP59" s="150" t="b">
        <v>1</v>
      </c>
      <c r="EQ59" s="149" t="b">
        <v>0</v>
      </c>
      <c r="ER59" s="151" t="b">
        <v>0</v>
      </c>
      <c r="ES59" s="150" t="b">
        <v>0</v>
      </c>
      <c r="ET59" s="191" t="b">
        <v>0</v>
      </c>
      <c r="EU59" s="150" t="b">
        <v>0</v>
      </c>
      <c r="EV59" s="149" t="b">
        <v>0</v>
      </c>
      <c r="EW59" s="151" t="b">
        <v>0</v>
      </c>
      <c r="EX59" s="150" t="b">
        <v>0</v>
      </c>
      <c r="EY59" s="191" t="b">
        <v>0</v>
      </c>
      <c r="EZ59" s="150" t="b">
        <v>0</v>
      </c>
      <c r="FA59" s="149" t="b">
        <v>0</v>
      </c>
      <c r="FB59" s="151" t="b">
        <v>0</v>
      </c>
      <c r="FC59" s="150" t="b">
        <v>0</v>
      </c>
      <c r="FD59" s="150" t="b">
        <v>0</v>
      </c>
      <c r="FE59" s="150" t="b">
        <v>0</v>
      </c>
      <c r="FF59" s="192" t="b">
        <v>0</v>
      </c>
      <c r="FG59" s="151" t="b">
        <v>0</v>
      </c>
      <c r="FH59" s="150" t="b">
        <v>0</v>
      </c>
      <c r="FI59" s="150" t="b">
        <v>0</v>
      </c>
      <c r="FJ59" s="150" t="b">
        <v>0</v>
      </c>
      <c r="FK59" s="149" t="b">
        <v>0</v>
      </c>
      <c r="FL59" s="151" t="b">
        <v>0</v>
      </c>
      <c r="FM59" s="150" t="b">
        <v>0</v>
      </c>
      <c r="FN59" s="150" t="b">
        <v>0</v>
      </c>
      <c r="FO59" s="150" t="b">
        <v>0</v>
      </c>
      <c r="FP59" s="149" t="b">
        <v>0</v>
      </c>
      <c r="FQ59" s="151" t="b">
        <v>0</v>
      </c>
      <c r="FR59" s="150" t="b">
        <v>0</v>
      </c>
      <c r="FS59" s="191" t="b">
        <v>0</v>
      </c>
      <c r="FT59" s="150" t="b">
        <v>0</v>
      </c>
      <c r="FU59" s="149" t="b">
        <v>0</v>
      </c>
      <c r="FV59" s="151" t="b">
        <v>0</v>
      </c>
      <c r="FW59" s="150" t="b">
        <v>0</v>
      </c>
      <c r="FX59" s="191" t="b">
        <v>0</v>
      </c>
      <c r="FY59" s="150" t="b">
        <v>0</v>
      </c>
      <c r="FZ59" s="149" t="b">
        <v>0</v>
      </c>
      <c r="GA59" s="91"/>
      <c r="GB59" s="145"/>
      <c r="GC59" s="144"/>
      <c r="GD59" s="144"/>
      <c r="GE59" s="144"/>
      <c r="GF59" s="148"/>
      <c r="GG59" s="147"/>
      <c r="GH59" s="146"/>
      <c r="GI59" s="145"/>
      <c r="GJ59" s="144"/>
      <c r="GK59" s="143"/>
      <c r="GL59" s="142">
        <f t="shared" si="51"/>
        <v>0</v>
      </c>
      <c r="GM59" s="141">
        <f t="shared" si="52"/>
        <v>0</v>
      </c>
      <c r="GN59" s="140">
        <f t="shared" si="53"/>
        <v>0</v>
      </c>
      <c r="GO59" s="139">
        <f t="shared" si="54"/>
        <v>4</v>
      </c>
      <c r="GP59" s="138">
        <f t="shared" si="55"/>
        <v>0</v>
      </c>
      <c r="GQ59" s="137">
        <f t="shared" si="56"/>
        <v>0</v>
      </c>
      <c r="GR59" s="180">
        <f t="shared" si="57"/>
        <v>0</v>
      </c>
      <c r="GS59" s="136">
        <f t="shared" si="58"/>
        <v>0.14285714285714285</v>
      </c>
      <c r="GT59" s="135">
        <f t="shared" si="59"/>
        <v>0</v>
      </c>
      <c r="GU59" s="134">
        <f t="shared" si="60"/>
        <v>0</v>
      </c>
      <c r="GV59" s="133">
        <f t="shared" si="61"/>
        <v>0</v>
      </c>
      <c r="GW59" s="132">
        <f t="shared" si="62"/>
        <v>0</v>
      </c>
      <c r="GX59" s="131">
        <f t="shared" si="63"/>
        <v>0</v>
      </c>
      <c r="GY59" s="130">
        <f t="shared" si="64"/>
        <v>0</v>
      </c>
      <c r="GZ59" s="129"/>
    </row>
    <row r="60" spans="1:208" x14ac:dyDescent="0.3">
      <c r="A60" s="387" t="str">
        <f t="shared" si="32"/>
        <v/>
      </c>
      <c r="B60" s="386"/>
      <c r="C60" s="385"/>
      <c r="D60" s="188"/>
      <c r="E60" s="421"/>
      <c r="F60" s="414"/>
      <c r="G60" s="423"/>
      <c r="H60" s="423"/>
      <c r="I60" s="424"/>
      <c r="J60" s="423"/>
      <c r="K60" s="423"/>
      <c r="L60" s="423"/>
      <c r="M60" s="423"/>
      <c r="N60" s="415"/>
      <c r="O60" s="406"/>
      <c r="P60" s="406"/>
      <c r="Q60" s="407"/>
      <c r="R60" s="407"/>
      <c r="S60" s="408"/>
      <c r="T60" s="406"/>
      <c r="U60" s="406"/>
      <c r="V60" s="406"/>
      <c r="W60" s="406"/>
      <c r="X60" s="408"/>
      <c r="Y60" s="406"/>
      <c r="Z60" s="406"/>
      <c r="AA60" s="406"/>
      <c r="AB60" s="406"/>
      <c r="AC60" s="408"/>
      <c r="AD60" s="406"/>
      <c r="AE60" s="406"/>
      <c r="AF60" s="406"/>
      <c r="AG60" s="406"/>
      <c r="AH60" s="408"/>
      <c r="AI60" s="91"/>
      <c r="AJ60" s="395"/>
      <c r="AK60" s="396"/>
      <c r="AL60" s="396"/>
      <c r="AM60" s="396"/>
      <c r="AN60" s="396"/>
      <c r="AO60" s="396"/>
      <c r="AP60" s="396"/>
      <c r="AQ60" s="396"/>
      <c r="AR60" s="396"/>
      <c r="AS60" s="396"/>
      <c r="AT60" s="397"/>
      <c r="AU60" s="395"/>
      <c r="AV60" s="396"/>
      <c r="AW60" s="398"/>
      <c r="AX60" s="398"/>
      <c r="AY60" s="399"/>
      <c r="AZ60" s="185">
        <f t="shared" si="33"/>
        <v>0</v>
      </c>
      <c r="BA60" s="184">
        <f t="shared" si="34"/>
        <v>0</v>
      </c>
      <c r="BB60" s="183">
        <f t="shared" si="35"/>
        <v>0</v>
      </c>
      <c r="BC60" s="139"/>
      <c r="BD60" s="182"/>
      <c r="BE60" s="181"/>
      <c r="BF60" s="180"/>
      <c r="BG60" s="179"/>
      <c r="BH60" s="178"/>
      <c r="BI60" s="177"/>
      <c r="BJ60" s="156"/>
      <c r="BK60" s="176"/>
      <c r="BL60" s="132"/>
      <c r="BM60" s="175"/>
      <c r="BN60" s="174"/>
      <c r="BO60" s="173"/>
      <c r="BP60" s="115"/>
      <c r="BQ60" s="115"/>
      <c r="BR60" s="201" t="b">
        <v>1</v>
      </c>
      <c r="BS60" s="152" t="b">
        <v>1</v>
      </c>
      <c r="BT60" s="152" t="b">
        <v>1</v>
      </c>
      <c r="BU60" s="150" t="b">
        <v>1</v>
      </c>
      <c r="BV60" s="186" t="b">
        <v>1</v>
      </c>
      <c r="BW60" s="200" t="b">
        <v>1</v>
      </c>
      <c r="BX60" s="152" t="b">
        <v>1</v>
      </c>
      <c r="BY60" s="150" t="b">
        <v>1</v>
      </c>
      <c r="BZ60" s="152" t="b">
        <v>1</v>
      </c>
      <c r="CA60" s="186" t="b">
        <v>1</v>
      </c>
      <c r="CB60" s="150" t="b">
        <v>1</v>
      </c>
      <c r="CC60" s="150" t="b">
        <v>1</v>
      </c>
      <c r="CD60" s="150" t="b">
        <v>1</v>
      </c>
      <c r="CE60" s="150" t="b">
        <v>1</v>
      </c>
      <c r="CF60" s="150" t="b">
        <v>1</v>
      </c>
      <c r="CG60" s="151" t="b">
        <v>1</v>
      </c>
      <c r="CH60" s="150" t="b">
        <v>1</v>
      </c>
      <c r="CI60" s="150" t="b">
        <v>1</v>
      </c>
      <c r="CJ60" s="150" t="b">
        <v>1</v>
      </c>
      <c r="CK60" s="149" t="b">
        <v>1</v>
      </c>
      <c r="CL60" s="151" t="b">
        <v>1</v>
      </c>
      <c r="CM60" s="150" t="b">
        <v>1</v>
      </c>
      <c r="CN60" s="150" t="b">
        <v>1</v>
      </c>
      <c r="CO60" s="152" t="b">
        <v>1</v>
      </c>
      <c r="CP60" s="192" t="b">
        <v>1</v>
      </c>
      <c r="CQ60" s="150" t="b">
        <v>1</v>
      </c>
      <c r="CR60" s="150" t="b">
        <v>1</v>
      </c>
      <c r="CS60" s="198" t="b">
        <v>1</v>
      </c>
      <c r="CT60" s="198" t="b">
        <v>1</v>
      </c>
      <c r="CU60" s="198" t="b">
        <v>1</v>
      </c>
      <c r="CV60" s="199" t="b">
        <v>1</v>
      </c>
      <c r="CW60" s="198" t="b">
        <v>1</v>
      </c>
      <c r="CX60" s="198" t="b">
        <v>1</v>
      </c>
      <c r="CY60" s="198" t="b">
        <v>1</v>
      </c>
      <c r="CZ60" s="197" t="b">
        <v>1</v>
      </c>
      <c r="DA60" s="193" t="b">
        <v>1</v>
      </c>
      <c r="DB60" s="152" t="b">
        <v>1</v>
      </c>
      <c r="DC60" s="152" t="b">
        <v>1</v>
      </c>
      <c r="DD60" s="152" t="b">
        <v>1</v>
      </c>
      <c r="DE60" s="192" t="b">
        <v>1</v>
      </c>
      <c r="DF60" s="91"/>
      <c r="DG60" s="167">
        <v>14</v>
      </c>
      <c r="DH60" s="166">
        <v>3</v>
      </c>
      <c r="DI60" s="166">
        <v>4</v>
      </c>
      <c r="DJ60" s="166"/>
      <c r="DK60" s="166"/>
      <c r="DL60" s="165"/>
      <c r="DM60" s="196">
        <v>27</v>
      </c>
      <c r="DN60" s="195"/>
      <c r="DO60" s="162"/>
      <c r="DP60" s="144"/>
      <c r="DQ60" s="148"/>
      <c r="DR60" s="194">
        <f t="shared" si="36"/>
        <v>21</v>
      </c>
      <c r="DS60" s="160">
        <f t="shared" si="37"/>
        <v>0</v>
      </c>
      <c r="DT60" s="159">
        <f t="shared" si="38"/>
        <v>27</v>
      </c>
      <c r="DU60" s="139">
        <f t="shared" si="39"/>
        <v>40</v>
      </c>
      <c r="DV60" s="138">
        <f t="shared" si="40"/>
        <v>0</v>
      </c>
      <c r="DW60" s="137">
        <f t="shared" si="41"/>
        <v>0</v>
      </c>
      <c r="DX60" s="180">
        <f t="shared" si="42"/>
        <v>0</v>
      </c>
      <c r="DY60" s="136">
        <f t="shared" si="43"/>
        <v>1.9047619047619047</v>
      </c>
      <c r="DZ60" s="177">
        <f t="shared" si="44"/>
        <v>0.48461538461538461</v>
      </c>
      <c r="EA60" s="132">
        <f t="shared" si="45"/>
        <v>4.8461538461538458</v>
      </c>
      <c r="EB60" s="176">
        <f t="shared" si="46"/>
        <v>0.36000000000000004</v>
      </c>
      <c r="EC60" s="156">
        <f t="shared" si="47"/>
        <v>3.6</v>
      </c>
      <c r="ED60" s="155">
        <f t="shared" si="48"/>
        <v>8.4461538461538463</v>
      </c>
      <c r="EE60" s="154">
        <f t="shared" si="50"/>
        <v>8.4461538461538463</v>
      </c>
      <c r="EF60" s="153"/>
      <c r="EG60" s="95"/>
      <c r="EH60" s="151" t="b">
        <v>0</v>
      </c>
      <c r="EI60" s="151" t="b">
        <v>0</v>
      </c>
      <c r="EJ60" s="152" t="b">
        <v>1</v>
      </c>
      <c r="EK60" s="150" t="b">
        <v>1</v>
      </c>
      <c r="EL60" s="149" t="b">
        <v>0</v>
      </c>
      <c r="EM60" s="193" t="b">
        <v>0</v>
      </c>
      <c r="EN60" s="152" t="b">
        <v>1</v>
      </c>
      <c r="EO60" s="150" t="b">
        <v>0</v>
      </c>
      <c r="EP60" s="150" t="b">
        <v>1</v>
      </c>
      <c r="EQ60" s="149" t="b">
        <v>0</v>
      </c>
      <c r="ER60" s="151" t="b">
        <v>0</v>
      </c>
      <c r="ES60" s="150" t="b">
        <v>0</v>
      </c>
      <c r="ET60" s="191" t="b">
        <v>0</v>
      </c>
      <c r="EU60" s="150" t="b">
        <v>0</v>
      </c>
      <c r="EV60" s="149" t="b">
        <v>0</v>
      </c>
      <c r="EW60" s="151" t="b">
        <v>0</v>
      </c>
      <c r="EX60" s="150" t="b">
        <v>0</v>
      </c>
      <c r="EY60" s="191" t="b">
        <v>0</v>
      </c>
      <c r="EZ60" s="150" t="b">
        <v>0</v>
      </c>
      <c r="FA60" s="149" t="b">
        <v>0</v>
      </c>
      <c r="FB60" s="151" t="b">
        <v>0</v>
      </c>
      <c r="FC60" s="150" t="b">
        <v>0</v>
      </c>
      <c r="FD60" s="150" t="b">
        <v>0</v>
      </c>
      <c r="FE60" s="150" t="b">
        <v>0</v>
      </c>
      <c r="FF60" s="192" t="b">
        <v>0</v>
      </c>
      <c r="FG60" s="151" t="b">
        <v>0</v>
      </c>
      <c r="FH60" s="150" t="b">
        <v>0</v>
      </c>
      <c r="FI60" s="150" t="b">
        <v>0</v>
      </c>
      <c r="FJ60" s="150" t="b">
        <v>0</v>
      </c>
      <c r="FK60" s="149" t="b">
        <v>0</v>
      </c>
      <c r="FL60" s="151" t="b">
        <v>0</v>
      </c>
      <c r="FM60" s="150" t="b">
        <v>0</v>
      </c>
      <c r="FN60" s="150" t="b">
        <v>0</v>
      </c>
      <c r="FO60" s="150" t="b">
        <v>0</v>
      </c>
      <c r="FP60" s="149" t="b">
        <v>0</v>
      </c>
      <c r="FQ60" s="151" t="b">
        <v>0</v>
      </c>
      <c r="FR60" s="150" t="b">
        <v>0</v>
      </c>
      <c r="FS60" s="191" t="b">
        <v>0</v>
      </c>
      <c r="FT60" s="150" t="b">
        <v>0</v>
      </c>
      <c r="FU60" s="149" t="b">
        <v>0</v>
      </c>
      <c r="FV60" s="151" t="b">
        <v>0</v>
      </c>
      <c r="FW60" s="150" t="b">
        <v>0</v>
      </c>
      <c r="FX60" s="191" t="b">
        <v>0</v>
      </c>
      <c r="FY60" s="150" t="b">
        <v>0</v>
      </c>
      <c r="FZ60" s="149" t="b">
        <v>0</v>
      </c>
      <c r="GA60" s="91"/>
      <c r="GB60" s="145"/>
      <c r="GC60" s="144"/>
      <c r="GD60" s="144"/>
      <c r="GE60" s="144"/>
      <c r="GF60" s="148"/>
      <c r="GG60" s="147"/>
      <c r="GH60" s="146"/>
      <c r="GI60" s="145"/>
      <c r="GJ60" s="144"/>
      <c r="GK60" s="143"/>
      <c r="GL60" s="142"/>
      <c r="GM60" s="141">
        <f t="shared" si="52"/>
        <v>0</v>
      </c>
      <c r="GN60" s="140"/>
      <c r="GO60" s="139"/>
      <c r="GP60" s="138"/>
      <c r="GQ60" s="137"/>
      <c r="GR60" s="180"/>
      <c r="GS60" s="136"/>
      <c r="GT60" s="135"/>
      <c r="GU60" s="134"/>
      <c r="GV60" s="133"/>
      <c r="GW60" s="132"/>
      <c r="GX60" s="131"/>
      <c r="GY60" s="130"/>
      <c r="GZ60" s="129"/>
    </row>
    <row r="61" spans="1:208" x14ac:dyDescent="0.3">
      <c r="A61" s="128" t="str">
        <f t="shared" si="32"/>
        <v/>
      </c>
      <c r="B61" s="190"/>
      <c r="C61" s="202"/>
      <c r="D61" s="188"/>
      <c r="E61" s="421"/>
      <c r="F61" s="414"/>
      <c r="G61" s="423"/>
      <c r="H61" s="423"/>
      <c r="I61" s="424"/>
      <c r="J61" s="423"/>
      <c r="K61" s="423"/>
      <c r="L61" s="423"/>
      <c r="M61" s="423"/>
      <c r="N61" s="415"/>
      <c r="O61" s="406"/>
      <c r="P61" s="406"/>
      <c r="Q61" s="407"/>
      <c r="R61" s="407"/>
      <c r="S61" s="408"/>
      <c r="T61" s="406"/>
      <c r="U61" s="406"/>
      <c r="V61" s="406"/>
      <c r="W61" s="406"/>
      <c r="X61" s="408"/>
      <c r="Y61" s="406"/>
      <c r="Z61" s="406"/>
      <c r="AA61" s="406"/>
      <c r="AB61" s="406"/>
      <c r="AC61" s="408"/>
      <c r="AD61" s="406"/>
      <c r="AE61" s="406"/>
      <c r="AF61" s="406"/>
      <c r="AG61" s="406"/>
      <c r="AH61" s="408"/>
      <c r="AI61" s="91"/>
      <c r="AJ61" s="395"/>
      <c r="AK61" s="396"/>
      <c r="AL61" s="396"/>
      <c r="AM61" s="396"/>
      <c r="AN61" s="396"/>
      <c r="AO61" s="396"/>
      <c r="AP61" s="396"/>
      <c r="AQ61" s="396"/>
      <c r="AR61" s="396"/>
      <c r="AS61" s="396"/>
      <c r="AT61" s="397"/>
      <c r="AU61" s="395"/>
      <c r="AV61" s="396"/>
      <c r="AW61" s="398"/>
      <c r="AX61" s="398"/>
      <c r="AY61" s="399"/>
      <c r="AZ61" s="185">
        <f t="shared" si="33"/>
        <v>0</v>
      </c>
      <c r="BA61" s="184">
        <f t="shared" si="34"/>
        <v>0</v>
      </c>
      <c r="BB61" s="183">
        <f t="shared" si="35"/>
        <v>0</v>
      </c>
      <c r="BC61" s="139"/>
      <c r="BD61" s="182"/>
      <c r="BE61" s="181"/>
      <c r="BF61" s="180"/>
      <c r="BG61" s="179"/>
      <c r="BH61" s="178"/>
      <c r="BI61" s="177"/>
      <c r="BJ61" s="156"/>
      <c r="BK61" s="176"/>
      <c r="BL61" s="132"/>
      <c r="BM61" s="175"/>
      <c r="BN61" s="174"/>
      <c r="BO61" s="173"/>
      <c r="BP61" s="115"/>
      <c r="BQ61" s="115"/>
      <c r="BR61" s="201" t="b">
        <v>1</v>
      </c>
      <c r="BS61" s="152" t="b">
        <v>1</v>
      </c>
      <c r="BT61" s="152" t="b">
        <v>1</v>
      </c>
      <c r="BU61" s="150" t="b">
        <v>1</v>
      </c>
      <c r="BV61" s="186" t="b">
        <v>1</v>
      </c>
      <c r="BW61" s="200" t="b">
        <v>1</v>
      </c>
      <c r="BX61" s="152" t="b">
        <v>1</v>
      </c>
      <c r="BY61" s="150" t="b">
        <v>1</v>
      </c>
      <c r="BZ61" s="152" t="b">
        <v>1</v>
      </c>
      <c r="CA61" s="186" t="b">
        <v>1</v>
      </c>
      <c r="CB61" s="150" t="b">
        <v>1</v>
      </c>
      <c r="CC61" s="150" t="b">
        <v>1</v>
      </c>
      <c r="CD61" s="150" t="b">
        <v>1</v>
      </c>
      <c r="CE61" s="150" t="b">
        <v>1</v>
      </c>
      <c r="CF61" s="150" t="b">
        <v>1</v>
      </c>
      <c r="CG61" s="151" t="b">
        <v>1</v>
      </c>
      <c r="CH61" s="150" t="b">
        <v>1</v>
      </c>
      <c r="CI61" s="150" t="b">
        <v>1</v>
      </c>
      <c r="CJ61" s="150" t="b">
        <v>1</v>
      </c>
      <c r="CK61" s="149" t="b">
        <v>1</v>
      </c>
      <c r="CL61" s="151" t="b">
        <v>1</v>
      </c>
      <c r="CM61" s="150" t="b">
        <v>1</v>
      </c>
      <c r="CN61" s="150" t="b">
        <v>1</v>
      </c>
      <c r="CO61" s="152" t="b">
        <v>1</v>
      </c>
      <c r="CP61" s="192" t="b">
        <v>1</v>
      </c>
      <c r="CQ61" s="150" t="b">
        <v>1</v>
      </c>
      <c r="CR61" s="150" t="b">
        <v>1</v>
      </c>
      <c r="CS61" s="198" t="b">
        <v>1</v>
      </c>
      <c r="CT61" s="198" t="b">
        <v>1</v>
      </c>
      <c r="CU61" s="198" t="b">
        <v>1</v>
      </c>
      <c r="CV61" s="199" t="b">
        <v>1</v>
      </c>
      <c r="CW61" s="198" t="s">
        <v>9</v>
      </c>
      <c r="CX61" s="198" t="b">
        <v>1</v>
      </c>
      <c r="CY61" s="198" t="b">
        <v>1</v>
      </c>
      <c r="CZ61" s="197" t="b">
        <v>1</v>
      </c>
      <c r="DA61" s="193" t="b">
        <v>1</v>
      </c>
      <c r="DB61" s="152" t="b">
        <v>1</v>
      </c>
      <c r="DC61" s="152" t="b">
        <v>1</v>
      </c>
      <c r="DD61" s="152" t="b">
        <v>1</v>
      </c>
      <c r="DE61" s="192" t="b">
        <v>1</v>
      </c>
      <c r="DF61" s="91"/>
      <c r="DG61" s="167">
        <v>18</v>
      </c>
      <c r="DH61" s="166">
        <v>3</v>
      </c>
      <c r="DI61" s="166">
        <v>4</v>
      </c>
      <c r="DJ61" s="166"/>
      <c r="DK61" s="166"/>
      <c r="DL61" s="165"/>
      <c r="DM61" s="196">
        <v>26</v>
      </c>
      <c r="DN61" s="195"/>
      <c r="DO61" s="162"/>
      <c r="DP61" s="144"/>
      <c r="DQ61" s="148">
        <v>0.5</v>
      </c>
      <c r="DR61" s="194">
        <f t="shared" si="36"/>
        <v>25</v>
      </c>
      <c r="DS61" s="160">
        <f t="shared" si="37"/>
        <v>0.5</v>
      </c>
      <c r="DT61" s="159">
        <f t="shared" si="38"/>
        <v>26</v>
      </c>
      <c r="DU61" s="139">
        <f t="shared" si="39"/>
        <v>39</v>
      </c>
      <c r="DV61" s="138">
        <f t="shared" si="40"/>
        <v>0</v>
      </c>
      <c r="DW61" s="137">
        <f t="shared" si="41"/>
        <v>0</v>
      </c>
      <c r="DX61" s="180">
        <f t="shared" si="42"/>
        <v>1</v>
      </c>
      <c r="DY61" s="136">
        <f t="shared" si="43"/>
        <v>1.8571428571428572</v>
      </c>
      <c r="DZ61" s="177">
        <f t="shared" si="44"/>
        <v>0.57692307692307687</v>
      </c>
      <c r="EA61" s="132">
        <f t="shared" si="45"/>
        <v>5.7692307692307692</v>
      </c>
      <c r="EB61" s="176">
        <f t="shared" si="46"/>
        <v>0.34666666666666668</v>
      </c>
      <c r="EC61" s="156">
        <f t="shared" si="47"/>
        <v>3.4666666666666668</v>
      </c>
      <c r="ED61" s="155">
        <f t="shared" si="48"/>
        <v>9.7358974358974351</v>
      </c>
      <c r="EE61" s="154">
        <f t="shared" si="50"/>
        <v>9.7358974358974351</v>
      </c>
      <c r="EF61" s="153"/>
      <c r="EG61" s="95"/>
      <c r="EH61" s="151" t="b">
        <v>0</v>
      </c>
      <c r="EI61" s="151" t="b">
        <v>0</v>
      </c>
      <c r="EJ61" s="152" t="b">
        <v>1</v>
      </c>
      <c r="EK61" s="150" t="b">
        <v>1</v>
      </c>
      <c r="EL61" s="149" t="b">
        <v>0</v>
      </c>
      <c r="EM61" s="193" t="b">
        <v>0</v>
      </c>
      <c r="EN61" s="152" t="b">
        <v>1</v>
      </c>
      <c r="EO61" s="150" t="b">
        <v>0</v>
      </c>
      <c r="EP61" s="150" t="b">
        <v>1</v>
      </c>
      <c r="EQ61" s="149" t="b">
        <v>0</v>
      </c>
      <c r="ER61" s="151" t="b">
        <v>0</v>
      </c>
      <c r="ES61" s="150" t="b">
        <v>0</v>
      </c>
      <c r="ET61" s="191" t="b">
        <v>0</v>
      </c>
      <c r="EU61" s="150" t="b">
        <v>0</v>
      </c>
      <c r="EV61" s="149" t="b">
        <v>0</v>
      </c>
      <c r="EW61" s="151" t="b">
        <v>0</v>
      </c>
      <c r="EX61" s="150" t="b">
        <v>0</v>
      </c>
      <c r="EY61" s="191" t="b">
        <v>0</v>
      </c>
      <c r="EZ61" s="150" t="b">
        <v>0</v>
      </c>
      <c r="FA61" s="149" t="b">
        <v>0</v>
      </c>
      <c r="FB61" s="151" t="b">
        <v>0</v>
      </c>
      <c r="FC61" s="150" t="b">
        <v>0</v>
      </c>
      <c r="FD61" s="150" t="b">
        <v>0</v>
      </c>
      <c r="FE61" s="150" t="b">
        <v>0</v>
      </c>
      <c r="FF61" s="192" t="b">
        <v>0</v>
      </c>
      <c r="FG61" s="151" t="b">
        <v>0</v>
      </c>
      <c r="FH61" s="150" t="b">
        <v>0</v>
      </c>
      <c r="FI61" s="150" t="b">
        <v>0</v>
      </c>
      <c r="FJ61" s="150" t="b">
        <v>0</v>
      </c>
      <c r="FK61" s="149" t="b">
        <v>0</v>
      </c>
      <c r="FL61" s="151" t="b">
        <v>0</v>
      </c>
      <c r="FM61" s="150" t="b">
        <v>0</v>
      </c>
      <c r="FN61" s="150" t="b">
        <v>0</v>
      </c>
      <c r="FO61" s="150" t="b">
        <v>0</v>
      </c>
      <c r="FP61" s="149" t="b">
        <v>0</v>
      </c>
      <c r="FQ61" s="151" t="b">
        <v>0</v>
      </c>
      <c r="FR61" s="150" t="b">
        <v>0</v>
      </c>
      <c r="FS61" s="191" t="b">
        <v>0</v>
      </c>
      <c r="FT61" s="150" t="b">
        <v>0</v>
      </c>
      <c r="FU61" s="149" t="b">
        <v>0</v>
      </c>
      <c r="FV61" s="151" t="b">
        <v>0</v>
      </c>
      <c r="FW61" s="150" t="b">
        <v>0</v>
      </c>
      <c r="FX61" s="191" t="b">
        <v>0</v>
      </c>
      <c r="FY61" s="150" t="b">
        <v>0</v>
      </c>
      <c r="FZ61" s="149" t="b">
        <v>0</v>
      </c>
      <c r="GA61" s="91"/>
      <c r="GB61" s="145"/>
      <c r="GC61" s="144"/>
      <c r="GD61" s="144"/>
      <c r="GE61" s="144"/>
      <c r="GF61" s="148"/>
      <c r="GG61" s="147"/>
      <c r="GH61" s="146"/>
      <c r="GI61" s="145"/>
      <c r="GJ61" s="144"/>
      <c r="GK61" s="143"/>
      <c r="GL61" s="142"/>
      <c r="GM61" s="141"/>
      <c r="GN61" s="140"/>
      <c r="GO61" s="139"/>
      <c r="GP61" s="138"/>
      <c r="GQ61" s="137"/>
      <c r="GR61" s="180"/>
      <c r="GS61" s="136"/>
      <c r="GT61" s="135"/>
      <c r="GU61" s="134"/>
      <c r="GV61" s="133"/>
      <c r="GW61" s="132"/>
      <c r="GX61" s="131"/>
      <c r="GY61" s="130"/>
      <c r="GZ61" s="129"/>
    </row>
    <row r="62" spans="1:208" x14ac:dyDescent="0.3">
      <c r="A62" s="128" t="str">
        <f t="shared" si="32"/>
        <v/>
      </c>
      <c r="B62" s="190"/>
      <c r="C62" s="202"/>
      <c r="D62" s="188"/>
      <c r="E62" s="421"/>
      <c r="F62" s="414"/>
      <c r="G62" s="423"/>
      <c r="H62" s="423"/>
      <c r="I62" s="424"/>
      <c r="J62" s="423"/>
      <c r="K62" s="423"/>
      <c r="L62" s="423"/>
      <c r="M62" s="423"/>
      <c r="N62" s="415"/>
      <c r="O62" s="406"/>
      <c r="P62" s="406"/>
      <c r="Q62" s="407"/>
      <c r="R62" s="407"/>
      <c r="S62" s="408"/>
      <c r="T62" s="406"/>
      <c r="U62" s="406"/>
      <c r="V62" s="406"/>
      <c r="W62" s="406"/>
      <c r="X62" s="408"/>
      <c r="Y62" s="406"/>
      <c r="Z62" s="406"/>
      <c r="AA62" s="406"/>
      <c r="AB62" s="406"/>
      <c r="AC62" s="408"/>
      <c r="AD62" s="406"/>
      <c r="AE62" s="406"/>
      <c r="AF62" s="406"/>
      <c r="AG62" s="406"/>
      <c r="AH62" s="408"/>
      <c r="AI62" s="91"/>
      <c r="AJ62" s="395"/>
      <c r="AK62" s="396"/>
      <c r="AL62" s="396"/>
      <c r="AM62" s="396"/>
      <c r="AN62" s="396"/>
      <c r="AO62" s="396"/>
      <c r="AP62" s="396"/>
      <c r="AQ62" s="396"/>
      <c r="AR62" s="396"/>
      <c r="AS62" s="396"/>
      <c r="AT62" s="397"/>
      <c r="AU62" s="395"/>
      <c r="AV62" s="396"/>
      <c r="AW62" s="398"/>
      <c r="AX62" s="398"/>
      <c r="AY62" s="399"/>
      <c r="AZ62" s="185">
        <f t="shared" si="33"/>
        <v>0</v>
      </c>
      <c r="BA62" s="184">
        <f t="shared" si="34"/>
        <v>0</v>
      </c>
      <c r="BB62" s="183">
        <f t="shared" si="35"/>
        <v>0</v>
      </c>
      <c r="BC62" s="139"/>
      <c r="BD62" s="182"/>
      <c r="BE62" s="181"/>
      <c r="BF62" s="180"/>
      <c r="BG62" s="179"/>
      <c r="BH62" s="178"/>
      <c r="BI62" s="177"/>
      <c r="BJ62" s="156"/>
      <c r="BK62" s="176"/>
      <c r="BL62" s="132"/>
      <c r="BM62" s="175"/>
      <c r="BN62" s="174"/>
      <c r="BO62" s="173"/>
      <c r="BP62" s="115"/>
      <c r="BQ62" s="115"/>
      <c r="BR62" s="201" t="b">
        <v>1</v>
      </c>
      <c r="BS62" s="152" t="b">
        <v>1</v>
      </c>
      <c r="BT62" s="152" t="b">
        <v>1</v>
      </c>
      <c r="BU62" s="150" t="b">
        <v>1</v>
      </c>
      <c r="BV62" s="186" t="b">
        <v>1</v>
      </c>
      <c r="BW62" s="200" t="b">
        <v>1</v>
      </c>
      <c r="BX62" s="152" t="b">
        <v>1</v>
      </c>
      <c r="BY62" s="150" t="b">
        <v>1</v>
      </c>
      <c r="BZ62" s="152" t="b">
        <v>1</v>
      </c>
      <c r="CA62" s="186" t="b">
        <v>1</v>
      </c>
      <c r="CB62" s="150" t="b">
        <v>1</v>
      </c>
      <c r="CC62" s="150" t="b">
        <v>1</v>
      </c>
      <c r="CD62" s="150" t="b">
        <v>1</v>
      </c>
      <c r="CE62" s="150" t="b">
        <v>1</v>
      </c>
      <c r="CF62" s="150" t="b">
        <v>1</v>
      </c>
      <c r="CG62" s="151" t="b">
        <v>1</v>
      </c>
      <c r="CH62" s="150" t="b">
        <v>1</v>
      </c>
      <c r="CI62" s="150" t="b">
        <v>1</v>
      </c>
      <c r="CJ62" s="150" t="b">
        <v>1</v>
      </c>
      <c r="CK62" s="149" t="b">
        <v>1</v>
      </c>
      <c r="CL62" s="151" t="b">
        <v>1</v>
      </c>
      <c r="CM62" s="150" t="b">
        <v>1</v>
      </c>
      <c r="CN62" s="150" t="b">
        <v>1</v>
      </c>
      <c r="CO62" s="152" t="b">
        <v>1</v>
      </c>
      <c r="CP62" s="192" t="b">
        <v>1</v>
      </c>
      <c r="CQ62" s="150" t="b">
        <v>1</v>
      </c>
      <c r="CR62" s="150" t="b">
        <v>1</v>
      </c>
      <c r="CS62" s="198" t="b">
        <v>1</v>
      </c>
      <c r="CT62" s="198" t="b">
        <v>1</v>
      </c>
      <c r="CU62" s="198" t="b">
        <v>1</v>
      </c>
      <c r="CV62" s="199" t="b">
        <v>1</v>
      </c>
      <c r="CW62" s="198" t="b">
        <v>1</v>
      </c>
      <c r="CX62" s="198" t="b">
        <v>1</v>
      </c>
      <c r="CY62" s="198" t="b">
        <v>1</v>
      </c>
      <c r="CZ62" s="197" t="b">
        <v>1</v>
      </c>
      <c r="DA62" s="193" t="b">
        <v>1</v>
      </c>
      <c r="DB62" s="152" t="b">
        <v>1</v>
      </c>
      <c r="DC62" s="152" t="b">
        <v>1</v>
      </c>
      <c r="DD62" s="152" t="b">
        <v>1</v>
      </c>
      <c r="DE62" s="192" t="b">
        <v>1</v>
      </c>
      <c r="DF62" s="91"/>
      <c r="DG62" s="167">
        <v>18</v>
      </c>
      <c r="DH62" s="166">
        <v>3</v>
      </c>
      <c r="DI62" s="166">
        <v>4</v>
      </c>
      <c r="DJ62" s="166"/>
      <c r="DK62" s="166"/>
      <c r="DL62" s="165"/>
      <c r="DM62" s="196">
        <v>14</v>
      </c>
      <c r="DN62" s="195"/>
      <c r="DO62" s="162"/>
      <c r="DP62" s="144"/>
      <c r="DQ62" s="148">
        <v>0.5</v>
      </c>
      <c r="DR62" s="194">
        <f t="shared" si="36"/>
        <v>25</v>
      </c>
      <c r="DS62" s="160">
        <f t="shared" si="37"/>
        <v>0.5</v>
      </c>
      <c r="DT62" s="159">
        <f t="shared" si="38"/>
        <v>14</v>
      </c>
      <c r="DU62" s="139">
        <f t="shared" si="39"/>
        <v>40</v>
      </c>
      <c r="DV62" s="138">
        <f t="shared" si="40"/>
        <v>0</v>
      </c>
      <c r="DW62" s="137">
        <f t="shared" si="41"/>
        <v>0</v>
      </c>
      <c r="DX62" s="180">
        <f t="shared" si="42"/>
        <v>0</v>
      </c>
      <c r="DY62" s="136">
        <f t="shared" si="43"/>
        <v>1.9047619047619047</v>
      </c>
      <c r="DZ62" s="177">
        <f t="shared" si="44"/>
        <v>0.57692307692307687</v>
      </c>
      <c r="EA62" s="132">
        <f t="shared" si="45"/>
        <v>5.7692307692307692</v>
      </c>
      <c r="EB62" s="176">
        <f t="shared" si="46"/>
        <v>0.18666666666666668</v>
      </c>
      <c r="EC62" s="156">
        <f t="shared" si="47"/>
        <v>1.8666666666666667</v>
      </c>
      <c r="ED62" s="155">
        <f t="shared" si="48"/>
        <v>8.1358974358974354</v>
      </c>
      <c r="EE62" s="154">
        <f t="shared" si="50"/>
        <v>8.1358974358974354</v>
      </c>
      <c r="EF62" s="153"/>
      <c r="EG62" s="95"/>
      <c r="EH62" s="151" t="b">
        <v>0</v>
      </c>
      <c r="EI62" s="151" t="b">
        <v>0</v>
      </c>
      <c r="EJ62" s="152" t="b">
        <v>1</v>
      </c>
      <c r="EK62" s="150" t="b">
        <v>1</v>
      </c>
      <c r="EL62" s="149" t="b">
        <v>0</v>
      </c>
      <c r="EM62" s="193" t="b">
        <v>0</v>
      </c>
      <c r="EN62" s="152" t="b">
        <v>1</v>
      </c>
      <c r="EO62" s="150" t="b">
        <v>0</v>
      </c>
      <c r="EP62" s="150" t="b">
        <v>1</v>
      </c>
      <c r="EQ62" s="149" t="b">
        <v>0</v>
      </c>
      <c r="ER62" s="151" t="b">
        <v>0</v>
      </c>
      <c r="ES62" s="150" t="b">
        <v>0</v>
      </c>
      <c r="ET62" s="191" t="b">
        <v>0</v>
      </c>
      <c r="EU62" s="150" t="b">
        <v>0</v>
      </c>
      <c r="EV62" s="149" t="b">
        <v>0</v>
      </c>
      <c r="EW62" s="151" t="b">
        <v>0</v>
      </c>
      <c r="EX62" s="150" t="b">
        <v>0</v>
      </c>
      <c r="EY62" s="191" t="b">
        <v>0</v>
      </c>
      <c r="EZ62" s="150" t="b">
        <v>0</v>
      </c>
      <c r="FA62" s="149" t="b">
        <v>0</v>
      </c>
      <c r="FB62" s="151" t="b">
        <v>0</v>
      </c>
      <c r="FC62" s="150" t="b">
        <v>0</v>
      </c>
      <c r="FD62" s="150" t="b">
        <v>0</v>
      </c>
      <c r="FE62" s="150" t="b">
        <v>0</v>
      </c>
      <c r="FF62" s="192" t="b">
        <v>0</v>
      </c>
      <c r="FG62" s="151" t="b">
        <v>0</v>
      </c>
      <c r="FH62" s="150" t="b">
        <v>0</v>
      </c>
      <c r="FI62" s="150" t="b">
        <v>0</v>
      </c>
      <c r="FJ62" s="150" t="b">
        <v>0</v>
      </c>
      <c r="FK62" s="149" t="b">
        <v>0</v>
      </c>
      <c r="FL62" s="151" t="b">
        <v>0</v>
      </c>
      <c r="FM62" s="150" t="b">
        <v>0</v>
      </c>
      <c r="FN62" s="150" t="b">
        <v>0</v>
      </c>
      <c r="FO62" s="150" t="b">
        <v>0</v>
      </c>
      <c r="FP62" s="149" t="b">
        <v>0</v>
      </c>
      <c r="FQ62" s="151" t="b">
        <v>0</v>
      </c>
      <c r="FR62" s="150" t="b">
        <v>0</v>
      </c>
      <c r="FS62" s="191" t="b">
        <v>0</v>
      </c>
      <c r="FT62" s="150" t="b">
        <v>0</v>
      </c>
      <c r="FU62" s="149" t="b">
        <v>0</v>
      </c>
      <c r="FV62" s="151" t="b">
        <v>0</v>
      </c>
      <c r="FW62" s="150" t="b">
        <v>0</v>
      </c>
      <c r="FX62" s="191" t="b">
        <v>0</v>
      </c>
      <c r="FY62" s="150" t="b">
        <v>0</v>
      </c>
      <c r="FZ62" s="149" t="b">
        <v>0</v>
      </c>
      <c r="GA62" s="91"/>
      <c r="GB62" s="145"/>
      <c r="GC62" s="144"/>
      <c r="GD62" s="144"/>
      <c r="GE62" s="144"/>
      <c r="GF62" s="148"/>
      <c r="GG62" s="147"/>
      <c r="GH62" s="146"/>
      <c r="GI62" s="145"/>
      <c r="GJ62" s="144"/>
      <c r="GK62" s="143"/>
      <c r="GL62" s="142"/>
      <c r="GM62" s="141"/>
      <c r="GN62" s="140"/>
      <c r="GO62" s="139"/>
      <c r="GP62" s="138"/>
      <c r="GQ62" s="137"/>
      <c r="GR62" s="180"/>
      <c r="GS62" s="136"/>
      <c r="GT62" s="135"/>
      <c r="GU62" s="134"/>
      <c r="GV62" s="133"/>
      <c r="GW62" s="132"/>
      <c r="GX62" s="131"/>
      <c r="GY62" s="130"/>
      <c r="GZ62" s="129"/>
    </row>
    <row r="63" spans="1:208" x14ac:dyDescent="0.3">
      <c r="A63" s="128" t="str">
        <f t="shared" si="32"/>
        <v/>
      </c>
      <c r="B63" s="190"/>
      <c r="C63" s="203"/>
      <c r="D63" s="188"/>
      <c r="E63" s="421"/>
      <c r="F63" s="414"/>
      <c r="G63" s="423"/>
      <c r="H63" s="423"/>
      <c r="I63" s="424"/>
      <c r="J63" s="423"/>
      <c r="K63" s="423"/>
      <c r="L63" s="423"/>
      <c r="M63" s="423"/>
      <c r="N63" s="415"/>
      <c r="O63" s="406"/>
      <c r="P63" s="406"/>
      <c r="Q63" s="407"/>
      <c r="R63" s="407"/>
      <c r="S63" s="408"/>
      <c r="T63" s="406"/>
      <c r="U63" s="406"/>
      <c r="V63" s="406"/>
      <c r="W63" s="406"/>
      <c r="X63" s="408"/>
      <c r="Y63" s="406"/>
      <c r="Z63" s="406"/>
      <c r="AA63" s="406"/>
      <c r="AB63" s="406"/>
      <c r="AC63" s="408"/>
      <c r="AD63" s="406"/>
      <c r="AE63" s="406"/>
      <c r="AF63" s="406"/>
      <c r="AG63" s="406"/>
      <c r="AH63" s="408"/>
      <c r="AI63" s="91"/>
      <c r="AJ63" s="395"/>
      <c r="AK63" s="396"/>
      <c r="AL63" s="396"/>
      <c r="AM63" s="396"/>
      <c r="AN63" s="396"/>
      <c r="AO63" s="396"/>
      <c r="AP63" s="396"/>
      <c r="AQ63" s="396"/>
      <c r="AR63" s="396"/>
      <c r="AS63" s="396"/>
      <c r="AT63" s="397"/>
      <c r="AU63" s="395"/>
      <c r="AV63" s="396"/>
      <c r="AW63" s="398"/>
      <c r="AX63" s="398"/>
      <c r="AY63" s="399"/>
      <c r="AZ63" s="185">
        <f t="shared" si="33"/>
        <v>0</v>
      </c>
      <c r="BA63" s="184">
        <f t="shared" si="34"/>
        <v>0</v>
      </c>
      <c r="BB63" s="183">
        <f t="shared" si="35"/>
        <v>0</v>
      </c>
      <c r="BC63" s="139"/>
      <c r="BD63" s="182"/>
      <c r="BE63" s="181"/>
      <c r="BF63" s="180"/>
      <c r="BG63" s="179"/>
      <c r="BH63" s="178"/>
      <c r="BI63" s="177"/>
      <c r="BJ63" s="156"/>
      <c r="BK63" s="176"/>
      <c r="BL63" s="132"/>
      <c r="BM63" s="175"/>
      <c r="BN63" s="174"/>
      <c r="BO63" s="173"/>
      <c r="BP63" s="115"/>
      <c r="BQ63" s="115"/>
      <c r="BR63" s="201" t="b">
        <v>1</v>
      </c>
      <c r="BS63" s="152" t="b">
        <v>1</v>
      </c>
      <c r="BT63" s="152" t="b">
        <v>1</v>
      </c>
      <c r="BU63" s="150" t="b">
        <v>1</v>
      </c>
      <c r="BV63" s="186" t="b">
        <v>1</v>
      </c>
      <c r="BW63" s="200" t="b">
        <v>1</v>
      </c>
      <c r="BX63" s="152" t="b">
        <v>1</v>
      </c>
      <c r="BY63" s="150" t="b">
        <v>1</v>
      </c>
      <c r="BZ63" s="152" t="b">
        <v>1</v>
      </c>
      <c r="CA63" s="186" t="b">
        <v>1</v>
      </c>
      <c r="CB63" s="150" t="b">
        <v>1</v>
      </c>
      <c r="CC63" s="150" t="b">
        <v>1</v>
      </c>
      <c r="CD63" s="150" t="b">
        <v>1</v>
      </c>
      <c r="CE63" s="150" t="b">
        <v>1</v>
      </c>
      <c r="CF63" s="150" t="b">
        <v>1</v>
      </c>
      <c r="CG63" s="151" t="b">
        <v>1</v>
      </c>
      <c r="CH63" s="150" t="b">
        <v>1</v>
      </c>
      <c r="CI63" s="150" t="b">
        <v>1</v>
      </c>
      <c r="CJ63" s="150" t="b">
        <v>1</v>
      </c>
      <c r="CK63" s="149" t="b">
        <v>1</v>
      </c>
      <c r="CL63" s="151" t="b">
        <v>1</v>
      </c>
      <c r="CM63" s="150" t="b">
        <v>1</v>
      </c>
      <c r="CN63" s="150" t="b">
        <v>1</v>
      </c>
      <c r="CO63" s="152" t="b">
        <v>1</v>
      </c>
      <c r="CP63" s="192" t="b">
        <v>1</v>
      </c>
      <c r="CQ63" s="150" t="b">
        <v>1</v>
      </c>
      <c r="CR63" s="150" t="s">
        <v>9</v>
      </c>
      <c r="CS63" s="198" t="b">
        <v>1</v>
      </c>
      <c r="CT63" s="198" t="b">
        <v>1</v>
      </c>
      <c r="CU63" s="198" t="b">
        <v>1</v>
      </c>
      <c r="CV63" s="199" t="b">
        <v>1</v>
      </c>
      <c r="CW63" s="198" t="b">
        <v>1</v>
      </c>
      <c r="CX63" s="198" t="b">
        <v>1</v>
      </c>
      <c r="CY63" s="198" t="b">
        <v>1</v>
      </c>
      <c r="CZ63" s="197" t="b">
        <v>1</v>
      </c>
      <c r="DA63" s="193" t="b">
        <v>1</v>
      </c>
      <c r="DB63" s="152" t="b">
        <v>1</v>
      </c>
      <c r="DC63" s="152" t="b">
        <v>1</v>
      </c>
      <c r="DD63" s="152" t="b">
        <v>1</v>
      </c>
      <c r="DE63" s="192" t="b">
        <v>1</v>
      </c>
      <c r="DF63" s="91"/>
      <c r="DG63" s="167">
        <v>18</v>
      </c>
      <c r="DH63" s="166">
        <v>3</v>
      </c>
      <c r="DI63" s="166">
        <v>3</v>
      </c>
      <c r="DJ63" s="166"/>
      <c r="DK63" s="166"/>
      <c r="DL63" s="165"/>
      <c r="DM63" s="196">
        <v>25</v>
      </c>
      <c r="DN63" s="195"/>
      <c r="DO63" s="162"/>
      <c r="DP63" s="144">
        <v>-0.5</v>
      </c>
      <c r="DQ63" s="148">
        <v>0.5</v>
      </c>
      <c r="DR63" s="194">
        <f t="shared" si="36"/>
        <v>24</v>
      </c>
      <c r="DS63" s="160">
        <f t="shared" si="37"/>
        <v>0</v>
      </c>
      <c r="DT63" s="159">
        <f t="shared" si="38"/>
        <v>25</v>
      </c>
      <c r="DU63" s="139">
        <f t="shared" si="39"/>
        <v>39</v>
      </c>
      <c r="DV63" s="138">
        <f t="shared" si="40"/>
        <v>0</v>
      </c>
      <c r="DW63" s="137">
        <f t="shared" si="41"/>
        <v>0</v>
      </c>
      <c r="DX63" s="180">
        <f t="shared" si="42"/>
        <v>1</v>
      </c>
      <c r="DY63" s="136">
        <f t="shared" si="43"/>
        <v>1.8571428571428572</v>
      </c>
      <c r="DZ63" s="177">
        <f t="shared" si="44"/>
        <v>0.55384615384615377</v>
      </c>
      <c r="EA63" s="132">
        <f t="shared" si="45"/>
        <v>5.5384615384615383</v>
      </c>
      <c r="EB63" s="176">
        <f t="shared" si="46"/>
        <v>0.33333333333333331</v>
      </c>
      <c r="EC63" s="156">
        <f t="shared" si="47"/>
        <v>3.3333333333333335</v>
      </c>
      <c r="ED63" s="155">
        <f t="shared" si="48"/>
        <v>8.8717948717948723</v>
      </c>
      <c r="EE63" s="154">
        <f t="shared" si="50"/>
        <v>8.8717948717948723</v>
      </c>
      <c r="EF63" s="153" t="s">
        <v>10</v>
      </c>
      <c r="EG63" s="95"/>
      <c r="EH63" s="151" t="b">
        <v>0</v>
      </c>
      <c r="EI63" s="151" t="b">
        <v>0</v>
      </c>
      <c r="EJ63" s="152" t="b">
        <v>1</v>
      </c>
      <c r="EK63" s="150" t="b">
        <v>1</v>
      </c>
      <c r="EL63" s="149" t="b">
        <v>0</v>
      </c>
      <c r="EM63" s="193" t="b">
        <v>0</v>
      </c>
      <c r="EN63" s="152" t="b">
        <v>1</v>
      </c>
      <c r="EO63" s="150" t="b">
        <v>0</v>
      </c>
      <c r="EP63" s="150" t="b">
        <v>1</v>
      </c>
      <c r="EQ63" s="149" t="b">
        <v>0</v>
      </c>
      <c r="ER63" s="151" t="b">
        <v>0</v>
      </c>
      <c r="ES63" s="150" t="b">
        <v>0</v>
      </c>
      <c r="ET63" s="191" t="b">
        <v>0</v>
      </c>
      <c r="EU63" s="150" t="b">
        <v>0</v>
      </c>
      <c r="EV63" s="149" t="b">
        <v>0</v>
      </c>
      <c r="EW63" s="151" t="b">
        <v>0</v>
      </c>
      <c r="EX63" s="150" t="b">
        <v>0</v>
      </c>
      <c r="EY63" s="191" t="b">
        <v>0</v>
      </c>
      <c r="EZ63" s="150" t="b">
        <v>0</v>
      </c>
      <c r="FA63" s="149" t="b">
        <v>0</v>
      </c>
      <c r="FB63" s="151" t="b">
        <v>0</v>
      </c>
      <c r="FC63" s="150" t="b">
        <v>0</v>
      </c>
      <c r="FD63" s="150" t="b">
        <v>0</v>
      </c>
      <c r="FE63" s="150" t="b">
        <v>0</v>
      </c>
      <c r="FF63" s="192" t="b">
        <v>0</v>
      </c>
      <c r="FG63" s="151" t="b">
        <v>0</v>
      </c>
      <c r="FH63" s="150" t="b">
        <v>0</v>
      </c>
      <c r="FI63" s="150" t="b">
        <v>0</v>
      </c>
      <c r="FJ63" s="150" t="b">
        <v>0</v>
      </c>
      <c r="FK63" s="149" t="b">
        <v>0</v>
      </c>
      <c r="FL63" s="151" t="b">
        <v>0</v>
      </c>
      <c r="FM63" s="150" t="b">
        <v>0</v>
      </c>
      <c r="FN63" s="150" t="b">
        <v>0</v>
      </c>
      <c r="FO63" s="150" t="b">
        <v>0</v>
      </c>
      <c r="FP63" s="149" t="b">
        <v>0</v>
      </c>
      <c r="FQ63" s="151" t="b">
        <v>0</v>
      </c>
      <c r="FR63" s="150" t="b">
        <v>0</v>
      </c>
      <c r="FS63" s="191" t="b">
        <v>0</v>
      </c>
      <c r="FT63" s="150" t="b">
        <v>0</v>
      </c>
      <c r="FU63" s="149" t="b">
        <v>0</v>
      </c>
      <c r="FV63" s="151" t="b">
        <v>0</v>
      </c>
      <c r="FW63" s="150" t="b">
        <v>0</v>
      </c>
      <c r="FX63" s="191" t="b">
        <v>0</v>
      </c>
      <c r="FY63" s="150" t="b">
        <v>0</v>
      </c>
      <c r="FZ63" s="149" t="b">
        <v>0</v>
      </c>
      <c r="GA63" s="91"/>
      <c r="GB63" s="145"/>
      <c r="GC63" s="144"/>
      <c r="GD63" s="144"/>
      <c r="GE63" s="144"/>
      <c r="GF63" s="148"/>
      <c r="GG63" s="147"/>
      <c r="GH63" s="146"/>
      <c r="GI63" s="145"/>
      <c r="GJ63" s="144"/>
      <c r="GK63" s="143"/>
      <c r="GL63" s="142"/>
      <c r="GM63" s="141"/>
      <c r="GN63" s="140"/>
      <c r="GO63" s="139"/>
      <c r="GP63" s="138"/>
      <c r="GQ63" s="137"/>
      <c r="GR63" s="180"/>
      <c r="GS63" s="136"/>
      <c r="GT63" s="135"/>
      <c r="GU63" s="134"/>
      <c r="GV63" s="133"/>
      <c r="GW63" s="132"/>
      <c r="GX63" s="131"/>
      <c r="GY63" s="130"/>
      <c r="GZ63" s="129"/>
    </row>
    <row r="64" spans="1:208" x14ac:dyDescent="0.3">
      <c r="A64" s="128" t="str">
        <f t="shared" si="32"/>
        <v/>
      </c>
      <c r="B64" s="190"/>
      <c r="C64" s="202"/>
      <c r="D64" s="188"/>
      <c r="E64" s="421"/>
      <c r="F64" s="414"/>
      <c r="G64" s="423"/>
      <c r="H64" s="423"/>
      <c r="I64" s="424"/>
      <c r="J64" s="423"/>
      <c r="K64" s="423"/>
      <c r="L64" s="423"/>
      <c r="M64" s="423"/>
      <c r="N64" s="415"/>
      <c r="O64" s="406"/>
      <c r="P64" s="406"/>
      <c r="Q64" s="407"/>
      <c r="R64" s="407"/>
      <c r="S64" s="408"/>
      <c r="T64" s="406"/>
      <c r="U64" s="406"/>
      <c r="V64" s="406"/>
      <c r="W64" s="406"/>
      <c r="X64" s="408"/>
      <c r="Y64" s="406"/>
      <c r="Z64" s="406"/>
      <c r="AA64" s="406"/>
      <c r="AB64" s="406"/>
      <c r="AC64" s="408"/>
      <c r="AD64" s="406"/>
      <c r="AE64" s="406"/>
      <c r="AF64" s="406"/>
      <c r="AG64" s="406"/>
      <c r="AH64" s="408"/>
      <c r="AI64" s="91"/>
      <c r="AJ64" s="395"/>
      <c r="AK64" s="396"/>
      <c r="AL64" s="396"/>
      <c r="AM64" s="396"/>
      <c r="AN64" s="396"/>
      <c r="AO64" s="396"/>
      <c r="AP64" s="396"/>
      <c r="AQ64" s="396"/>
      <c r="AR64" s="396"/>
      <c r="AS64" s="396"/>
      <c r="AT64" s="397"/>
      <c r="AU64" s="395"/>
      <c r="AV64" s="396"/>
      <c r="AW64" s="398"/>
      <c r="AX64" s="398"/>
      <c r="AY64" s="399"/>
      <c r="AZ64" s="185">
        <f t="shared" si="33"/>
        <v>0</v>
      </c>
      <c r="BA64" s="184">
        <f t="shared" si="34"/>
        <v>0</v>
      </c>
      <c r="BB64" s="183">
        <f t="shared" si="35"/>
        <v>0</v>
      </c>
      <c r="BC64" s="139"/>
      <c r="BD64" s="182"/>
      <c r="BE64" s="181"/>
      <c r="BF64" s="180"/>
      <c r="BG64" s="179"/>
      <c r="BH64" s="178"/>
      <c r="BI64" s="177"/>
      <c r="BJ64" s="156"/>
      <c r="BK64" s="176"/>
      <c r="BL64" s="132"/>
      <c r="BM64" s="175"/>
      <c r="BN64" s="174"/>
      <c r="BO64" s="173"/>
      <c r="BP64" s="115"/>
      <c r="BQ64" s="115"/>
      <c r="BR64" s="201" t="b">
        <v>1</v>
      </c>
      <c r="BS64" s="152" t="b">
        <v>1</v>
      </c>
      <c r="BT64" s="152" t="b">
        <v>1</v>
      </c>
      <c r="BU64" s="150" t="b">
        <v>1</v>
      </c>
      <c r="BV64" s="186" t="b">
        <v>1</v>
      </c>
      <c r="BW64" s="200" t="b">
        <v>1</v>
      </c>
      <c r="BX64" s="152" t="b">
        <v>1</v>
      </c>
      <c r="BY64" s="150" t="b">
        <v>1</v>
      </c>
      <c r="BZ64" s="152" t="b">
        <v>1</v>
      </c>
      <c r="CA64" s="186" t="b">
        <v>1</v>
      </c>
      <c r="CB64" s="150" t="b">
        <v>1</v>
      </c>
      <c r="CC64" s="150" t="b">
        <v>1</v>
      </c>
      <c r="CD64" s="150" t="b">
        <v>1</v>
      </c>
      <c r="CE64" s="150" t="b">
        <v>1</v>
      </c>
      <c r="CF64" s="150" t="b">
        <v>1</v>
      </c>
      <c r="CG64" s="151" t="b">
        <v>1</v>
      </c>
      <c r="CH64" s="150" t="b">
        <v>1</v>
      </c>
      <c r="CI64" s="150" t="b">
        <v>1</v>
      </c>
      <c r="CJ64" s="150" t="b">
        <v>1</v>
      </c>
      <c r="CK64" s="149" t="b">
        <v>1</v>
      </c>
      <c r="CL64" s="151" t="b">
        <v>1</v>
      </c>
      <c r="CM64" s="150" t="b">
        <v>1</v>
      </c>
      <c r="CN64" s="150" t="b">
        <v>1</v>
      </c>
      <c r="CO64" s="152" t="b">
        <v>1</v>
      </c>
      <c r="CP64" s="192" t="b">
        <v>1</v>
      </c>
      <c r="CQ64" s="150" t="b">
        <v>1</v>
      </c>
      <c r="CR64" s="150" t="b">
        <v>1</v>
      </c>
      <c r="CS64" s="198" t="b">
        <v>1</v>
      </c>
      <c r="CT64" s="198" t="b">
        <v>1</v>
      </c>
      <c r="CU64" s="198" t="b">
        <v>1</v>
      </c>
      <c r="CV64" s="199" t="b">
        <v>1</v>
      </c>
      <c r="CW64" s="198" t="b">
        <v>1</v>
      </c>
      <c r="CX64" s="198" t="b">
        <v>1</v>
      </c>
      <c r="CY64" s="198" t="b">
        <v>1</v>
      </c>
      <c r="CZ64" s="197" t="b">
        <v>1</v>
      </c>
      <c r="DA64" s="193" t="b">
        <v>1</v>
      </c>
      <c r="DB64" s="152" t="b">
        <v>1</v>
      </c>
      <c r="DC64" s="152" t="b">
        <v>1</v>
      </c>
      <c r="DD64" s="152" t="b">
        <v>1</v>
      </c>
      <c r="DE64" s="192" t="b">
        <v>1</v>
      </c>
      <c r="DF64" s="91"/>
      <c r="DG64" s="167">
        <v>18</v>
      </c>
      <c r="DH64" s="166">
        <v>4</v>
      </c>
      <c r="DI64" s="166">
        <v>4</v>
      </c>
      <c r="DJ64" s="166"/>
      <c r="DK64" s="166"/>
      <c r="DL64" s="165"/>
      <c r="DM64" s="196">
        <v>30</v>
      </c>
      <c r="DN64" s="195"/>
      <c r="DO64" s="162"/>
      <c r="DP64" s="144"/>
      <c r="DQ64" s="148">
        <v>0.5</v>
      </c>
      <c r="DR64" s="194">
        <f t="shared" si="36"/>
        <v>26</v>
      </c>
      <c r="DS64" s="160">
        <f t="shared" si="37"/>
        <v>0.5</v>
      </c>
      <c r="DT64" s="159">
        <f t="shared" si="38"/>
        <v>30</v>
      </c>
      <c r="DU64" s="139">
        <f t="shared" si="39"/>
        <v>40</v>
      </c>
      <c r="DV64" s="138">
        <f t="shared" si="40"/>
        <v>0</v>
      </c>
      <c r="DW64" s="137">
        <f t="shared" si="41"/>
        <v>0</v>
      </c>
      <c r="DX64" s="180">
        <f t="shared" si="42"/>
        <v>0</v>
      </c>
      <c r="DY64" s="136">
        <f t="shared" si="43"/>
        <v>1.9047619047619047</v>
      </c>
      <c r="DZ64" s="177">
        <f t="shared" si="44"/>
        <v>0.6</v>
      </c>
      <c r="EA64" s="132">
        <f t="shared" si="45"/>
        <v>6</v>
      </c>
      <c r="EB64" s="176">
        <f t="shared" si="46"/>
        <v>0.4</v>
      </c>
      <c r="EC64" s="156">
        <f t="shared" si="47"/>
        <v>4</v>
      </c>
      <c r="ED64" s="155">
        <f t="shared" si="48"/>
        <v>10.5</v>
      </c>
      <c r="EE64" s="154">
        <v>10</v>
      </c>
      <c r="EF64" s="153"/>
      <c r="EG64" s="95"/>
      <c r="EH64" s="151" t="b">
        <v>0</v>
      </c>
      <c r="EI64" s="151" t="b">
        <v>0</v>
      </c>
      <c r="EJ64" s="152" t="b">
        <v>1</v>
      </c>
      <c r="EK64" s="150" t="b">
        <v>1</v>
      </c>
      <c r="EL64" s="149" t="b">
        <v>0</v>
      </c>
      <c r="EM64" s="193" t="b">
        <v>0</v>
      </c>
      <c r="EN64" s="152" t="b">
        <v>1</v>
      </c>
      <c r="EO64" s="150" t="b">
        <v>0</v>
      </c>
      <c r="EP64" s="150" t="b">
        <v>1</v>
      </c>
      <c r="EQ64" s="149" t="b">
        <v>0</v>
      </c>
      <c r="ER64" s="151" t="b">
        <v>0</v>
      </c>
      <c r="ES64" s="150" t="b">
        <v>0</v>
      </c>
      <c r="ET64" s="191" t="b">
        <v>0</v>
      </c>
      <c r="EU64" s="150" t="b">
        <v>0</v>
      </c>
      <c r="EV64" s="149" t="b">
        <v>0</v>
      </c>
      <c r="EW64" s="151" t="b">
        <v>0</v>
      </c>
      <c r="EX64" s="150" t="b">
        <v>0</v>
      </c>
      <c r="EY64" s="191" t="b">
        <v>0</v>
      </c>
      <c r="EZ64" s="150" t="b">
        <v>0</v>
      </c>
      <c r="FA64" s="149" t="b">
        <v>0</v>
      </c>
      <c r="FB64" s="151" t="b">
        <v>0</v>
      </c>
      <c r="FC64" s="150" t="b">
        <v>0</v>
      </c>
      <c r="FD64" s="150" t="b">
        <v>0</v>
      </c>
      <c r="FE64" s="150" t="b">
        <v>0</v>
      </c>
      <c r="FF64" s="192" t="b">
        <v>0</v>
      </c>
      <c r="FG64" s="151" t="b">
        <v>0</v>
      </c>
      <c r="FH64" s="150" t="b">
        <v>0</v>
      </c>
      <c r="FI64" s="150" t="b">
        <v>0</v>
      </c>
      <c r="FJ64" s="150" t="b">
        <v>0</v>
      </c>
      <c r="FK64" s="149" t="b">
        <v>0</v>
      </c>
      <c r="FL64" s="151" t="b">
        <v>0</v>
      </c>
      <c r="FM64" s="150" t="b">
        <v>0</v>
      </c>
      <c r="FN64" s="150" t="b">
        <v>0</v>
      </c>
      <c r="FO64" s="150" t="b">
        <v>0</v>
      </c>
      <c r="FP64" s="149" t="b">
        <v>0</v>
      </c>
      <c r="FQ64" s="151" t="b">
        <v>0</v>
      </c>
      <c r="FR64" s="150" t="b">
        <v>0</v>
      </c>
      <c r="FS64" s="191" t="b">
        <v>0</v>
      </c>
      <c r="FT64" s="150" t="b">
        <v>0</v>
      </c>
      <c r="FU64" s="149" t="b">
        <v>0</v>
      </c>
      <c r="FV64" s="151" t="b">
        <v>0</v>
      </c>
      <c r="FW64" s="150" t="b">
        <v>0</v>
      </c>
      <c r="FX64" s="191" t="b">
        <v>0</v>
      </c>
      <c r="FY64" s="150" t="b">
        <v>0</v>
      </c>
      <c r="FZ64" s="149" t="b">
        <v>0</v>
      </c>
      <c r="GA64" s="91"/>
      <c r="GB64" s="145"/>
      <c r="GC64" s="144"/>
      <c r="GD64" s="144"/>
      <c r="GE64" s="144"/>
      <c r="GF64" s="148"/>
      <c r="GG64" s="147"/>
      <c r="GH64" s="146"/>
      <c r="GI64" s="145"/>
      <c r="GJ64" s="144"/>
      <c r="GK64" s="143"/>
      <c r="GL64" s="142"/>
      <c r="GM64" s="141"/>
      <c r="GN64" s="140"/>
      <c r="GO64" s="139"/>
      <c r="GP64" s="138"/>
      <c r="GQ64" s="137"/>
      <c r="GR64" s="180"/>
      <c r="GS64" s="136"/>
      <c r="GT64" s="135"/>
      <c r="GU64" s="134"/>
      <c r="GV64" s="133"/>
      <c r="GW64" s="132"/>
      <c r="GX64" s="131"/>
      <c r="GY64" s="130"/>
      <c r="GZ64" s="129"/>
    </row>
    <row r="65" spans="1:208" x14ac:dyDescent="0.3">
      <c r="A65" s="128" t="str">
        <f t="shared" si="32"/>
        <v/>
      </c>
      <c r="B65" s="190"/>
      <c r="C65" s="202"/>
      <c r="D65" s="188"/>
      <c r="E65" s="421"/>
      <c r="F65" s="414"/>
      <c r="G65" s="423"/>
      <c r="H65" s="423"/>
      <c r="I65" s="424"/>
      <c r="J65" s="423"/>
      <c r="K65" s="423"/>
      <c r="L65" s="423"/>
      <c r="M65" s="423"/>
      <c r="N65" s="415"/>
      <c r="O65" s="406"/>
      <c r="P65" s="406"/>
      <c r="Q65" s="407"/>
      <c r="R65" s="407"/>
      <c r="S65" s="408"/>
      <c r="T65" s="406"/>
      <c r="U65" s="406"/>
      <c r="V65" s="406"/>
      <c r="W65" s="406"/>
      <c r="X65" s="408"/>
      <c r="Y65" s="406"/>
      <c r="Z65" s="406"/>
      <c r="AA65" s="406"/>
      <c r="AB65" s="406"/>
      <c r="AC65" s="408"/>
      <c r="AD65" s="406"/>
      <c r="AE65" s="406"/>
      <c r="AF65" s="406"/>
      <c r="AG65" s="406"/>
      <c r="AH65" s="408"/>
      <c r="AI65" s="91"/>
      <c r="AJ65" s="395"/>
      <c r="AK65" s="396"/>
      <c r="AL65" s="396"/>
      <c r="AM65" s="396"/>
      <c r="AN65" s="396"/>
      <c r="AO65" s="396"/>
      <c r="AP65" s="396"/>
      <c r="AQ65" s="396"/>
      <c r="AR65" s="396"/>
      <c r="AS65" s="396"/>
      <c r="AT65" s="397"/>
      <c r="AU65" s="395"/>
      <c r="AV65" s="396"/>
      <c r="AW65" s="398"/>
      <c r="AX65" s="398"/>
      <c r="AY65" s="399"/>
      <c r="AZ65" s="185">
        <f t="shared" si="33"/>
        <v>0</v>
      </c>
      <c r="BA65" s="184">
        <f t="shared" si="34"/>
        <v>0</v>
      </c>
      <c r="BB65" s="183">
        <f t="shared" si="35"/>
        <v>0</v>
      </c>
      <c r="BC65" s="139"/>
      <c r="BD65" s="182"/>
      <c r="BE65" s="181"/>
      <c r="BF65" s="180"/>
      <c r="BG65" s="179"/>
      <c r="BH65" s="178"/>
      <c r="BI65" s="177"/>
      <c r="BJ65" s="156"/>
      <c r="BK65" s="176"/>
      <c r="BL65" s="132"/>
      <c r="BM65" s="175"/>
      <c r="BN65" s="174"/>
      <c r="BO65" s="173"/>
      <c r="BP65" s="115"/>
      <c r="BQ65" s="115"/>
      <c r="BR65" s="201" t="b">
        <v>1</v>
      </c>
      <c r="BS65" s="152" t="b">
        <v>1</v>
      </c>
      <c r="BT65" s="152" t="b">
        <v>1</v>
      </c>
      <c r="BU65" s="150" t="b">
        <v>1</v>
      </c>
      <c r="BV65" s="186" t="b">
        <v>1</v>
      </c>
      <c r="BW65" s="200" t="b">
        <v>1</v>
      </c>
      <c r="BX65" s="152" t="b">
        <v>1</v>
      </c>
      <c r="BY65" s="150" t="b">
        <v>1</v>
      </c>
      <c r="BZ65" s="152" t="b">
        <v>1</v>
      </c>
      <c r="CA65" s="186" t="b">
        <v>1</v>
      </c>
      <c r="CB65" s="150" t="b">
        <v>1</v>
      </c>
      <c r="CC65" s="150" t="b">
        <v>1</v>
      </c>
      <c r="CD65" s="150" t="b">
        <v>1</v>
      </c>
      <c r="CE65" s="150" t="b">
        <v>1</v>
      </c>
      <c r="CF65" s="150" t="b">
        <v>1</v>
      </c>
      <c r="CG65" s="151" t="b">
        <v>1</v>
      </c>
      <c r="CH65" s="150" t="b">
        <v>1</v>
      </c>
      <c r="CI65" s="150" t="b">
        <v>1</v>
      </c>
      <c r="CJ65" s="150" t="b">
        <v>1</v>
      </c>
      <c r="CK65" s="149" t="b">
        <v>1</v>
      </c>
      <c r="CL65" s="151" t="b">
        <v>1</v>
      </c>
      <c r="CM65" s="150" t="b">
        <v>1</v>
      </c>
      <c r="CN65" s="150" t="b">
        <v>1</v>
      </c>
      <c r="CO65" s="152" t="b">
        <v>1</v>
      </c>
      <c r="CP65" s="192" t="b">
        <v>1</v>
      </c>
      <c r="CQ65" s="150" t="s">
        <v>9</v>
      </c>
      <c r="CR65" s="150" t="b">
        <v>1</v>
      </c>
      <c r="CS65" s="198" t="b">
        <v>1</v>
      </c>
      <c r="CT65" s="198" t="b">
        <v>1</v>
      </c>
      <c r="CU65" s="198" t="b">
        <v>1</v>
      </c>
      <c r="CV65" s="199" t="b">
        <v>1</v>
      </c>
      <c r="CW65" s="198" t="b">
        <v>1</v>
      </c>
      <c r="CX65" s="198" t="b">
        <v>1</v>
      </c>
      <c r="CY65" s="198" t="b">
        <v>1</v>
      </c>
      <c r="CZ65" s="197" t="b">
        <v>1</v>
      </c>
      <c r="DA65" s="193" t="b">
        <v>1</v>
      </c>
      <c r="DB65" s="152" t="b">
        <v>1</v>
      </c>
      <c r="DC65" s="152" t="b">
        <v>1</v>
      </c>
      <c r="DD65" s="152" t="b">
        <v>1</v>
      </c>
      <c r="DE65" s="192" t="b">
        <v>1</v>
      </c>
      <c r="DF65" s="91"/>
      <c r="DG65" s="167">
        <v>14</v>
      </c>
      <c r="DH65" s="166">
        <v>4</v>
      </c>
      <c r="DI65" s="166">
        <v>4</v>
      </c>
      <c r="DJ65" s="166"/>
      <c r="DK65" s="166"/>
      <c r="DL65" s="165"/>
      <c r="DM65" s="196">
        <v>23</v>
      </c>
      <c r="DN65" s="195"/>
      <c r="DO65" s="162"/>
      <c r="DP65" s="144">
        <v>-0.5</v>
      </c>
      <c r="DQ65" s="148">
        <v>0.5</v>
      </c>
      <c r="DR65" s="194">
        <f t="shared" si="36"/>
        <v>22</v>
      </c>
      <c r="DS65" s="160">
        <f t="shared" si="37"/>
        <v>0</v>
      </c>
      <c r="DT65" s="159">
        <f t="shared" si="38"/>
        <v>23</v>
      </c>
      <c r="DU65" s="139">
        <f t="shared" si="39"/>
        <v>39</v>
      </c>
      <c r="DV65" s="138">
        <f t="shared" si="40"/>
        <v>0</v>
      </c>
      <c r="DW65" s="137">
        <f t="shared" si="41"/>
        <v>0</v>
      </c>
      <c r="DX65" s="180">
        <f t="shared" si="42"/>
        <v>1</v>
      </c>
      <c r="DY65" s="136">
        <f t="shared" si="43"/>
        <v>1.8571428571428572</v>
      </c>
      <c r="DZ65" s="177">
        <f t="shared" si="44"/>
        <v>0.50769230769230766</v>
      </c>
      <c r="EA65" s="132">
        <f t="shared" si="45"/>
        <v>5.0769230769230766</v>
      </c>
      <c r="EB65" s="176">
        <f t="shared" si="46"/>
        <v>0.3066666666666667</v>
      </c>
      <c r="EC65" s="156">
        <f t="shared" si="47"/>
        <v>3.0666666666666669</v>
      </c>
      <c r="ED65" s="155">
        <f t="shared" si="48"/>
        <v>8.1435897435897431</v>
      </c>
      <c r="EE65" s="154">
        <f>ED65</f>
        <v>8.1435897435897431</v>
      </c>
      <c r="EF65" s="153"/>
      <c r="EG65" s="95"/>
      <c r="EH65" s="151" t="b">
        <v>0</v>
      </c>
      <c r="EI65" s="151" t="b">
        <v>0</v>
      </c>
      <c r="EJ65" s="152" t="b">
        <v>1</v>
      </c>
      <c r="EK65" s="150" t="b">
        <v>1</v>
      </c>
      <c r="EL65" s="149" t="b">
        <v>0</v>
      </c>
      <c r="EM65" s="193" t="b">
        <v>0</v>
      </c>
      <c r="EN65" s="152" t="b">
        <v>1</v>
      </c>
      <c r="EO65" s="150" t="b">
        <v>0</v>
      </c>
      <c r="EP65" s="150" t="b">
        <v>1</v>
      </c>
      <c r="EQ65" s="149" t="b">
        <v>0</v>
      </c>
      <c r="ER65" s="151" t="b">
        <v>0</v>
      </c>
      <c r="ES65" s="150" t="b">
        <v>0</v>
      </c>
      <c r="ET65" s="191" t="b">
        <v>0</v>
      </c>
      <c r="EU65" s="150" t="b">
        <v>0</v>
      </c>
      <c r="EV65" s="149" t="b">
        <v>0</v>
      </c>
      <c r="EW65" s="151" t="b">
        <v>0</v>
      </c>
      <c r="EX65" s="150" t="b">
        <v>0</v>
      </c>
      <c r="EY65" s="191" t="b">
        <v>0</v>
      </c>
      <c r="EZ65" s="150" t="b">
        <v>0</v>
      </c>
      <c r="FA65" s="149" t="b">
        <v>0</v>
      </c>
      <c r="FB65" s="151" t="b">
        <v>0</v>
      </c>
      <c r="FC65" s="150" t="b">
        <v>0</v>
      </c>
      <c r="FD65" s="150" t="b">
        <v>0</v>
      </c>
      <c r="FE65" s="150" t="b">
        <v>0</v>
      </c>
      <c r="FF65" s="192" t="b">
        <v>0</v>
      </c>
      <c r="FG65" s="151" t="b">
        <v>0</v>
      </c>
      <c r="FH65" s="150" t="b">
        <v>0</v>
      </c>
      <c r="FI65" s="150" t="b">
        <v>0</v>
      </c>
      <c r="FJ65" s="150" t="b">
        <v>0</v>
      </c>
      <c r="FK65" s="149" t="b">
        <v>0</v>
      </c>
      <c r="FL65" s="151" t="b">
        <v>0</v>
      </c>
      <c r="FM65" s="150" t="b">
        <v>0</v>
      </c>
      <c r="FN65" s="150" t="b">
        <v>0</v>
      </c>
      <c r="FO65" s="150" t="b">
        <v>0</v>
      </c>
      <c r="FP65" s="149" t="b">
        <v>0</v>
      </c>
      <c r="FQ65" s="151" t="b">
        <v>0</v>
      </c>
      <c r="FR65" s="150" t="b">
        <v>0</v>
      </c>
      <c r="FS65" s="191" t="b">
        <v>0</v>
      </c>
      <c r="FT65" s="150" t="b">
        <v>0</v>
      </c>
      <c r="FU65" s="149" t="b">
        <v>0</v>
      </c>
      <c r="FV65" s="151" t="b">
        <v>0</v>
      </c>
      <c r="FW65" s="150" t="b">
        <v>0</v>
      </c>
      <c r="FX65" s="191" t="b">
        <v>0</v>
      </c>
      <c r="FY65" s="150" t="b">
        <v>0</v>
      </c>
      <c r="FZ65" s="149" t="b">
        <v>0</v>
      </c>
      <c r="GA65" s="91"/>
      <c r="GB65" s="145"/>
      <c r="GC65" s="144"/>
      <c r="GD65" s="144"/>
      <c r="GE65" s="144"/>
      <c r="GF65" s="148"/>
      <c r="GG65" s="147"/>
      <c r="GH65" s="146"/>
      <c r="GI65" s="145"/>
      <c r="GJ65" s="144"/>
      <c r="GK65" s="143"/>
      <c r="GL65" s="142"/>
      <c r="GM65" s="141"/>
      <c r="GN65" s="140"/>
      <c r="GO65" s="139"/>
      <c r="GP65" s="138"/>
      <c r="GQ65" s="137"/>
      <c r="GR65" s="180"/>
      <c r="GS65" s="136"/>
      <c r="GT65" s="135"/>
      <c r="GU65" s="134"/>
      <c r="GV65" s="133"/>
      <c r="GW65" s="132"/>
      <c r="GX65" s="131"/>
      <c r="GY65" s="130"/>
      <c r="GZ65" s="129"/>
    </row>
    <row r="66" spans="1:208" x14ac:dyDescent="0.3">
      <c r="A66" s="128"/>
      <c r="B66" s="190"/>
      <c r="C66" s="189"/>
      <c r="D66" s="188"/>
      <c r="E66" s="421"/>
      <c r="F66" s="414"/>
      <c r="G66" s="423"/>
      <c r="H66" s="423"/>
      <c r="I66" s="424"/>
      <c r="J66" s="423"/>
      <c r="K66" s="423"/>
      <c r="L66" s="423"/>
      <c r="M66" s="423"/>
      <c r="N66" s="415"/>
      <c r="O66" s="406"/>
      <c r="P66" s="406"/>
      <c r="Q66" s="407"/>
      <c r="R66" s="407"/>
      <c r="S66" s="408"/>
      <c r="T66" s="406"/>
      <c r="U66" s="406"/>
      <c r="V66" s="406"/>
      <c r="W66" s="406"/>
      <c r="X66" s="408"/>
      <c r="Y66" s="406"/>
      <c r="Z66" s="406"/>
      <c r="AA66" s="406"/>
      <c r="AB66" s="406"/>
      <c r="AC66" s="408"/>
      <c r="AD66" s="406"/>
      <c r="AE66" s="406"/>
      <c r="AF66" s="406"/>
      <c r="AG66" s="406"/>
      <c r="AH66" s="408"/>
      <c r="AI66" s="91"/>
      <c r="AJ66" s="395"/>
      <c r="AK66" s="396"/>
      <c r="AL66" s="396"/>
      <c r="AM66" s="396"/>
      <c r="AN66" s="396"/>
      <c r="AO66" s="396"/>
      <c r="AP66" s="396"/>
      <c r="AQ66" s="396"/>
      <c r="AR66" s="396"/>
      <c r="AS66" s="396"/>
      <c r="AT66" s="397"/>
      <c r="AU66" s="395"/>
      <c r="AV66" s="396"/>
      <c r="AW66" s="398"/>
      <c r="AX66" s="398"/>
      <c r="AY66" s="399"/>
      <c r="AZ66" s="185"/>
      <c r="BA66" s="184"/>
      <c r="BB66" s="183"/>
      <c r="BC66" s="139"/>
      <c r="BD66" s="182"/>
      <c r="BE66" s="181"/>
      <c r="BF66" s="180"/>
      <c r="BG66" s="179"/>
      <c r="BH66" s="178"/>
      <c r="BI66" s="177"/>
      <c r="BJ66" s="156"/>
      <c r="BK66" s="176"/>
      <c r="BL66" s="132"/>
      <c r="BM66" s="175"/>
      <c r="BN66" s="174"/>
      <c r="BO66" s="173"/>
      <c r="BP66" s="115"/>
      <c r="BQ66" s="115"/>
      <c r="BR66" s="172"/>
      <c r="BS66" s="169"/>
      <c r="BT66" s="169"/>
      <c r="BU66" s="169"/>
      <c r="BV66" s="171"/>
      <c r="BW66" s="169"/>
      <c r="BX66" s="169"/>
      <c r="BY66" s="169"/>
      <c r="BZ66" s="169"/>
      <c r="CA66" s="171"/>
      <c r="CB66" s="169"/>
      <c r="CC66" s="169"/>
      <c r="CD66" s="169"/>
      <c r="CE66" s="169"/>
      <c r="CF66" s="169"/>
      <c r="CG66" s="170"/>
      <c r="CH66" s="169"/>
      <c r="CI66" s="169"/>
      <c r="CJ66" s="169"/>
      <c r="CK66" s="168"/>
      <c r="CL66" s="170"/>
      <c r="CM66" s="169"/>
      <c r="CN66" s="169"/>
      <c r="CO66" s="169"/>
      <c r="CP66" s="168"/>
      <c r="CQ66" s="169"/>
      <c r="CR66" s="169"/>
      <c r="CS66" s="169"/>
      <c r="CT66" s="169"/>
      <c r="CU66" s="169"/>
      <c r="CV66" s="170"/>
      <c r="CW66" s="169"/>
      <c r="CX66" s="169"/>
      <c r="CY66" s="169"/>
      <c r="CZ66" s="168"/>
      <c r="DA66" s="170"/>
      <c r="DB66" s="169"/>
      <c r="DC66" s="169"/>
      <c r="DD66" s="169"/>
      <c r="DE66" s="168"/>
      <c r="DF66" s="91"/>
      <c r="DG66" s="167"/>
      <c r="DH66" s="166"/>
      <c r="DI66" s="166"/>
      <c r="DJ66" s="166"/>
      <c r="DK66" s="166"/>
      <c r="DL66" s="165"/>
      <c r="DM66" s="164"/>
      <c r="DN66" s="163"/>
      <c r="DO66" s="162"/>
      <c r="DP66" s="144"/>
      <c r="DQ66" s="148"/>
      <c r="DR66" s="161"/>
      <c r="DS66" s="160"/>
      <c r="DT66" s="159"/>
      <c r="DU66" s="139"/>
      <c r="DV66" s="138"/>
      <c r="DW66" s="137"/>
      <c r="DY66" s="136"/>
      <c r="DZ66" s="158"/>
      <c r="EA66" s="132"/>
      <c r="EB66" s="157"/>
      <c r="EC66" s="156"/>
      <c r="ED66" s="155"/>
      <c r="EE66" s="154"/>
      <c r="EF66" s="153"/>
      <c r="EG66" s="95"/>
      <c r="EH66" s="151"/>
      <c r="EI66" s="150"/>
      <c r="EJ66" s="150"/>
      <c r="EK66" s="150"/>
      <c r="EL66" s="149"/>
      <c r="EM66" s="151"/>
      <c r="EN66" s="152"/>
      <c r="EO66" s="150"/>
      <c r="EP66" s="150"/>
      <c r="EQ66" s="149"/>
      <c r="ER66" s="151"/>
      <c r="ES66" s="150"/>
      <c r="ET66" s="150"/>
      <c r="EU66" s="150"/>
      <c r="EV66" s="149"/>
      <c r="EW66" s="151"/>
      <c r="EX66" s="150"/>
      <c r="EY66" s="150"/>
      <c r="EZ66" s="150"/>
      <c r="FA66" s="149"/>
      <c r="FB66" s="151"/>
      <c r="FC66" s="150"/>
      <c r="FD66" s="150"/>
      <c r="FE66" s="150"/>
      <c r="FF66" s="149"/>
      <c r="FG66" s="151"/>
      <c r="FH66" s="150"/>
      <c r="FI66" s="150"/>
      <c r="FJ66" s="150"/>
      <c r="FK66" s="149"/>
      <c r="FL66" s="151"/>
      <c r="FM66" s="150"/>
      <c r="FN66" s="150"/>
      <c r="FO66" s="150"/>
      <c r="FP66" s="149"/>
      <c r="FQ66" s="151"/>
      <c r="FR66" s="150"/>
      <c r="FS66" s="150"/>
      <c r="FT66" s="150"/>
      <c r="FU66" s="149"/>
      <c r="FV66" s="151"/>
      <c r="FW66" s="150"/>
      <c r="FX66" s="150"/>
      <c r="FY66" s="150"/>
      <c r="FZ66" s="149"/>
      <c r="GA66" s="91"/>
      <c r="GB66" s="145"/>
      <c r="GC66" s="144"/>
      <c r="GD66" s="144"/>
      <c r="GE66" s="144"/>
      <c r="GF66" s="148"/>
      <c r="GG66" s="147"/>
      <c r="GH66" s="146"/>
      <c r="GI66" s="145"/>
      <c r="GJ66" s="144"/>
      <c r="GK66" s="143"/>
      <c r="GL66" s="142"/>
      <c r="GM66" s="141"/>
      <c r="GN66" s="140"/>
      <c r="GO66" s="139"/>
      <c r="GP66" s="138"/>
      <c r="GQ66" s="137"/>
      <c r="GS66" s="136"/>
      <c r="GT66" s="135"/>
      <c r="GU66" s="134"/>
      <c r="GV66" s="133"/>
      <c r="GW66" s="132"/>
      <c r="GX66" s="131"/>
      <c r="GY66" s="130"/>
      <c r="GZ66" s="129"/>
    </row>
    <row r="67" spans="1:208" x14ac:dyDescent="0.3">
      <c r="A67" s="128"/>
      <c r="B67" s="190"/>
      <c r="C67" s="189"/>
      <c r="D67" s="188"/>
      <c r="E67" s="421"/>
      <c r="F67" s="414"/>
      <c r="G67" s="423"/>
      <c r="H67" s="423"/>
      <c r="I67" s="424"/>
      <c r="J67" s="423"/>
      <c r="K67" s="423"/>
      <c r="L67" s="423"/>
      <c r="M67" s="423"/>
      <c r="N67" s="415"/>
      <c r="O67" s="406"/>
      <c r="P67" s="406"/>
      <c r="Q67" s="407"/>
      <c r="R67" s="407"/>
      <c r="S67" s="408"/>
      <c r="T67" s="406"/>
      <c r="U67" s="406"/>
      <c r="V67" s="406"/>
      <c r="W67" s="406"/>
      <c r="X67" s="408"/>
      <c r="Y67" s="406"/>
      <c r="Z67" s="406"/>
      <c r="AA67" s="406"/>
      <c r="AB67" s="406"/>
      <c r="AC67" s="408"/>
      <c r="AD67" s="406"/>
      <c r="AE67" s="406"/>
      <c r="AF67" s="406"/>
      <c r="AG67" s="406"/>
      <c r="AH67" s="408"/>
      <c r="AI67" s="91"/>
      <c r="AJ67" s="395"/>
      <c r="AK67" s="396"/>
      <c r="AL67" s="396"/>
      <c r="AM67" s="396"/>
      <c r="AN67" s="396"/>
      <c r="AO67" s="396"/>
      <c r="AP67" s="396"/>
      <c r="AQ67" s="396"/>
      <c r="AR67" s="396"/>
      <c r="AS67" s="396"/>
      <c r="AT67" s="397"/>
      <c r="AU67" s="395"/>
      <c r="AV67" s="396"/>
      <c r="AW67" s="398"/>
      <c r="AX67" s="398"/>
      <c r="AY67" s="399"/>
      <c r="AZ67" s="185"/>
      <c r="BA67" s="184"/>
      <c r="BB67" s="183"/>
      <c r="BC67" s="139"/>
      <c r="BD67" s="182"/>
      <c r="BE67" s="181"/>
      <c r="BF67" s="180"/>
      <c r="BG67" s="179"/>
      <c r="BH67" s="178"/>
      <c r="BI67" s="177"/>
      <c r="BJ67" s="156"/>
      <c r="BK67" s="176"/>
      <c r="BL67" s="132"/>
      <c r="BM67" s="175"/>
      <c r="BN67" s="174"/>
      <c r="BO67" s="173"/>
      <c r="BP67" s="115"/>
      <c r="BQ67" s="115"/>
      <c r="BR67" s="172"/>
      <c r="BS67" s="169"/>
      <c r="BT67" s="169"/>
      <c r="BU67" s="169"/>
      <c r="BV67" s="171"/>
      <c r="BW67" s="169"/>
      <c r="BX67" s="169"/>
      <c r="BY67" s="169"/>
      <c r="BZ67" s="169"/>
      <c r="CA67" s="171"/>
      <c r="CB67" s="169"/>
      <c r="CC67" s="169"/>
      <c r="CD67" s="169"/>
      <c r="CE67" s="169"/>
      <c r="CF67" s="169"/>
      <c r="CG67" s="170"/>
      <c r="CH67" s="169"/>
      <c r="CI67" s="169"/>
      <c r="CJ67" s="169"/>
      <c r="CK67" s="168"/>
      <c r="CL67" s="170"/>
      <c r="CM67" s="169"/>
      <c r="CN67" s="169"/>
      <c r="CO67" s="169"/>
      <c r="CP67" s="168"/>
      <c r="CQ67" s="169"/>
      <c r="CR67" s="169"/>
      <c r="CS67" s="169"/>
      <c r="CT67" s="169"/>
      <c r="CU67" s="169"/>
      <c r="CV67" s="170"/>
      <c r="CW67" s="169"/>
      <c r="CX67" s="169"/>
      <c r="CY67" s="169"/>
      <c r="CZ67" s="168"/>
      <c r="DA67" s="170"/>
      <c r="DB67" s="169"/>
      <c r="DC67" s="169"/>
      <c r="DD67" s="169"/>
      <c r="DE67" s="168"/>
      <c r="DF67" s="91"/>
      <c r="DG67" s="167"/>
      <c r="DH67" s="166"/>
      <c r="DI67" s="166"/>
      <c r="DJ67" s="166"/>
      <c r="DK67" s="166"/>
      <c r="DL67" s="165"/>
      <c r="DM67" s="164"/>
      <c r="DN67" s="163"/>
      <c r="DO67" s="162"/>
      <c r="DP67" s="144"/>
      <c r="DQ67" s="148"/>
      <c r="DR67" s="161"/>
      <c r="DS67" s="160"/>
      <c r="DT67" s="159"/>
      <c r="DU67" s="139"/>
      <c r="DV67" s="138"/>
      <c r="DW67" s="137"/>
      <c r="DY67" s="136"/>
      <c r="DZ67" s="158"/>
      <c r="EA67" s="132"/>
      <c r="EB67" s="157"/>
      <c r="EC67" s="156"/>
      <c r="ED67" s="155"/>
      <c r="EE67" s="154"/>
      <c r="EF67" s="153"/>
      <c r="EG67" s="95"/>
      <c r="EH67" s="151"/>
      <c r="EI67" s="150"/>
      <c r="EJ67" s="150"/>
      <c r="EK67" s="150"/>
      <c r="EL67" s="149"/>
      <c r="EM67" s="151"/>
      <c r="EN67" s="152"/>
      <c r="EO67" s="150"/>
      <c r="EP67" s="150"/>
      <c r="EQ67" s="149"/>
      <c r="ER67" s="151"/>
      <c r="ES67" s="150"/>
      <c r="ET67" s="150"/>
      <c r="EU67" s="150"/>
      <c r="EV67" s="149"/>
      <c r="EW67" s="151"/>
      <c r="EX67" s="150"/>
      <c r="EY67" s="150"/>
      <c r="EZ67" s="150"/>
      <c r="FA67" s="149"/>
      <c r="FB67" s="151"/>
      <c r="FC67" s="150"/>
      <c r="FD67" s="150"/>
      <c r="FE67" s="150"/>
      <c r="FF67" s="149"/>
      <c r="FG67" s="151"/>
      <c r="FH67" s="150"/>
      <c r="FI67" s="150"/>
      <c r="FJ67" s="150"/>
      <c r="FK67" s="149"/>
      <c r="FL67" s="151"/>
      <c r="FM67" s="150"/>
      <c r="FN67" s="150"/>
      <c r="FO67" s="150"/>
      <c r="FP67" s="149"/>
      <c r="FQ67" s="151"/>
      <c r="FR67" s="150"/>
      <c r="FS67" s="150"/>
      <c r="FT67" s="150"/>
      <c r="FU67" s="149"/>
      <c r="FV67" s="151"/>
      <c r="FW67" s="150"/>
      <c r="FX67" s="150"/>
      <c r="FY67" s="150"/>
      <c r="FZ67" s="149"/>
      <c r="GA67" s="91"/>
      <c r="GB67" s="145"/>
      <c r="GC67" s="144"/>
      <c r="GD67" s="144"/>
      <c r="GE67" s="144"/>
      <c r="GF67" s="148"/>
      <c r="GG67" s="147"/>
      <c r="GH67" s="146"/>
      <c r="GI67" s="145"/>
      <c r="GJ67" s="144"/>
      <c r="GK67" s="143"/>
      <c r="GL67" s="142"/>
      <c r="GM67" s="141"/>
      <c r="GN67" s="140"/>
      <c r="GO67" s="139"/>
      <c r="GP67" s="138"/>
      <c r="GQ67" s="137"/>
      <c r="GS67" s="136"/>
      <c r="GT67" s="135"/>
      <c r="GU67" s="134"/>
      <c r="GV67" s="133"/>
      <c r="GW67" s="132"/>
      <c r="GX67" s="131"/>
      <c r="GY67" s="130"/>
      <c r="GZ67" s="129"/>
    </row>
    <row r="68" spans="1:208" ht="15" thickBot="1" x14ac:dyDescent="0.35">
      <c r="A68" s="128"/>
      <c r="B68" s="190"/>
      <c r="C68" s="189"/>
      <c r="D68" s="188"/>
      <c r="E68" s="421"/>
      <c r="F68" s="414"/>
      <c r="G68" s="423"/>
      <c r="H68" s="423"/>
      <c r="I68" s="424"/>
      <c r="J68" s="423"/>
      <c r="K68" s="423"/>
      <c r="L68" s="423"/>
      <c r="M68" s="423"/>
      <c r="N68" s="415"/>
      <c r="O68" s="406"/>
      <c r="P68" s="406"/>
      <c r="Q68" s="407"/>
      <c r="R68" s="407"/>
      <c r="S68" s="408"/>
      <c r="T68" s="406"/>
      <c r="U68" s="406"/>
      <c r="V68" s="406"/>
      <c r="W68" s="406"/>
      <c r="X68" s="408"/>
      <c r="Y68" s="406"/>
      <c r="Z68" s="406"/>
      <c r="AA68" s="406"/>
      <c r="AB68" s="406"/>
      <c r="AC68" s="408"/>
      <c r="AD68" s="406"/>
      <c r="AE68" s="406"/>
      <c r="AF68" s="406"/>
      <c r="AG68" s="406"/>
      <c r="AH68" s="408"/>
      <c r="AI68" s="91"/>
      <c r="AJ68" s="395"/>
      <c r="AK68" s="396"/>
      <c r="AL68" s="396"/>
      <c r="AM68" s="396"/>
      <c r="AN68" s="396"/>
      <c r="AO68" s="396"/>
      <c r="AP68" s="396"/>
      <c r="AQ68" s="396"/>
      <c r="AR68" s="396"/>
      <c r="AS68" s="396"/>
      <c r="AT68" s="397"/>
      <c r="AU68" s="395"/>
      <c r="AV68" s="396"/>
      <c r="AW68" s="398"/>
      <c r="AX68" s="398"/>
      <c r="AY68" s="399"/>
      <c r="AZ68" s="185"/>
      <c r="BA68" s="184"/>
      <c r="BB68" s="183"/>
      <c r="BC68" s="139"/>
      <c r="BD68" s="182"/>
      <c r="BE68" s="181"/>
      <c r="BF68" s="180"/>
      <c r="BG68" s="179"/>
      <c r="BH68" s="178"/>
      <c r="BI68" s="177"/>
      <c r="BJ68" s="156"/>
      <c r="BK68" s="176"/>
      <c r="BL68" s="132"/>
      <c r="BM68" s="175"/>
      <c r="BN68" s="174"/>
      <c r="BO68" s="173"/>
      <c r="BP68" s="115"/>
      <c r="BQ68" s="115"/>
      <c r="BR68" s="172"/>
      <c r="BS68" s="169"/>
      <c r="BT68" s="169"/>
      <c r="BU68" s="169"/>
      <c r="BV68" s="171"/>
      <c r="BW68" s="169"/>
      <c r="BX68" s="169"/>
      <c r="BY68" s="169"/>
      <c r="BZ68" s="169"/>
      <c r="CA68" s="171"/>
      <c r="CB68" s="169"/>
      <c r="CC68" s="169"/>
      <c r="CD68" s="169"/>
      <c r="CE68" s="169"/>
      <c r="CF68" s="169"/>
      <c r="CG68" s="170"/>
      <c r="CH68" s="169"/>
      <c r="CI68" s="169"/>
      <c r="CJ68" s="169"/>
      <c r="CK68" s="168"/>
      <c r="CL68" s="170"/>
      <c r="CM68" s="169"/>
      <c r="CN68" s="169"/>
      <c r="CO68" s="169"/>
      <c r="CP68" s="168"/>
      <c r="CQ68" s="169"/>
      <c r="CR68" s="169"/>
      <c r="CS68" s="169"/>
      <c r="CT68" s="169"/>
      <c r="CU68" s="169"/>
      <c r="CV68" s="170"/>
      <c r="CW68" s="169"/>
      <c r="CX68" s="169"/>
      <c r="CY68" s="169"/>
      <c r="CZ68" s="168"/>
      <c r="DA68" s="170"/>
      <c r="DB68" s="169"/>
      <c r="DC68" s="169"/>
      <c r="DD68" s="169"/>
      <c r="DE68" s="168"/>
      <c r="DF68" s="91"/>
      <c r="DG68" s="167"/>
      <c r="DH68" s="166"/>
      <c r="DI68" s="166"/>
      <c r="DJ68" s="166"/>
      <c r="DK68" s="166"/>
      <c r="DL68" s="165"/>
      <c r="DM68" s="164"/>
      <c r="DN68" s="163"/>
      <c r="DO68" s="162"/>
      <c r="DP68" s="144"/>
      <c r="DQ68" s="148"/>
      <c r="DR68" s="161"/>
      <c r="DS68" s="160"/>
      <c r="DT68" s="159"/>
      <c r="DU68" s="139"/>
      <c r="DV68" s="138"/>
      <c r="DW68" s="137"/>
      <c r="DY68" s="136"/>
      <c r="DZ68" s="158"/>
      <c r="EA68" s="132"/>
      <c r="EB68" s="157"/>
      <c r="EC68" s="156"/>
      <c r="ED68" s="155"/>
      <c r="EE68" s="154"/>
      <c r="EF68" s="153"/>
      <c r="EG68" s="95"/>
      <c r="EH68" s="151"/>
      <c r="EI68" s="150"/>
      <c r="EJ68" s="150"/>
      <c r="EK68" s="150"/>
      <c r="EL68" s="149"/>
      <c r="EM68" s="151"/>
      <c r="EN68" s="152"/>
      <c r="EO68" s="150"/>
      <c r="EP68" s="150"/>
      <c r="EQ68" s="149"/>
      <c r="ER68" s="151"/>
      <c r="ES68" s="150"/>
      <c r="ET68" s="150"/>
      <c r="EU68" s="150"/>
      <c r="EV68" s="149"/>
      <c r="EW68" s="151"/>
      <c r="EX68" s="150"/>
      <c r="EY68" s="150"/>
      <c r="EZ68" s="150"/>
      <c r="FA68" s="149"/>
      <c r="FB68" s="151"/>
      <c r="FC68" s="150"/>
      <c r="FD68" s="150"/>
      <c r="FE68" s="150"/>
      <c r="FF68" s="149"/>
      <c r="FG68" s="151"/>
      <c r="FH68" s="150"/>
      <c r="FI68" s="150"/>
      <c r="FJ68" s="150"/>
      <c r="FK68" s="149"/>
      <c r="FL68" s="151"/>
      <c r="FM68" s="150"/>
      <c r="FN68" s="150"/>
      <c r="FO68" s="150"/>
      <c r="FP68" s="149"/>
      <c r="FQ68" s="151"/>
      <c r="FR68" s="150"/>
      <c r="FS68" s="150"/>
      <c r="FT68" s="150"/>
      <c r="FU68" s="149"/>
      <c r="FV68" s="151"/>
      <c r="FW68" s="150"/>
      <c r="FX68" s="150"/>
      <c r="FY68" s="150"/>
      <c r="FZ68" s="149"/>
      <c r="GA68" s="91"/>
      <c r="GB68" s="145"/>
      <c r="GC68" s="144"/>
      <c r="GD68" s="144"/>
      <c r="GE68" s="144"/>
      <c r="GF68" s="148"/>
      <c r="GG68" s="147"/>
      <c r="GH68" s="146"/>
      <c r="GI68" s="145"/>
      <c r="GJ68" s="144"/>
      <c r="GK68" s="143"/>
      <c r="GL68" s="142"/>
      <c r="GM68" s="141"/>
      <c r="GN68" s="140"/>
      <c r="GO68" s="139"/>
      <c r="GP68" s="138"/>
      <c r="GQ68" s="137"/>
      <c r="GS68" s="136"/>
      <c r="GT68" s="135"/>
      <c r="GU68" s="134"/>
      <c r="GV68" s="133"/>
      <c r="GW68" s="132"/>
      <c r="GX68" s="131"/>
      <c r="GY68" s="130"/>
      <c r="GZ68" s="129"/>
    </row>
    <row r="69" spans="1:208" ht="15" customHeight="1" thickBot="1" x14ac:dyDescent="0.35">
      <c r="A69" s="128" t="str">
        <f>IF(ISTEXT(C69),ROW()-10, "")</f>
        <v/>
      </c>
      <c r="B69" s="127"/>
      <c r="C69" s="126"/>
      <c r="D69" s="125" t="s">
        <v>8</v>
      </c>
      <c r="E69" s="425"/>
      <c r="F69" s="425"/>
      <c r="G69" s="425"/>
      <c r="H69" s="425"/>
      <c r="I69" s="425"/>
      <c r="J69" s="425"/>
      <c r="K69" s="425"/>
      <c r="L69" s="425"/>
      <c r="M69" s="425"/>
      <c r="N69" s="425"/>
      <c r="O69" s="409"/>
      <c r="P69" s="409"/>
      <c r="Q69" s="409"/>
      <c r="R69" s="409"/>
      <c r="S69" s="409"/>
      <c r="T69" s="409"/>
      <c r="U69" s="409"/>
      <c r="V69" s="409"/>
      <c r="W69" s="409"/>
      <c r="X69" s="409"/>
      <c r="Y69" s="409"/>
      <c r="Z69" s="409"/>
      <c r="AA69" s="409"/>
      <c r="AB69" s="409"/>
      <c r="AC69" s="409"/>
      <c r="AD69" s="409"/>
      <c r="AE69" s="409"/>
      <c r="AF69" s="409"/>
      <c r="AG69" s="409"/>
      <c r="AH69" s="409" t="s">
        <v>7</v>
      </c>
      <c r="AI69" s="91"/>
      <c r="AJ69" s="400"/>
      <c r="AK69" s="400"/>
      <c r="AL69" s="400"/>
      <c r="AM69" s="400"/>
      <c r="AN69" s="400"/>
      <c r="AO69" s="400"/>
      <c r="AP69" s="400"/>
      <c r="AQ69" s="400"/>
      <c r="AR69" s="400"/>
      <c r="AS69" s="400"/>
      <c r="AT69" s="400"/>
      <c r="AU69" s="401"/>
      <c r="AV69" s="402"/>
      <c r="AW69" s="403"/>
      <c r="AX69" s="403"/>
      <c r="AY69" s="404"/>
      <c r="AZ69" s="86"/>
      <c r="BA69" s="124"/>
      <c r="BB69" s="84"/>
      <c r="BC69" s="123"/>
      <c r="BD69" s="82"/>
      <c r="BE69" s="81"/>
      <c r="BF69" s="122"/>
      <c r="BG69" s="79"/>
      <c r="BH69" s="121"/>
      <c r="BI69" s="120"/>
      <c r="BJ69" s="99"/>
      <c r="BK69" s="119"/>
      <c r="BL69" s="101"/>
      <c r="BM69" s="118"/>
      <c r="BN69" s="117"/>
      <c r="BO69" s="116"/>
      <c r="BP69" s="115"/>
      <c r="BQ69" s="115"/>
      <c r="BR69" s="114"/>
      <c r="BS69" s="112"/>
      <c r="BT69" s="112"/>
      <c r="BU69" s="112"/>
      <c r="BV69" s="113"/>
      <c r="BW69" s="112"/>
      <c r="BX69" s="112"/>
      <c r="BY69" s="112"/>
      <c r="BZ69" s="112"/>
      <c r="CA69" s="113"/>
      <c r="CB69" s="112"/>
      <c r="CC69" s="112"/>
      <c r="CD69" s="112"/>
      <c r="CE69" s="112"/>
      <c r="CF69" s="112"/>
      <c r="CG69" s="94"/>
      <c r="CH69" s="93"/>
      <c r="CI69" s="93"/>
      <c r="CJ69" s="93"/>
      <c r="CK69" s="92"/>
      <c r="CL69" s="94"/>
      <c r="CM69" s="93"/>
      <c r="CN69" s="93"/>
      <c r="CO69" s="93"/>
      <c r="CP69" s="92"/>
      <c r="CQ69" s="112"/>
      <c r="CR69" s="112"/>
      <c r="CS69" s="112"/>
      <c r="CT69" s="112"/>
      <c r="CU69" s="112"/>
      <c r="CV69" s="94"/>
      <c r="CW69" s="93"/>
      <c r="CX69" s="93"/>
      <c r="CY69" s="93"/>
      <c r="CZ69" s="92"/>
      <c r="DA69" s="94"/>
      <c r="DB69" s="93"/>
      <c r="DC69" s="93"/>
      <c r="DD69" s="93"/>
      <c r="DE69" s="92"/>
      <c r="DF69" s="91"/>
      <c r="DG69" s="111">
        <f t="shared" ref="DG69:DN69" si="65">IF(DG2&lt;&gt;"",COUNTBLANK(DG11:DG65),"")</f>
        <v>4</v>
      </c>
      <c r="DH69" s="107">
        <f t="shared" si="65"/>
        <v>5</v>
      </c>
      <c r="DI69" s="107">
        <f t="shared" si="65"/>
        <v>6</v>
      </c>
      <c r="DJ69" s="107" t="str">
        <f t="shared" si="65"/>
        <v/>
      </c>
      <c r="DK69" s="107" t="str">
        <f t="shared" si="65"/>
        <v/>
      </c>
      <c r="DL69" s="106" t="str">
        <f t="shared" si="65"/>
        <v/>
      </c>
      <c r="DM69" s="110">
        <f t="shared" si="65"/>
        <v>2</v>
      </c>
      <c r="DN69" s="109">
        <f t="shared" si="65"/>
        <v>55</v>
      </c>
      <c r="DO69" s="108"/>
      <c r="DP69" s="107"/>
      <c r="DQ69" s="106"/>
      <c r="DR69" s="105"/>
      <c r="DS69" s="104"/>
      <c r="DT69" s="103"/>
      <c r="DU69" s="83"/>
      <c r="DV69" s="82"/>
      <c r="DW69" s="81"/>
      <c r="DX69" s="80"/>
      <c r="DY69" s="79"/>
      <c r="DZ69" s="102"/>
      <c r="EA69" s="101"/>
      <c r="EB69" s="100"/>
      <c r="EC69" s="99"/>
      <c r="ED69" s="98">
        <f>COUNTIF(ED11:ED59,"&lt;6")</f>
        <v>5</v>
      </c>
      <c r="EE69" s="97">
        <f>COUNTIF(EE11:EE59,"&lt;6")</f>
        <v>5</v>
      </c>
      <c r="EF69" s="96"/>
      <c r="EG69" s="95"/>
      <c r="EH69" s="94"/>
      <c r="EI69" s="93"/>
      <c r="EJ69" s="93"/>
      <c r="EK69" s="93"/>
      <c r="EL69" s="92"/>
      <c r="EM69" s="94"/>
      <c r="EN69" s="93"/>
      <c r="EO69" s="93"/>
      <c r="EP69" s="93"/>
      <c r="EQ69" s="92"/>
      <c r="ER69" s="94"/>
      <c r="ES69" s="93"/>
      <c r="ET69" s="93"/>
      <c r="EU69" s="93"/>
      <c r="EV69" s="92"/>
      <c r="EW69" s="94"/>
      <c r="EX69" s="93"/>
      <c r="EY69" s="93"/>
      <c r="EZ69" s="93"/>
      <c r="FA69" s="92"/>
      <c r="FB69" s="94"/>
      <c r="FC69" s="93"/>
      <c r="FD69" s="93"/>
      <c r="FE69" s="93"/>
      <c r="FF69" s="92"/>
      <c r="FG69" s="94"/>
      <c r="FH69" s="93"/>
      <c r="FI69" s="93"/>
      <c r="FJ69" s="93"/>
      <c r="FK69" s="92"/>
      <c r="FL69" s="94"/>
      <c r="FM69" s="93"/>
      <c r="FN69" s="93"/>
      <c r="FO69" s="93"/>
      <c r="FP69" s="92"/>
      <c r="FQ69" s="94"/>
      <c r="FR69" s="93"/>
      <c r="FS69" s="93"/>
      <c r="FT69" s="93"/>
      <c r="FU69" s="92"/>
      <c r="FV69" s="94"/>
      <c r="FW69" s="93"/>
      <c r="FX69" s="93"/>
      <c r="FY69" s="93"/>
      <c r="FZ69" s="92"/>
      <c r="GA69" s="91"/>
      <c r="GB69" s="89">
        <f t="shared" ref="GB69:GH69" si="66">COUNTBLANK(GB11:GB59)</f>
        <v>49</v>
      </c>
      <c r="GC69" s="88">
        <f t="shared" si="66"/>
        <v>49</v>
      </c>
      <c r="GD69" s="88">
        <f t="shared" si="66"/>
        <v>49</v>
      </c>
      <c r="GE69" s="88">
        <f t="shared" si="66"/>
        <v>49</v>
      </c>
      <c r="GF69" s="90">
        <f t="shared" si="66"/>
        <v>49</v>
      </c>
      <c r="GG69" s="89">
        <f t="shared" si="66"/>
        <v>49</v>
      </c>
      <c r="GH69" s="87">
        <f t="shared" si="66"/>
        <v>49</v>
      </c>
      <c r="GI69" s="89"/>
      <c r="GJ69" s="88"/>
      <c r="GK69" s="87"/>
      <c r="GL69" s="86"/>
      <c r="GM69" s="85"/>
      <c r="GN69" s="84"/>
      <c r="GO69" s="83"/>
      <c r="GP69" s="82"/>
      <c r="GQ69" s="81"/>
      <c r="GR69" s="80"/>
      <c r="GS69" s="79"/>
      <c r="GT69" s="78"/>
      <c r="GU69" s="76"/>
      <c r="GV69" s="77"/>
      <c r="GW69" s="76"/>
      <c r="GX69" s="75">
        <f>COUNTIF(GX11:GX59,"&lt;6")</f>
        <v>42</v>
      </c>
      <c r="GY69" s="75">
        <f>COUNTIF(GY11:GY59,"&lt;6")</f>
        <v>42</v>
      </c>
      <c r="GZ69" s="74"/>
    </row>
    <row r="70" spans="1:208" ht="15" thickBot="1" x14ac:dyDescent="0.35">
      <c r="C70" s="73" t="s">
        <v>95</v>
      </c>
      <c r="AH70" s="72" t="s">
        <v>6</v>
      </c>
      <c r="AJ70" s="405"/>
      <c r="AK70" s="405"/>
      <c r="AL70" s="405"/>
      <c r="AM70" s="405"/>
      <c r="AN70" s="405"/>
      <c r="AO70" s="405"/>
      <c r="AP70" s="405"/>
      <c r="AQ70" s="405"/>
      <c r="AR70" s="405"/>
      <c r="AS70" s="405"/>
      <c r="AT70" s="405"/>
      <c r="AU70" s="405"/>
      <c r="AV70" s="405"/>
      <c r="AW70" s="405"/>
      <c r="AX70" s="405"/>
      <c r="AY70" s="405"/>
      <c r="BH70" s="71"/>
      <c r="BI70" s="70"/>
      <c r="BJ70" s="70"/>
      <c r="BK70" s="70"/>
      <c r="BL70" s="70"/>
      <c r="BM70" s="69"/>
      <c r="BN70" s="69"/>
      <c r="DZ70" s="709"/>
      <c r="EA70" s="709"/>
      <c r="EB70" s="709"/>
      <c r="EC70" s="709"/>
      <c r="ED70" s="709"/>
      <c r="EE70" s="68"/>
      <c r="GT70" s="709"/>
      <c r="GU70" s="709"/>
      <c r="GV70" s="709"/>
      <c r="GW70" s="709"/>
      <c r="GX70" s="709"/>
      <c r="GY70" s="68"/>
    </row>
    <row r="71" spans="1:208" s="10" customFormat="1" ht="15.6" thickTop="1" thickBot="1" x14ac:dyDescent="0.35">
      <c r="B71" s="638" t="s">
        <v>5</v>
      </c>
      <c r="C71" s="67" t="s">
        <v>4</v>
      </c>
      <c r="D71" s="66"/>
      <c r="E71" s="60">
        <f t="shared" ref="E71" si="67">COUNTIF(E11:E69,TRUE)+E72+E73</f>
        <v>0</v>
      </c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0"/>
      <c r="AG71" s="60"/>
      <c r="AH71" s="60"/>
      <c r="AI71" s="29"/>
      <c r="AZ71" s="59"/>
      <c r="BG71" s="29"/>
      <c r="BH71" s="65"/>
      <c r="BM71" s="58"/>
      <c r="BN71" s="58"/>
      <c r="BO71" s="57"/>
      <c r="BP71" s="64"/>
      <c r="BQ71" s="64"/>
      <c r="BR71" s="61"/>
      <c r="BS71" s="60">
        <f t="shared" ref="BS71:CA71" si="68">COUNTIF(BS11:BS69,TRUE)+BS72+BS73</f>
        <v>55</v>
      </c>
      <c r="BT71" s="60">
        <f t="shared" si="68"/>
        <v>55</v>
      </c>
      <c r="BU71" s="60">
        <f t="shared" si="68"/>
        <v>50</v>
      </c>
      <c r="BV71" s="60">
        <f t="shared" si="68"/>
        <v>47</v>
      </c>
      <c r="BW71" s="60">
        <f t="shared" si="68"/>
        <v>55</v>
      </c>
      <c r="BX71" s="60">
        <f t="shared" si="68"/>
        <v>55</v>
      </c>
      <c r="BY71" s="60">
        <f t="shared" si="68"/>
        <v>49</v>
      </c>
      <c r="BZ71" s="60">
        <f t="shared" si="68"/>
        <v>54</v>
      </c>
      <c r="CA71" s="60">
        <f t="shared" si="68"/>
        <v>54</v>
      </c>
      <c r="CB71" s="60"/>
      <c r="CC71" s="60"/>
      <c r="CD71" s="60"/>
      <c r="CE71" s="60"/>
      <c r="CF71" s="60"/>
      <c r="CG71" s="60"/>
      <c r="CH71" s="60"/>
      <c r="CI71" s="60"/>
      <c r="CJ71" s="60"/>
      <c r="CK71" s="60"/>
      <c r="CL71" s="60">
        <f>COUNTIF(CL11:CL69,TRUE)+CL72+CL73</f>
        <v>54</v>
      </c>
      <c r="CM71" s="60">
        <f>COUNTIF(CM11:CM69,TRUE)+CM72+CM73</f>
        <v>54</v>
      </c>
      <c r="CN71" s="60">
        <f>COUNTIF(CN11:CN69,TRUE)+CN72+CN73</f>
        <v>54</v>
      </c>
      <c r="CO71" s="60">
        <f>COUNTIF(CO11:CO69,TRUE)+CO72+CO73</f>
        <v>54</v>
      </c>
      <c r="CP71" s="60">
        <f>COUNTIF(CP11:CP69,TRUE)+CP72+CP73</f>
        <v>53</v>
      </c>
      <c r="CQ71" s="60"/>
      <c r="CR71" s="60"/>
      <c r="CS71" s="60"/>
      <c r="CT71" s="60"/>
      <c r="CU71" s="60"/>
      <c r="CV71" s="60"/>
      <c r="CW71" s="60"/>
      <c r="CX71" s="60"/>
      <c r="CY71" s="60"/>
      <c r="CZ71" s="60"/>
      <c r="DA71" s="60">
        <f>COUNTIF(DA11:DA69,TRUE)+DA72+DA73</f>
        <v>54</v>
      </c>
      <c r="DB71" s="60">
        <f>COUNTIF(DB11:DB69,TRUE)+DB72+DB73</f>
        <v>48</v>
      </c>
      <c r="DC71" s="60">
        <f>COUNTIF(DC11:DC69,TRUE)+DC72+DC73</f>
        <v>54</v>
      </c>
      <c r="DD71" s="60">
        <f>COUNTIF(DD11:DD69,TRUE)+DD72+DD73</f>
        <v>52</v>
      </c>
      <c r="DE71" s="60">
        <f>COUNTIF(DE11:DE69,TRUE)+DE72+DE73</f>
        <v>52</v>
      </c>
      <c r="DF71" s="29"/>
      <c r="DR71" s="59"/>
      <c r="DY71" s="29"/>
      <c r="ED71" s="58"/>
      <c r="EE71" s="58"/>
      <c r="EF71" s="63"/>
      <c r="EG71" s="34"/>
      <c r="EH71" s="61">
        <f t="shared" ref="EH71:FS71" si="69">COUNTIF(EH11:EH69,TRUE)+EH72+EH73</f>
        <v>0</v>
      </c>
      <c r="EI71" s="60">
        <f t="shared" si="69"/>
        <v>36</v>
      </c>
      <c r="EJ71" s="60">
        <f t="shared" si="69"/>
        <v>54</v>
      </c>
      <c r="EK71" s="60">
        <f t="shared" si="69"/>
        <v>49</v>
      </c>
      <c r="EL71" s="60">
        <f t="shared" si="69"/>
        <v>0</v>
      </c>
      <c r="EM71" s="60">
        <f t="shared" si="69"/>
        <v>2</v>
      </c>
      <c r="EN71" s="60">
        <f t="shared" si="69"/>
        <v>50</v>
      </c>
      <c r="EO71" s="60">
        <f t="shared" si="69"/>
        <v>0</v>
      </c>
      <c r="EP71" s="60">
        <f t="shared" si="69"/>
        <v>51</v>
      </c>
      <c r="EQ71" s="60">
        <f t="shared" si="69"/>
        <v>0</v>
      </c>
      <c r="ER71" s="60">
        <f t="shared" si="69"/>
        <v>0</v>
      </c>
      <c r="ES71" s="60">
        <f t="shared" si="69"/>
        <v>0</v>
      </c>
      <c r="ET71" s="60">
        <f t="shared" si="69"/>
        <v>0</v>
      </c>
      <c r="EU71" s="60">
        <f t="shared" si="69"/>
        <v>0</v>
      </c>
      <c r="EV71" s="60">
        <f t="shared" si="69"/>
        <v>0</v>
      </c>
      <c r="EW71" s="60">
        <f t="shared" si="69"/>
        <v>0</v>
      </c>
      <c r="EX71" s="60">
        <f t="shared" si="69"/>
        <v>0</v>
      </c>
      <c r="EY71" s="60">
        <f t="shared" si="69"/>
        <v>0</v>
      </c>
      <c r="EZ71" s="60">
        <f t="shared" si="69"/>
        <v>0</v>
      </c>
      <c r="FA71" s="60">
        <f t="shared" si="69"/>
        <v>0</v>
      </c>
      <c r="FB71" s="60">
        <f t="shared" si="69"/>
        <v>0</v>
      </c>
      <c r="FC71" s="60">
        <f t="shared" si="69"/>
        <v>0</v>
      </c>
      <c r="FD71" s="60">
        <f t="shared" si="69"/>
        <v>0</v>
      </c>
      <c r="FE71" s="60">
        <f t="shared" si="69"/>
        <v>0</v>
      </c>
      <c r="FF71" s="60">
        <f t="shared" si="69"/>
        <v>0</v>
      </c>
      <c r="FG71" s="60">
        <f t="shared" si="69"/>
        <v>0</v>
      </c>
      <c r="FH71" s="60">
        <f t="shared" si="69"/>
        <v>0</v>
      </c>
      <c r="FI71" s="60">
        <f t="shared" si="69"/>
        <v>0</v>
      </c>
      <c r="FJ71" s="60">
        <f t="shared" si="69"/>
        <v>0</v>
      </c>
      <c r="FK71" s="62">
        <f t="shared" si="69"/>
        <v>0</v>
      </c>
      <c r="FL71" s="61">
        <f t="shared" si="69"/>
        <v>0</v>
      </c>
      <c r="FM71" s="60">
        <f t="shared" si="69"/>
        <v>0</v>
      </c>
      <c r="FN71" s="60">
        <f t="shared" si="69"/>
        <v>0</v>
      </c>
      <c r="FO71" s="60">
        <f t="shared" si="69"/>
        <v>0</v>
      </c>
      <c r="FP71" s="60">
        <f t="shared" si="69"/>
        <v>0</v>
      </c>
      <c r="FQ71" s="60">
        <f t="shared" si="69"/>
        <v>0</v>
      </c>
      <c r="FR71" s="60">
        <f t="shared" si="69"/>
        <v>0</v>
      </c>
      <c r="FS71" s="60">
        <f t="shared" si="69"/>
        <v>0</v>
      </c>
      <c r="FT71" s="60"/>
      <c r="FU71" s="60">
        <f t="shared" ref="FU71:FZ71" si="70">COUNTIF(FU11:FU69,TRUE)+FU72+FU73</f>
        <v>0</v>
      </c>
      <c r="FV71" s="60">
        <f t="shared" si="70"/>
        <v>0</v>
      </c>
      <c r="FW71" s="60">
        <f t="shared" si="70"/>
        <v>0</v>
      </c>
      <c r="FX71" s="60">
        <f t="shared" si="70"/>
        <v>0</v>
      </c>
      <c r="FY71" s="60">
        <f t="shared" si="70"/>
        <v>0</v>
      </c>
      <c r="FZ71" s="60">
        <f t="shared" si="70"/>
        <v>0</v>
      </c>
      <c r="GA71" s="29"/>
      <c r="GL71" s="59"/>
      <c r="GS71" s="29"/>
      <c r="GX71" s="58"/>
      <c r="GY71" s="58"/>
      <c r="GZ71" s="57"/>
    </row>
    <row r="72" spans="1:208" ht="22.2" thickTop="1" thickBot="1" x14ac:dyDescent="0.35">
      <c r="B72" s="638"/>
      <c r="C72" s="56" t="s">
        <v>3</v>
      </c>
      <c r="D72" s="55"/>
      <c r="E72" s="50">
        <f t="shared" ref="E72" si="71">COUNTIF(E11:E61,"R")</f>
        <v>0</v>
      </c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  <c r="AA72" s="50"/>
      <c r="AB72" s="50"/>
      <c r="AC72" s="50"/>
      <c r="AD72" s="50"/>
      <c r="AE72" s="50"/>
      <c r="AF72" s="50"/>
      <c r="AG72" s="50"/>
      <c r="AH72" s="50"/>
      <c r="BH72" s="54"/>
      <c r="BI72" s="53"/>
      <c r="BJ72" s="37"/>
      <c r="BK72" s="3"/>
      <c r="BL72" s="3"/>
      <c r="BM72" s="49"/>
      <c r="BN72" s="49"/>
      <c r="BP72" s="44"/>
      <c r="BQ72" s="44"/>
      <c r="BR72" s="51"/>
      <c r="BS72" s="50">
        <f t="shared" ref="BS72:BX72" si="72">COUNTIF(BS11:BS61,"R")</f>
        <v>0</v>
      </c>
      <c r="BT72" s="50">
        <f t="shared" si="72"/>
        <v>0</v>
      </c>
      <c r="BU72" s="50">
        <f t="shared" si="72"/>
        <v>0</v>
      </c>
      <c r="BV72" s="50">
        <f t="shared" si="72"/>
        <v>1</v>
      </c>
      <c r="BW72" s="50">
        <f t="shared" si="72"/>
        <v>0</v>
      </c>
      <c r="BX72" s="50">
        <f t="shared" si="72"/>
        <v>0</v>
      </c>
      <c r="BY72" s="50">
        <f t="shared" ref="BY72:DE72" si="73">COUNTIF(BY11:BY65,"R")</f>
        <v>0</v>
      </c>
      <c r="BZ72" s="50">
        <f t="shared" si="73"/>
        <v>0</v>
      </c>
      <c r="CA72" s="50">
        <f t="shared" si="73"/>
        <v>0</v>
      </c>
      <c r="CB72" s="50">
        <f t="shared" si="73"/>
        <v>0</v>
      </c>
      <c r="CC72" s="50">
        <f t="shared" si="73"/>
        <v>0</v>
      </c>
      <c r="CD72" s="50">
        <f t="shared" si="73"/>
        <v>0</v>
      </c>
      <c r="CE72" s="50">
        <f t="shared" si="73"/>
        <v>0</v>
      </c>
      <c r="CF72" s="50">
        <f t="shared" si="73"/>
        <v>0</v>
      </c>
      <c r="CG72" s="50">
        <f t="shared" si="73"/>
        <v>0</v>
      </c>
      <c r="CH72" s="50">
        <f t="shared" si="73"/>
        <v>0</v>
      </c>
      <c r="CI72" s="50">
        <f t="shared" si="73"/>
        <v>0</v>
      </c>
      <c r="CJ72" s="50">
        <f t="shared" si="73"/>
        <v>0</v>
      </c>
      <c r="CK72" s="50">
        <f t="shared" si="73"/>
        <v>0</v>
      </c>
      <c r="CL72" s="50">
        <f t="shared" si="73"/>
        <v>0</v>
      </c>
      <c r="CM72" s="50">
        <f t="shared" si="73"/>
        <v>0</v>
      </c>
      <c r="CN72" s="50">
        <f t="shared" si="73"/>
        <v>0</v>
      </c>
      <c r="CO72" s="50">
        <f t="shared" si="73"/>
        <v>0</v>
      </c>
      <c r="CP72" s="50">
        <f t="shared" si="73"/>
        <v>0</v>
      </c>
      <c r="CQ72" s="50">
        <f t="shared" si="73"/>
        <v>0</v>
      </c>
      <c r="CR72" s="50">
        <f t="shared" si="73"/>
        <v>0</v>
      </c>
      <c r="CS72" s="50">
        <f t="shared" si="73"/>
        <v>0</v>
      </c>
      <c r="CT72" s="50">
        <f t="shared" si="73"/>
        <v>0</v>
      </c>
      <c r="CU72" s="50">
        <f t="shared" si="73"/>
        <v>0</v>
      </c>
      <c r="CV72" s="50">
        <f t="shared" si="73"/>
        <v>0</v>
      </c>
      <c r="CW72" s="50">
        <f t="shared" si="73"/>
        <v>0</v>
      </c>
      <c r="CX72" s="50">
        <f t="shared" si="73"/>
        <v>0</v>
      </c>
      <c r="CY72" s="50">
        <f t="shared" si="73"/>
        <v>0</v>
      </c>
      <c r="CZ72" s="50">
        <f t="shared" si="73"/>
        <v>0</v>
      </c>
      <c r="DA72" s="50">
        <f t="shared" si="73"/>
        <v>0</v>
      </c>
      <c r="DB72" s="50">
        <f t="shared" si="73"/>
        <v>0</v>
      </c>
      <c r="DC72" s="50">
        <f t="shared" si="73"/>
        <v>0</v>
      </c>
      <c r="DD72" s="50">
        <f t="shared" si="73"/>
        <v>0</v>
      </c>
      <c r="DE72" s="50">
        <f t="shared" si="73"/>
        <v>0</v>
      </c>
      <c r="DZ72" s="3"/>
      <c r="EA72" s="3"/>
      <c r="EB72" s="3"/>
      <c r="EC72" s="3"/>
      <c r="ED72" s="49"/>
      <c r="EE72" s="49"/>
      <c r="EH72" s="51">
        <f t="shared" ref="EH72:EQ72" si="74">COUNTIF(EH11:EH61,"R")</f>
        <v>0</v>
      </c>
      <c r="EI72" s="50">
        <f t="shared" si="74"/>
        <v>0</v>
      </c>
      <c r="EJ72" s="50">
        <f t="shared" si="74"/>
        <v>0</v>
      </c>
      <c r="EK72" s="50">
        <f t="shared" si="74"/>
        <v>0</v>
      </c>
      <c r="EL72" s="50">
        <f t="shared" si="74"/>
        <v>0</v>
      </c>
      <c r="EM72" s="50">
        <f t="shared" si="74"/>
        <v>0</v>
      </c>
      <c r="EN72" s="50">
        <f t="shared" si="74"/>
        <v>0</v>
      </c>
      <c r="EO72" s="50">
        <f t="shared" si="74"/>
        <v>0</v>
      </c>
      <c r="EP72" s="50">
        <f t="shared" si="74"/>
        <v>0</v>
      </c>
      <c r="EQ72" s="50">
        <f t="shared" si="74"/>
        <v>0</v>
      </c>
      <c r="ER72" s="50"/>
      <c r="ES72" s="50"/>
      <c r="ET72" s="50"/>
      <c r="EU72" s="50"/>
      <c r="EV72" s="50"/>
      <c r="EW72" s="50"/>
      <c r="EX72" s="50"/>
      <c r="EY72" s="50"/>
      <c r="EZ72" s="50"/>
      <c r="FA72" s="50"/>
      <c r="FB72" s="50">
        <f t="shared" ref="FB72:FS72" si="75">COUNTIF(FB11:FB61,"R")</f>
        <v>0</v>
      </c>
      <c r="FC72" s="50">
        <f t="shared" si="75"/>
        <v>0</v>
      </c>
      <c r="FD72" s="50">
        <f t="shared" si="75"/>
        <v>0</v>
      </c>
      <c r="FE72" s="50">
        <f t="shared" si="75"/>
        <v>0</v>
      </c>
      <c r="FF72" s="50">
        <f t="shared" si="75"/>
        <v>0</v>
      </c>
      <c r="FG72" s="50">
        <f t="shared" si="75"/>
        <v>0</v>
      </c>
      <c r="FH72" s="50">
        <f t="shared" si="75"/>
        <v>0</v>
      </c>
      <c r="FI72" s="50">
        <f t="shared" si="75"/>
        <v>0</v>
      </c>
      <c r="FJ72" s="50">
        <f t="shared" si="75"/>
        <v>0</v>
      </c>
      <c r="FK72" s="52">
        <f t="shared" si="75"/>
        <v>0</v>
      </c>
      <c r="FL72" s="51">
        <f t="shared" si="75"/>
        <v>0</v>
      </c>
      <c r="FM72" s="50">
        <f t="shared" si="75"/>
        <v>0</v>
      </c>
      <c r="FN72" s="50">
        <f t="shared" si="75"/>
        <v>0</v>
      </c>
      <c r="FO72" s="50">
        <f t="shared" si="75"/>
        <v>0</v>
      </c>
      <c r="FP72" s="50">
        <f t="shared" si="75"/>
        <v>0</v>
      </c>
      <c r="FQ72" s="50">
        <f t="shared" si="75"/>
        <v>0</v>
      </c>
      <c r="FR72" s="50">
        <f t="shared" si="75"/>
        <v>0</v>
      </c>
      <c r="FS72" s="50">
        <f t="shared" si="75"/>
        <v>0</v>
      </c>
      <c r="FT72" s="50"/>
      <c r="FU72" s="50">
        <f t="shared" ref="FU72:FZ72" si="76">COUNTIF(FU11:FU61,"R")</f>
        <v>0</v>
      </c>
      <c r="FV72" s="50">
        <f t="shared" si="76"/>
        <v>0</v>
      </c>
      <c r="FW72" s="50">
        <f t="shared" si="76"/>
        <v>0</v>
      </c>
      <c r="FX72" s="50">
        <f t="shared" si="76"/>
        <v>0</v>
      </c>
      <c r="FY72" s="50">
        <f t="shared" si="76"/>
        <v>0</v>
      </c>
      <c r="FZ72" s="50">
        <f t="shared" si="76"/>
        <v>0</v>
      </c>
      <c r="GT72" s="3"/>
      <c r="GU72" s="3"/>
      <c r="GV72" s="3"/>
      <c r="GW72" s="3"/>
      <c r="GX72" s="49"/>
      <c r="GY72" s="49"/>
    </row>
    <row r="73" spans="1:208" ht="15.6" thickTop="1" thickBot="1" x14ac:dyDescent="0.35">
      <c r="B73" s="638"/>
      <c r="C73" s="48" t="s">
        <v>2</v>
      </c>
      <c r="D73" s="47"/>
      <c r="E73" s="41">
        <f t="shared" ref="E73" si="77">COUNTIF(E11:E61,"J")</f>
        <v>0</v>
      </c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  <c r="AA73" s="41"/>
      <c r="AB73" s="41"/>
      <c r="AC73" s="41"/>
      <c r="AD73" s="41"/>
      <c r="AE73" s="41"/>
      <c r="AF73" s="41"/>
      <c r="AG73" s="41"/>
      <c r="AH73" s="41"/>
      <c r="BI73" s="46"/>
      <c r="BJ73" s="45"/>
      <c r="BP73" s="44"/>
      <c r="BQ73" s="44"/>
      <c r="BR73" s="42"/>
      <c r="BS73" s="41">
        <f t="shared" ref="BS73:BX73" si="78">COUNTIF(BS11:BS61,"J")</f>
        <v>1</v>
      </c>
      <c r="BT73" s="41">
        <f t="shared" si="78"/>
        <v>0</v>
      </c>
      <c r="BU73" s="41">
        <f t="shared" si="78"/>
        <v>0</v>
      </c>
      <c r="BV73" s="41">
        <f t="shared" si="78"/>
        <v>0</v>
      </c>
      <c r="BW73" s="41">
        <f t="shared" si="78"/>
        <v>0</v>
      </c>
      <c r="BX73" s="41">
        <f t="shared" si="78"/>
        <v>1</v>
      </c>
      <c r="BY73" s="41">
        <f t="shared" ref="BY73:DE73" si="79">COUNTIF(BY11:BY65,"J")</f>
        <v>1</v>
      </c>
      <c r="BZ73" s="41">
        <f t="shared" si="79"/>
        <v>0</v>
      </c>
      <c r="CA73" s="41">
        <f t="shared" si="79"/>
        <v>0</v>
      </c>
      <c r="CB73" s="41">
        <f t="shared" si="79"/>
        <v>0</v>
      </c>
      <c r="CC73" s="41">
        <f t="shared" si="79"/>
        <v>0</v>
      </c>
      <c r="CD73" s="41">
        <f t="shared" si="79"/>
        <v>0</v>
      </c>
      <c r="CE73" s="41">
        <f t="shared" si="79"/>
        <v>0</v>
      </c>
      <c r="CF73" s="41">
        <f t="shared" si="79"/>
        <v>0</v>
      </c>
      <c r="CG73" s="41">
        <f t="shared" si="79"/>
        <v>0</v>
      </c>
      <c r="CH73" s="41">
        <f t="shared" si="79"/>
        <v>0</v>
      </c>
      <c r="CI73" s="41">
        <f t="shared" si="79"/>
        <v>0</v>
      </c>
      <c r="CJ73" s="41">
        <f t="shared" si="79"/>
        <v>0</v>
      </c>
      <c r="CK73" s="41">
        <f t="shared" si="79"/>
        <v>0</v>
      </c>
      <c r="CL73" s="41">
        <f t="shared" si="79"/>
        <v>0</v>
      </c>
      <c r="CM73" s="41">
        <f t="shared" si="79"/>
        <v>0</v>
      </c>
      <c r="CN73" s="41">
        <f t="shared" si="79"/>
        <v>0</v>
      </c>
      <c r="CO73" s="41">
        <f t="shared" si="79"/>
        <v>1</v>
      </c>
      <c r="CP73" s="41">
        <f t="shared" si="79"/>
        <v>1</v>
      </c>
      <c r="CQ73" s="41">
        <f t="shared" si="79"/>
        <v>0</v>
      </c>
      <c r="CR73" s="41">
        <f t="shared" si="79"/>
        <v>1</v>
      </c>
      <c r="CS73" s="41">
        <f t="shared" si="79"/>
        <v>2</v>
      </c>
      <c r="CT73" s="41">
        <f t="shared" si="79"/>
        <v>0</v>
      </c>
      <c r="CU73" s="41">
        <f t="shared" si="79"/>
        <v>0</v>
      </c>
      <c r="CV73" s="41">
        <f t="shared" si="79"/>
        <v>0</v>
      </c>
      <c r="CW73" s="41">
        <f t="shared" si="79"/>
        <v>0</v>
      </c>
      <c r="CX73" s="41">
        <f t="shared" si="79"/>
        <v>0</v>
      </c>
      <c r="CY73" s="41">
        <f t="shared" si="79"/>
        <v>0</v>
      </c>
      <c r="CZ73" s="41">
        <f t="shared" si="79"/>
        <v>0</v>
      </c>
      <c r="DA73" s="41">
        <f t="shared" si="79"/>
        <v>0</v>
      </c>
      <c r="DB73" s="41">
        <f t="shared" si="79"/>
        <v>0</v>
      </c>
      <c r="DC73" s="41">
        <f t="shared" si="79"/>
        <v>0</v>
      </c>
      <c r="DD73" s="41">
        <f t="shared" si="79"/>
        <v>0</v>
      </c>
      <c r="DE73" s="41">
        <f t="shared" si="79"/>
        <v>0</v>
      </c>
      <c r="EH73" s="42">
        <f t="shared" ref="EH73:EQ73" si="80">COUNTIF(EH11:EH61,"J")</f>
        <v>0</v>
      </c>
      <c r="EI73" s="41">
        <f t="shared" si="80"/>
        <v>1</v>
      </c>
      <c r="EJ73" s="41">
        <f t="shared" si="80"/>
        <v>1</v>
      </c>
      <c r="EK73" s="41">
        <f t="shared" si="80"/>
        <v>0</v>
      </c>
      <c r="EL73" s="41">
        <f t="shared" si="80"/>
        <v>0</v>
      </c>
      <c r="EM73" s="41">
        <f t="shared" si="80"/>
        <v>0</v>
      </c>
      <c r="EN73" s="41">
        <f t="shared" si="80"/>
        <v>0</v>
      </c>
      <c r="EO73" s="41">
        <f t="shared" si="80"/>
        <v>0</v>
      </c>
      <c r="EP73" s="41">
        <f t="shared" si="80"/>
        <v>0</v>
      </c>
      <c r="EQ73" s="41">
        <f t="shared" si="80"/>
        <v>0</v>
      </c>
      <c r="ER73" s="41"/>
      <c r="ES73" s="41"/>
      <c r="ET73" s="41"/>
      <c r="EU73" s="41"/>
      <c r="EV73" s="41"/>
      <c r="EW73" s="41"/>
      <c r="EX73" s="41"/>
      <c r="EY73" s="41"/>
      <c r="EZ73" s="41"/>
      <c r="FA73" s="41"/>
      <c r="FB73" s="41">
        <f t="shared" ref="FB73:FS73" si="81">COUNTIF(FB11:FB61,"J")</f>
        <v>0</v>
      </c>
      <c r="FC73" s="41">
        <f t="shared" si="81"/>
        <v>0</v>
      </c>
      <c r="FD73" s="41">
        <f t="shared" si="81"/>
        <v>0</v>
      </c>
      <c r="FE73" s="41">
        <f t="shared" si="81"/>
        <v>0</v>
      </c>
      <c r="FF73" s="41">
        <f t="shared" si="81"/>
        <v>0</v>
      </c>
      <c r="FG73" s="41">
        <f t="shared" si="81"/>
        <v>0</v>
      </c>
      <c r="FH73" s="41">
        <f t="shared" si="81"/>
        <v>0</v>
      </c>
      <c r="FI73" s="41">
        <f t="shared" si="81"/>
        <v>0</v>
      </c>
      <c r="FJ73" s="41">
        <f t="shared" si="81"/>
        <v>0</v>
      </c>
      <c r="FK73" s="43">
        <f t="shared" si="81"/>
        <v>0</v>
      </c>
      <c r="FL73" s="42">
        <f t="shared" si="81"/>
        <v>0</v>
      </c>
      <c r="FM73" s="41">
        <f t="shared" si="81"/>
        <v>0</v>
      </c>
      <c r="FN73" s="41">
        <f t="shared" si="81"/>
        <v>0</v>
      </c>
      <c r="FO73" s="41">
        <f t="shared" si="81"/>
        <v>0</v>
      </c>
      <c r="FP73" s="41">
        <f t="shared" si="81"/>
        <v>0</v>
      </c>
      <c r="FQ73" s="41">
        <f t="shared" si="81"/>
        <v>0</v>
      </c>
      <c r="FR73" s="41">
        <f t="shared" si="81"/>
        <v>0</v>
      </c>
      <c r="FS73" s="41">
        <f t="shared" si="81"/>
        <v>0</v>
      </c>
      <c r="FT73" s="41"/>
      <c r="FU73" s="41">
        <f t="shared" ref="FU73:FZ73" si="82">COUNTIF(FU11:FU61,"J")</f>
        <v>0</v>
      </c>
      <c r="FV73" s="41">
        <f t="shared" si="82"/>
        <v>0</v>
      </c>
      <c r="FW73" s="41">
        <f t="shared" si="82"/>
        <v>0</v>
      </c>
      <c r="FX73" s="41">
        <f t="shared" si="82"/>
        <v>0</v>
      </c>
      <c r="FY73" s="41">
        <f t="shared" si="82"/>
        <v>0</v>
      </c>
      <c r="FZ73" s="41">
        <f t="shared" si="82"/>
        <v>0</v>
      </c>
    </row>
    <row r="74" spans="1:208" s="26" customFormat="1" ht="22.2" thickTop="1" thickBot="1" x14ac:dyDescent="0.35">
      <c r="B74" s="638"/>
      <c r="C74" s="40" t="s">
        <v>1</v>
      </c>
      <c r="D74" s="39"/>
      <c r="E74" s="31">
        <f t="shared" ref="E74" si="83">COUNTIF(E11:E61,"F")</f>
        <v>0</v>
      </c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89"/>
      <c r="AB74" s="31"/>
      <c r="AC74" s="31"/>
      <c r="AD74" s="31"/>
      <c r="AE74" s="31"/>
      <c r="AF74" s="31"/>
      <c r="AG74" s="31"/>
      <c r="AH74" s="31"/>
      <c r="AI74" s="29"/>
      <c r="AZ74" s="30"/>
      <c r="BG74" s="29"/>
      <c r="BH74" s="38"/>
      <c r="BI74" s="37"/>
      <c r="BJ74" s="29"/>
      <c r="BK74" s="29"/>
      <c r="BL74" s="29"/>
      <c r="BM74" s="28"/>
      <c r="BN74" s="28"/>
      <c r="BO74" s="27"/>
      <c r="BP74" s="36"/>
      <c r="BQ74" s="36"/>
      <c r="BR74" s="32"/>
      <c r="BS74" s="31">
        <f t="shared" ref="BS74:DE74" si="84">COUNTIF(BS11:BS65,"F")</f>
        <v>0</v>
      </c>
      <c r="BT74" s="31">
        <f t="shared" si="84"/>
        <v>0</v>
      </c>
      <c r="BU74" s="31">
        <f t="shared" si="84"/>
        <v>5</v>
      </c>
      <c r="BV74" s="31">
        <f t="shared" si="84"/>
        <v>8</v>
      </c>
      <c r="BW74" s="31">
        <f t="shared" si="84"/>
        <v>0</v>
      </c>
      <c r="BX74" s="31">
        <f t="shared" si="84"/>
        <v>0</v>
      </c>
      <c r="BY74" s="31">
        <f t="shared" si="84"/>
        <v>6</v>
      </c>
      <c r="BZ74" s="31">
        <f t="shared" si="84"/>
        <v>1</v>
      </c>
      <c r="CA74" s="31">
        <f t="shared" si="84"/>
        <v>1</v>
      </c>
      <c r="CB74" s="31">
        <f t="shared" si="84"/>
        <v>0</v>
      </c>
      <c r="CC74" s="31">
        <f t="shared" si="84"/>
        <v>0</v>
      </c>
      <c r="CD74" s="31">
        <f t="shared" si="84"/>
        <v>0</v>
      </c>
      <c r="CE74" s="31">
        <f t="shared" si="84"/>
        <v>0</v>
      </c>
      <c r="CF74" s="31">
        <f t="shared" si="84"/>
        <v>0</v>
      </c>
      <c r="CG74" s="31">
        <f t="shared" si="84"/>
        <v>0</v>
      </c>
      <c r="CH74" s="31">
        <f t="shared" si="84"/>
        <v>0</v>
      </c>
      <c r="CI74" s="31">
        <f t="shared" si="84"/>
        <v>0</v>
      </c>
      <c r="CJ74" s="31">
        <f t="shared" si="84"/>
        <v>0</v>
      </c>
      <c r="CK74" s="31">
        <f t="shared" si="84"/>
        <v>0</v>
      </c>
      <c r="CL74" s="31">
        <f t="shared" si="84"/>
        <v>1</v>
      </c>
      <c r="CM74" s="31">
        <f t="shared" si="84"/>
        <v>1</v>
      </c>
      <c r="CN74" s="31">
        <f t="shared" si="84"/>
        <v>1</v>
      </c>
      <c r="CO74" s="31">
        <f t="shared" si="84"/>
        <v>1</v>
      </c>
      <c r="CP74" s="31">
        <f t="shared" si="84"/>
        <v>2</v>
      </c>
      <c r="CQ74" s="31">
        <f t="shared" si="84"/>
        <v>8</v>
      </c>
      <c r="CR74" s="31">
        <f t="shared" si="84"/>
        <v>6</v>
      </c>
      <c r="CS74" s="31">
        <f t="shared" si="84"/>
        <v>6</v>
      </c>
      <c r="CT74" s="31">
        <f t="shared" si="84"/>
        <v>4</v>
      </c>
      <c r="CU74" s="31">
        <f t="shared" si="84"/>
        <v>1</v>
      </c>
      <c r="CV74" s="31">
        <f t="shared" si="84"/>
        <v>7</v>
      </c>
      <c r="CW74" s="31">
        <f t="shared" si="84"/>
        <v>8</v>
      </c>
      <c r="CX74" s="31">
        <f t="shared" si="84"/>
        <v>2</v>
      </c>
      <c r="CY74" s="31">
        <f t="shared" si="84"/>
        <v>1</v>
      </c>
      <c r="CZ74" s="31">
        <f t="shared" si="84"/>
        <v>1</v>
      </c>
      <c r="DA74" s="31">
        <f t="shared" si="84"/>
        <v>1</v>
      </c>
      <c r="DB74" s="31">
        <f t="shared" si="84"/>
        <v>7</v>
      </c>
      <c r="DC74" s="31">
        <f t="shared" si="84"/>
        <v>1</v>
      </c>
      <c r="DD74" s="31">
        <f t="shared" si="84"/>
        <v>3</v>
      </c>
      <c r="DE74" s="31">
        <f t="shared" si="84"/>
        <v>3</v>
      </c>
      <c r="DF74" s="29"/>
      <c r="DR74" s="30"/>
      <c r="DY74" s="29"/>
      <c r="DZ74" s="29"/>
      <c r="EA74" s="29"/>
      <c r="EB74" s="29"/>
      <c r="EC74" s="29"/>
      <c r="ED74" s="28"/>
      <c r="EE74" s="28"/>
      <c r="EF74" s="35"/>
      <c r="EG74" s="34"/>
      <c r="EH74" s="32">
        <f t="shared" ref="EH74:FS74" si="85">COUNTIF(EH11:EH61,"F")</f>
        <v>0</v>
      </c>
      <c r="EI74" s="31">
        <f t="shared" si="85"/>
        <v>6</v>
      </c>
      <c r="EJ74" s="31">
        <f t="shared" si="85"/>
        <v>1</v>
      </c>
      <c r="EK74" s="31">
        <f t="shared" si="85"/>
        <v>6</v>
      </c>
      <c r="EL74" s="31">
        <f t="shared" si="85"/>
        <v>0</v>
      </c>
      <c r="EM74" s="31">
        <f t="shared" si="85"/>
        <v>0</v>
      </c>
      <c r="EN74" s="31">
        <f t="shared" si="85"/>
        <v>5</v>
      </c>
      <c r="EO74" s="31">
        <f t="shared" si="85"/>
        <v>0</v>
      </c>
      <c r="EP74" s="31">
        <f t="shared" si="85"/>
        <v>4</v>
      </c>
      <c r="EQ74" s="31">
        <f t="shared" si="85"/>
        <v>0</v>
      </c>
      <c r="ER74" s="31">
        <f t="shared" si="85"/>
        <v>0</v>
      </c>
      <c r="ES74" s="31">
        <f t="shared" si="85"/>
        <v>0</v>
      </c>
      <c r="ET74" s="31">
        <f t="shared" si="85"/>
        <v>0</v>
      </c>
      <c r="EU74" s="31">
        <f t="shared" si="85"/>
        <v>0</v>
      </c>
      <c r="EV74" s="31">
        <f t="shared" si="85"/>
        <v>0</v>
      </c>
      <c r="EW74" s="31">
        <f t="shared" si="85"/>
        <v>0</v>
      </c>
      <c r="EX74" s="31">
        <f t="shared" si="85"/>
        <v>0</v>
      </c>
      <c r="EY74" s="31">
        <f t="shared" si="85"/>
        <v>0</v>
      </c>
      <c r="EZ74" s="31">
        <f t="shared" si="85"/>
        <v>0</v>
      </c>
      <c r="FA74" s="31">
        <f t="shared" si="85"/>
        <v>0</v>
      </c>
      <c r="FB74" s="31">
        <f t="shared" si="85"/>
        <v>0</v>
      </c>
      <c r="FC74" s="31">
        <f t="shared" si="85"/>
        <v>0</v>
      </c>
      <c r="FD74" s="31">
        <f t="shared" si="85"/>
        <v>0</v>
      </c>
      <c r="FE74" s="31">
        <f t="shared" si="85"/>
        <v>0</v>
      </c>
      <c r="FF74" s="31">
        <f t="shared" si="85"/>
        <v>0</v>
      </c>
      <c r="FG74" s="31">
        <f t="shared" si="85"/>
        <v>0</v>
      </c>
      <c r="FH74" s="31">
        <f t="shared" si="85"/>
        <v>0</v>
      </c>
      <c r="FI74" s="31">
        <f t="shared" si="85"/>
        <v>0</v>
      </c>
      <c r="FJ74" s="31">
        <f t="shared" si="85"/>
        <v>0</v>
      </c>
      <c r="FK74" s="33">
        <f t="shared" si="85"/>
        <v>0</v>
      </c>
      <c r="FL74" s="32">
        <f t="shared" si="85"/>
        <v>0</v>
      </c>
      <c r="FM74" s="31">
        <f t="shared" si="85"/>
        <v>0</v>
      </c>
      <c r="FN74" s="31">
        <f t="shared" si="85"/>
        <v>0</v>
      </c>
      <c r="FO74" s="31">
        <f t="shared" si="85"/>
        <v>0</v>
      </c>
      <c r="FP74" s="31">
        <f t="shared" si="85"/>
        <v>0</v>
      </c>
      <c r="FQ74" s="31">
        <f t="shared" si="85"/>
        <v>0</v>
      </c>
      <c r="FR74" s="31">
        <f t="shared" si="85"/>
        <v>0</v>
      </c>
      <c r="FS74" s="31">
        <f t="shared" si="85"/>
        <v>0</v>
      </c>
      <c r="FT74" s="31"/>
      <c r="FU74" s="31">
        <f t="shared" ref="FU74:FZ74" si="86">COUNTIF(FU11:FU61,"F")</f>
        <v>0</v>
      </c>
      <c r="FV74" s="31">
        <f t="shared" si="86"/>
        <v>0</v>
      </c>
      <c r="FW74" s="31">
        <f t="shared" si="86"/>
        <v>0</v>
      </c>
      <c r="FX74" s="31">
        <f t="shared" si="86"/>
        <v>0</v>
      </c>
      <c r="FY74" s="31">
        <f t="shared" si="86"/>
        <v>0</v>
      </c>
      <c r="FZ74" s="31">
        <f t="shared" si="86"/>
        <v>0</v>
      </c>
      <c r="GA74" s="29"/>
      <c r="GL74" s="30"/>
      <c r="GS74" s="29"/>
      <c r="GT74" s="29"/>
      <c r="GU74" s="29"/>
      <c r="GV74" s="29"/>
      <c r="GW74" s="29"/>
      <c r="GX74" s="28"/>
      <c r="GY74" s="28"/>
      <c r="GZ74" s="27"/>
    </row>
    <row r="75" spans="1:208" s="14" customFormat="1" ht="12" thickTop="1" x14ac:dyDescent="0.3">
      <c r="B75" s="638"/>
      <c r="C75" s="25" t="s">
        <v>0</v>
      </c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7"/>
      <c r="AZ75" s="18"/>
      <c r="BG75" s="17"/>
      <c r="BH75" s="24"/>
      <c r="BI75" s="17"/>
      <c r="BJ75" s="17"/>
      <c r="BK75" s="17"/>
      <c r="BL75" s="17"/>
      <c r="BM75" s="16"/>
      <c r="BN75" s="16"/>
      <c r="BO75" s="15"/>
      <c r="BP75" s="23"/>
      <c r="BQ75" s="23"/>
      <c r="BR75" s="20"/>
      <c r="BS75" s="19" t="e">
        <f t="shared" ref="BS75:CA75" si="87">BS71/$A$8</f>
        <v>#DIV/0!</v>
      </c>
      <c r="BT75" s="19" t="e">
        <f t="shared" si="87"/>
        <v>#DIV/0!</v>
      </c>
      <c r="BU75" s="19" t="e">
        <f t="shared" si="87"/>
        <v>#DIV/0!</v>
      </c>
      <c r="BV75" s="19" t="e">
        <f t="shared" si="87"/>
        <v>#DIV/0!</v>
      </c>
      <c r="BW75" s="19" t="e">
        <f t="shared" si="87"/>
        <v>#DIV/0!</v>
      </c>
      <c r="BX75" s="19" t="e">
        <f t="shared" si="87"/>
        <v>#DIV/0!</v>
      </c>
      <c r="BY75" s="19" t="e">
        <f t="shared" si="87"/>
        <v>#DIV/0!</v>
      </c>
      <c r="BZ75" s="19" t="e">
        <f t="shared" si="87"/>
        <v>#DIV/0!</v>
      </c>
      <c r="CA75" s="19" t="e">
        <f t="shared" si="87"/>
        <v>#DIV/0!</v>
      </c>
      <c r="CB75" s="19"/>
      <c r="CC75" s="19"/>
      <c r="CD75" s="19"/>
      <c r="CE75" s="19"/>
      <c r="CF75" s="19"/>
      <c r="CG75" s="19"/>
      <c r="CH75" s="19"/>
      <c r="CI75" s="19"/>
      <c r="CJ75" s="19"/>
      <c r="CK75" s="19"/>
      <c r="CL75" s="19" t="e">
        <f>CL71/$A$8</f>
        <v>#DIV/0!</v>
      </c>
      <c r="CM75" s="19" t="e">
        <f>CM71/$A$8</f>
        <v>#DIV/0!</v>
      </c>
      <c r="CN75" s="19" t="e">
        <f>CN71/$A$8</f>
        <v>#DIV/0!</v>
      </c>
      <c r="CO75" s="19" t="e">
        <f>CO71/$A$8</f>
        <v>#DIV/0!</v>
      </c>
      <c r="CP75" s="19" t="e">
        <f>CP71/$A$8</f>
        <v>#DIV/0!</v>
      </c>
      <c r="CQ75" s="19"/>
      <c r="CR75" s="19"/>
      <c r="CS75" s="19"/>
      <c r="CT75" s="19"/>
      <c r="CU75" s="19"/>
      <c r="CV75" s="19"/>
      <c r="CW75" s="19"/>
      <c r="CX75" s="19"/>
      <c r="CY75" s="19"/>
      <c r="CZ75" s="19"/>
      <c r="DA75" s="19" t="e">
        <f>DA71/$A$8</f>
        <v>#DIV/0!</v>
      </c>
      <c r="DB75" s="19" t="e">
        <f>DB71/$A$8</f>
        <v>#DIV/0!</v>
      </c>
      <c r="DC75" s="19" t="e">
        <f>DC71/$A$8</f>
        <v>#DIV/0!</v>
      </c>
      <c r="DD75" s="19" t="e">
        <f>DD71/$A$8</f>
        <v>#DIV/0!</v>
      </c>
      <c r="DE75" s="19" t="e">
        <f>DE71/$A$8</f>
        <v>#DIV/0!</v>
      </c>
      <c r="DF75" s="17"/>
      <c r="DR75" s="18"/>
      <c r="DY75" s="17"/>
      <c r="DZ75" s="17"/>
      <c r="EA75" s="17"/>
      <c r="EB75" s="17"/>
      <c r="EC75" s="17"/>
      <c r="ED75" s="16"/>
      <c r="EE75" s="16"/>
      <c r="EF75" s="22"/>
      <c r="EG75" s="21"/>
      <c r="EH75" s="20" t="e">
        <f t="shared" ref="EH75:FS75" si="88">EH71/$A$8</f>
        <v>#DIV/0!</v>
      </c>
      <c r="EI75" s="19" t="e">
        <f t="shared" si="88"/>
        <v>#DIV/0!</v>
      </c>
      <c r="EJ75" s="19" t="e">
        <f t="shared" si="88"/>
        <v>#DIV/0!</v>
      </c>
      <c r="EK75" s="19" t="e">
        <f t="shared" si="88"/>
        <v>#DIV/0!</v>
      </c>
      <c r="EL75" s="19" t="e">
        <f t="shared" si="88"/>
        <v>#DIV/0!</v>
      </c>
      <c r="EM75" s="19" t="e">
        <f t="shared" si="88"/>
        <v>#DIV/0!</v>
      </c>
      <c r="EN75" s="19" t="e">
        <f t="shared" si="88"/>
        <v>#DIV/0!</v>
      </c>
      <c r="EO75" s="19" t="e">
        <f t="shared" si="88"/>
        <v>#DIV/0!</v>
      </c>
      <c r="EP75" s="19" t="e">
        <f t="shared" si="88"/>
        <v>#DIV/0!</v>
      </c>
      <c r="EQ75" s="19" t="e">
        <f t="shared" si="88"/>
        <v>#DIV/0!</v>
      </c>
      <c r="ER75" s="19" t="e">
        <f t="shared" si="88"/>
        <v>#DIV/0!</v>
      </c>
      <c r="ES75" s="19" t="e">
        <f t="shared" si="88"/>
        <v>#DIV/0!</v>
      </c>
      <c r="ET75" s="19" t="e">
        <f t="shared" si="88"/>
        <v>#DIV/0!</v>
      </c>
      <c r="EU75" s="19" t="e">
        <f t="shared" si="88"/>
        <v>#DIV/0!</v>
      </c>
      <c r="EV75" s="19" t="e">
        <f t="shared" si="88"/>
        <v>#DIV/0!</v>
      </c>
      <c r="EW75" s="19" t="e">
        <f t="shared" si="88"/>
        <v>#DIV/0!</v>
      </c>
      <c r="EX75" s="19" t="e">
        <f t="shared" si="88"/>
        <v>#DIV/0!</v>
      </c>
      <c r="EY75" s="19" t="e">
        <f t="shared" si="88"/>
        <v>#DIV/0!</v>
      </c>
      <c r="EZ75" s="19" t="e">
        <f t="shared" si="88"/>
        <v>#DIV/0!</v>
      </c>
      <c r="FA75" s="19" t="e">
        <f t="shared" si="88"/>
        <v>#DIV/0!</v>
      </c>
      <c r="FB75" s="19" t="e">
        <f t="shared" si="88"/>
        <v>#DIV/0!</v>
      </c>
      <c r="FC75" s="19" t="e">
        <f t="shared" si="88"/>
        <v>#DIV/0!</v>
      </c>
      <c r="FD75" s="19" t="e">
        <f t="shared" si="88"/>
        <v>#DIV/0!</v>
      </c>
      <c r="FE75" s="19" t="e">
        <f t="shared" si="88"/>
        <v>#DIV/0!</v>
      </c>
      <c r="FF75" s="19" t="e">
        <f t="shared" si="88"/>
        <v>#DIV/0!</v>
      </c>
      <c r="FG75" s="19" t="e">
        <f t="shared" si="88"/>
        <v>#DIV/0!</v>
      </c>
      <c r="FH75" s="19" t="e">
        <f t="shared" si="88"/>
        <v>#DIV/0!</v>
      </c>
      <c r="FI75" s="19" t="e">
        <f t="shared" si="88"/>
        <v>#DIV/0!</v>
      </c>
      <c r="FJ75" s="19" t="e">
        <f t="shared" si="88"/>
        <v>#DIV/0!</v>
      </c>
      <c r="FK75" s="19" t="e">
        <f t="shared" si="88"/>
        <v>#DIV/0!</v>
      </c>
      <c r="FL75" s="20" t="e">
        <f t="shared" si="88"/>
        <v>#DIV/0!</v>
      </c>
      <c r="FM75" s="19" t="e">
        <f t="shared" si="88"/>
        <v>#DIV/0!</v>
      </c>
      <c r="FN75" s="19" t="e">
        <f t="shared" si="88"/>
        <v>#DIV/0!</v>
      </c>
      <c r="FO75" s="19" t="e">
        <f t="shared" si="88"/>
        <v>#DIV/0!</v>
      </c>
      <c r="FP75" s="19" t="e">
        <f t="shared" si="88"/>
        <v>#DIV/0!</v>
      </c>
      <c r="FQ75" s="19" t="e">
        <f t="shared" si="88"/>
        <v>#DIV/0!</v>
      </c>
      <c r="FR75" s="19" t="e">
        <f t="shared" si="88"/>
        <v>#DIV/0!</v>
      </c>
      <c r="FS75" s="19" t="e">
        <f t="shared" si="88"/>
        <v>#DIV/0!</v>
      </c>
      <c r="FT75" s="19"/>
      <c r="FU75" s="19" t="e">
        <f t="shared" ref="FU75:FZ75" si="89">FU71/$A$8</f>
        <v>#DIV/0!</v>
      </c>
      <c r="FV75" s="19" t="e">
        <f t="shared" si="89"/>
        <v>#DIV/0!</v>
      </c>
      <c r="FW75" s="19" t="e">
        <f t="shared" si="89"/>
        <v>#DIV/0!</v>
      </c>
      <c r="FX75" s="19" t="e">
        <f t="shared" si="89"/>
        <v>#DIV/0!</v>
      </c>
      <c r="FY75" s="19" t="e">
        <f t="shared" si="89"/>
        <v>#DIV/0!</v>
      </c>
      <c r="FZ75" s="19" t="e">
        <f t="shared" si="89"/>
        <v>#DIV/0!</v>
      </c>
      <c r="GA75" s="17"/>
      <c r="GL75" s="18"/>
      <c r="GS75" s="17"/>
      <c r="GT75" s="17"/>
      <c r="GU75" s="17"/>
      <c r="GV75" s="17"/>
      <c r="GW75" s="17"/>
      <c r="GX75" s="16"/>
      <c r="GY75" s="16"/>
      <c r="GZ75" s="15"/>
    </row>
    <row r="77" spans="1:208" x14ac:dyDescent="0.3">
      <c r="C77" s="405"/>
    </row>
    <row r="78" spans="1:208" x14ac:dyDescent="0.3">
      <c r="A78" s="12"/>
      <c r="B78" s="13"/>
      <c r="C78" s="13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BR78" s="12"/>
      <c r="BS78" s="12"/>
      <c r="BT78" s="12"/>
      <c r="BU78" s="12"/>
      <c r="BV78" s="12"/>
      <c r="BW78" s="12"/>
      <c r="BX78" s="12"/>
      <c r="BY78" s="12"/>
      <c r="BZ78" s="12"/>
      <c r="CA78" s="12"/>
      <c r="CB78" s="12"/>
      <c r="CC78" s="12"/>
      <c r="CD78" s="12"/>
      <c r="CE78" s="12"/>
      <c r="CF78" s="12"/>
      <c r="CG78" s="12"/>
      <c r="CH78" s="12"/>
      <c r="CI78" s="12"/>
      <c r="CJ78" s="12"/>
      <c r="CK78" s="12"/>
      <c r="CL78" s="12"/>
      <c r="CM78" s="12"/>
      <c r="CN78" s="12"/>
      <c r="CO78" s="12"/>
      <c r="CP78" s="12"/>
      <c r="CQ78" s="12"/>
      <c r="CR78" s="12"/>
      <c r="CS78" s="12"/>
      <c r="CT78" s="12"/>
      <c r="CU78" s="12"/>
      <c r="CV78" s="12"/>
      <c r="CW78" s="12"/>
      <c r="CX78" s="12"/>
      <c r="CY78" s="12"/>
      <c r="CZ78" s="12"/>
      <c r="DA78" s="12"/>
      <c r="DB78" s="12"/>
      <c r="DC78" s="12"/>
      <c r="DD78" s="12"/>
      <c r="DE78" s="12"/>
      <c r="EH78" s="12"/>
      <c r="EI78" s="12"/>
      <c r="EJ78" s="12"/>
      <c r="EK78" s="12"/>
      <c r="EL78" s="12"/>
      <c r="EM78" s="12"/>
      <c r="EN78" s="12"/>
      <c r="EO78" s="12"/>
      <c r="EP78" s="12"/>
      <c r="EQ78" s="12"/>
      <c r="ER78" s="12"/>
      <c r="ES78" s="12"/>
      <c r="ET78" s="12"/>
      <c r="EU78" s="12"/>
      <c r="EV78" s="12"/>
      <c r="EW78" s="12"/>
      <c r="EX78" s="12"/>
      <c r="EY78" s="12"/>
      <c r="EZ78" s="12"/>
      <c r="FA78" s="12"/>
    </row>
    <row r="79" spans="1:208" x14ac:dyDescent="0.3">
      <c r="B79" s="11"/>
      <c r="C79" s="11"/>
    </row>
    <row r="80" spans="1:208" x14ac:dyDescent="0.3">
      <c r="C80" s="10"/>
    </row>
    <row r="81" spans="3:3" x14ac:dyDescent="0.3">
      <c r="C81" s="9"/>
    </row>
  </sheetData>
  <mergeCells count="398">
    <mergeCell ref="DZ70:ED70"/>
    <mergeCell ref="DD3:DD4"/>
    <mergeCell ref="DE3:DE4"/>
    <mergeCell ref="BU3:BU4"/>
    <mergeCell ref="BV3:BV4"/>
    <mergeCell ref="BW3:BW4"/>
    <mergeCell ref="BX3:BX4"/>
    <mergeCell ref="BY3:BY4"/>
    <mergeCell ref="EY5:EY7"/>
    <mergeCell ref="DT2:DT8"/>
    <mergeCell ref="ER9:EV9"/>
    <mergeCell ref="EW9:FA9"/>
    <mergeCell ref="ER5:ER7"/>
    <mergeCell ref="EO3:EO4"/>
    <mergeCell ref="EA3:EA7"/>
    <mergeCell ref="EB3:EB7"/>
    <mergeCell ref="EC3:EC7"/>
    <mergeCell ref="DR2:DR8"/>
    <mergeCell ref="DS2:DS8"/>
    <mergeCell ref="DR9:DY10"/>
    <mergeCell ref="FA5:FA7"/>
    <mergeCell ref="EX5:EX7"/>
    <mergeCell ref="DO5:DQ7"/>
    <mergeCell ref="EQ5:EQ7"/>
    <mergeCell ref="D3:D4"/>
    <mergeCell ref="BL3:BL7"/>
    <mergeCell ref="AH3:AH4"/>
    <mergeCell ref="AQ2:AQ4"/>
    <mergeCell ref="AJ2:AJ4"/>
    <mergeCell ref="BV5:BV7"/>
    <mergeCell ref="DM5:DM7"/>
    <mergeCell ref="DN5:DN7"/>
    <mergeCell ref="CO5:CO7"/>
    <mergeCell ref="CP5:CP7"/>
    <mergeCell ref="DA5:DA7"/>
    <mergeCell ref="BT3:BT4"/>
    <mergeCell ref="DK5:DK7"/>
    <mergeCell ref="DC3:DC4"/>
    <mergeCell ref="DL5:DL7"/>
    <mergeCell ref="BW5:BW7"/>
    <mergeCell ref="BZ3:BZ4"/>
    <mergeCell ref="CA3:CA4"/>
    <mergeCell ref="CL3:CL4"/>
    <mergeCell ref="CL5:CL7"/>
    <mergeCell ref="BR5:BR7"/>
    <mergeCell ref="AU2:AU4"/>
    <mergeCell ref="AV2:AV4"/>
    <mergeCell ref="BS5:BS7"/>
    <mergeCell ref="GT70:GX70"/>
    <mergeCell ref="DZ1:EE2"/>
    <mergeCell ref="EE3:EE10"/>
    <mergeCell ref="GT1:GY2"/>
    <mergeCell ref="GY3:GY10"/>
    <mergeCell ref="DZ3:DZ7"/>
    <mergeCell ref="E3:E4"/>
    <mergeCell ref="F3:F4"/>
    <mergeCell ref="G3:G4"/>
    <mergeCell ref="H3:H4"/>
    <mergeCell ref="I3:I4"/>
    <mergeCell ref="BD5:BD8"/>
    <mergeCell ref="AJ5:AJ7"/>
    <mergeCell ref="AG3:AG4"/>
    <mergeCell ref="AP2:AP4"/>
    <mergeCell ref="M3:M4"/>
    <mergeCell ref="GT3:GT7"/>
    <mergeCell ref="GU3:GU7"/>
    <mergeCell ref="GV3:GV7"/>
    <mergeCell ref="GW3:GW7"/>
    <mergeCell ref="BR9:BV9"/>
    <mergeCell ref="BW9:CA9"/>
    <mergeCell ref="GP5:GP8"/>
    <mergeCell ref="GI2:GI4"/>
    <mergeCell ref="GX3:GX7"/>
    <mergeCell ref="GT9:GU9"/>
    <mergeCell ref="GV9:GW9"/>
    <mergeCell ref="ET5:ET7"/>
    <mergeCell ref="EU5:EU7"/>
    <mergeCell ref="EH3:EH4"/>
    <mergeCell ref="ER3:ER4"/>
    <mergeCell ref="BD2:BG2"/>
    <mergeCell ref="AR5:AR7"/>
    <mergeCell ref="AS5:AS7"/>
    <mergeCell ref="GK2:GK4"/>
    <mergeCell ref="FB9:FF9"/>
    <mergeCell ref="FB3:FB4"/>
    <mergeCell ref="FC3:FC4"/>
    <mergeCell ref="FD3:FD4"/>
    <mergeCell ref="FB5:FB7"/>
    <mergeCell ref="FC5:FC7"/>
    <mergeCell ref="BT5:BT7"/>
    <mergeCell ref="GB8:GK10"/>
    <mergeCell ref="GL9:GS10"/>
    <mergeCell ref="GL2:GL8"/>
    <mergeCell ref="GM2:GM8"/>
    <mergeCell ref="GN2:GN8"/>
    <mergeCell ref="BJ3:BJ7"/>
    <mergeCell ref="GT10:GU10"/>
    <mergeCell ref="GV10:GW10"/>
    <mergeCell ref="GO3:GS4"/>
    <mergeCell ref="DZ10:EA10"/>
    <mergeCell ref="GP2:GS2"/>
    <mergeCell ref="GO5:GO8"/>
    <mergeCell ref="EB10:EC10"/>
    <mergeCell ref="GQ5:GQ8"/>
    <mergeCell ref="EH9:EL9"/>
    <mergeCell ref="GR5:GR8"/>
    <mergeCell ref="ED3:ED7"/>
    <mergeCell ref="DZ9:EA9"/>
    <mergeCell ref="EB9:EC9"/>
    <mergeCell ref="EN3:EN4"/>
    <mergeCell ref="FV8:FZ8"/>
    <mergeCell ref="FT5:FT7"/>
    <mergeCell ref="FR5:FR7"/>
    <mergeCell ref="FQ8:FU8"/>
    <mergeCell ref="FQ3:FQ4"/>
    <mergeCell ref="FR3:FR4"/>
    <mergeCell ref="FT3:FT4"/>
    <mergeCell ref="FY3:FY4"/>
    <mergeCell ref="FQ9:FU9"/>
    <mergeCell ref="FX5:FX7"/>
    <mergeCell ref="B71:B75"/>
    <mergeCell ref="AD9:AH9"/>
    <mergeCell ref="B9:B10"/>
    <mergeCell ref="C9:C10"/>
    <mergeCell ref="DU5:DU8"/>
    <mergeCell ref="DV5:DV8"/>
    <mergeCell ref="DC5:DC7"/>
    <mergeCell ref="CV5:CV7"/>
    <mergeCell ref="CW5:CW7"/>
    <mergeCell ref="CX5:CX7"/>
    <mergeCell ref="BK3:BK7"/>
    <mergeCell ref="BI9:BJ9"/>
    <mergeCell ref="AT5:AT7"/>
    <mergeCell ref="AR2:AR4"/>
    <mergeCell ref="AS2:AS4"/>
    <mergeCell ref="AT2:AT4"/>
    <mergeCell ref="AE5:AE7"/>
    <mergeCell ref="AF5:AF7"/>
    <mergeCell ref="AK2:AK4"/>
    <mergeCell ref="BN3:BN10"/>
    <mergeCell ref="BI3:BI7"/>
    <mergeCell ref="AM5:AM7"/>
    <mergeCell ref="AN5:AN7"/>
    <mergeCell ref="AO5:AO7"/>
    <mergeCell ref="BI10:BJ10"/>
    <mergeCell ref="BK10:BL10"/>
    <mergeCell ref="BK9:BL9"/>
    <mergeCell ref="DW5:DW8"/>
    <mergeCell ref="CH5:CH7"/>
    <mergeCell ref="CI5:CI7"/>
    <mergeCell ref="CJ5:CJ7"/>
    <mergeCell ref="CB5:CB7"/>
    <mergeCell ref="N3:N4"/>
    <mergeCell ref="O3:O4"/>
    <mergeCell ref="P3:P4"/>
    <mergeCell ref="Q3:Q4"/>
    <mergeCell ref="R3:R4"/>
    <mergeCell ref="DU3:DY4"/>
    <mergeCell ref="BC3:BG4"/>
    <mergeCell ref="CV3:CV4"/>
    <mergeCell ref="CW3:CW4"/>
    <mergeCell ref="CX3:CX4"/>
    <mergeCell ref="AM2:AM4"/>
    <mergeCell ref="AN2:AN4"/>
    <mergeCell ref="AO2:AO4"/>
    <mergeCell ref="J9:N9"/>
    <mergeCell ref="O9:S9"/>
    <mergeCell ref="AA5:AA7"/>
    <mergeCell ref="A7:B7"/>
    <mergeCell ref="E1:AH2"/>
    <mergeCell ref="AD5:AD7"/>
    <mergeCell ref="J3:J4"/>
    <mergeCell ref="I5:I7"/>
    <mergeCell ref="E9:I9"/>
    <mergeCell ref="CY5:CY7"/>
    <mergeCell ref="CZ5:CZ7"/>
    <mergeCell ref="CT5:CT7"/>
    <mergeCell ref="CU5:CU7"/>
    <mergeCell ref="A9:A10"/>
    <mergeCell ref="AG5:AG7"/>
    <mergeCell ref="AH5:AH7"/>
    <mergeCell ref="Y9:AC9"/>
    <mergeCell ref="BC5:BC8"/>
    <mergeCell ref="M5:M7"/>
    <mergeCell ref="A6:B6"/>
    <mergeCell ref="BU5:BU7"/>
    <mergeCell ref="CC5:CC7"/>
    <mergeCell ref="CD5:CD7"/>
    <mergeCell ref="CE5:CE7"/>
    <mergeCell ref="CF5:CF7"/>
    <mergeCell ref="CG5:CG7"/>
    <mergeCell ref="BI1:BN2"/>
    <mergeCell ref="AB5:AB7"/>
    <mergeCell ref="BB2:BB8"/>
    <mergeCell ref="AP5:AP7"/>
    <mergeCell ref="AW2:AW4"/>
    <mergeCell ref="Y3:Y4"/>
    <mergeCell ref="Z3:Z4"/>
    <mergeCell ref="N5:N7"/>
    <mergeCell ref="AZ9:BG10"/>
    <mergeCell ref="AX2:AX4"/>
    <mergeCell ref="AY2:AY4"/>
    <mergeCell ref="AK5:AK7"/>
    <mergeCell ref="BA2:BA8"/>
    <mergeCell ref="T9:X9"/>
    <mergeCell ref="AD8:AH8"/>
    <mergeCell ref="E8:AC8"/>
    <mergeCell ref="S3:S4"/>
    <mergeCell ref="AL2:AL4"/>
    <mergeCell ref="T3:T4"/>
    <mergeCell ref="U3:U4"/>
    <mergeCell ref="V3:V4"/>
    <mergeCell ref="W3:W4"/>
    <mergeCell ref="X3:X4"/>
    <mergeCell ref="K3:K4"/>
    <mergeCell ref="D5:D7"/>
    <mergeCell ref="P5:P7"/>
    <mergeCell ref="Q5:Q7"/>
    <mergeCell ref="R5:R7"/>
    <mergeCell ref="S5:S7"/>
    <mergeCell ref="Y5:Y7"/>
    <mergeCell ref="J5:J7"/>
    <mergeCell ref="O5:O7"/>
    <mergeCell ref="L5:L7"/>
    <mergeCell ref="K5:K7"/>
    <mergeCell ref="T5:T7"/>
    <mergeCell ref="U5:U7"/>
    <mergeCell ref="V5:V7"/>
    <mergeCell ref="W5:W7"/>
    <mergeCell ref="X5:X7"/>
    <mergeCell ref="BX5:BX7"/>
    <mergeCell ref="BY5:BY7"/>
    <mergeCell ref="BR3:BR4"/>
    <mergeCell ref="AZ2:AZ8"/>
    <mergeCell ref="E5:E7"/>
    <mergeCell ref="F5:F7"/>
    <mergeCell ref="G5:G7"/>
    <mergeCell ref="H5:H7"/>
    <mergeCell ref="AQ5:AQ7"/>
    <mergeCell ref="AL5:AL7"/>
    <mergeCell ref="Z5:Z7"/>
    <mergeCell ref="BM3:BM7"/>
    <mergeCell ref="L3:L4"/>
    <mergeCell ref="AC5:AC7"/>
    <mergeCell ref="AU5:AY7"/>
    <mergeCell ref="AJ8:AY10"/>
    <mergeCell ref="AA3:AA4"/>
    <mergeCell ref="AB3:AB4"/>
    <mergeCell ref="AC3:AC4"/>
    <mergeCell ref="AD3:AD4"/>
    <mergeCell ref="AE3:AE4"/>
    <mergeCell ref="AF3:AF4"/>
    <mergeCell ref="BF5:BF8"/>
    <mergeCell ref="BE5:BE8"/>
    <mergeCell ref="DA9:DE9"/>
    <mergeCell ref="CL9:CP9"/>
    <mergeCell ref="BZ5:BZ7"/>
    <mergeCell ref="CA5:CA7"/>
    <mergeCell ref="CR3:CR4"/>
    <mergeCell ref="CS3:CS4"/>
    <mergeCell ref="CT3:CT4"/>
    <mergeCell ref="CU3:CU4"/>
    <mergeCell ref="DB3:DB4"/>
    <mergeCell ref="CV8:CZ8"/>
    <mergeCell ref="DA8:DE8"/>
    <mergeCell ref="CL8:CP8"/>
    <mergeCell ref="CP3:CP4"/>
    <mergeCell ref="CV9:CZ9"/>
    <mergeCell ref="CK5:CK7"/>
    <mergeCell ref="CQ5:CQ7"/>
    <mergeCell ref="CR5:CR7"/>
    <mergeCell ref="CS5:CS7"/>
    <mergeCell ref="BR1:DE2"/>
    <mergeCell ref="EH1:FP2"/>
    <mergeCell ref="CY3:CY4"/>
    <mergeCell ref="CZ3:CZ4"/>
    <mergeCell ref="BS3:BS4"/>
    <mergeCell ref="CB3:CK4"/>
    <mergeCell ref="DP2:DP4"/>
    <mergeCell ref="CN3:CN4"/>
    <mergeCell ref="CO3:CO4"/>
    <mergeCell ref="DA3:DA4"/>
    <mergeCell ref="DL2:DL4"/>
    <mergeCell ref="EL3:EL4"/>
    <mergeCell ref="EX3:EX4"/>
    <mergeCell ref="FJ3:FJ4"/>
    <mergeCell ref="FK3:FK4"/>
    <mergeCell ref="EP3:EP4"/>
    <mergeCell ref="EQ3:EQ4"/>
    <mergeCell ref="EI3:EI4"/>
    <mergeCell ref="CM3:CM4"/>
    <mergeCell ref="CQ3:CQ4"/>
    <mergeCell ref="DK2:DK4"/>
    <mergeCell ref="DG2:DG4"/>
    <mergeCell ref="DH2:DH4"/>
    <mergeCell ref="EZ3:EZ4"/>
    <mergeCell ref="FY5:FY7"/>
    <mergeCell ref="FZ5:FZ7"/>
    <mergeCell ref="FQ5:FQ7"/>
    <mergeCell ref="FS5:FS7"/>
    <mergeCell ref="FU5:FU7"/>
    <mergeCell ref="FV9:FZ9"/>
    <mergeCell ref="FV3:FV4"/>
    <mergeCell ref="FW3:FW4"/>
    <mergeCell ref="FX3:FX4"/>
    <mergeCell ref="FZ3:FZ4"/>
    <mergeCell ref="FV5:FV7"/>
    <mergeCell ref="FW5:FW7"/>
    <mergeCell ref="GI5:GK7"/>
    <mergeCell ref="FN3:FN4"/>
    <mergeCell ref="FO3:FO4"/>
    <mergeCell ref="GJ2:GJ4"/>
    <mergeCell ref="GG2:GG4"/>
    <mergeCell ref="GH2:GH4"/>
    <mergeCell ref="FF3:FF4"/>
    <mergeCell ref="FG3:FG4"/>
    <mergeCell ref="FD5:FD7"/>
    <mergeCell ref="FO5:FO7"/>
    <mergeCell ref="FN5:FN7"/>
    <mergeCell ref="FM3:FM4"/>
    <mergeCell ref="FM5:FM7"/>
    <mergeCell ref="FE3:FE4"/>
    <mergeCell ref="FS3:FS4"/>
    <mergeCell ref="FU3:FU4"/>
    <mergeCell ref="GH5:GH7"/>
    <mergeCell ref="GF2:GF4"/>
    <mergeCell ref="GB2:GB4"/>
    <mergeCell ref="GC2:GC4"/>
    <mergeCell ref="GD2:GD4"/>
    <mergeCell ref="GE2:GE4"/>
    <mergeCell ref="GB5:GB7"/>
    <mergeCell ref="GC5:GC7"/>
    <mergeCell ref="GD5:GD7"/>
    <mergeCell ref="GE5:GE7"/>
    <mergeCell ref="GF5:GF7"/>
    <mergeCell ref="GG5:GG7"/>
    <mergeCell ref="FQ1:FZ2"/>
    <mergeCell ref="FP3:FP4"/>
    <mergeCell ref="CQ9:CU9"/>
    <mergeCell ref="CQ8:CU8"/>
    <mergeCell ref="CB8:CK9"/>
    <mergeCell ref="DE5:DE7"/>
    <mergeCell ref="FH3:FH4"/>
    <mergeCell ref="FI3:FI4"/>
    <mergeCell ref="EJ3:EJ4"/>
    <mergeCell ref="EK3:EK4"/>
    <mergeCell ref="EY3:EY4"/>
    <mergeCell ref="EM9:EQ9"/>
    <mergeCell ref="EJ5:EJ7"/>
    <mergeCell ref="EK5:EK7"/>
    <mergeCell ref="FA3:FA4"/>
    <mergeCell ref="ES3:ES4"/>
    <mergeCell ref="ET3:ET4"/>
    <mergeCell ref="EU3:EU4"/>
    <mergeCell ref="EV3:EV4"/>
    <mergeCell ref="EW3:EW4"/>
    <mergeCell ref="FL9:FP9"/>
    <mergeCell ref="EJ8:FP8"/>
    <mergeCell ref="EV5:EV7"/>
    <mergeCell ref="DG8:DQ10"/>
    <mergeCell ref="CM5:CM7"/>
    <mergeCell ref="CN5:CN7"/>
    <mergeCell ref="DD5:DD7"/>
    <mergeCell ref="DB5:DB7"/>
    <mergeCell ref="EH5:EH7"/>
    <mergeCell ref="FG9:FK9"/>
    <mergeCell ref="FG5:FG7"/>
    <mergeCell ref="FH5:FH7"/>
    <mergeCell ref="FI5:FI7"/>
    <mergeCell ref="FJ5:FJ7"/>
    <mergeCell ref="FK5:FK7"/>
    <mergeCell ref="EW5:EW7"/>
    <mergeCell ref="ES5:ES7"/>
    <mergeCell ref="FP5:FP7"/>
    <mergeCell ref="FE5:FE7"/>
    <mergeCell ref="FF5:FF7"/>
    <mergeCell ref="FL5:FL7"/>
    <mergeCell ref="DG5:DG7"/>
    <mergeCell ref="DH5:DH7"/>
    <mergeCell ref="DI5:DI7"/>
    <mergeCell ref="DJ5:DJ7"/>
    <mergeCell ref="DI2:DI4"/>
    <mergeCell ref="DJ2:DJ4"/>
    <mergeCell ref="EI5:EI7"/>
    <mergeCell ref="DW2:DY2"/>
    <mergeCell ref="DM2:DM4"/>
    <mergeCell ref="DX5:DX8"/>
    <mergeCell ref="FL3:FL4"/>
    <mergeCell ref="EL5:EL7"/>
    <mergeCell ref="EM5:EM7"/>
    <mergeCell ref="EN5:EN7"/>
    <mergeCell ref="EM3:EM4"/>
    <mergeCell ref="EO5:EO7"/>
    <mergeCell ref="EP5:EP7"/>
    <mergeCell ref="EZ5:EZ7"/>
    <mergeCell ref="DN2:DN4"/>
    <mergeCell ref="DO2:DO4"/>
    <mergeCell ref="DQ2:DQ4"/>
  </mergeCells>
  <conditionalFormatting sqref="C11:C30">
    <cfRule type="expression" dxfId="25" priority="25">
      <formula>$GR11&gt;=4</formula>
    </cfRule>
  </conditionalFormatting>
  <conditionalFormatting sqref="C31">
    <cfRule type="expression" dxfId="24" priority="26">
      <formula>$GR32&gt;=4</formula>
    </cfRule>
  </conditionalFormatting>
  <conditionalFormatting sqref="C32:C38 C40:C65">
    <cfRule type="expression" dxfId="23" priority="3">
      <formula>$GR32&gt;=4</formula>
    </cfRule>
  </conditionalFormatting>
  <conditionalFormatting sqref="D11:D65">
    <cfRule type="cellIs" dxfId="22" priority="2" operator="equal">
      <formula>0</formula>
    </cfRule>
  </conditionalFormatting>
  <conditionalFormatting sqref="E71:EE71 EG71:GN71">
    <cfRule type="cellIs" dxfId="21" priority="14" operator="equal">
      <formula>0</formula>
    </cfRule>
  </conditionalFormatting>
  <conditionalFormatting sqref="E73:EE73 EG73:GN73">
    <cfRule type="cellIs" dxfId="20" priority="16" operator="equal">
      <formula>0</formula>
    </cfRule>
  </conditionalFormatting>
  <conditionalFormatting sqref="E74:EE74 EG74:GN74">
    <cfRule type="cellIs" dxfId="19" priority="17" operator="equal">
      <formula>0</formula>
    </cfRule>
  </conditionalFormatting>
  <conditionalFormatting sqref="E75:EE75 EG75:GN75">
    <cfRule type="cellIs" dxfId="18" priority="18" operator="equal">
      <formula>0</formula>
    </cfRule>
  </conditionalFormatting>
  <conditionalFormatting sqref="AJ11:AT65 DG11:DM65 DQ11:DQ65 GB11:GH65">
    <cfRule type="expression" dxfId="17" priority="6">
      <formula>AND(AJ$2&lt;&gt;"",AJ11="",TRUE)</formula>
    </cfRule>
  </conditionalFormatting>
  <conditionalFormatting sqref="AJ11:AT65 DG11:DM65 DQ11:DR65 GB11:GH65 GJ11:GJ65 GL11:GL65 AZ11:AZ68">
    <cfRule type="cellIs" dxfId="16" priority="9" operator="equal">
      <formula>TRUE</formula>
    </cfRule>
  </conditionalFormatting>
  <conditionalFormatting sqref="AM11:AM65 GJ11:GJ65">
    <cfRule type="expression" dxfId="15" priority="27">
      <formula>AND(#REF!&lt;&gt;"",AM11="",TRUE)</formula>
    </cfRule>
  </conditionalFormatting>
  <conditionalFormatting sqref="AZ11:DM65 DX11:EE65 AZ66:BO68 ED66:EE68 E11:AT65 DQ11:DU65 EG11:GH65 GJ11:GJ65 GL11:GO65 GR11:GS65 E66:AI68 DY66:DY68">
    <cfRule type="cellIs" dxfId="14" priority="10" operator="equal">
      <formula>"R"</formula>
    </cfRule>
    <cfRule type="cellIs" dxfId="13" priority="11" operator="equal">
      <formula>"F"</formula>
    </cfRule>
    <cfRule type="cellIs" dxfId="12" priority="12" operator="equal">
      <formula>"J"</formula>
    </cfRule>
    <cfRule type="cellIs" dxfId="11" priority="13" operator="equal">
      <formula>TRUE</formula>
    </cfRule>
  </conditionalFormatting>
  <conditionalFormatting sqref="BD11:BD68 E72:EE72 EG72:GN72">
    <cfRule type="cellIs" dxfId="10" priority="15" operator="equal">
      <formula>0</formula>
    </cfRule>
  </conditionalFormatting>
  <conditionalFormatting sqref="BE11:BE68 DW11:DW65 GQ11:GQ65">
    <cfRule type="cellIs" dxfId="9" priority="20" operator="greaterThan">
      <formula>0</formula>
    </cfRule>
    <cfRule type="cellIs" dxfId="8" priority="24" operator="equal">
      <formula>0</formula>
    </cfRule>
  </conditionalFormatting>
  <conditionalFormatting sqref="DM11:DM65">
    <cfRule type="cellIs" dxfId="7" priority="4" operator="lessThan">
      <formula>6</formula>
    </cfRule>
  </conditionalFormatting>
  <conditionalFormatting sqref="DU11:DU65 GO11:GO65 BC11:BC68">
    <cfRule type="containsText" dxfId="6" priority="21" operator="containsText" text="F">
      <formula>NOT(ISERROR(SEARCH("F",BC11)))</formula>
    </cfRule>
    <cfRule type="containsText" dxfId="5" priority="22" operator="containsText" text="J">
      <formula>NOT(ISERROR(SEARCH("J",BC11)))</formula>
    </cfRule>
    <cfRule type="containsText" dxfId="4" priority="23" operator="containsText" text="R">
      <formula>NOT(ISERROR(SEARCH("R",BC11)))</formula>
    </cfRule>
  </conditionalFormatting>
  <conditionalFormatting sqref="DV11:DV65">
    <cfRule type="cellIs" dxfId="3" priority="5" operator="greaterThan">
      <formula>0</formula>
    </cfRule>
  </conditionalFormatting>
  <conditionalFormatting sqref="DX11:DX65 GR11:GR65 BF11:BF68">
    <cfRule type="cellIs" dxfId="2" priority="19" operator="greaterThanOrEqual">
      <formula>5</formula>
    </cfRule>
  </conditionalFormatting>
  <conditionalFormatting sqref="GP11:GP65">
    <cfRule type="cellIs" dxfId="1" priority="1" operator="greaterThan">
      <formula>0</formula>
    </cfRule>
  </conditionalFormatting>
  <conditionalFormatting sqref="GS11:GS65 BG11:BG68 EG11:EG65 DY11:DY68">
    <cfRule type="dataBar" priority="28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{171F67C0-5809-427F-A4B7-BC7C27FBDC5C}</x14:id>
        </ext>
      </extLst>
    </cfRule>
  </conditionalFormatting>
  <conditionalFormatting sqref="GX11:GY65 BH11:BH68 BM11:BN68 ED11:EE68">
    <cfRule type="cellIs" dxfId="0" priority="7" operator="lessThan">
      <formula>6</formula>
    </cfRule>
  </conditionalFormatting>
  <pageMargins left="0.7" right="0.7" top="0.75" bottom="0.75" header="0.3" footer="0.3"/>
  <pageSetup scale="10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71F67C0-5809-427F-A4B7-BC7C27FBDC5C}">
            <x14:dataBar minLength="0" maxLength="100" direction="leftToRight">
              <x14:cfvo type="autoMin"/>
              <x14:cfvo type="autoMax"/>
              <x14:negativeFillColor rgb="FFFF0000"/>
              <x14:axisColor rgb="FF000000"/>
            </x14:dataBar>
          </x14:cfRule>
          <xm:sqref>GS11:GS65 BG11:BG68 EG11:EG65 DY11:DY68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Mariela Leyva V</dc:creator>
  <cp:lastModifiedBy>Diego Aguilar Bautista</cp:lastModifiedBy>
  <dcterms:created xsi:type="dcterms:W3CDTF">2026-05-25T14:55:48Z</dcterms:created>
  <dcterms:modified xsi:type="dcterms:W3CDTF">2026-06-12T01:54:19Z</dcterms:modified>
</cp:coreProperties>
</file>