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文件\class\HONOR\try\"/>
    </mc:Choice>
  </mc:AlternateContent>
  <xr:revisionPtr revIDLastSave="0" documentId="13_ncr:1_{FD2A9F43-49B7-4D7B-A7E3-B6CDFB2A582D}" xr6:coauthVersionLast="47" xr6:coauthVersionMax="47" xr10:uidLastSave="{00000000-0000-0000-0000-000000000000}"/>
  <bookViews>
    <workbookView xWindow="-110" yWindow="-110" windowWidth="25820" windowHeight="14020" activeTab="2" xr2:uid="{070D7E01-684C-4BF3-8CC1-42BA7EA419C9}"/>
  </bookViews>
  <sheets>
    <sheet name="Sheet3" sheetId="3" r:id="rId1"/>
    <sheet name="Sheet2" sheetId="2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5" i="3" l="1"/>
  <c r="I25" i="3"/>
  <c r="K25" i="3"/>
  <c r="M25" i="3"/>
  <c r="N25" i="3"/>
  <c r="J25" i="3"/>
  <c r="R98" i="2"/>
  <c r="S98" i="2"/>
  <c r="Q98" i="2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AH33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31" i="2"/>
  <c r="AP27" i="2"/>
  <c r="AH52" i="2"/>
  <c r="AH49" i="2"/>
  <c r="AH54" i="2"/>
  <c r="AH41" i="2"/>
  <c r="AH46" i="2"/>
  <c r="AH53" i="2"/>
  <c r="AH43" i="2"/>
  <c r="AH55" i="2"/>
  <c r="AH34" i="2"/>
  <c r="AH35" i="2"/>
  <c r="AH32" i="2"/>
  <c r="AH39" i="2"/>
  <c r="AH40" i="2"/>
  <c r="AH36" i="2"/>
  <c r="AH48" i="2"/>
  <c r="AH51" i="2"/>
  <c r="AH37" i="2"/>
  <c r="AH44" i="2"/>
  <c r="AH47" i="2"/>
  <c r="AH38" i="2"/>
  <c r="AH45" i="2"/>
  <c r="AH42" i="2"/>
  <c r="AH50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88" i="2"/>
  <c r="AH24" i="2"/>
  <c r="AH10" i="2"/>
  <c r="AH8" i="2"/>
  <c r="AH22" i="2"/>
  <c r="AH9" i="2"/>
  <c r="AH3" i="2"/>
  <c r="AH6" i="2"/>
  <c r="AH20" i="2"/>
  <c r="AH12" i="2"/>
  <c r="AH13" i="2"/>
  <c r="AH25" i="2"/>
  <c r="AH19" i="2"/>
  <c r="AH18" i="2"/>
  <c r="AH23" i="2"/>
  <c r="AH17" i="2"/>
  <c r="AH15" i="2"/>
  <c r="AH16" i="2"/>
  <c r="AH5" i="2"/>
  <c r="AH11" i="2"/>
  <c r="AH4" i="2"/>
  <c r="AH14" i="2"/>
  <c r="AH26" i="2"/>
  <c r="AH21" i="2"/>
  <c r="AH7" i="2"/>
  <c r="AG24" i="2"/>
  <c r="AG10" i="2"/>
  <c r="AG8" i="2"/>
  <c r="AG22" i="2"/>
  <c r="AG9" i="2"/>
  <c r="AG3" i="2"/>
  <c r="AG6" i="2"/>
  <c r="AG20" i="2"/>
  <c r="AG12" i="2"/>
  <c r="AG13" i="2"/>
  <c r="AG25" i="2"/>
  <c r="AG19" i="2"/>
  <c r="AG18" i="2"/>
  <c r="AG23" i="2"/>
  <c r="AG17" i="2"/>
  <c r="AG15" i="2"/>
  <c r="AG16" i="2"/>
  <c r="AG5" i="2"/>
  <c r="AG11" i="2"/>
  <c r="AG4" i="2"/>
  <c r="AG14" i="2"/>
  <c r="AG26" i="2"/>
  <c r="AG21" i="2"/>
  <c r="AG7" i="2"/>
  <c r="A130" i="1" a="1"/>
  <c r="A130" i="1" s="1"/>
  <c r="AP23" i="2" l="1"/>
  <c r="AP18" i="2"/>
  <c r="AP13" i="2"/>
  <c r="AP25" i="2"/>
  <c r="AP19" i="2"/>
  <c r="AP12" i="2"/>
  <c r="AP20" i="2"/>
  <c r="AP6" i="2"/>
  <c r="AP7" i="2"/>
  <c r="AP22" i="2"/>
  <c r="AP21" i="2"/>
  <c r="AP3" i="2"/>
  <c r="AP9" i="2"/>
  <c r="AP8" i="2"/>
  <c r="AP5" i="2"/>
  <c r="AP10" i="2"/>
  <c r="AP4" i="2"/>
  <c r="AP16" i="2"/>
  <c r="AP24" i="2"/>
  <c r="AP26" i="2"/>
  <c r="AP11" i="2"/>
  <c r="AP15" i="2"/>
  <c r="AP14" i="2"/>
  <c r="AP17" i="2"/>
  <c r="AI3" i="2"/>
  <c r="AI21" i="2"/>
  <c r="AI26" i="2"/>
  <c r="AI14" i="2"/>
  <c r="AI4" i="2"/>
  <c r="AI19" i="2"/>
  <c r="AI9" i="2"/>
  <c r="AI22" i="2"/>
  <c r="AI8" i="2"/>
  <c r="AI25" i="2"/>
  <c r="AI11" i="2"/>
  <c r="AI16" i="2"/>
  <c r="AI10" i="2"/>
  <c r="AI15" i="2"/>
  <c r="AI17" i="2"/>
  <c r="AI5" i="2"/>
  <c r="AI24" i="2"/>
  <c r="AI6" i="2"/>
  <c r="AI18" i="2"/>
  <c r="AI23" i="2"/>
  <c r="AI12" i="2"/>
  <c r="AI13" i="2"/>
  <c r="AI7" i="2"/>
  <c r="AI20" i="2"/>
  <c r="T27" i="3"/>
  <c r="T27" i="3" a="1"/>
  <c r="H185" i="1"/>
  <c r="H185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<sst xmlns="http://schemas.openxmlformats.org/spreadsheetml/2006/main" count="1243" uniqueCount="421">
  <si>
    <t>https://mdpr.jp/news/detail/2092257</t>
    <phoneticPr fontId="1" type="noConversion"/>
  </si>
  <si>
    <t>小坂菜緒（日向坂46）</t>
    <phoneticPr fontId="1" type="noConversion"/>
  </si>
  <si>
    <t>堀未央奈（乃木坂46）</t>
    <phoneticPr fontId="1" type="noConversion"/>
  </si>
  <si>
    <t>votes</t>
    <phoneticPr fontId="1" type="noConversion"/>
  </si>
  <si>
    <t>松井珠理奈（SKE48）</t>
    <phoneticPr fontId="1" type="noConversion"/>
  </si>
  <si>
    <t>星野みなみ（乃木坂46）</t>
    <phoneticPr fontId="1" type="noConversion"/>
  </si>
  <si>
    <t>与田祐希（乃木坂46）</t>
    <phoneticPr fontId="1" type="noConversion"/>
  </si>
  <si>
    <t>生田絵梨花（乃木坂46）</t>
    <phoneticPr fontId="1" type="noConversion"/>
  </si>
  <si>
    <t>加藤史帆（日向坂46）</t>
    <phoneticPr fontId="1" type="noConversion"/>
  </si>
  <si>
    <t>followers on twitter</t>
    <phoneticPr fontId="1" type="noConversion"/>
  </si>
  <si>
    <t>followers on tiktok</t>
    <phoneticPr fontId="1" type="noConversion"/>
  </si>
  <si>
    <t>白石麻衣（乃木坂46）</t>
    <phoneticPr fontId="1" type="noConversion"/>
  </si>
  <si>
    <t>白石麻衣staff 240k 白石麻衣写真集220k</t>
    <phoneticPr fontId="1" type="noConversion"/>
  </si>
  <si>
    <t>NO</t>
    <phoneticPr fontId="1" type="noConversion"/>
  </si>
  <si>
    <t>110K</t>
    <phoneticPr fontId="1" type="noConversion"/>
  </si>
  <si>
    <t>菅井友香（欅坂46）</t>
    <phoneticPr fontId="1" type="noConversion"/>
  </si>
  <si>
    <t>147K</t>
    <phoneticPr fontId="1" type="noConversion"/>
  </si>
  <si>
    <t>96K 写真集</t>
    <phoneticPr fontId="1" type="noConversion"/>
  </si>
  <si>
    <t>写真集 10k</t>
    <phoneticPr fontId="1" type="noConversion"/>
  </si>
  <si>
    <t>*</t>
    <phoneticPr fontId="1" type="noConversion"/>
  </si>
  <si>
    <t>10k 生日会</t>
    <phoneticPr fontId="1" type="noConversion"/>
  </si>
  <si>
    <t>rank by appearance 2020</t>
    <phoneticPr fontId="1" type="noConversion"/>
  </si>
  <si>
    <t>followers on instagram(k)</t>
    <phoneticPr fontId="1" type="noConversion"/>
  </si>
  <si>
    <t>齋藤飛鳥（乃木坂46）　</t>
    <phoneticPr fontId="1" type="noConversion"/>
  </si>
  <si>
    <t>参加回数</t>
    <phoneticPr fontId="1" type="noConversion"/>
  </si>
  <si>
    <t>選抜回数</t>
    <phoneticPr fontId="1" type="noConversion"/>
  </si>
  <si>
    <t>センター回数</t>
    <phoneticPr fontId="1" type="noConversion"/>
  </si>
  <si>
    <t>遠藤さくら（乃木坂46）</t>
  </si>
  <si>
    <t>山下美月（乃木坂46）</t>
  </si>
  <si>
    <t>土生瑞穂（欅坂46）</t>
  </si>
  <si>
    <t>加藤美南（NGT48）　</t>
  </si>
  <si>
    <t>松井珠理奈（SKE48）</t>
  </si>
  <si>
    <t>山本望叶（NMB48）</t>
  </si>
  <si>
    <t>田村真佑（乃木坂46）</t>
  </si>
  <si>
    <t>星野みなみ（乃木坂46）</t>
  </si>
  <si>
    <t>与田祐希（乃木坂46）</t>
  </si>
  <si>
    <t>生田絵梨花（乃木坂46）</t>
  </si>
  <si>
    <t>河田陽菜（日向坂46）</t>
  </si>
  <si>
    <t>overall</t>
  </si>
  <si>
    <t>comm</t>
  </si>
  <si>
    <t>real</t>
  </si>
  <si>
    <t>鈴木絢音（乃木坂46）</t>
  </si>
  <si>
    <t>小坂菜緒（日向坂46）</t>
  </si>
  <si>
    <t>齋藤飛鳥（乃木坂46）</t>
  </si>
  <si>
    <t>佐々木琴子（乃木坂46）</t>
  </si>
  <si>
    <t>太田夢莉（NMB48）</t>
  </si>
  <si>
    <t>平手友梨奈（欅坂46）</t>
  </si>
  <si>
    <t>鈴本美愉（欅坂46）</t>
  </si>
  <si>
    <t>寺田蘭世（乃木坂46）</t>
  </si>
  <si>
    <t>松村沙友理（乃木坂46）</t>
  </si>
  <si>
    <t>白石麻衣</t>
  </si>
  <si>
    <t>佐々木琴子</t>
  </si>
  <si>
    <t>齋藤飛鳥</t>
  </si>
  <si>
    <t>堀未央奈</t>
  </si>
  <si>
    <t>鈴木絢音</t>
  </si>
  <si>
    <t>太田夢莉</t>
  </si>
  <si>
    <t>　2,412</t>
  </si>
  <si>
    <t>松井珠理奈</t>
  </si>
  <si>
    <t>横山由依</t>
  </si>
  <si>
    <t>菅井友香</t>
  </si>
  <si>
    <t>山本彩</t>
  </si>
  <si>
    <t>西野七瀬</t>
  </si>
  <si>
    <t>松村沙友理</t>
  </si>
  <si>
    <t>相楽伊織</t>
  </si>
  <si>
    <t>生田絵梨花</t>
  </si>
  <si>
    <t>渡辺梨加</t>
  </si>
  <si>
    <t>山下美月</t>
  </si>
  <si>
    <t>星野みなみ</t>
  </si>
  <si>
    <t>長濱ねる</t>
  </si>
  <si>
    <t>小坂菜緒</t>
  </si>
  <si>
    <t>高柳明音</t>
  </si>
  <si>
    <t>渡辺麻友</t>
  </si>
  <si>
    <t>鎌田菜月</t>
  </si>
  <si>
    <t>松村香織</t>
  </si>
  <si>
    <t>渡邉理佐</t>
  </si>
  <si>
    <t>白間美瑠</t>
  </si>
  <si>
    <t>島崎遥香</t>
  </si>
  <si>
    <t>渡辺美優紀</t>
  </si>
  <si>
    <t>松井玲奈</t>
  </si>
  <si>
    <t>加藤玲奈</t>
  </si>
  <si>
    <t>冨吉明日香</t>
  </si>
  <si>
    <t>神門沙樹</t>
  </si>
  <si>
    <t>後藤泉</t>
  </si>
  <si>
    <t>村重杏奈</t>
  </si>
  <si>
    <t>北原里英</t>
  </si>
  <si>
    <t>石田晴香</t>
  </si>
  <si>
    <t>竹内彩姫</t>
  </si>
  <si>
    <t>江籠裕奈</t>
  </si>
  <si>
    <t>後藤理沙子</t>
  </si>
  <si>
    <t>渡辺梨加（欅坂46）</t>
  </si>
  <si>
    <t>長濱ねる（欅坂46）</t>
  </si>
  <si>
    <t>白石麻衣（240票）</t>
  </si>
  <si>
    <t>渡邉理佐（65票）</t>
  </si>
  <si>
    <t>上白石萌音（50票）</t>
  </si>
  <si>
    <t>西野七瀬（47票）</t>
  </si>
  <si>
    <t>石原さとみ（46票）</t>
  </si>
  <si>
    <t>10,9,6</t>
  </si>
  <si>
    <t>新垣結衣</t>
  </si>
  <si>
    <t>北川景子</t>
  </si>
  <si>
    <t>橋本環奈</t>
  </si>
  <si>
    <t>浜辺美波</t>
  </si>
  <si>
    <t>石原さとみ</t>
  </si>
  <si>
    <t>今田美桜</t>
  </si>
  <si>
    <t>石田 ゆり子</t>
  </si>
  <si>
    <t>綾瀬はるか</t>
  </si>
  <si>
    <t>深田恭子</t>
  </si>
  <si>
    <t>井川遥</t>
  </si>
  <si>
    <t>広瀬すず</t>
  </si>
  <si>
    <t>中条あやみ</t>
  </si>
  <si>
    <t>沢尻エリカ</t>
  </si>
  <si>
    <t>佐々木希</t>
  </si>
  <si>
    <t>石田ゆり子</t>
  </si>
  <si>
    <t>柴咲コウ</t>
  </si>
  <si>
    <t>吉瀬美智子</t>
  </si>
  <si>
    <t>有村架純</t>
  </si>
  <si>
    <t>菅井友香（欅坂46）</t>
  </si>
  <si>
    <t>渡邉理佐（欅坂46）</t>
  </si>
  <si>
    <t>堀未央奈（乃木坂46）</t>
  </si>
  <si>
    <t>加藤史帆</t>
  </si>
  <si>
    <t>与田祐希</t>
  </si>
  <si>
    <t>列1</t>
  </si>
  <si>
    <t>列2</t>
  </si>
  <si>
    <t>列3</t>
  </si>
  <si>
    <t>列4</t>
  </si>
  <si>
    <t>列5</t>
  </si>
  <si>
    <t>列6</t>
  </si>
  <si>
    <t>列7</t>
  </si>
  <si>
    <t>general</t>
    <phoneticPr fontId="1" type="noConversion"/>
  </si>
  <si>
    <t>r = 0.7436</t>
  </si>
  <si>
    <t>橋本環奈（183票）</t>
    <phoneticPr fontId="1" type="noConversion"/>
  </si>
  <si>
    <t>橋本環奈</t>
    <phoneticPr fontId="1" type="noConversion"/>
  </si>
  <si>
    <t>alexnet giving low score on dark image</t>
  </si>
  <si>
    <t>綾瀬はるか</t>
    <phoneticPr fontId="1" type="noConversion"/>
  </si>
  <si>
    <t>新垣結衣（107票）</t>
    <phoneticPr fontId="1" type="noConversion"/>
  </si>
  <si>
    <t>今田美桜（120票）</t>
    <phoneticPr fontId="1" type="noConversion"/>
  </si>
  <si>
    <t>齋藤飛鳥（122票）</t>
    <phoneticPr fontId="1" type="noConversion"/>
  </si>
  <si>
    <t>広瀬すず（96票）</t>
    <phoneticPr fontId="1" type="noConversion"/>
  </si>
  <si>
    <t>浜辺美波（86票）</t>
    <phoneticPr fontId="1" type="noConversion"/>
  </si>
  <si>
    <t>永野芽郁（62票）</t>
    <phoneticPr fontId="1" type="noConversion"/>
  </si>
  <si>
    <t>石田ゆり子</t>
    <phoneticPr fontId="1" type="noConversion"/>
  </si>
  <si>
    <t>柴咲コウ</t>
    <phoneticPr fontId="1" type="noConversion"/>
  </si>
  <si>
    <t>石原さとみ</t>
    <phoneticPr fontId="1" type="noConversion"/>
  </si>
  <si>
    <t>北川景子</t>
    <phoneticPr fontId="1" type="noConversion"/>
  </si>
  <si>
    <t>多为10-30岁投票</t>
    <phoneticPr fontId="1" type="noConversion"/>
  </si>
  <si>
    <t>井川遥</t>
    <phoneticPr fontId="1" type="noConversion"/>
  </si>
  <si>
    <t>ALLなりたい2022</t>
    <phoneticPr fontId="1" type="noConversion"/>
  </si>
  <si>
    <t>桐谷美玲</t>
  </si>
  <si>
    <t>宮崎あおい</t>
  </si>
  <si>
    <t>/</t>
    <phoneticPr fontId="1" type="noConversion"/>
  </si>
  <si>
    <t>多为40-60岁投票</t>
    <phoneticPr fontId="1" type="noConversion"/>
  </si>
  <si>
    <t>山下美月</t>
    <phoneticPr fontId="1" type="noConversion"/>
  </si>
  <si>
    <t>星野みなみ</t>
    <phoneticPr fontId="1" type="noConversion"/>
  </si>
  <si>
    <t>白石麻衣</t>
    <phoneticPr fontId="1" type="noConversion"/>
  </si>
  <si>
    <t>渡辺梨加</t>
    <phoneticPr fontId="1" type="noConversion"/>
  </si>
  <si>
    <t>山本彩</t>
    <phoneticPr fontId="1" type="noConversion"/>
  </si>
  <si>
    <t>齋藤飛鳥</t>
    <phoneticPr fontId="1" type="noConversion"/>
  </si>
  <si>
    <t>長濱ねる</t>
    <phoneticPr fontId="1" type="noConversion"/>
  </si>
  <si>
    <t>渡邉理佐</t>
    <phoneticPr fontId="1" type="noConversion"/>
  </si>
  <si>
    <t>生田絵梨花</t>
    <phoneticPr fontId="1" type="noConversion"/>
  </si>
  <si>
    <t>渡辺麻友</t>
    <phoneticPr fontId="1" type="noConversion"/>
  </si>
  <si>
    <t>菅井友香</t>
    <phoneticPr fontId="1" type="noConversion"/>
  </si>
  <si>
    <t>相楽伊織</t>
    <phoneticPr fontId="1" type="noConversion"/>
  </si>
  <si>
    <t>与田祐希</t>
    <phoneticPr fontId="1" type="noConversion"/>
  </si>
  <si>
    <t>佐々木琴子</t>
    <phoneticPr fontId="1" type="noConversion"/>
  </si>
  <si>
    <t>加藤史帆</t>
    <phoneticPr fontId="1" type="noConversion"/>
  </si>
  <si>
    <t>鎌田菜月</t>
    <phoneticPr fontId="1" type="noConversion"/>
  </si>
  <si>
    <t>松井珠理奈</t>
    <phoneticPr fontId="1" type="noConversion"/>
  </si>
  <si>
    <t>西野七瀬</t>
    <phoneticPr fontId="1" type="noConversion"/>
  </si>
  <si>
    <t>太田夢莉</t>
    <phoneticPr fontId="1" type="noConversion"/>
  </si>
  <si>
    <t>鈴木絢音</t>
    <phoneticPr fontId="1" type="noConversion"/>
  </si>
  <si>
    <t>堀未央奈</t>
    <phoneticPr fontId="1" type="noConversion"/>
  </si>
  <si>
    <t>松村沙友理</t>
    <phoneticPr fontId="1" type="noConversion"/>
  </si>
  <si>
    <t>a</t>
    <phoneticPr fontId="1" type="noConversion"/>
  </si>
  <si>
    <t>male 22</t>
    <phoneticPr fontId="1" type="noConversion"/>
  </si>
  <si>
    <t>橋本環奈2021-10.jpg</t>
    <phoneticPr fontId="1" type="noConversion"/>
  </si>
  <si>
    <t>橋本環奈2020-1.jpg</t>
    <phoneticPr fontId="1" type="noConversion"/>
  </si>
  <si>
    <t>橋本環奈2020-2.jpg</t>
    <phoneticPr fontId="1" type="noConversion"/>
  </si>
  <si>
    <t>橋本環奈2022-7.jpg</t>
    <phoneticPr fontId="1" type="noConversion"/>
  </si>
  <si>
    <t>橋本環奈2022-3.jpg</t>
    <phoneticPr fontId="1" type="noConversion"/>
  </si>
  <si>
    <t>橋本環奈2020-3.jpg</t>
  </si>
  <si>
    <t>橋本環奈2020-5.jpg</t>
    <phoneticPr fontId="1" type="noConversion"/>
  </si>
  <si>
    <t>橋本環奈2021-8.jpg</t>
    <phoneticPr fontId="1" type="noConversion"/>
  </si>
  <si>
    <t>橋本環奈2022-9.jpg</t>
    <phoneticPr fontId="1" type="noConversion"/>
  </si>
  <si>
    <t>横山由依</t>
    <phoneticPr fontId="1" type="noConversion"/>
  </si>
  <si>
    <t>commercial</t>
    <phoneticPr fontId="1" type="noConversion"/>
  </si>
  <si>
    <t>real</t>
    <phoneticPr fontId="1" type="noConversion"/>
  </si>
  <si>
    <t>ACC</t>
    <phoneticPr fontId="1" type="noConversion"/>
  </si>
  <si>
    <t>male 23</t>
    <phoneticPr fontId="1" type="noConversion"/>
  </si>
  <si>
    <t>橋本環奈2022-5.jpg</t>
    <phoneticPr fontId="1" type="noConversion"/>
  </si>
  <si>
    <t>橋本環奈2021-1.jpg</t>
    <phoneticPr fontId="1" type="noConversion"/>
  </si>
  <si>
    <t>橋本環奈2021-5.jpg</t>
    <phoneticPr fontId="1" type="noConversion"/>
  </si>
  <si>
    <t>橋本環奈2020-4.jpg</t>
  </si>
  <si>
    <t>橋本環奈2020-4.jpg</t>
    <phoneticPr fontId="1" type="noConversion"/>
  </si>
  <si>
    <t>橋本環奈2020-10.jpg</t>
    <phoneticPr fontId="1" type="noConversion"/>
  </si>
  <si>
    <t>橋本環奈2022-8.jpg</t>
    <phoneticPr fontId="1" type="noConversion"/>
  </si>
  <si>
    <t>橋本環奈2020-7.jpg</t>
    <phoneticPr fontId="1" type="noConversion"/>
  </si>
  <si>
    <t>橋本環奈2022-1.jpg</t>
    <phoneticPr fontId="1" type="noConversion"/>
  </si>
  <si>
    <t>橋本環奈2022-2.jpg</t>
    <phoneticPr fontId="1" type="noConversion"/>
  </si>
  <si>
    <t>ABC</t>
    <phoneticPr fontId="1" type="noConversion"/>
  </si>
  <si>
    <t>g</t>
    <phoneticPr fontId="1" type="noConversion"/>
  </si>
  <si>
    <t>b</t>
    <phoneticPr fontId="1" type="noConversion"/>
  </si>
  <si>
    <t>female 28</t>
    <phoneticPr fontId="1" type="noConversion"/>
  </si>
  <si>
    <t>橋本環奈2022-4.jpg</t>
    <phoneticPr fontId="1" type="noConversion"/>
  </si>
  <si>
    <t>橋本環奈2020-8.jpg</t>
    <phoneticPr fontId="1" type="noConversion"/>
  </si>
  <si>
    <t>CCC</t>
    <phoneticPr fontId="1" type="noConversion"/>
  </si>
  <si>
    <t>male 31</t>
    <phoneticPr fontId="1" type="noConversion"/>
  </si>
  <si>
    <t>橋本環奈2021-6.jpg</t>
    <phoneticPr fontId="1" type="noConversion"/>
  </si>
  <si>
    <t>橋本環奈2021-9.jpg</t>
    <phoneticPr fontId="1" type="noConversion"/>
  </si>
  <si>
    <t>橋本環奈2022-10.jpg</t>
    <phoneticPr fontId="1" type="noConversion"/>
  </si>
  <si>
    <t>male 48</t>
    <phoneticPr fontId="1" type="noConversion"/>
  </si>
  <si>
    <t>橋本環奈2020-3.jpg</t>
    <phoneticPr fontId="1" type="noConversion"/>
  </si>
  <si>
    <t>CCA</t>
    <phoneticPr fontId="1" type="noConversion"/>
  </si>
  <si>
    <t>橋本環奈2021-4.jpg</t>
    <phoneticPr fontId="1" type="noConversion"/>
  </si>
  <si>
    <t>橋本環奈2021-7.jpg</t>
    <phoneticPr fontId="1" type="noConversion"/>
  </si>
  <si>
    <t>橋本環奈2022-6.jpg</t>
    <phoneticPr fontId="1" type="noConversion"/>
  </si>
  <si>
    <t>橋本環奈2020-6.jpg</t>
    <phoneticPr fontId="1" type="noConversion"/>
  </si>
  <si>
    <t>AAA</t>
    <phoneticPr fontId="1" type="noConversion"/>
  </si>
  <si>
    <t>female 23</t>
    <phoneticPr fontId="1" type="noConversion"/>
  </si>
  <si>
    <t>橋本環奈2021-3.jpg</t>
    <phoneticPr fontId="1" type="noConversion"/>
  </si>
  <si>
    <t>橋本環奈2020-9.jpg</t>
    <phoneticPr fontId="1" type="noConversion"/>
  </si>
  <si>
    <t>橋本環奈2021-2.jpg</t>
    <phoneticPr fontId="1" type="noConversion"/>
  </si>
  <si>
    <t>松村香織</t>
    <phoneticPr fontId="1" type="noConversion"/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</si>
  <si>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</si>
  <si>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</si>
  <si>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</si>
  <si>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</si>
  <si>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</si>
  <si>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</si>
  <si>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</si>
  <si>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</si>
  <si>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</si>
  <si>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</si>
  <si>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</si>
  <si>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</si>
  <si>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</si>
  <si>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</si>
  <si>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</si>
  <si>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</si>
  <si>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</si>
  <si>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</si>
  <si>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</si>
  <si>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列27</t>
  </si>
  <si>
    <t>列28</t>
  </si>
  <si>
    <t>列29</t>
  </si>
  <si>
    <t>列30</t>
  </si>
  <si>
    <t>r = 0.196</t>
  </si>
  <si>
    <t>Results of the pearson correlation indicated that there is a non significant small positive relationship between X and Y, (r(22) = .196, p = .359).</t>
  </si>
  <si>
    <t>列8</t>
    <phoneticPr fontId="1" type="noConversion"/>
  </si>
  <si>
    <t>Results of the pearson correlation indicated that there is a non significant medium positive relationship between X and Y, (r(28) = .351, p = .057).</t>
  </si>
  <si>
    <t>r = 0.3508</t>
  </si>
  <si>
    <t>comm</t>
    <phoneticPr fontId="1" type="noConversion"/>
  </si>
  <si>
    <t>r</t>
    <phoneticPr fontId="1" type="noConversion"/>
  </si>
  <si>
    <t>列31</t>
    <phoneticPr fontId="1" type="noConversion"/>
  </si>
  <si>
    <t>RES18</t>
    <phoneticPr fontId="1" type="noConversion"/>
  </si>
  <si>
    <t>ALEXNET</t>
    <phoneticPr fontId="1" type="noConversion"/>
  </si>
  <si>
    <t>alexnet</t>
    <phoneticPr fontId="1" type="noConversion"/>
  </si>
  <si>
    <t>resnet</t>
    <phoneticPr fontId="1" type="noConversion"/>
  </si>
  <si>
    <t>Results of the pearson correlation indicated that there is a non significant medium positive relationship between X and Y, (r(22) = .312, p = .138).</t>
  </si>
  <si>
    <t>r = 0.3116</t>
  </si>
  <si>
    <t>列6</t>
    <phoneticPr fontId="1" type="noConversion"/>
  </si>
  <si>
    <t>8-6=1.3</t>
    <phoneticPr fontId="1" type="noConversion"/>
  </si>
  <si>
    <t>9=4.43,8=4.61,6=3.32</t>
    <phoneticPr fontId="1" type="noConversion"/>
  </si>
  <si>
    <t>8=4.0</t>
    <phoneticPr fontId="1" type="noConversion"/>
  </si>
  <si>
    <t>3 low 8 high</t>
    <phoneticPr fontId="1" type="noConversion"/>
  </si>
  <si>
    <t>8=4.26,9=3.44,10=3.46</t>
    <phoneticPr fontId="1" type="noConversion"/>
  </si>
  <si>
    <t>1high 6 low</t>
    <phoneticPr fontId="1" type="noConversion"/>
  </si>
  <si>
    <t>6 low</t>
    <phoneticPr fontId="1" type="noConversion"/>
  </si>
  <si>
    <t>4 high</t>
    <phoneticPr fontId="1" type="noConversion"/>
  </si>
  <si>
    <t>9 2.98</t>
    <phoneticPr fontId="1" type="noConversion"/>
  </si>
  <si>
    <t>6 = 3.38</t>
    <phoneticPr fontId="1" type="noConversion"/>
  </si>
  <si>
    <t>5=3.75 7=4.18</t>
    <phoneticPr fontId="1" type="noConversion"/>
  </si>
  <si>
    <t>3.9326/3.2052/3.3819/3.6112/3.4962</t>
    <phoneticPr fontId="1" type="noConversion"/>
  </si>
  <si>
    <t>7=3.32 10=3.47</t>
    <phoneticPr fontId="1" type="noConversion"/>
  </si>
  <si>
    <t>tensor([4.1823], device='cuda:0')</t>
  </si>
  <si>
    <t>tensor([4.5826], device='cuda:0')</t>
  </si>
  <si>
    <t>tensor([4.4476], device='cuda:0')</t>
  </si>
  <si>
    <t>tensor([3.7678], device='cuda:0')</t>
  </si>
  <si>
    <t>tensor([4.2482], device='cuda:0')</t>
  </si>
  <si>
    <t>tensor([4.3136], device='cuda:0')</t>
  </si>
  <si>
    <t>tensor([4.3610], device='cuda:0')</t>
  </si>
  <si>
    <t>tensor([3.9819], device='cuda:0')</t>
  </si>
  <si>
    <t>tensor([4.2701], device='cuda:0')</t>
    <phoneticPr fontId="1" type="noConversion"/>
  </si>
  <si>
    <t>tensor([4.3344], device='cuda:0')</t>
    <phoneticPr fontId="1" type="noConversion"/>
  </si>
  <si>
    <t>10 = 3.5684</t>
    <phoneticPr fontId="1" type="noConversion"/>
  </si>
  <si>
    <t>3.8528/3.5455/2.8133/3.1673/3.9183</t>
    <phoneticPr fontId="1" type="noConversion"/>
  </si>
  <si>
    <t>2=4.4 3=4.5</t>
    <phoneticPr fontId="1" type="noConversion"/>
  </si>
  <si>
    <t>5=3.7 6=3.55</t>
    <phoneticPr fontId="1" type="noConversion"/>
  </si>
  <si>
    <t>6=3.48, 8=3.59</t>
    <phoneticPr fontId="1" type="noConversion"/>
  </si>
  <si>
    <t>tensor([3.6036], device='cuda:0')</t>
  </si>
  <si>
    <t>tensor([4.1987], device='cuda:0')</t>
  </si>
  <si>
    <t>tensor([4.1785], device='cuda:0')</t>
  </si>
  <si>
    <t>tensor([4.3864], device='cuda:0')</t>
  </si>
  <si>
    <t>tensor([4.1956], device='cuda:0')</t>
  </si>
  <si>
    <t>tensor([3.0731], device='cuda:0')</t>
  </si>
  <si>
    <t>tensor([3.3808], device='cuda:0')</t>
  </si>
  <si>
    <t>tensor([3.7930], device='cuda:0')</t>
  </si>
  <si>
    <t>tensor([4.1596], device='cuda:0')</t>
  </si>
  <si>
    <t>tensor([3.5007], device='cuda:0')</t>
  </si>
  <si>
    <t>鈴木絢音alex</t>
    <phoneticPr fontId="1" type="noConversion"/>
  </si>
  <si>
    <t>山下美月alex</t>
    <phoneticPr fontId="1" type="noConversion"/>
  </si>
  <si>
    <t>1=3.69 6= 3.11 9 = 4.11</t>
    <phoneticPr fontId="1" type="noConversion"/>
  </si>
  <si>
    <t>5= 3.62 8 =3.21</t>
    <phoneticPr fontId="1" type="noConversion"/>
  </si>
  <si>
    <t>5=3.62 6=3.44 8 =4.09</t>
    <phoneticPr fontId="1" type="noConversion"/>
  </si>
  <si>
    <t>5=3.64 6=2.9 8=3.61</t>
    <phoneticPr fontId="1" type="noConversion"/>
  </si>
  <si>
    <t>6=3.5 9=3.28</t>
    <phoneticPr fontId="1" type="noConversion"/>
  </si>
  <si>
    <t>tensor([3.9132], device='cuda:0')</t>
  </si>
  <si>
    <t>tensor([3.4838], device='cuda:0')</t>
  </si>
  <si>
    <t>tensor([4.3291], device='cuda:0')</t>
  </si>
  <si>
    <t>tensor([3.3017], device='cuda:0')</t>
  </si>
  <si>
    <t>tensor([3.6109], device='cuda:0')</t>
  </si>
  <si>
    <t>tensor([4.1839], device='cuda:0')</t>
  </si>
  <si>
    <t>tensor([3.5104], device='cuda:0')</t>
  </si>
  <si>
    <t>tensor([3.6154], device='cuda:0')</t>
  </si>
  <si>
    <t>tensor([4.1414], device='cuda:0')</t>
  </si>
  <si>
    <t>tensor([3.9355], device='cuda:0')</t>
  </si>
  <si>
    <t>渡辺麻友alex5-10</t>
    <phoneticPr fontId="1" type="noConversion"/>
  </si>
  <si>
    <t>太田夢莉alex5-10</t>
    <phoneticPr fontId="1" type="noConversion"/>
  </si>
  <si>
    <t>7=3.45</t>
    <phoneticPr fontId="1" type="noConversion"/>
  </si>
  <si>
    <t>tensor([3.9029], device='cuda:0')</t>
  </si>
  <si>
    <t>tensor([4.0018], device='cuda:0')</t>
  </si>
  <si>
    <t>tensor([3.9660], device='cuda:0')</t>
  </si>
  <si>
    <t>tensor([3.4160], device='cuda:0')</t>
  </si>
  <si>
    <t>tensor([3.4291], device='cuda:0')</t>
  </si>
  <si>
    <t>tensor([3.6607], device='cuda:0')</t>
  </si>
  <si>
    <t>tensor([3.9820], device='cuda:0')</t>
  </si>
  <si>
    <t>tensor([3.3780], device='cuda:0')</t>
  </si>
  <si>
    <t>tensor([3.1171], device='cuda:0')</t>
  </si>
  <si>
    <t>tensor([3.8171], device='cuda:0')</t>
  </si>
  <si>
    <t>松村沙友理res</t>
    <phoneticPr fontId="1" type="noConversion"/>
  </si>
  <si>
    <t>6=3.31 9 =3.26</t>
    <phoneticPr fontId="1" type="noConversion"/>
  </si>
  <si>
    <t>6=3.78</t>
    <phoneticPr fontId="1" type="noConversion"/>
  </si>
  <si>
    <t>6=2.99</t>
    <phoneticPr fontId="1" type="noConversion"/>
  </si>
  <si>
    <t>3=4.39 4=4.51 5=3.76</t>
    <phoneticPr fontId="1" type="noConversion"/>
  </si>
  <si>
    <t>9=3.37</t>
    <phoneticPr fontId="1" type="noConversion"/>
  </si>
  <si>
    <t>4=3.73</t>
    <phoneticPr fontId="1" type="noConversion"/>
  </si>
  <si>
    <t>10=3.35</t>
    <phoneticPr fontId="1" type="noConversion"/>
  </si>
  <si>
    <t>7=3.58 10=3.16</t>
    <phoneticPr fontId="1" type="noConversion"/>
  </si>
  <si>
    <t>1=3.69 2=3.6 6=2.88 7=3.4</t>
    <phoneticPr fontId="1" type="noConversion"/>
  </si>
  <si>
    <t>2=3.68 6=3.55 7=3.55</t>
    <phoneticPr fontId="1" type="noConversion"/>
  </si>
  <si>
    <t>2=3.43 3=4.27 9=3.85</t>
    <phoneticPr fontId="1" type="noConversion"/>
  </si>
  <si>
    <t>2=3.31 8=3.61 10=3.38</t>
    <phoneticPr fontId="1" type="noConversion"/>
  </si>
  <si>
    <t>8=3.92</t>
    <phoneticPr fontId="1" type="noConversion"/>
  </si>
  <si>
    <t>4=3.86 9=3.56 10=3.7</t>
    <phoneticPr fontId="1" type="noConversion"/>
  </si>
  <si>
    <t xml:space="preserve">白石麻衣9alex 4.43 </t>
  </si>
  <si>
    <t>白石麻衣6 alex 3.32</t>
  </si>
  <si>
    <t>白石麻衣8alex 4.61/res18 4</t>
    <phoneticPr fontId="1" type="noConversion"/>
  </si>
  <si>
    <t>ResNet-18</t>
    <phoneticPr fontId="1" type="noConversion"/>
  </si>
  <si>
    <t>Alex-Net</t>
    <phoneticPr fontId="1" type="noConversion"/>
  </si>
  <si>
    <t>realistic</t>
    <phoneticPr fontId="1" type="noConversion"/>
  </si>
  <si>
    <t>overall</t>
    <phoneticPr fontId="1" type="noConversion"/>
  </si>
  <si>
    <t>Query</t>
    <phoneticPr fontId="1" type="noConversion"/>
  </si>
  <si>
    <t>res ge</t>
    <phoneticPr fontId="1" type="noConversion"/>
  </si>
  <si>
    <t>res co</t>
    <phoneticPr fontId="1" type="noConversion"/>
  </si>
  <si>
    <t>res re</t>
    <phoneticPr fontId="1" type="noConversion"/>
  </si>
  <si>
    <t>al co</t>
    <phoneticPr fontId="1" type="noConversion"/>
  </si>
  <si>
    <t>al re</t>
    <phoneticPr fontId="1" type="noConversion"/>
  </si>
  <si>
    <t>al ge</t>
    <phoneticPr fontId="1" type="noConversion"/>
  </si>
  <si>
    <t>hu</t>
    <phoneticPr fontId="1" type="noConversion"/>
  </si>
  <si>
    <t>in</t>
    <phoneticPr fontId="1" type="noConversion"/>
  </si>
  <si>
    <t>co</t>
    <phoneticPr fontId="1" type="noConversion"/>
  </si>
  <si>
    <t>hu c</t>
    <phoneticPr fontId="1" type="noConversion"/>
  </si>
  <si>
    <t>hu r</t>
    <phoneticPr fontId="1" type="noConversion"/>
  </si>
  <si>
    <t>Spearman's rank correlation coeffecient</t>
    <phoneticPr fontId="1" type="noConversion"/>
  </si>
  <si>
    <t>Spearman's rank correlation coefficient</t>
  </si>
  <si>
    <t>Spearman's rank correlation coefficient</t>
    <phoneticPr fontId="1" type="noConversion"/>
  </si>
  <si>
    <t>query general</t>
    <phoneticPr fontId="1" type="noConversion"/>
  </si>
  <si>
    <t>query commercial</t>
    <phoneticPr fontId="1" type="noConversion"/>
  </si>
  <si>
    <t>query realistic</t>
    <phoneticPr fontId="1" type="noConversion"/>
  </si>
  <si>
    <t>res18 general</t>
    <phoneticPr fontId="1" type="noConversion"/>
  </si>
  <si>
    <t>res18 commercial</t>
    <phoneticPr fontId="1" type="noConversion"/>
  </si>
  <si>
    <t>alex general</t>
    <phoneticPr fontId="1" type="noConversion"/>
  </si>
  <si>
    <t>alex commercial</t>
    <phoneticPr fontId="1" type="noConversion"/>
  </si>
  <si>
    <t>alex realistic</t>
    <phoneticPr fontId="1" type="noConversion"/>
  </si>
  <si>
    <t>齊藤京子（日向坂46）</t>
    <phoneticPr fontId="1" type="noConversion"/>
  </si>
  <si>
    <t>列1</t>
    <phoneticPr fontId="1" type="noConversion"/>
  </si>
  <si>
    <t>Alexnet</t>
    <phoneticPr fontId="1" type="noConversion"/>
  </si>
  <si>
    <t>Resnet-18</t>
    <phoneticPr fontId="1" type="noConversion"/>
  </si>
  <si>
    <t>2016(10)</t>
    <phoneticPr fontId="1" type="noConversion"/>
  </si>
  <si>
    <t>2017(7)</t>
    <phoneticPr fontId="1" type="noConversion"/>
  </si>
  <si>
    <t>2018(4)</t>
    <phoneticPr fontId="1" type="noConversion"/>
  </si>
  <si>
    <t>2019(8)</t>
    <phoneticPr fontId="1" type="noConversion"/>
  </si>
  <si>
    <t>2020(10+)</t>
    <phoneticPr fontId="1" type="noConversion"/>
  </si>
  <si>
    <t>2021(9)</t>
    <phoneticPr fontId="1" type="noConversion"/>
  </si>
  <si>
    <t>2022(3)</t>
    <phoneticPr fontId="1" type="noConversion"/>
  </si>
  <si>
    <t>2021(3)</t>
    <phoneticPr fontId="1" type="noConversion"/>
  </si>
  <si>
    <t>2020(4)</t>
    <phoneticPr fontId="1" type="noConversion"/>
  </si>
  <si>
    <t>2019(3)</t>
    <phoneticPr fontId="1" type="noConversion"/>
  </si>
  <si>
    <t>列15</t>
    <phoneticPr fontId="1" type="noConversion"/>
  </si>
  <si>
    <t>列16</t>
    <phoneticPr fontId="1" type="noConversion"/>
  </si>
  <si>
    <t>res18 realistic</t>
    <phoneticPr fontId="1" type="noConversion"/>
  </si>
  <si>
    <t>Internet</t>
    <phoneticPr fontId="1" type="noConversion"/>
  </si>
  <si>
    <t>Company aspect</t>
    <phoneticPr fontId="1" type="noConversion"/>
  </si>
  <si>
    <t>alex_ge</t>
    <phoneticPr fontId="1" type="noConversion"/>
  </si>
  <si>
    <t>alex_co</t>
    <phoneticPr fontId="1" type="noConversion"/>
  </si>
  <si>
    <t>alex_re</t>
    <phoneticPr fontId="1" type="noConversion"/>
  </si>
  <si>
    <t>res18_ge</t>
    <phoneticPr fontId="1" type="noConversion"/>
  </si>
  <si>
    <t>res18_co</t>
    <phoneticPr fontId="1" type="noConversion"/>
  </si>
  <si>
    <t>res18_re</t>
    <phoneticPr fontId="1" type="noConversion"/>
  </si>
  <si>
    <t>query_co</t>
    <phoneticPr fontId="1" type="noConversion"/>
  </si>
  <si>
    <t>query_re</t>
    <phoneticPr fontId="1" type="noConversion"/>
  </si>
  <si>
    <t>query_ge</t>
    <phoneticPr fontId="1" type="noConversion"/>
  </si>
  <si>
    <t>Centering aspect</t>
    <phoneticPr fontId="1" type="noConversion"/>
  </si>
  <si>
    <t>comercial aspect</t>
    <phoneticPr fontId="1" type="noConversion"/>
  </si>
  <si>
    <t>CO</t>
    <phoneticPr fontId="1" type="noConversion"/>
  </si>
  <si>
    <t>R</t>
    <phoneticPr fontId="1" type="noConversion"/>
  </si>
  <si>
    <t>2020-2022 30 images ranking coefficient</t>
    <phoneticPr fontId="1" type="noConversion"/>
  </si>
  <si>
    <t>average standard deviation</t>
  </si>
  <si>
    <t>average standard deviation</t>
    <phoneticPr fontId="1" type="noConversion"/>
  </si>
  <si>
    <t>Alex-net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</si>
  <si>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</si>
  <si>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</si>
  <si>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</si>
  <si>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Fit the prediction</t>
    <phoneticPr fontId="1" type="noConversion"/>
  </si>
  <si>
    <t>Does not support or reject prediction</t>
    <phoneticPr fontId="1" type="noConversion"/>
  </si>
  <si>
    <t>opposite as predicted</t>
    <phoneticPr fontId="1" type="noConversion"/>
  </si>
  <si>
    <t>Lack of data/cannot be analysis</t>
    <phoneticPr fontId="1" type="noConversion"/>
  </si>
  <si>
    <t>24 idols outlier analysis by Alex_Net</t>
    <phoneticPr fontId="1" type="noConversion"/>
  </si>
  <si>
    <t>24 idols outlier analysis by ResNet-18</t>
    <phoneticPr fontId="1" type="noConversion"/>
  </si>
  <si>
    <t>Japenese</t>
    <phoneticPr fontId="1" type="noConversion"/>
  </si>
  <si>
    <t>Celebrity</t>
    <phoneticPr fontId="1" type="noConversion"/>
  </si>
  <si>
    <t>Idol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</si>
</sst>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"/>
      <name val="Yu Gothic"/>
      <family val="2"/>
      <charset val="128"/>
    </font>
    <font>
      <b/>
      <sz val="11"/>
      <color theme="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4" xfId="0" applyBorder="1">
      <alignment vertical="center"/>
    </xf>
    <xf numFmtId="0" fontId="0" fillId="0" borderId="3" xfId="0" applyBorder="1">
      <alignment vertical="center"/>
    </xf>
    <xf numFmtId="0" fontId="4" fillId="4" borderId="5" xfId="0" applyFont="1" applyFill="1" applyBorder="1">
      <alignment vertical="center"/>
    </xf>
    <xf numFmtId="0" fontId="4" fillId="4" borderId="4" xfId="0" applyFont="1" applyFill="1" applyBorder="1">
      <alignment vertical="center"/>
    </xf>
    <xf numFmtId="0" fontId="4" fillId="4" borderId="6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6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3" borderId="11" xfId="0" applyFill="1" applyBorder="1">
      <alignment vertical="center"/>
    </xf>
    <xf numFmtId="0" fontId="4" fillId="4" borderId="12" xfId="0" applyFont="1" applyFill="1" applyBorder="1">
      <alignment vertical="center"/>
    </xf>
    <xf numFmtId="0" fontId="4" fillId="4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7" borderId="7" xfId="0" applyFill="1" applyBorder="1">
      <alignment vertical="center"/>
    </xf>
    <xf numFmtId="0" fontId="0" fillId="0" borderId="7" xfId="0" applyFill="1" applyBorder="1">
      <alignment vertical="center"/>
    </xf>
  </cellXfs>
  <cellStyles count="2">
    <cellStyle name="常规" xfId="0" builtinId="0"/>
    <cellStyle name="超链接" xfId="1" builtinId="8"/>
  </cellStyles>
  <dxfs count="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charset val="134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2"/>
        <charset val="134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charset val="134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Sheet2!$AJ$3:$AJ$26</c:f>
              <c:numCache>
                <c:formatCode>General</c:formatCode>
                <c:ptCount val="24"/>
                <c:pt idx="0">
                  <c:v>4.0217000000000001</c:v>
                </c:pt>
                <c:pt idx="1">
                  <c:v>3.8462000000000001</c:v>
                </c:pt>
                <c:pt idx="2">
                  <c:v>3.8489</c:v>
                </c:pt>
                <c:pt idx="3">
                  <c:v>3.9944999999999999</c:v>
                </c:pt>
                <c:pt idx="4">
                  <c:v>4.2491000000000003</c:v>
                </c:pt>
                <c:pt idx="5">
                  <c:v>4.0907999999999998</c:v>
                </c:pt>
                <c:pt idx="6">
                  <c:v>4.0431999999999997</c:v>
                </c:pt>
                <c:pt idx="7">
                  <c:v>4.0982000000000003</c:v>
                </c:pt>
                <c:pt idx="8">
                  <c:v>3.8471000000000002</c:v>
                </c:pt>
                <c:pt idx="9">
                  <c:v>3.9786999999999999</c:v>
                </c:pt>
                <c:pt idx="10">
                  <c:v>3.9701</c:v>
                </c:pt>
                <c:pt idx="11">
                  <c:v>3.7684000000000002</c:v>
                </c:pt>
                <c:pt idx="12">
                  <c:v>3.8679000000000001</c:v>
                </c:pt>
                <c:pt idx="13">
                  <c:v>3.8576999999999999</c:v>
                </c:pt>
                <c:pt idx="14">
                  <c:v>3.9049999999999998</c:v>
                </c:pt>
                <c:pt idx="15">
                  <c:v>3.9245999999999999</c:v>
                </c:pt>
                <c:pt idx="16">
                  <c:v>3.9275000000000002</c:v>
                </c:pt>
                <c:pt idx="17">
                  <c:v>3.9887000000000001</c:v>
                </c:pt>
                <c:pt idx="18">
                  <c:v>3.6791999999999998</c:v>
                </c:pt>
                <c:pt idx="19">
                  <c:v>4.0510000000000002</c:v>
                </c:pt>
                <c:pt idx="20">
                  <c:v>3.9106000000000001</c:v>
                </c:pt>
                <c:pt idx="21">
                  <c:v>4.1273</c:v>
                </c:pt>
                <c:pt idx="22">
                  <c:v>3.9443000000000001</c:v>
                </c:pt>
                <c:pt idx="23">
                  <c:v>3.7315999999999998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2-4708-AA32-768D392820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Sheet2!$AM$3:$AM$26</c:f>
              <c:numCache>
                <c:formatCode>General</c:formatCode>
                <c:ptCount val="24"/>
                <c:pt idx="0">
                  <c:v>3.8997000000000002</c:v>
                </c:pt>
                <c:pt idx="1">
                  <c:v>3.7930999999999999</c:v>
                </c:pt>
                <c:pt idx="2">
                  <c:v>3.7210999999999999</c:v>
                </c:pt>
                <c:pt idx="3">
                  <c:v>3.7780999999999998</c:v>
                </c:pt>
                <c:pt idx="4">
                  <c:v>3.9790000000000001</c:v>
                </c:pt>
                <c:pt idx="5">
                  <c:v>3.9817999999999998</c:v>
                </c:pt>
                <c:pt idx="6">
                  <c:v>3.8149000000000002</c:v>
                </c:pt>
                <c:pt idx="7">
                  <c:v>3.8216999999999999</c:v>
                </c:pt>
                <c:pt idx="8">
                  <c:v>3.7955000000000001</c:v>
                </c:pt>
                <c:pt idx="9">
                  <c:v>3.9308999999999998</c:v>
                </c:pt>
                <c:pt idx="10">
                  <c:v>3.7242999999999999</c:v>
                </c:pt>
                <c:pt idx="11">
                  <c:v>3.6671</c:v>
                </c:pt>
                <c:pt idx="12">
                  <c:v>3.6091000000000002</c:v>
                </c:pt>
                <c:pt idx="13">
                  <c:v>3.7961999999999998</c:v>
                </c:pt>
                <c:pt idx="14">
                  <c:v>3.7153999999999998</c:v>
                </c:pt>
                <c:pt idx="15">
                  <c:v>3.5638000000000001</c:v>
                </c:pt>
                <c:pt idx="16">
                  <c:v>3.8976999999999999</c:v>
                </c:pt>
                <c:pt idx="17">
                  <c:v>3.7078000000000002</c:v>
                </c:pt>
                <c:pt idx="18">
                  <c:v>3.4921000000000002</c:v>
                </c:pt>
                <c:pt idx="19">
                  <c:v>3.8088000000000002</c:v>
                </c:pt>
                <c:pt idx="20">
                  <c:v>3.7578999999999998</c:v>
                </c:pt>
                <c:pt idx="21">
                  <c:v>3.8786</c:v>
                </c:pt>
                <c:pt idx="22">
                  <c:v>3.7698</c:v>
                </c:pt>
                <c:pt idx="23">
                  <c:v>3.6332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2-4708-AA32-768D3928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076864"/>
        <c:axId val="1146078528"/>
      </c:lineChart>
      <c:catAx>
        <c:axId val="114607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78528"/>
        <c:crosses val="autoZero"/>
        <c:auto val="1"/>
        <c:lblAlgn val="ctr"/>
        <c:lblOffset val="100"/>
        <c:noMultiLvlLbl val="0"/>
      </c:catAx>
      <c:valAx>
        <c:axId val="11460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607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top 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5182732808733707E-2"/>
          <c:y val="0.14745665664994775"/>
          <c:w val="0.89655796150481193"/>
          <c:h val="0.712206911636045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Sheet1!$J$107:$J$116</c:f>
              <c:numCache>
                <c:formatCode>General</c:formatCode>
                <c:ptCount val="10"/>
                <c:pt idx="0">
                  <c:v>4.0982000000000003</c:v>
                </c:pt>
                <c:pt idx="1">
                  <c:v>3.8184</c:v>
                </c:pt>
                <c:pt idx="2">
                  <c:v>4.0431999999999997</c:v>
                </c:pt>
                <c:pt idx="3">
                  <c:v>3.9466999999999999</c:v>
                </c:pt>
                <c:pt idx="4">
                  <c:v>3.8677000000000001</c:v>
                </c:pt>
                <c:pt idx="5">
                  <c:v>3.7572999999999999</c:v>
                </c:pt>
                <c:pt idx="6">
                  <c:v>3.8477999999999999</c:v>
                </c:pt>
                <c:pt idx="7">
                  <c:v>3.9944999999999999</c:v>
                </c:pt>
                <c:pt idx="8">
                  <c:v>3.7149000000000001</c:v>
                </c:pt>
                <c:pt idx="9">
                  <c:v>3.5249999999999999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C-44AD-9CEE-FD0EE9DF6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64280"/>
        <c:axId val="548762360"/>
      </c:lineChart>
      <c:catAx>
        <c:axId val="548764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62360"/>
        <c:crosses val="autoZero"/>
        <c:auto val="1"/>
        <c:lblAlgn val="ctr"/>
        <c:lblOffset val="100"/>
        <c:noMultiLvlLbl val="0"/>
      </c:catAx>
      <c:valAx>
        <c:axId val="548762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64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top 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Sheet1!$M$107:$M$116</c:f>
              <c:numCache>
                <c:formatCode>General</c:formatCode>
                <c:ptCount val="10"/>
                <c:pt idx="0">
                  <c:v>3.8216999999999999</c:v>
                </c:pt>
                <c:pt idx="1">
                  <c:v>3.7968000000000002</c:v>
                </c:pt>
                <c:pt idx="2">
                  <c:v>3.8149000000000002</c:v>
                </c:pt>
                <c:pt idx="3">
                  <c:v>3.7370999999999999</c:v>
                </c:pt>
                <c:pt idx="4">
                  <c:v>3.6778</c:v>
                </c:pt>
                <c:pt idx="5">
                  <c:v>3.6377000000000002</c:v>
                </c:pt>
                <c:pt idx="6">
                  <c:v>3.8734000000000002</c:v>
                </c:pt>
                <c:pt idx="7">
                  <c:v>3.7780999999999998</c:v>
                </c:pt>
                <c:pt idx="8">
                  <c:v>3.5356999999999998</c:v>
                </c:pt>
                <c:pt idx="9">
                  <c:v>3.5390999999999999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1-493A-86F6-CECEF273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40920"/>
        <c:axId val="548740600"/>
      </c:lineChart>
      <c:catAx>
        <c:axId val="548740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40600"/>
        <c:crosses val="autoZero"/>
        <c:auto val="1"/>
        <c:lblAlgn val="ctr"/>
        <c:lblOffset val="100"/>
        <c:noMultiLvlLbl val="0"/>
      </c:catAx>
      <c:valAx>
        <c:axId val="54874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40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>
                <a:solidFill>
                  <a:schemeClr val="tx1"/>
                </a:solidFill>
              </a:rPr>
              <a:t>Alex-net idol scoring</a:t>
            </a:r>
            <a:endParaRPr lang="zh-CN" alt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3931330876738991"/>
          <c:y val="8.4690568227032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704182144150958E-2"/>
          <c:y val="0.20685689813199132"/>
          <c:w val="0.89819957134803663"/>
          <c:h val="0.59989152494148346"/>
        </c:manualLayout>
      </c:layout>
      <c:lineChart>
        <c:grouping val="standard"/>
        <c:varyColors val="0"/>
        <c:ser>
          <c:idx val="0"/>
          <c:order val="0"/>
          <c:tx>
            <c:v>Commercial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Sheet1!$U$2:$U$25</c:f>
              <c:numCache>
                <c:formatCode>General</c:formatCode>
                <c:ptCount val="24"/>
                <c:pt idx="0">
                  <c:v>4.1779000000000002</c:v>
                </c:pt>
                <c:pt idx="1">
                  <c:v>4.0903999999999998</c:v>
                </c:pt>
                <c:pt idx="2">
                  <c:v>4.0193000000000003</c:v>
                </c:pt>
                <c:pt idx="3">
                  <c:v>4.165</c:v>
                </c:pt>
                <c:pt idx="4">
                  <c:v>4.1520000000000001</c:v>
                </c:pt>
                <c:pt idx="5">
                  <c:v>4.1210000000000004</c:v>
                </c:pt>
                <c:pt idx="6">
                  <c:v>4.1127000000000002</c:v>
                </c:pt>
                <c:pt idx="7">
                  <c:v>4.1889000000000003</c:v>
                </c:pt>
                <c:pt idx="8">
                  <c:v>3.97</c:v>
                </c:pt>
                <c:pt idx="9">
                  <c:v>3.9828999999999999</c:v>
                </c:pt>
                <c:pt idx="10">
                  <c:v>4.0976999999999997</c:v>
                </c:pt>
                <c:pt idx="11">
                  <c:v>4.0800999999999998</c:v>
                </c:pt>
                <c:pt idx="12">
                  <c:v>4.0205000000000002</c:v>
                </c:pt>
                <c:pt idx="13">
                  <c:v>3.8323999999999998</c:v>
                </c:pt>
                <c:pt idx="14">
                  <c:v>4.1767000000000003</c:v>
                </c:pt>
                <c:pt idx="15">
                  <c:v>4.0518000000000001</c:v>
                </c:pt>
                <c:pt idx="16">
                  <c:v>4.1867999999999999</c:v>
                </c:pt>
                <c:pt idx="17">
                  <c:v>4.2576000000000001</c:v>
                </c:pt>
                <c:pt idx="18">
                  <c:v>4.1965000000000003</c:v>
                </c:pt>
                <c:pt idx="19">
                  <c:v>4.3064</c:v>
                </c:pt>
                <c:pt idx="20">
                  <c:v>4.0281000000000002</c:v>
                </c:pt>
                <c:pt idx="21">
                  <c:v>4.0963000000000003</c:v>
                </c:pt>
                <c:pt idx="22">
                  <c:v>4.3635000000000002</c:v>
                </c:pt>
                <c:pt idx="23">
                  <c:v>4.0933000000000002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1-41B7-9EAE-44BFD8FABE35}"/>
            </c:ext>
          </c:extLst>
        </c:ser>
        <c:ser>
          <c:idx val="1"/>
          <c:order val="1"/>
          <c:tx>
            <c:v>Realistic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Sheet1!$V$2:$V$25</c:f>
              <c:numCache>
                <c:formatCode>General</c:formatCode>
                <c:ptCount val="24"/>
                <c:pt idx="0">
                  <c:v>4.0185000000000004</c:v>
                </c:pt>
                <c:pt idx="1">
                  <c:v>3.6453000000000002</c:v>
                </c:pt>
                <c:pt idx="2">
                  <c:v>3.6732</c:v>
                </c:pt>
                <c:pt idx="3">
                  <c:v>3.7751999999999999</c:v>
                </c:pt>
                <c:pt idx="4">
                  <c:v>3.9344000000000001</c:v>
                </c:pt>
                <c:pt idx="5">
                  <c:v>3.7282000000000002</c:v>
                </c:pt>
                <c:pt idx="6">
                  <c:v>3.5815000000000001</c:v>
                </c:pt>
                <c:pt idx="7">
                  <c:v>3.9131999999999998</c:v>
                </c:pt>
                <c:pt idx="8">
                  <c:v>3.7277999999999998</c:v>
                </c:pt>
                <c:pt idx="9">
                  <c:v>3.4802</c:v>
                </c:pt>
                <c:pt idx="10">
                  <c:v>3.7233999999999998</c:v>
                </c:pt>
                <c:pt idx="11">
                  <c:v>3.8774000000000002</c:v>
                </c:pt>
                <c:pt idx="12">
                  <c:v>3.6947999999999999</c:v>
                </c:pt>
                <c:pt idx="13">
                  <c:v>3.5261</c:v>
                </c:pt>
                <c:pt idx="14">
                  <c:v>3.7119</c:v>
                </c:pt>
                <c:pt idx="15">
                  <c:v>3.7583000000000002</c:v>
                </c:pt>
                <c:pt idx="16">
                  <c:v>3.7906</c:v>
                </c:pt>
                <c:pt idx="17">
                  <c:v>3.7313999999999998</c:v>
                </c:pt>
                <c:pt idx="18">
                  <c:v>4.0582000000000003</c:v>
                </c:pt>
                <c:pt idx="19">
                  <c:v>3.8752</c:v>
                </c:pt>
                <c:pt idx="20">
                  <c:v>3.5087000000000002</c:v>
                </c:pt>
                <c:pt idx="21">
                  <c:v>3.9470000000000001</c:v>
                </c:pt>
                <c:pt idx="22">
                  <c:v>4.1345999999999998</c:v>
                </c:pt>
                <c:pt idx="23">
                  <c:v>3.7616000000000001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1-41B7-9EAE-44BFD8FAB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761400"/>
        <c:axId val="548759160"/>
      </c:lineChart>
      <c:catAx>
        <c:axId val="548761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59160"/>
        <c:crosses val="autoZero"/>
        <c:auto val="1"/>
        <c:lblAlgn val="ctr"/>
        <c:lblOffset val="100"/>
        <c:noMultiLvlLbl val="0"/>
      </c:catAx>
      <c:valAx>
        <c:axId val="548759160"/>
        <c:scaling>
          <c:orientation val="minMax"/>
          <c:max val="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6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6239553034434E-2"/>
          <c:y val="0.10317227036599938"/>
          <c:w val="0.90093326620354586"/>
          <c:h val="0.70420798111733285"/>
        </c:manualLayout>
      </c:layout>
      <c:lineChart>
        <c:grouping val="standard"/>
        <c:varyColors val="0"/>
        <c:ser>
          <c:idx val="0"/>
          <c:order val="0"/>
          <c:tx>
            <c:v>Commercial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Sheet1!$X$2:$X$25</c:f>
              <c:numCache>
                <c:formatCode>General</c:formatCode>
                <c:ptCount val="24"/>
                <c:pt idx="0">
                  <c:v>3.9912999999999998</c:v>
                </c:pt>
                <c:pt idx="1">
                  <c:v>3.7587999999999999</c:v>
                </c:pt>
                <c:pt idx="2">
                  <c:v>3.8723999999999998</c:v>
                </c:pt>
                <c:pt idx="3">
                  <c:v>3.9232999999999998</c:v>
                </c:pt>
                <c:pt idx="4">
                  <c:v>3.9601999999999999</c:v>
                </c:pt>
                <c:pt idx="5">
                  <c:v>3.8744999999999998</c:v>
                </c:pt>
                <c:pt idx="6">
                  <c:v>3.9510000000000001</c:v>
                </c:pt>
                <c:pt idx="7">
                  <c:v>3.9731000000000001</c:v>
                </c:pt>
                <c:pt idx="8">
                  <c:v>3.7389999999999999</c:v>
                </c:pt>
                <c:pt idx="9">
                  <c:v>3.9411999999999998</c:v>
                </c:pt>
                <c:pt idx="10">
                  <c:v>3.9491000000000001</c:v>
                </c:pt>
                <c:pt idx="11">
                  <c:v>3.9815999999999998</c:v>
                </c:pt>
                <c:pt idx="12">
                  <c:v>3.8466</c:v>
                </c:pt>
                <c:pt idx="13">
                  <c:v>3.7254999999999998</c:v>
                </c:pt>
                <c:pt idx="14">
                  <c:v>3.8650000000000002</c:v>
                </c:pt>
                <c:pt idx="15">
                  <c:v>3.8443000000000001</c:v>
                </c:pt>
                <c:pt idx="16">
                  <c:v>3.8199000000000001</c:v>
                </c:pt>
                <c:pt idx="17">
                  <c:v>3.8574999999999999</c:v>
                </c:pt>
                <c:pt idx="18">
                  <c:v>4.0125999999999999</c:v>
                </c:pt>
                <c:pt idx="19">
                  <c:v>4.133</c:v>
                </c:pt>
                <c:pt idx="20">
                  <c:v>3.7431999999999999</c:v>
                </c:pt>
                <c:pt idx="21">
                  <c:v>3.9885999999999999</c:v>
                </c:pt>
                <c:pt idx="22">
                  <c:v>4.0373000000000001</c:v>
                </c:pt>
                <c:pt idx="23">
                  <c:v>3.9807000000000001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6-4361-9566-686DCB0EE47C}"/>
            </c:ext>
          </c:extLst>
        </c:ser>
        <c:ser>
          <c:idx val="1"/>
          <c:order val="1"/>
          <c:tx>
            <c:v>Realistic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Sheet1!$Y$2:$Y$25</c:f>
              <c:numCache>
                <c:formatCode>General</c:formatCode>
                <c:ptCount val="24"/>
                <c:pt idx="0">
                  <c:v>3.6520999999999999</c:v>
                </c:pt>
                <c:pt idx="1">
                  <c:v>3.4594999999999998</c:v>
                </c:pt>
                <c:pt idx="2">
                  <c:v>3.7136999999999998</c:v>
                </c:pt>
                <c:pt idx="3">
                  <c:v>3.5253999999999999</c:v>
                </c:pt>
                <c:pt idx="4">
                  <c:v>3.6696</c:v>
                </c:pt>
                <c:pt idx="5">
                  <c:v>3.2530000000000001</c:v>
                </c:pt>
                <c:pt idx="6">
                  <c:v>3.64</c:v>
                </c:pt>
                <c:pt idx="7">
                  <c:v>3.6444000000000001</c:v>
                </c:pt>
                <c:pt idx="8">
                  <c:v>3.7033</c:v>
                </c:pt>
                <c:pt idx="9">
                  <c:v>3.3252999999999999</c:v>
                </c:pt>
                <c:pt idx="10">
                  <c:v>3.5668000000000002</c:v>
                </c:pt>
                <c:pt idx="11">
                  <c:v>3.8803000000000001</c:v>
                </c:pt>
                <c:pt idx="12">
                  <c:v>3.7458</c:v>
                </c:pt>
                <c:pt idx="13">
                  <c:v>3.2587999999999999</c:v>
                </c:pt>
                <c:pt idx="14">
                  <c:v>3.6747000000000001</c:v>
                </c:pt>
                <c:pt idx="15">
                  <c:v>3.5865</c:v>
                </c:pt>
                <c:pt idx="16">
                  <c:v>3.5958000000000001</c:v>
                </c:pt>
                <c:pt idx="17">
                  <c:v>3.6987999999999999</c:v>
                </c:pt>
                <c:pt idx="18">
                  <c:v>3.7446000000000002</c:v>
                </c:pt>
                <c:pt idx="19">
                  <c:v>3.8306</c:v>
                </c:pt>
                <c:pt idx="20">
                  <c:v>3.5910000000000002</c:v>
                </c:pt>
                <c:pt idx="21">
                  <c:v>3.8108</c:v>
                </c:pt>
                <c:pt idx="22">
                  <c:v>3.9207000000000001</c:v>
                </c:pt>
                <c:pt idx="23">
                  <c:v>3.8147000000000002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6-4361-9566-686DCB0E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873272"/>
        <c:axId val="511873592"/>
      </c:lineChart>
      <c:catAx>
        <c:axId val="51187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873592"/>
        <c:crosses val="autoZero"/>
        <c:auto val="1"/>
        <c:lblAlgn val="ctr"/>
        <c:lblOffset val="100"/>
        <c:noMultiLvlLbl val="0"/>
      </c:catAx>
      <c:valAx>
        <c:axId val="511873592"/>
        <c:scaling>
          <c:orientation val="minMax"/>
          <c:max val="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87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Alexnet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Sheet1!$U$35:$U$58</c:f>
              <c:numCache>
                <c:formatCode>General</c:formatCode>
                <c:ptCount val="24"/>
                <c:pt idx="0">
                  <c:v>4.2491000000000003</c:v>
                </c:pt>
                <c:pt idx="1">
                  <c:v>4.1273</c:v>
                </c:pt>
                <c:pt idx="2">
                  <c:v>4.0982000000000003</c:v>
                </c:pt>
                <c:pt idx="3">
                  <c:v>4.0907999999999998</c:v>
                </c:pt>
                <c:pt idx="4">
                  <c:v>4.0510000000000002</c:v>
                </c:pt>
                <c:pt idx="5">
                  <c:v>4.0431999999999997</c:v>
                </c:pt>
                <c:pt idx="6">
                  <c:v>4.0217000000000001</c:v>
                </c:pt>
                <c:pt idx="7">
                  <c:v>3.9944999999999999</c:v>
                </c:pt>
                <c:pt idx="8">
                  <c:v>3.9887000000000001</c:v>
                </c:pt>
                <c:pt idx="9">
                  <c:v>3.9786999999999999</c:v>
                </c:pt>
                <c:pt idx="10">
                  <c:v>3.9701</c:v>
                </c:pt>
                <c:pt idx="11">
                  <c:v>3.9443000000000001</c:v>
                </c:pt>
                <c:pt idx="12">
                  <c:v>3.9275000000000002</c:v>
                </c:pt>
                <c:pt idx="13">
                  <c:v>3.9245999999999999</c:v>
                </c:pt>
                <c:pt idx="14">
                  <c:v>3.9106000000000001</c:v>
                </c:pt>
                <c:pt idx="15">
                  <c:v>3.9049999999999998</c:v>
                </c:pt>
                <c:pt idx="16">
                  <c:v>3.8679000000000001</c:v>
                </c:pt>
                <c:pt idx="17">
                  <c:v>3.8576999999999999</c:v>
                </c:pt>
                <c:pt idx="18">
                  <c:v>3.8489</c:v>
                </c:pt>
                <c:pt idx="19">
                  <c:v>3.8471000000000002</c:v>
                </c:pt>
                <c:pt idx="20">
                  <c:v>3.8462000000000001</c:v>
                </c:pt>
                <c:pt idx="21">
                  <c:v>3.7684000000000002</c:v>
                </c:pt>
                <c:pt idx="22">
                  <c:v>3.7315999999999998</c:v>
                </c:pt>
                <c:pt idx="23">
                  <c:v>3.6791999999999998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F-4345-B133-67A0081BFB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Sheet1!$X$35:$X$58</c:f>
              <c:numCache>
                <c:formatCode>General</c:formatCode>
                <c:ptCount val="24"/>
                <c:pt idx="0">
                  <c:v>3.9790000000000001</c:v>
                </c:pt>
                <c:pt idx="1">
                  <c:v>3.8786</c:v>
                </c:pt>
                <c:pt idx="2">
                  <c:v>3.8216999999999999</c:v>
                </c:pt>
                <c:pt idx="3">
                  <c:v>3.9817999999999998</c:v>
                </c:pt>
                <c:pt idx="4">
                  <c:v>3.8088000000000002</c:v>
                </c:pt>
                <c:pt idx="5">
                  <c:v>3.8149000000000002</c:v>
                </c:pt>
                <c:pt idx="6">
                  <c:v>3.8997000000000002</c:v>
                </c:pt>
                <c:pt idx="7">
                  <c:v>3.7780999999999998</c:v>
                </c:pt>
                <c:pt idx="8">
                  <c:v>3.7078000000000002</c:v>
                </c:pt>
                <c:pt idx="9">
                  <c:v>3.9308999999999998</c:v>
                </c:pt>
                <c:pt idx="10">
                  <c:v>3.7242999999999999</c:v>
                </c:pt>
                <c:pt idx="11">
                  <c:v>3.7698</c:v>
                </c:pt>
                <c:pt idx="12">
                  <c:v>3.8976999999999999</c:v>
                </c:pt>
                <c:pt idx="13">
                  <c:v>3.5638000000000001</c:v>
                </c:pt>
                <c:pt idx="14">
                  <c:v>3.7578999999999998</c:v>
                </c:pt>
                <c:pt idx="15">
                  <c:v>3.7153999999999998</c:v>
                </c:pt>
                <c:pt idx="16">
                  <c:v>3.6091000000000002</c:v>
                </c:pt>
                <c:pt idx="17">
                  <c:v>3.7961999999999998</c:v>
                </c:pt>
                <c:pt idx="18">
                  <c:v>3.7210999999999999</c:v>
                </c:pt>
                <c:pt idx="19">
                  <c:v>3.7955000000000001</c:v>
                </c:pt>
                <c:pt idx="20">
                  <c:v>3.7930999999999999</c:v>
                </c:pt>
                <c:pt idx="21">
                  <c:v>3.6671</c:v>
                </c:pt>
                <c:pt idx="22">
                  <c:v>3.6332</c:v>
                </c:pt>
                <c:pt idx="23">
                  <c:v>3.4921000000000002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F-4345-B133-67A0081BF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102320"/>
        <c:axId val="393102736"/>
      </c:lineChart>
      <c:catAx>
        <c:axId val="39310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102736"/>
        <c:crosses val="autoZero"/>
        <c:auto val="1"/>
        <c:lblAlgn val="ctr"/>
        <c:lblOffset val="100"/>
        <c:noMultiLvlLbl val="0"/>
      </c:catAx>
      <c:valAx>
        <c:axId val="3931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10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resnet18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Sheet1!$T$61:$T$84</c:f>
              <c:numCache>
                <c:formatCode>General</c:formatCode>
                <c:ptCount val="24"/>
                <c:pt idx="0">
                  <c:v>4.0907999999999998</c:v>
                </c:pt>
                <c:pt idx="1">
                  <c:v>4.2491000000000003</c:v>
                </c:pt>
                <c:pt idx="2">
                  <c:v>3.9786999999999999</c:v>
                </c:pt>
                <c:pt idx="3">
                  <c:v>4.0217000000000001</c:v>
                </c:pt>
                <c:pt idx="4">
                  <c:v>3.9275000000000002</c:v>
                </c:pt>
                <c:pt idx="5">
                  <c:v>4.1273</c:v>
                </c:pt>
                <c:pt idx="6">
                  <c:v>4.0982000000000003</c:v>
                </c:pt>
                <c:pt idx="7">
                  <c:v>4.0431999999999997</c:v>
                </c:pt>
                <c:pt idx="8">
                  <c:v>4.0510000000000002</c:v>
                </c:pt>
                <c:pt idx="9">
                  <c:v>3.8576999999999999</c:v>
                </c:pt>
                <c:pt idx="10">
                  <c:v>3.8471000000000002</c:v>
                </c:pt>
                <c:pt idx="11">
                  <c:v>3.8462000000000001</c:v>
                </c:pt>
                <c:pt idx="12">
                  <c:v>3.9944999999999999</c:v>
                </c:pt>
                <c:pt idx="13">
                  <c:v>3.9443000000000001</c:v>
                </c:pt>
                <c:pt idx="14">
                  <c:v>3.9106000000000001</c:v>
                </c:pt>
                <c:pt idx="15">
                  <c:v>3.9701</c:v>
                </c:pt>
                <c:pt idx="16">
                  <c:v>3.8489</c:v>
                </c:pt>
                <c:pt idx="17">
                  <c:v>3.9049999999999998</c:v>
                </c:pt>
                <c:pt idx="18">
                  <c:v>3.9887000000000001</c:v>
                </c:pt>
                <c:pt idx="19">
                  <c:v>3.7684000000000002</c:v>
                </c:pt>
                <c:pt idx="20">
                  <c:v>3.7315999999999998</c:v>
                </c:pt>
                <c:pt idx="21">
                  <c:v>3.8679000000000001</c:v>
                </c:pt>
                <c:pt idx="22">
                  <c:v>3.9245999999999999</c:v>
                </c:pt>
                <c:pt idx="23">
                  <c:v>3.6791999999999998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50-97F6-6C38294647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Sheet1!$W$61:$W$84</c:f>
              <c:numCache>
                <c:formatCode>General</c:formatCode>
                <c:ptCount val="24"/>
                <c:pt idx="0">
                  <c:v>3.9817999999999998</c:v>
                </c:pt>
                <c:pt idx="1">
                  <c:v>3.9790000000000001</c:v>
                </c:pt>
                <c:pt idx="2">
                  <c:v>3.9308999999999998</c:v>
                </c:pt>
                <c:pt idx="3">
                  <c:v>3.8997000000000002</c:v>
                </c:pt>
                <c:pt idx="4">
                  <c:v>3.8976999999999999</c:v>
                </c:pt>
                <c:pt idx="5">
                  <c:v>3.8786</c:v>
                </c:pt>
                <c:pt idx="6">
                  <c:v>3.8216999999999999</c:v>
                </c:pt>
                <c:pt idx="7">
                  <c:v>3.8149000000000002</c:v>
                </c:pt>
                <c:pt idx="8">
                  <c:v>3.8088000000000002</c:v>
                </c:pt>
                <c:pt idx="9">
                  <c:v>3.7961999999999998</c:v>
                </c:pt>
                <c:pt idx="10">
                  <c:v>3.7955000000000001</c:v>
                </c:pt>
                <c:pt idx="11">
                  <c:v>3.7930999999999999</c:v>
                </c:pt>
                <c:pt idx="12">
                  <c:v>3.7780999999999998</c:v>
                </c:pt>
                <c:pt idx="13">
                  <c:v>3.7698</c:v>
                </c:pt>
                <c:pt idx="14">
                  <c:v>3.7578999999999998</c:v>
                </c:pt>
                <c:pt idx="15">
                  <c:v>3.7242999999999999</c:v>
                </c:pt>
                <c:pt idx="16">
                  <c:v>3.7210999999999999</c:v>
                </c:pt>
                <c:pt idx="17">
                  <c:v>3.7153999999999998</c:v>
                </c:pt>
                <c:pt idx="18">
                  <c:v>3.7078000000000002</c:v>
                </c:pt>
                <c:pt idx="19">
                  <c:v>3.6671</c:v>
                </c:pt>
                <c:pt idx="20">
                  <c:v>3.6332</c:v>
                </c:pt>
                <c:pt idx="21">
                  <c:v>3.6091000000000002</c:v>
                </c:pt>
                <c:pt idx="22">
                  <c:v>3.5638000000000001</c:v>
                </c:pt>
                <c:pt idx="23">
                  <c:v>3.4921000000000002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50-97F6-6C382946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42928"/>
        <c:axId val="364839600"/>
      </c:lineChart>
      <c:catAx>
        <c:axId val="36484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839600"/>
        <c:crosses val="autoZero"/>
        <c:auto val="1"/>
        <c:lblAlgn val="ctr"/>
        <c:lblOffset val="100"/>
        <c:noMultiLvlLbl val="0"/>
      </c:catAx>
      <c:valAx>
        <c:axId val="3648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8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2022-2019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(Sheet1!$C$122,Sheet1!$C$133,Sheet1!$C$145,Sheet1!$C$156)</c:f>
              <c:numCache>
                <c:formatCode>General</c:formatCode>
                <c:ptCount val="4"/>
                <c:pt idx="0">
                  <c:v>3.6432000000000002</c:v>
                </c:pt>
                <c:pt idx="1">
                  <c:v>3.782</c:v>
                </c:pt>
                <c:pt idx="2">
                  <c:v>3.6838000000000002</c:v>
                </c:pt>
                <c:pt idx="3">
                  <c:v>3.6417999999999999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A-4C3A-9E82-5E12FED2C0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(Sheet1!$F$122,Sheet1!$F$133,Sheet1!$F$145,Sheet1!$F$156)</c:f>
              <c:numCache>
                <c:formatCode>General</c:formatCode>
                <c:ptCount val="4"/>
                <c:pt idx="0">
                  <c:v>3.6248999999999998</c:v>
                </c:pt>
                <c:pt idx="1">
                  <c:v>3.5937999999999999</c:v>
                </c:pt>
                <c:pt idx="2">
                  <c:v>3.6179000000000001</c:v>
                </c:pt>
                <c:pt idx="3">
                  <c:v>3.6768999999999998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A-4C3A-9E82-5E12FED2C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849120"/>
        <c:axId val="2019854944"/>
      </c:lineChart>
      <c:catAx>
        <c:axId val="201984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9854944"/>
        <c:crosses val="autoZero"/>
        <c:auto val="1"/>
        <c:lblAlgn val="ctr"/>
        <c:lblOffset val="100"/>
        <c:noMultiLvlLbl val="0"/>
      </c:catAx>
      <c:valAx>
        <c:axId val="20198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984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Overall scoring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Alex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Sheet1!$T$2:$T$25</c:f>
              <c:numCache>
                <c:formatCode>General</c:formatCode>
                <c:ptCount val="24"/>
                <c:pt idx="0">
                  <c:v>4.0982000000000003</c:v>
                </c:pt>
                <c:pt idx="1">
                  <c:v>3.8679000000000001</c:v>
                </c:pt>
                <c:pt idx="2">
                  <c:v>3.8462000000000001</c:v>
                </c:pt>
                <c:pt idx="3">
                  <c:v>3.9701</c:v>
                </c:pt>
                <c:pt idx="4">
                  <c:v>4.0431999999999997</c:v>
                </c:pt>
                <c:pt idx="5">
                  <c:v>3.9245999999999999</c:v>
                </c:pt>
                <c:pt idx="6">
                  <c:v>3.8471000000000002</c:v>
                </c:pt>
                <c:pt idx="7">
                  <c:v>4.0510000000000002</c:v>
                </c:pt>
                <c:pt idx="8">
                  <c:v>3.8489</c:v>
                </c:pt>
                <c:pt idx="9">
                  <c:v>3.7315999999999998</c:v>
                </c:pt>
                <c:pt idx="10">
                  <c:v>3.9106000000000001</c:v>
                </c:pt>
                <c:pt idx="11">
                  <c:v>3.9786999999999999</c:v>
                </c:pt>
                <c:pt idx="12">
                  <c:v>3.8576999999999999</c:v>
                </c:pt>
                <c:pt idx="13">
                  <c:v>3.6791999999999998</c:v>
                </c:pt>
                <c:pt idx="14">
                  <c:v>3.9443000000000001</c:v>
                </c:pt>
                <c:pt idx="15">
                  <c:v>3.9049999999999998</c:v>
                </c:pt>
                <c:pt idx="16">
                  <c:v>3.9887000000000001</c:v>
                </c:pt>
                <c:pt idx="17">
                  <c:v>3.9944999999999999</c:v>
                </c:pt>
                <c:pt idx="18">
                  <c:v>4.1273</c:v>
                </c:pt>
                <c:pt idx="19">
                  <c:v>4.0907999999999998</c:v>
                </c:pt>
                <c:pt idx="20">
                  <c:v>3.7684000000000002</c:v>
                </c:pt>
                <c:pt idx="21">
                  <c:v>4.0217000000000001</c:v>
                </c:pt>
                <c:pt idx="22">
                  <c:v>4.2491000000000003</c:v>
                </c:pt>
                <c:pt idx="23">
                  <c:v>3.9275000000000002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4-4510-801A-8594CBB8FFCD}"/>
            </c:ext>
          </c:extLst>
        </c:ser>
        <c:ser>
          <c:idx val="1"/>
          <c:order val="1"/>
          <c:tx>
            <c:v>Res18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Sheet1!$W$2:$W$25</c:f>
              <c:numCache>
                <c:formatCode>General</c:formatCode>
                <c:ptCount val="24"/>
                <c:pt idx="0">
                  <c:v>3.8216999999999999</c:v>
                </c:pt>
                <c:pt idx="1">
                  <c:v>3.6091000000000002</c:v>
                </c:pt>
                <c:pt idx="2">
                  <c:v>3.7930999999999999</c:v>
                </c:pt>
                <c:pt idx="3">
                  <c:v>3.7242999999999999</c:v>
                </c:pt>
                <c:pt idx="4">
                  <c:v>3.8149000000000002</c:v>
                </c:pt>
                <c:pt idx="5">
                  <c:v>3.5638000000000001</c:v>
                </c:pt>
                <c:pt idx="6">
                  <c:v>3.7955000000000001</c:v>
                </c:pt>
                <c:pt idx="7">
                  <c:v>3.8088000000000002</c:v>
                </c:pt>
                <c:pt idx="8">
                  <c:v>3.7210999999999999</c:v>
                </c:pt>
                <c:pt idx="9">
                  <c:v>3.6332</c:v>
                </c:pt>
                <c:pt idx="10">
                  <c:v>3.7578999999999998</c:v>
                </c:pt>
                <c:pt idx="11">
                  <c:v>3.9308999999999998</c:v>
                </c:pt>
                <c:pt idx="12">
                  <c:v>3.7961999999999998</c:v>
                </c:pt>
                <c:pt idx="13">
                  <c:v>3.4921000000000002</c:v>
                </c:pt>
                <c:pt idx="14">
                  <c:v>3.7698</c:v>
                </c:pt>
                <c:pt idx="15">
                  <c:v>3.7153999999999998</c:v>
                </c:pt>
                <c:pt idx="16">
                  <c:v>3.7078000000000002</c:v>
                </c:pt>
                <c:pt idx="17">
                  <c:v>3.7780999999999998</c:v>
                </c:pt>
                <c:pt idx="18">
                  <c:v>3.8786</c:v>
                </c:pt>
                <c:pt idx="19">
                  <c:v>3.9817999999999998</c:v>
                </c:pt>
                <c:pt idx="20">
                  <c:v>3.6671</c:v>
                </c:pt>
                <c:pt idx="21">
                  <c:v>3.8997000000000002</c:v>
                </c:pt>
                <c:pt idx="22">
                  <c:v>3.9790000000000001</c:v>
                </c:pt>
                <c:pt idx="23">
                  <c:v>3.8976999999999999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4-4510-801A-8594CBB8F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78719"/>
        <c:axId val="1348255424"/>
      </c:lineChart>
      <c:catAx>
        <c:axId val="9597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8255424"/>
        <c:crosses val="autoZero"/>
        <c:auto val="1"/>
        <c:lblAlgn val="ctr"/>
        <c:lblOffset val="100"/>
        <c:noMultiLvlLbl val="0"/>
      </c:catAx>
      <c:valAx>
        <c:axId val="1348255424"/>
        <c:scaling>
          <c:orientation val="minMax"/>
          <c:max val="4.5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9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井川遥</a:t>
            </a:r>
            <a:r>
              <a:rPr lang="en-US" altLang="zh-CN" sz="1400" b="0" i="0" u="none" strike="noStrike" baseline="0">
                <a:effectLst/>
              </a:rPr>
              <a:t>-general scoring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Sheet1!$J$165</c:f>
              <c:strCache>
                <c:ptCount val="1"/>
                <c:pt idx="0">
                  <c:v>Alexnet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Sheet1!$K$164:$P$164</c:f>
              <c:strCache>
                <c:ptCount val="6"/>
                <c:pt idx="0">
                  <c:v>2016(10)</c:v>
                </c:pt>
                <c:pt idx="1">
                  <c:v>2017(7)</c:v>
                </c:pt>
                <c:pt idx="2">
                  <c:v>2018(4)</c:v>
                </c:pt>
                <c:pt idx="3">
                  <c:v>2019(8)</c:v>
                </c:pt>
                <c:pt idx="4">
                  <c:v>2020(10+)</c:v>
                </c:pt>
                <c:pt idx="5">
                  <c:v>2021(9)</c:v>
                </c:pt>
              </c:strCache>
            </c:strRef>
          </c:cat>
          <c:val>
            <c:numRef>
              <c:f>Sheet1!$K$165:$P$165</c:f>
              <c:numCache>
                <c:formatCode>General</c:formatCode>
                <c:ptCount val="6"/>
                <c:pt idx="0">
                  <c:v>3.8088000000000002</c:v>
                </c:pt>
                <c:pt idx="1">
                  <c:v>3.4603000000000002</c:v>
                </c:pt>
                <c:pt idx="2">
                  <c:v>3.4645999999999999</c:v>
                </c:pt>
                <c:pt idx="3">
                  <c:v>3.7915999999999999</c:v>
                </c:pt>
                <c:pt idx="4">
                  <c:v>3.4430000000000001</c:v>
                </c:pt>
                <c:pt idx="5">
                  <c:v>3.5663999999999998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C-4638-AF8F-304864BE3BD3}"/>
            </c:ext>
          </c:extLst>
        </c:ser>
        <c:ser>
          <c:idx val="1"/>
          <c:order val="1"/>
          <c:tx>
            <c:strRef>
              <c:f>Sheet1!$J$166</c:f>
              <c:strCache>
                <c:ptCount val="1"/>
                <c:pt idx="0">
                  <c:v>Resnet-18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Sheet1!$K$164:$P$164</c:f>
              <c:strCache>
                <c:ptCount val="6"/>
                <c:pt idx="0">
                  <c:v>2016(10)</c:v>
                </c:pt>
                <c:pt idx="1">
                  <c:v>2017(7)</c:v>
                </c:pt>
                <c:pt idx="2">
                  <c:v>2018(4)</c:v>
                </c:pt>
                <c:pt idx="3">
                  <c:v>2019(8)</c:v>
                </c:pt>
                <c:pt idx="4">
                  <c:v>2020(10+)</c:v>
                </c:pt>
                <c:pt idx="5">
                  <c:v>2021(9)</c:v>
                </c:pt>
              </c:strCache>
            </c:strRef>
          </c:cat>
          <c:val>
            <c:numRef>
              <c:f>Sheet1!$K$166:$P$166</c:f>
              <c:numCache>
                <c:formatCode>General</c:formatCode>
                <c:ptCount val="6"/>
                <c:pt idx="0">
                  <c:v>3.6745999999999999</c:v>
                </c:pt>
                <c:pt idx="1">
                  <c:v>3.3997000000000002</c:v>
                </c:pt>
                <c:pt idx="2">
                  <c:v>3.2930999999999999</c:v>
                </c:pt>
                <c:pt idx="3">
                  <c:v>3.6029</c:v>
                </c:pt>
                <c:pt idx="4">
                  <c:v>3.1859999999999999</c:v>
                </c:pt>
                <c:pt idx="5">
                  <c:v>3.3940999999999999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C-4638-AF8F-304864BE3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527424"/>
        <c:axId val="120428479"/>
      </c:lineChart>
      <c:catAx>
        <c:axId val="13725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428479"/>
        <c:crosses val="autoZero"/>
        <c:auto val="1"/>
        <c:lblAlgn val="ctr"/>
        <c:lblOffset val="100"/>
        <c:noMultiLvlLbl val="0"/>
      </c:catAx>
      <c:valAx>
        <c:axId val="12042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252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橋本環奈</a:t>
            </a:r>
            <a:r>
              <a:rPr lang="en-US" altLang="zh-CN" sz="1400" b="0" i="0" u="none" strike="noStrike" baseline="0">
                <a:effectLst/>
              </a:rPr>
              <a:t>--general scoring</a:t>
            </a:r>
            <a:r>
              <a:rPr lang="zh-CN" altLang="zh-CN" sz="1400" b="0" i="0" u="none" strike="noStrike" baseline="0">
                <a:effectLst/>
              </a:rPr>
              <a:t> 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Sheet1!$R$151</c:f>
              <c:strCache>
                <c:ptCount val="1"/>
                <c:pt idx="0">
                  <c:v>Alexnet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Sheet1!$S$150:$V$150</c:f>
              <c:strCache>
                <c:ptCount val="4"/>
                <c:pt idx="0">
                  <c:v>2022(3)</c:v>
                </c:pt>
                <c:pt idx="1">
                  <c:v>2021(3)</c:v>
                </c:pt>
                <c:pt idx="2">
                  <c:v>2020(4)</c:v>
                </c:pt>
                <c:pt idx="3">
                  <c:v>2019(3)</c:v>
                </c:pt>
              </c:strCache>
            </c:strRef>
          </c:cat>
          <c:val>
            <c:numRef>
              <c:f>Sheet1!$S$151:$V$151</c:f>
              <c:numCache>
                <c:formatCode>General</c:formatCode>
                <c:ptCount val="4"/>
                <c:pt idx="0">
                  <c:v>3.6432000000000002</c:v>
                </c:pt>
                <c:pt idx="1">
                  <c:v>3.782</c:v>
                </c:pt>
                <c:pt idx="2">
                  <c:v>3.6838000000000002</c:v>
                </c:pt>
                <c:pt idx="3">
                  <c:v>3.6417999999999999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F-426D-81CD-BB19D95DFCE1}"/>
            </c:ext>
          </c:extLst>
        </c:ser>
        <c:ser>
          <c:idx val="1"/>
          <c:order val="1"/>
          <c:tx>
            <c:strRef>
              <c:f>Sheet1!$R$152</c:f>
              <c:strCache>
                <c:ptCount val="1"/>
                <c:pt idx="0">
                  <c:v>Resnet-18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Sheet1!$S$150:$V$150</c:f>
              <c:strCache>
                <c:ptCount val="4"/>
                <c:pt idx="0">
                  <c:v>2022(3)</c:v>
                </c:pt>
                <c:pt idx="1">
                  <c:v>2021(3)</c:v>
                </c:pt>
                <c:pt idx="2">
                  <c:v>2020(4)</c:v>
                </c:pt>
                <c:pt idx="3">
                  <c:v>2019(3)</c:v>
                </c:pt>
              </c:strCache>
            </c:strRef>
          </c:cat>
          <c:val>
            <c:numRef>
              <c:f>Sheet1!$S$152:$V$152</c:f>
              <c:numCache>
                <c:formatCode>General</c:formatCode>
                <c:ptCount val="4"/>
                <c:pt idx="0">
                  <c:v>3.6248999999999998</c:v>
                </c:pt>
                <c:pt idx="1">
                  <c:v>3.5937999999999999</c:v>
                </c:pt>
                <c:pt idx="2">
                  <c:v>3.6179000000000001</c:v>
                </c:pt>
                <c:pt idx="3">
                  <c:v>3.6768999999999998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F-426D-81CD-BB19D95DF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61791"/>
        <c:axId val="1348250624"/>
      </c:lineChart>
      <c:catAx>
        <c:axId val="1048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8250624"/>
        <c:crosses val="autoZero"/>
        <c:auto val="1"/>
        <c:lblAlgn val="ctr"/>
        <c:lblOffset val="100"/>
        <c:noMultiLvlLbl val="0"/>
      </c:catAx>
      <c:valAx>
        <c:axId val="13482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chart" Target="../charts/chart4.xml"/><Relationship Id="rId21" Type="http://schemas.openxmlformats.org/officeDocument/2006/relationships/chart" Target="../charts/chart11.xml"/><Relationship Id="rId7" Type="http://schemas.openxmlformats.org/officeDocument/2006/relationships/image" Target="../media/image8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chart" Target="../charts/chart3.xml"/><Relationship Id="rId16" Type="http://schemas.openxmlformats.org/officeDocument/2006/relationships/image" Target="../media/image16.png"/><Relationship Id="rId20" Type="http://schemas.openxmlformats.org/officeDocument/2006/relationships/chart" Target="../charts/chart1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image" Target="../media/image11.png"/><Relationship Id="rId5" Type="http://schemas.openxmlformats.org/officeDocument/2006/relationships/chart" Target="../charts/chart6.xml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chart" Target="../charts/chart9.xml"/><Relationship Id="rId4" Type="http://schemas.openxmlformats.org/officeDocument/2006/relationships/chart" Target="../charts/chart5.xml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590550</xdr:colOff>
      <xdr:row>0</xdr:row>
      <xdr:rowOff>0</xdr:rowOff>
    </xdr:from>
    <xdr:to>
      <xdr:col>22</xdr:col>
      <xdr:colOff>1651373</xdr:colOff>
      <xdr:row>6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60DF4D-D60B-7FEF-1C40-8E432D213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9350" y="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27</xdr:col>
      <xdr:colOff>600850</xdr:colOff>
      <xdr:row>0</xdr:row>
      <xdr:rowOff>0</xdr:rowOff>
    </xdr:from>
    <xdr:to>
      <xdr:col>29</xdr:col>
      <xdr:colOff>374649</xdr:colOff>
      <xdr:row>6</xdr:row>
      <xdr:rowOff>27800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6002D74-7F54-3D5C-2CD8-B6B2D874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31650" y="0"/>
          <a:ext cx="1094600" cy="10946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579401</xdr:colOff>
      <xdr:row>0</xdr:row>
      <xdr:rowOff>0</xdr:rowOff>
    </xdr:from>
    <xdr:to>
      <xdr:col>25</xdr:col>
      <xdr:colOff>1664075</xdr:colOff>
      <xdr:row>6</xdr:row>
      <xdr:rowOff>23850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A6590B5-A071-BF4A-C719-5F618784E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9401" y="0"/>
          <a:ext cx="1090650" cy="1090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351119</xdr:colOff>
      <xdr:row>6</xdr:row>
      <xdr:rowOff>126253</xdr:rowOff>
    </xdr:from>
    <xdr:to>
      <xdr:col>49</xdr:col>
      <xdr:colOff>321237</xdr:colOff>
      <xdr:row>22</xdr:row>
      <xdr:rowOff>747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48A37A1-A67D-2A64-DDC0-837378082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246528</xdr:colOff>
      <xdr:row>29</xdr:row>
      <xdr:rowOff>67235</xdr:rowOff>
    </xdr:from>
    <xdr:to>
      <xdr:col>51</xdr:col>
      <xdr:colOff>179666</xdr:colOff>
      <xdr:row>45</xdr:row>
      <xdr:rowOff>79935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EBBE10-F7FF-171C-CF6D-DFF155585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6881" y="5266764"/>
          <a:ext cx="11109138" cy="2881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22412</xdr:colOff>
      <xdr:row>57</xdr:row>
      <xdr:rowOff>156882</xdr:rowOff>
    </xdr:from>
    <xdr:to>
      <xdr:col>58</xdr:col>
      <xdr:colOff>612961</xdr:colOff>
      <xdr:row>73</xdr:row>
      <xdr:rowOff>169582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23CA15-0ABB-37C6-EF27-0F214DC6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2059" y="10376647"/>
          <a:ext cx="11109138" cy="2881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620059</xdr:colOff>
      <xdr:row>76</xdr:row>
      <xdr:rowOff>171824</xdr:rowOff>
    </xdr:from>
    <xdr:to>
      <xdr:col>58</xdr:col>
      <xdr:colOff>553198</xdr:colOff>
      <xdr:row>93</xdr:row>
      <xdr:rowOff>5230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1309DA6-407C-3B99-A4C9-5B76D30CB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52294" y="13798177"/>
          <a:ext cx="11109139" cy="2881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261471</xdr:colOff>
      <xdr:row>29</xdr:row>
      <xdr:rowOff>44824</xdr:rowOff>
    </xdr:from>
    <xdr:to>
      <xdr:col>68</xdr:col>
      <xdr:colOff>194610</xdr:colOff>
      <xdr:row>45</xdr:row>
      <xdr:rowOff>57524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C52F68-E27B-A304-CA2E-769102C37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67824" y="5244353"/>
          <a:ext cx="11109138" cy="2881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214312</xdr:colOff>
      <xdr:row>98</xdr:row>
      <xdr:rowOff>126602</xdr:rowOff>
    </xdr:from>
    <xdr:to>
      <xdr:col>21</xdr:col>
      <xdr:colOff>373064</xdr:colOff>
      <xdr:row>108</xdr:row>
      <xdr:rowOff>111125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7C7D3FAB-1C95-B0FB-9185-62C534FEB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359171</xdr:colOff>
      <xdr:row>109</xdr:row>
      <xdr:rowOff>172242</xdr:rowOff>
    </xdr:from>
    <xdr:to>
      <xdr:col>20</xdr:col>
      <xdr:colOff>508000</xdr:colOff>
      <xdr:row>119</xdr:row>
      <xdr:rowOff>47625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3CB55FE-42B8-F8DB-2908-0C8290A8F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246311</xdr:colOff>
      <xdr:row>4</xdr:row>
      <xdr:rowOff>72191</xdr:rowOff>
    </xdr:from>
    <xdr:to>
      <xdr:col>48</xdr:col>
      <xdr:colOff>265938</xdr:colOff>
      <xdr:row>19</xdr:row>
      <xdr:rowOff>139319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727D7F89-A400-0103-B741-7EE5A2ACE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392919</xdr:colOff>
      <xdr:row>19</xdr:row>
      <xdr:rowOff>12658</xdr:rowOff>
    </xdr:from>
    <xdr:to>
      <xdr:col>48</xdr:col>
      <xdr:colOff>412546</xdr:colOff>
      <xdr:row>34</xdr:row>
      <xdr:rowOff>29327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EBBEC655-2459-ABEC-31C5-43043AB65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389504</xdr:colOff>
      <xdr:row>34</xdr:row>
      <xdr:rowOff>77561</xdr:rowOff>
    </xdr:from>
    <xdr:to>
      <xdr:col>33</xdr:col>
      <xdr:colOff>349817</xdr:colOff>
      <xdr:row>50</xdr:row>
      <xdr:rowOff>19957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D37EDC-3B1F-D032-FE39-B8A2642DE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480219</xdr:colOff>
      <xdr:row>60</xdr:row>
      <xdr:rowOff>17463</xdr:rowOff>
    </xdr:from>
    <xdr:to>
      <xdr:col>33</xdr:col>
      <xdr:colOff>440531</xdr:colOff>
      <xdr:row>75</xdr:row>
      <xdr:rowOff>141288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55705AD-97A4-35F2-72B9-4D7A9C220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32</xdr:col>
      <xdr:colOff>301626</xdr:colOff>
      <xdr:row>34</xdr:row>
      <xdr:rowOff>55563</xdr:rowOff>
    </xdr:from>
    <xdr:to>
      <xdr:col>48</xdr:col>
      <xdr:colOff>191715</xdr:colOff>
      <xdr:row>50</xdr:row>
      <xdr:rowOff>71438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1E14AB7-5053-14F6-324C-324292B88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1751" y="6103938"/>
          <a:ext cx="11131550" cy="280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654842</xdr:colOff>
      <xdr:row>126</xdr:row>
      <xdr:rowOff>96839</xdr:rowOff>
    </xdr:from>
    <xdr:to>
      <xdr:col>19</xdr:col>
      <xdr:colOff>480217</xdr:colOff>
      <xdr:row>142</xdr:row>
      <xdr:rowOff>46039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2C29CC4C-0E64-0D16-E4DD-D5E364DC5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269876</xdr:colOff>
      <xdr:row>127</xdr:row>
      <xdr:rowOff>87315</xdr:rowOff>
    </xdr:from>
    <xdr:to>
      <xdr:col>9</xdr:col>
      <xdr:colOff>23812</xdr:colOff>
      <xdr:row>141</xdr:row>
      <xdr:rowOff>16830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EAC5770-B596-CBF6-4B0E-7313F7C71B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0022" t="25064" r="41008" b="3430"/>
        <a:stretch/>
      </xdr:blipFill>
      <xdr:spPr>
        <a:xfrm>
          <a:off x="10588626" y="22375815"/>
          <a:ext cx="2397124" cy="2371090"/>
        </a:xfrm>
        <a:prstGeom prst="rect">
          <a:avLst/>
        </a:prstGeom>
      </xdr:spPr>
    </xdr:pic>
    <xdr:clientData/>
  </xdr:twoCellAnchor>
  <xdr:twoCellAnchor editAs="oneCell">
    <xdr:from>
      <xdr:col>8</xdr:col>
      <xdr:colOff>277814</xdr:colOff>
      <xdr:row>140</xdr:row>
      <xdr:rowOff>150815</xdr:rowOff>
    </xdr:from>
    <xdr:to>
      <xdr:col>8</xdr:col>
      <xdr:colOff>2503489</xdr:colOff>
      <xdr:row>151</xdr:row>
      <xdr:rowOff>148870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B877179-C155-4223-9CD3-EFDDECA62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0640" t="22165" r="40032" b="14844"/>
        <a:stretch/>
      </xdr:blipFill>
      <xdr:spPr>
        <a:xfrm>
          <a:off x="10596564" y="24709440"/>
          <a:ext cx="2222500" cy="1918930"/>
        </a:xfrm>
        <a:prstGeom prst="rect">
          <a:avLst/>
        </a:prstGeom>
      </xdr:spPr>
    </xdr:pic>
    <xdr:clientData/>
  </xdr:twoCellAnchor>
  <xdr:twoCellAnchor editAs="oneCell">
    <xdr:from>
      <xdr:col>8</xdr:col>
      <xdr:colOff>103188</xdr:colOff>
      <xdr:row>116</xdr:row>
      <xdr:rowOff>158749</xdr:rowOff>
    </xdr:from>
    <xdr:to>
      <xdr:col>8</xdr:col>
      <xdr:colOff>1158876</xdr:colOff>
      <xdr:row>122</xdr:row>
      <xdr:rowOff>108395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9645B4C-6FC4-A18C-C054-2953209EA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1938" y="20526374"/>
          <a:ext cx="1055688" cy="994221"/>
        </a:xfrm>
        <a:prstGeom prst="rect">
          <a:avLst/>
        </a:prstGeom>
      </xdr:spPr>
    </xdr:pic>
    <xdr:clientData/>
  </xdr:twoCellAnchor>
  <xdr:twoCellAnchor editAs="oneCell">
    <xdr:from>
      <xdr:col>8</xdr:col>
      <xdr:colOff>1103314</xdr:colOff>
      <xdr:row>116</xdr:row>
      <xdr:rowOff>95249</xdr:rowOff>
    </xdr:from>
    <xdr:to>
      <xdr:col>8</xdr:col>
      <xdr:colOff>2190458</xdr:colOff>
      <xdr:row>122</xdr:row>
      <xdr:rowOff>118830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BBA0889-EBEE-2B6E-7EB6-2BC382A33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2064" y="20462874"/>
          <a:ext cx="1087144" cy="1071331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174627</xdr:colOff>
      <xdr:row>122</xdr:row>
      <xdr:rowOff>55563</xdr:rowOff>
    </xdr:from>
    <xdr:to>
      <xdr:col>8</xdr:col>
      <xdr:colOff>1101813</xdr:colOff>
      <xdr:row>127</xdr:row>
      <xdr:rowOff>146050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64F004C-1AE2-2C00-25C0-154B5546F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3377" y="21470938"/>
          <a:ext cx="924011" cy="960437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1079501</xdr:colOff>
      <xdr:row>122</xdr:row>
      <xdr:rowOff>55563</xdr:rowOff>
    </xdr:from>
    <xdr:to>
      <xdr:col>8</xdr:col>
      <xdr:colOff>2150642</xdr:colOff>
      <xdr:row>128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A6A330B-1440-FB94-2245-141E3C6E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8251" y="21470938"/>
          <a:ext cx="1071141" cy="992187"/>
        </a:xfrm>
        <a:prstGeom prst="rect">
          <a:avLst/>
        </a:prstGeom>
      </xdr:spPr>
    </xdr:pic>
    <xdr:clientData/>
  </xdr:twoCellAnchor>
  <xdr:twoCellAnchor editAs="oneCell">
    <xdr:from>
      <xdr:col>8</xdr:col>
      <xdr:colOff>2182812</xdr:colOff>
      <xdr:row>120</xdr:row>
      <xdr:rowOff>150814</xdr:rowOff>
    </xdr:from>
    <xdr:to>
      <xdr:col>9</xdr:col>
      <xdr:colOff>447715</xdr:colOff>
      <xdr:row>126</xdr:row>
      <xdr:rowOff>26988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546A099-F342-9538-540B-4F92E11A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1562" y="21216939"/>
          <a:ext cx="904916" cy="920749"/>
        </a:xfrm>
        <a:prstGeom prst="rect">
          <a:avLst/>
        </a:prstGeom>
      </xdr:spPr>
    </xdr:pic>
    <xdr:clientData/>
  </xdr:twoCellAnchor>
  <xdr:twoCellAnchor editAs="oneCell">
    <xdr:from>
      <xdr:col>8</xdr:col>
      <xdr:colOff>293688</xdr:colOff>
      <xdr:row>153</xdr:row>
      <xdr:rowOff>39687</xdr:rowOff>
    </xdr:from>
    <xdr:to>
      <xdr:col>8</xdr:col>
      <xdr:colOff>2241551</xdr:colOff>
      <xdr:row>161</xdr:row>
      <xdr:rowOff>35479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F4FCFBA-6825-CB4D-A724-7482FB1F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2438" y="26693812"/>
          <a:ext cx="1944688" cy="1389617"/>
        </a:xfrm>
        <a:prstGeom prst="rect">
          <a:avLst/>
        </a:prstGeom>
      </xdr:spPr>
    </xdr:pic>
    <xdr:clientData/>
  </xdr:twoCellAnchor>
  <xdr:twoCellAnchor editAs="oneCell">
    <xdr:from>
      <xdr:col>8</xdr:col>
      <xdr:colOff>230188</xdr:colOff>
      <xdr:row>162</xdr:row>
      <xdr:rowOff>111125</xdr:rowOff>
    </xdr:from>
    <xdr:to>
      <xdr:col>8</xdr:col>
      <xdr:colOff>2393596</xdr:colOff>
      <xdr:row>171</xdr:row>
      <xdr:rowOff>66675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333C176-479D-7246-3777-530212A38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8938" y="28336875"/>
          <a:ext cx="2160233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194352</xdr:colOff>
      <xdr:row>174</xdr:row>
      <xdr:rowOff>15876</xdr:rowOff>
    </xdr:from>
    <xdr:to>
      <xdr:col>8</xdr:col>
      <xdr:colOff>2449513</xdr:colOff>
      <xdr:row>183</xdr:row>
      <xdr:rowOff>39688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2175964-BE0E-B7CF-DC27-3CCE1BE4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3102" y="30337126"/>
          <a:ext cx="2251986" cy="1595437"/>
        </a:xfrm>
        <a:prstGeom prst="rect">
          <a:avLst/>
        </a:prstGeom>
      </xdr:spPr>
    </xdr:pic>
    <xdr:clientData/>
  </xdr:twoCellAnchor>
  <xdr:twoCellAnchor>
    <xdr:from>
      <xdr:col>35</xdr:col>
      <xdr:colOff>89719</xdr:colOff>
      <xdr:row>4</xdr:row>
      <xdr:rowOff>42088</xdr:rowOff>
    </xdr:from>
    <xdr:to>
      <xdr:col>42</xdr:col>
      <xdr:colOff>26220</xdr:colOff>
      <xdr:row>19</xdr:row>
      <xdr:rowOff>72675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BCF26BA-30A1-06EC-4692-A5FF4F129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470646</xdr:colOff>
      <xdr:row>155</xdr:row>
      <xdr:rowOff>156136</xdr:rowOff>
    </xdr:from>
    <xdr:to>
      <xdr:col>24</xdr:col>
      <xdr:colOff>328705</xdr:colOff>
      <xdr:row>170</xdr:row>
      <xdr:rowOff>22412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B9B0671A-40B6-1088-C66E-61AEC19F0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44823</xdr:colOff>
      <xdr:row>137</xdr:row>
      <xdr:rowOff>6723</xdr:rowOff>
    </xdr:from>
    <xdr:to>
      <xdr:col>30</xdr:col>
      <xdr:colOff>14941</xdr:colOff>
      <xdr:row>152</xdr:row>
      <xdr:rowOff>60511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233BBFB-7375-CF1D-AC10-BE2B8DD8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0.34457</cdr:x>
      <cdr:y>0.00618</cdr:y>
    </cdr:from>
    <cdr:to>
      <cdr:x>0.80089</cdr:x>
      <cdr:y>0.08915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94AFAA53-836F-16BC-82E4-DABE6DD8E224}"/>
            </a:ext>
          </a:extLst>
        </cdr:cNvPr>
        <cdr:cNvSpPr txBox="1"/>
      </cdr:nvSpPr>
      <cdr:spPr>
        <a:xfrm xmlns:a="http://schemas.openxmlformats.org/drawingml/2006/main">
          <a:off x="1600782" y="16731"/>
          <a:ext cx="2119924" cy="224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400"/>
            <a:t>ResNet-18</a:t>
          </a:r>
          <a:r>
            <a:rPr lang="en-US" altLang="zh-CN" sz="1400" baseline="0"/>
            <a:t> idol scoring</a:t>
          </a:r>
        </a:p>
        <a:p xmlns:a="http://schemas.openxmlformats.org/drawingml/2006/main">
          <a:endParaRPr lang="zh-CN" altLang="en-US" sz="1100"/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3895F8-246E-4DF8-BEFF-882B4B1F48CA}" name="表4" displayName="表4" ref="L2:AP27" totalsRowShown="0" tableBorderDxfId="76">
  <autoFilter ref="L2:AP27" xr:uid="{543895F8-246E-4DF8-BEFF-882B4B1F48CA}"/>
  <sortState xmlns:xlrd2="http://schemas.microsoft.com/office/spreadsheetml/2017/richdata2" ref="L3:AP27">
    <sortCondition descending="1" ref="AH2:AH27"/>
  </sortState>
  <tableColumns count="31">
    <tableColumn id="1" xr3:uid="{C4F7D153-F3DA-4C40-8EC7-37B2D6E5966B}" name="列1" dataDxfId="75"/>
    <tableColumn id="2" xr3:uid="{E5178C9B-17D5-4B22-9853-7CC8085B9A1B}" name="列2"/>
    <tableColumn id="3" xr3:uid="{E485E46E-B659-4596-B5CC-435FF10A270B}" name="列3"/>
    <tableColumn id="4" xr3:uid="{4491DF04-8A2C-4DBA-B718-49CDA77ED0E4}" name="列4"/>
    <tableColumn id="5" xr3:uid="{8C6A6B08-4BA2-45BC-9A78-0A57861AD03B}" name="列5"/>
    <tableColumn id="6" xr3:uid="{42EC55B8-348D-4A81-A92B-4ED596706A34}" name="列6"/>
    <tableColumn id="7" xr3:uid="{510BD1C8-E691-4098-88CE-70912343CC00}" name="列7"/>
    <tableColumn id="8" xr3:uid="{B51BDC93-9DE5-4F60-9452-3930BAA8EE7E}" name="列8"/>
    <tableColumn id="9" xr3:uid="{2696A9AE-DBC2-49BC-9F33-98896F3F6684}" name="列9"/>
    <tableColumn id="10" xr3:uid="{5012A913-5725-4905-ADCE-8A444E2FF3CD}" name="列10"/>
    <tableColumn id="11" xr3:uid="{63004587-058E-413E-92EF-6014DA3D6DDD}" name="列11"/>
    <tableColumn id="12" xr3:uid="{D8AB660D-427F-4289-9B02-61B8474EB1AC}" name="列12"/>
    <tableColumn id="13" xr3:uid="{3CD2C636-4684-48A7-8D69-7B2121025374}" name="列13"/>
    <tableColumn id="14" xr3:uid="{82D00046-13CA-4E38-BF21-D0214BFF67AE}" name="列14"/>
    <tableColumn id="15" xr3:uid="{3BA7923F-CD57-4F8B-8E5B-9AF3549F026F}" name="列15"/>
    <tableColumn id="16" xr3:uid="{56D40EC5-0C14-4EA4-A80D-165EE17AE8A5}" name="列16"/>
    <tableColumn id="17" xr3:uid="{0C9389F4-E86B-497D-A82B-755A4D053EC2}" name="列17"/>
    <tableColumn id="18" xr3:uid="{16B7B449-A406-47CD-8164-EC949E1C6BD8}" name="列18"/>
    <tableColumn id="19" xr3:uid="{D1A1F374-7271-4309-886E-5B8A1A4B5339}" name="列19"/>
    <tableColumn id="20" xr3:uid="{356C6F55-6FEA-4E03-9365-211C2D60B476}" name="列20"/>
    <tableColumn id="21" xr3:uid="{E9262B12-F51C-4C50-A5A8-03C4244138DD}" name="列21"/>
    <tableColumn id="22" xr3:uid="{03058DCD-FA9A-4AD2-9A90-1081128BC807}" name="列22">
      <calculatedColumnFormula>M3*5+N3*4+O3*3+P3*2+Q3*1-R3*5-S3*4-T3*3-U3*2-V3*1</calculatedColumnFormula>
    </tableColumn>
    <tableColumn id="23" xr3:uid="{BE287FBC-CF3A-487F-8ADD-82F272AE7F37}" name="列23">
      <calculatedColumnFormula>W3*5+X3*4+Y3*3+Z3*2+AA3-AF3-AB3*5-AC3*4-AD3*3-AE3*2</calculatedColumnFormula>
    </tableColumn>
    <tableColumn id="24" xr3:uid="{A9D8D202-A28A-42F4-BBD2-152909C2F28A}" name="列24">
      <calculatedColumnFormula>AG3+AH3</calculatedColumnFormula>
    </tableColumn>
    <tableColumn id="25" xr3:uid="{3A586911-C940-4ED4-A955-A57600455615}" name="列25"/>
    <tableColumn id="26" xr3:uid="{196F8351-8B64-40BD-985C-6EB521BEA2CB}" name="列26"/>
    <tableColumn id="27" xr3:uid="{5BFD540B-E94A-49DA-B8B5-E6AD0E5F7C0C}" name="列27"/>
    <tableColumn id="28" xr3:uid="{6F5571D4-B662-4792-9DD5-C5D678A043D6}" name="列28"/>
    <tableColumn id="29" xr3:uid="{09B918F6-D44B-4418-903E-E361D37ED358}" name="列29"/>
    <tableColumn id="30" xr3:uid="{8CF10839-94A5-4EA2-A51D-57ABFA81F92C}" name="列30"/>
    <tableColumn id="31" xr3:uid="{7C8AB26E-4105-41BC-9187-3C83E4BCFBB3}" name="列31" dataDxfId="74">
      <calculatedColumnFormula>表4[[#This Row],[列22]]-表4[[#This Row],[列23]]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E1F9BA-DA67-4FCF-BB40-5A50B528BE0D}" name="表7" displayName="表7" ref="Z58:AO88" totalsRowShown="0">
  <autoFilter ref="Z58:AO88" xr:uid="{47E1F9BA-DA67-4FCF-BB40-5A50B528BE0D}"/>
  <sortState xmlns:xlrd2="http://schemas.microsoft.com/office/spreadsheetml/2017/richdata2" ref="Z59:AO88">
    <sortCondition descending="1" ref="Z58:Z88"/>
  </sortState>
  <tableColumns count="16">
    <tableColumn id="1" xr3:uid="{B178EB8C-47A9-44BB-A25C-C452C1B9E532}" name="列1"/>
    <tableColumn id="2" xr3:uid="{AF967C83-7147-4383-8A02-E891899F4997}" name="列2"/>
    <tableColumn id="3" xr3:uid="{4425AB93-ADD4-468B-9EE4-180B751D2D6C}" name="列3"/>
    <tableColumn id="4" xr3:uid="{9206824E-4B3C-46D3-8034-AFBB79D20B38}" name="列4"/>
    <tableColumn id="5" xr3:uid="{52303D40-E113-4F4E-B396-852134C50459}" name="列5"/>
    <tableColumn id="6" xr3:uid="{83737718-DC6C-4FEF-A5C8-A622C2D9E153}" name="列6"/>
    <tableColumn id="7" xr3:uid="{5B62C0A3-36A8-4B19-B12F-A7F76B764162}" name="列7"/>
    <tableColumn id="8" xr3:uid="{39347291-5993-47AA-9EA2-C8B0C2FDE2E3}" name="列8"/>
    <tableColumn id="9" xr3:uid="{260F50AF-597D-44DB-84CD-0C28EC938C57}" name="列9"/>
    <tableColumn id="10" xr3:uid="{E0E3C7A0-4B74-483D-9D0D-1D14012CEEE8}" name="列10"/>
    <tableColumn id="11" xr3:uid="{A8BFEE1D-4E9C-4404-8003-D133188C26DF}" name="列11"/>
    <tableColumn id="12" xr3:uid="{16C5F45D-0DDD-4A45-8247-F0264DDFB378}" name="列12">
      <calculatedColumnFormula>AA59*5+AB59*4+AC59*3+AD59*2+AE59-AF59*5-AG59*4-AH59*3-AI59*2-AJ59</calculatedColumnFormula>
    </tableColumn>
    <tableColumn id="14" xr3:uid="{1D939513-910E-4970-886B-425BE724D04E}" name="列13"/>
    <tableColumn id="15" xr3:uid="{15141D0F-5C03-4844-A46B-48CA030D7225}" name="列14"/>
    <tableColumn id="13" xr3:uid="{4651A9F4-FE3B-44CA-A0C5-6042132CCDAD}" name="列15" dataDxfId="73"/>
    <tableColumn id="16" xr3:uid="{FC5905DB-47F9-4456-886D-55E1DF0FAC11}" name="列16" dataDxfId="7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E52E7F4-245B-4AAB-A8BE-A10D71C9D99A}" name="表6" displayName="表6" ref="K30:X54" totalsRowShown="0">
  <autoFilter ref="K30:X54" xr:uid="{6E52E7F4-245B-4AAB-A8BE-A10D71C9D99A}"/>
  <sortState xmlns:xlrd2="http://schemas.microsoft.com/office/spreadsheetml/2017/richdata2" ref="K31:P54">
    <sortCondition ref="K30:K54"/>
  </sortState>
  <tableColumns count="14">
    <tableColumn id="1" xr3:uid="{C64947B2-F527-450D-ADAC-55A3628801A6}" name="in"/>
    <tableColumn id="2" xr3:uid="{F9239B47-4194-4AE7-A6B6-79CEA8A0D372}" name="列2"/>
    <tableColumn id="3" xr3:uid="{CF168278-6905-4FB9-9B62-DEEEFB878D97}" name="hu"/>
    <tableColumn id="4" xr3:uid="{001C40C1-2F36-48EC-9E1D-0A5CD76F3859}" name="列4">
      <calculatedColumnFormula>K31-M31</calculatedColumnFormula>
    </tableColumn>
    <tableColumn id="5" xr3:uid="{8A0DC973-5BDE-4CE3-96A4-B954C6D39D56}" name="al ge"/>
    <tableColumn id="6" xr3:uid="{216078DC-F526-4C92-9FA2-DF70A13EAFB4}" name="列6" dataDxfId="71">
      <calculatedColumnFormula>表6[[#This Row],[in]]-表6[[#This Row],[al ge]]</calculatedColumnFormula>
    </tableColumn>
    <tableColumn id="7" xr3:uid="{EB83E5D2-C276-4611-A747-59FA590155BA}" name="res ge"/>
    <tableColumn id="8" xr3:uid="{1D5EFE49-9936-4BCC-B936-C3739AADFF92}" name="res co"/>
    <tableColumn id="9" xr3:uid="{40D07150-7CE8-4CE2-B23A-80D758020355}" name="res re"/>
    <tableColumn id="10" xr3:uid="{796C3F55-DFA9-4FBC-8A04-964253F1EFE3}" name="al co"/>
    <tableColumn id="11" xr3:uid="{B5802C4E-57B4-4CC1-AD7C-A09D00EB06C0}" name="al re"/>
    <tableColumn id="12" xr3:uid="{5C4BC6FF-A3F8-4071-B951-E5A53C1A76C8}" name="hu c"/>
    <tableColumn id="13" xr3:uid="{258C71CC-0A11-4885-AA74-1EE5774D3B6C}" name="hu r"/>
    <tableColumn id="14" xr3:uid="{15E0730D-CC6C-4041-9846-1C48A7E261FC}" name="列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E7A39BE-33E3-44B2-B72C-8ACF3FB1D5F5}" name="表9" displayName="表9" ref="Y31:AH55" totalsRowShown="0" headerRowDxfId="70" dataDxfId="69">
  <autoFilter ref="Y31:AH55" xr:uid="{2E7A39BE-33E3-44B2-B72C-8ACF3FB1D5F5}"/>
  <sortState xmlns:xlrd2="http://schemas.microsoft.com/office/spreadsheetml/2017/richdata2" ref="Y32:AH55">
    <sortCondition descending="1" ref="AE31:AE55"/>
  </sortState>
  <tableColumns count="10">
    <tableColumn id="1" xr3:uid="{91F8865D-E2D1-4E09-A071-448A985EA329}" name="列9"/>
    <tableColumn id="2" xr3:uid="{E087AE86-7D2F-480E-A78E-33DEBAB22792}" name="列1" dataDxfId="68"/>
    <tableColumn id="3" xr3:uid="{49750D0F-BB89-49FC-A44B-E328965AE6F8}" name="列2" dataDxfId="67"/>
    <tableColumn id="4" xr3:uid="{BB7681D6-04DD-4540-9A9C-1F03CB16ADAA}" name="列3" dataDxfId="66"/>
    <tableColumn id="5" xr3:uid="{66176317-14FD-4069-A73C-4DA2961C4F3F}" name="列4" dataDxfId="65"/>
    <tableColumn id="6" xr3:uid="{D968EC13-675F-4FE2-AAE2-182B47301013}" name="列5" dataDxfId="64"/>
    <tableColumn id="7" xr3:uid="{CCB22B96-9270-48EA-8A50-411CA9712353}" name="列6" dataDxfId="63"/>
    <tableColumn id="8" xr3:uid="{4A3B9768-B9A7-44D8-B1BD-85FA758000F4}" name="列7" dataDxfId="62"/>
    <tableColumn id="9" xr3:uid="{4E70F6DF-1CE8-4990-97DE-C68C5C766CD6}" name="列8" dataDxfId="61"/>
    <tableColumn id="10" xr3:uid="{F78A2EC0-4129-4F07-A122-4AE647EC2991}" name="列10">
      <calculatedColumnFormula>Y32-Sheet2!$AG32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31FCC5-E299-4DA7-8150-5EE29B983ABB}" name="表10" displayName="表10" ref="O103:AB115" totalsRowShown="0" headerRowDxfId="60" dataDxfId="58" headerRowBorderDxfId="59" tableBorderDxfId="57">
  <autoFilter ref="O103:AB115" xr:uid="{3531FCC5-E299-4DA7-8150-5EE29B983ABB}"/>
  <sortState xmlns:xlrd2="http://schemas.microsoft.com/office/spreadsheetml/2017/richdata2" ref="O104:AB115">
    <sortCondition ref="O103:O115"/>
  </sortState>
  <tableColumns count="14">
    <tableColumn id="1" xr3:uid="{C2731DE0-FBF7-478B-8531-C206CC5FFAA8}" name="in"/>
    <tableColumn id="2" xr3:uid="{5790B245-7AB9-4B07-8D74-301EC890AAF7}" name="列2" dataDxfId="56"/>
    <tableColumn id="3" xr3:uid="{CC6E248A-8FF3-4EE3-BD0B-3BDAD1DE7A62}" name="hu" dataDxfId="55"/>
    <tableColumn id="4" xr3:uid="{7DB117CD-F779-4D79-8A80-C70EE5CEF37A}" name="列4" dataDxfId="54"/>
    <tableColumn id="5" xr3:uid="{C6B91D7F-2D27-477A-B03F-995F1BBF3B7A}" name="al ge" dataDxfId="53"/>
    <tableColumn id="6" xr3:uid="{79376460-2EAB-4374-BD36-EAA3E11A25F9}" name="列6" dataDxfId="52"/>
    <tableColumn id="7" xr3:uid="{CE43A7A9-0D75-40FD-87FC-A3B8E4553F51}" name="res ge" dataDxfId="51"/>
    <tableColumn id="8" xr3:uid="{9CFEA4BF-4F15-47B4-B554-DDA0F60E943A}" name="res co" dataDxfId="50"/>
    <tableColumn id="9" xr3:uid="{B1C369CD-9EB9-4AF0-903E-400DC4D61AA8}" name="res re" dataDxfId="49"/>
    <tableColumn id="10" xr3:uid="{06B34991-6D45-4F79-8276-9F7ABDB21B80}" name="al co" dataDxfId="48"/>
    <tableColumn id="11" xr3:uid="{519BC1C9-EBF9-41C3-812F-E59E2AE2A623}" name="al re" dataDxfId="47"/>
    <tableColumn id="12" xr3:uid="{5FE24419-8E69-4C15-B6F0-66E5257ADF4F}" name="hu c" dataDxfId="46"/>
    <tableColumn id="13" xr3:uid="{CAFAB522-EDC0-4004-8DBB-390D615AE61B}" name="hu r" dataDxfId="45"/>
    <tableColumn id="14" xr3:uid="{3335F786-DC3B-46A2-932B-CEEF5083D3D2}" name="co" dataDxfId="4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7E1FC03-9C34-49E0-9D3E-588AFEBA7D74}" name="表11" displayName="表11" ref="AJ95:AZ110" totalsRowShown="0" headerRowDxfId="43" dataDxfId="41" headerRowBorderDxfId="42" tableBorderDxfId="40" totalsRowBorderDxfId="39">
  <autoFilter ref="AJ95:AZ110" xr:uid="{D7E1FC03-9C34-49E0-9D3E-588AFEBA7D74}"/>
  <sortState xmlns:xlrd2="http://schemas.microsoft.com/office/spreadsheetml/2017/richdata2" ref="AJ96:AZ110">
    <sortCondition descending="1" ref="AV95:AV110"/>
  </sortState>
  <tableColumns count="17">
    <tableColumn id="1" xr3:uid="{A4D69D15-0615-432B-95E1-C1AB9849BB0B}" name="列1" dataDxfId="38"/>
    <tableColumn id="2" xr3:uid="{6F9FBCB9-C50B-480E-AF5E-316F97F29131}" name="列2" dataDxfId="37"/>
    <tableColumn id="3" xr3:uid="{C3B54CE4-B870-48FE-A089-EB5EF1EADE9B}" name="列3" dataDxfId="36"/>
    <tableColumn id="4" xr3:uid="{6353C683-F56E-4A9F-B78F-A4F7407513E5}" name="列4" dataDxfId="35"/>
    <tableColumn id="5" xr3:uid="{7D92CA34-B6A6-43A7-B0EF-07B03F6ADC42}" name="列5" dataDxfId="34"/>
    <tableColumn id="6" xr3:uid="{E18A95B2-2BB1-49BC-AC92-C91B2F3FF596}" name="列6" dataDxfId="33"/>
    <tableColumn id="7" xr3:uid="{C62D5490-E669-4150-BEDF-F85107DFDCD9}" name="列7" dataDxfId="32"/>
    <tableColumn id="8" xr3:uid="{90A49758-DB6D-4D53-9744-6FDC9D95F1AD}" name="列8" dataDxfId="31"/>
    <tableColumn id="9" xr3:uid="{4D6C6582-267B-401C-9FAA-7AB495849E2B}" name="列9" dataDxfId="30"/>
    <tableColumn id="10" xr3:uid="{83D49EF3-541B-44BB-8153-D0DF8346460E}" name="列10" dataDxfId="29"/>
    <tableColumn id="11" xr3:uid="{6DBF4009-C807-40C7-B1C4-9BAD3642F603}" name="列11" dataDxfId="28"/>
    <tableColumn id="12" xr3:uid="{82B5ED68-98B7-4E75-A8EC-2756CD810DA1}" name="列12" dataDxfId="27"/>
    <tableColumn id="13" xr3:uid="{D99FD9D4-8785-4A24-8298-5DF7C2C87A13}" name="列13" dataDxfId="26"/>
    <tableColumn id="14" xr3:uid="{29636ECF-9E32-4A2B-ABFE-75A0C981B0A9}" name="列14" dataDxfId="25"/>
    <tableColumn id="15" xr3:uid="{4F14513D-19E3-43D3-91F5-B74020B49501}" name="列15" dataDxfId="24"/>
    <tableColumn id="16" xr3:uid="{96F2EF51-871C-410A-A43D-FC0E7B667A09}" name="列16" dataDxfId="23"/>
    <tableColumn id="17" xr3:uid="{1CC0CE93-0579-4E5C-860F-842814C23E61}" name="列17" dataDxfId="2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BF2873-2689-4E76-B107-50F898B3CAC4}" name="表12" displayName="表12" ref="AI114:AY129" totalsRowShown="0" headerRowDxfId="21" dataDxfId="19" headerRowBorderDxfId="20" tableBorderDxfId="18" totalsRowBorderDxfId="17">
  <autoFilter ref="AI114:AY129" xr:uid="{58BF2873-2689-4E76-B107-50F898B3CAC4}"/>
  <sortState xmlns:xlrd2="http://schemas.microsoft.com/office/spreadsheetml/2017/richdata2" ref="AI115:AY129">
    <sortCondition ref="AI114:AI129"/>
  </sortState>
  <tableColumns count="17">
    <tableColumn id="1" xr3:uid="{21CAE1E4-44D8-45B9-93EC-349B8F1C885D}" name="列1" dataDxfId="16"/>
    <tableColumn id="2" xr3:uid="{48DF3CEF-7885-4865-894E-9B11ADACF43E}" name="列2" dataDxfId="15"/>
    <tableColumn id="3" xr3:uid="{8F8FD96B-7556-4B20-80D5-D3D26ED0FBA7}" name="列3" dataDxfId="14"/>
    <tableColumn id="4" xr3:uid="{90EE583A-82ED-4326-955C-EA6EBA10F117}" name="列4" dataDxfId="13"/>
    <tableColumn id="5" xr3:uid="{7B04A9E5-6747-4522-A1FC-12ADC8D84EE3}" name="列5" dataDxfId="12"/>
    <tableColumn id="6" xr3:uid="{03A2FD9C-F5B7-435E-BB5A-FD85528E566E}" name="列6" dataDxfId="11"/>
    <tableColumn id="7" xr3:uid="{80A0F2FC-1C51-498B-93FE-03BD21008661}" name="列7" dataDxfId="10"/>
    <tableColumn id="8" xr3:uid="{04CEDE77-6196-47C5-A0AF-C407FD5C879E}" name="列8" dataDxfId="9"/>
    <tableColumn id="9" xr3:uid="{3B0AD440-B2B1-42C8-95B9-0697904C24C8}" name="列9" dataDxfId="8"/>
    <tableColumn id="10" xr3:uid="{353586EB-E4BB-4B71-83D5-2E0DB81D25E4}" name="列10" dataDxfId="7"/>
    <tableColumn id="11" xr3:uid="{61D6250A-2D7A-4525-8DD3-FF36C6DAF618}" name="列11" dataDxfId="6"/>
    <tableColumn id="12" xr3:uid="{94AF71B7-6B62-41EB-9A6B-A55D720CA998}" name="列12" dataDxfId="5"/>
    <tableColumn id="13" xr3:uid="{01FD2BF7-F0BE-492B-924A-71526F54FA55}" name="列13" dataDxfId="4"/>
    <tableColumn id="14" xr3:uid="{CF1903FD-2F1A-48C4-B99C-D8751A4ADD21}" name="列14" dataDxfId="3"/>
    <tableColumn id="15" xr3:uid="{3C01380F-37BC-484D-AC84-FD4D47B184F8}" name="列15" dataDxfId="2"/>
    <tableColumn id="16" xr3:uid="{494E68EF-D2A6-471B-83E6-2D75C31DDCEF}" name="列16" dataDxfId="1"/>
    <tableColumn id="17" xr3:uid="{8CABD973-C0AA-4FCE-B74D-82FBFF901AA7}" name="列17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F17F8-35A7-4DE4-8713-B859F4EECA3B}" name="表1" displayName="表1" ref="T34:Z58" totalsRowShown="0">
  <autoFilter ref="T34:Z58" xr:uid="{540F17F8-35A7-4DE4-8713-B859F4EECA3B}"/>
  <sortState xmlns:xlrd2="http://schemas.microsoft.com/office/spreadsheetml/2017/richdata2" ref="T35:Z58">
    <sortCondition descending="1" ref="U34:U58"/>
  </sortState>
  <tableColumns count="7">
    <tableColumn id="1" xr3:uid="{EEEF7D71-8C47-48C8-A58D-085757490863}" name="列1"/>
    <tableColumn id="2" xr3:uid="{1E81A138-F9BF-4BF1-95B3-F0195A6F288B}" name="列2"/>
    <tableColumn id="3" xr3:uid="{1E722584-4439-4918-93EA-6475D0993D58}" name="列3"/>
    <tableColumn id="4" xr3:uid="{BD072DEA-53C7-45B9-A981-A0F2380D1002}" name="列4"/>
    <tableColumn id="5" xr3:uid="{78A79517-B5FB-4965-81EC-D084D73C61C1}" name="列5"/>
    <tableColumn id="6" xr3:uid="{334262F7-08CC-4479-9C2E-5E478941D05A}" name="列6"/>
    <tableColumn id="7" xr3:uid="{1EEB813E-8221-481A-AC99-65483BB4B2DA}" name="列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56F4F4-A6FD-4D7A-A45C-3C3C0B83CE85}" name="表3" displayName="表3" ref="S60:Y84" totalsRowShown="0">
  <autoFilter ref="S60:Y84" xr:uid="{5056F4F4-A6FD-4D7A-A45C-3C3C0B83CE85}"/>
  <sortState xmlns:xlrd2="http://schemas.microsoft.com/office/spreadsheetml/2017/richdata2" ref="S61:Y84">
    <sortCondition descending="1" ref="W60:W84"/>
  </sortState>
  <tableColumns count="7">
    <tableColumn id="1" xr3:uid="{1CD6E6B5-FA13-4BBA-B0E1-8F09CE40F12B}" name="列1"/>
    <tableColumn id="2" xr3:uid="{22A3FF31-9E34-42C5-AF7B-99EDE925C759}" name="列2"/>
    <tableColumn id="3" xr3:uid="{290726E3-D7BC-4233-95CF-AEFAD504C1FF}" name="列3"/>
    <tableColumn id="4" xr3:uid="{5EAA1F97-7E45-43BD-9C02-9F3674821103}" name="列4"/>
    <tableColumn id="5" xr3:uid="{0D79057F-1271-4B8C-8A39-E71AD935BDF6}" name="列5"/>
    <tableColumn id="6" xr3:uid="{EBEEC443-5A22-44EB-B6AF-AB50E387D1FE}" name="列6"/>
    <tableColumn id="7" xr3:uid="{3F693133-1C2D-4360-BC9A-4DE6969CED49}" name="列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0E517A-0774-4A08-8202-062891CEE293}" name="表2" displayName="表2" ref="D215:F245" totalsRowShown="0">
  <autoFilter ref="D215:F245" xr:uid="{5A0E517A-0774-4A08-8202-062891CEE293}"/>
  <sortState xmlns:xlrd2="http://schemas.microsoft.com/office/spreadsheetml/2017/richdata2" ref="D216:F245">
    <sortCondition descending="1" ref="F215:F245"/>
  </sortState>
  <tableColumns count="3">
    <tableColumn id="1" xr3:uid="{A85382F2-A3C4-433F-9FFB-99D6BEC5EE16}" name="列1"/>
    <tableColumn id="2" xr3:uid="{1AA1207B-3D61-4264-B1D5-FBFF6A45F89F}" name="列2"/>
    <tableColumn id="3" xr3:uid="{64D21A85-B7EB-40CD-8E1E-B27BAB997FC7}" name="列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dpr.jp/news/detail/2092257" TargetMode="Externa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EF74-91F6-4CBE-8BCF-0879051EDC67}">
  <dimension ref="A1:AH99"/>
  <sheetViews>
    <sheetView topLeftCell="A55" zoomScale="85" zoomScaleNormal="85" workbookViewId="0">
      <selection activeCell="V65" sqref="V65"/>
    </sheetView>
  </sheetViews>
  <sheetFormatPr defaultRowHeight="14" x14ac:dyDescent="0.3"/>
  <cols>
    <col min="7" max="7" width="10.75" bestFit="1" customWidth="1"/>
    <col min="8" max="8" width="12.33203125" bestFit="1" customWidth="1"/>
    <col min="9" max="9" width="29" bestFit="1" customWidth="1"/>
    <col min="13" max="14" width="12.33203125" bestFit="1" customWidth="1"/>
    <col min="15" max="15" width="29" bestFit="1" customWidth="1"/>
    <col min="23" max="23" width="24.4140625" bestFit="1" customWidth="1"/>
    <col min="24" max="24" width="5.9140625" customWidth="1"/>
    <col min="25" max="25" width="8" customWidth="1"/>
    <col min="26" max="26" width="28.83203125" customWidth="1"/>
  </cols>
  <sheetData>
    <row r="1" spans="1:33" x14ac:dyDescent="0.3">
      <c r="A1">
        <v>1</v>
      </c>
      <c r="B1" t="s">
        <v>152</v>
      </c>
      <c r="C1">
        <v>4.0982000000000003</v>
      </c>
      <c r="D1">
        <v>4.1779000000000002</v>
      </c>
      <c r="E1">
        <v>4.0185000000000004</v>
      </c>
      <c r="F1">
        <v>3.8216999999999999</v>
      </c>
      <c r="G1">
        <v>3.9912999999999998</v>
      </c>
      <c r="H1">
        <v>3.6520999999999999</v>
      </c>
      <c r="I1">
        <v>0.35880204999999998</v>
      </c>
      <c r="J1">
        <v>0.17315512999999999</v>
      </c>
      <c r="K1">
        <v>0.46346799999999999</v>
      </c>
      <c r="L1">
        <v>0.25435475000000002</v>
      </c>
      <c r="M1">
        <v>0.15010741</v>
      </c>
      <c r="N1">
        <v>0.22205773000000001</v>
      </c>
      <c r="O1" t="s">
        <v>260</v>
      </c>
      <c r="P1" t="s">
        <v>261</v>
      </c>
      <c r="S1" t="s">
        <v>262</v>
      </c>
    </row>
    <row r="2" spans="1:33" x14ac:dyDescent="0.3">
      <c r="A2">
        <v>2</v>
      </c>
      <c r="B2" t="s">
        <v>166</v>
      </c>
      <c r="C2">
        <v>3.8679000000000001</v>
      </c>
      <c r="D2">
        <v>4.0903999999999998</v>
      </c>
      <c r="E2">
        <v>3.6453000000000002</v>
      </c>
      <c r="F2">
        <v>3.6091000000000002</v>
      </c>
      <c r="G2">
        <v>3.7587999999999999</v>
      </c>
      <c r="H2">
        <v>3.4594999999999998</v>
      </c>
      <c r="I2">
        <v>0.35639977</v>
      </c>
      <c r="J2">
        <v>0.26637044999999998</v>
      </c>
      <c r="K2">
        <v>0.26797673</v>
      </c>
      <c r="L2">
        <v>0.36715101999999999</v>
      </c>
      <c r="M2">
        <v>6.2373249999999998E-2</v>
      </c>
      <c r="N2">
        <v>0.41846981999999999</v>
      </c>
      <c r="O2" t="s">
        <v>301</v>
      </c>
      <c r="S2" t="s">
        <v>284</v>
      </c>
    </row>
    <row r="3" spans="1:33" x14ac:dyDescent="0.3">
      <c r="A3">
        <v>3</v>
      </c>
      <c r="B3" t="s">
        <v>170</v>
      </c>
      <c r="C3">
        <v>3.8462000000000001</v>
      </c>
      <c r="D3">
        <v>4.0193000000000003</v>
      </c>
      <c r="E3">
        <v>3.6732</v>
      </c>
      <c r="F3">
        <v>3.7930999999999999</v>
      </c>
      <c r="G3">
        <v>3.8723999999999998</v>
      </c>
      <c r="H3">
        <v>3.7136999999999998</v>
      </c>
      <c r="I3">
        <v>0.26030025000000001</v>
      </c>
      <c r="J3">
        <v>0.13963574000000001</v>
      </c>
      <c r="K3">
        <v>0.23687324000000001</v>
      </c>
      <c r="L3">
        <v>0.124392554</v>
      </c>
      <c r="M3">
        <v>9.1532169999999996E-2</v>
      </c>
      <c r="N3">
        <v>9.980762E-2</v>
      </c>
      <c r="O3" t="s">
        <v>272</v>
      </c>
    </row>
    <row r="4" spans="1:33" x14ac:dyDescent="0.3">
      <c r="A4">
        <v>4</v>
      </c>
      <c r="B4" t="s">
        <v>160</v>
      </c>
      <c r="C4">
        <v>3.9701</v>
      </c>
      <c r="D4">
        <v>4.165</v>
      </c>
      <c r="E4">
        <v>3.7751999999999999</v>
      </c>
      <c r="F4">
        <v>3.7242999999999999</v>
      </c>
      <c r="G4">
        <v>3.9232999999999998</v>
      </c>
      <c r="H4">
        <v>3.5253999999999999</v>
      </c>
      <c r="I4">
        <v>0.30897906000000003</v>
      </c>
      <c r="J4">
        <v>0.25051233000000001</v>
      </c>
      <c r="K4">
        <v>0.22849141000000001</v>
      </c>
      <c r="L4">
        <v>0.26496472999999998</v>
      </c>
      <c r="M4">
        <v>4.300242E-2</v>
      </c>
      <c r="N4">
        <v>0.24377731999999999</v>
      </c>
      <c r="O4" t="s">
        <v>270</v>
      </c>
      <c r="S4" t="s">
        <v>271</v>
      </c>
    </row>
    <row r="5" spans="1:33" x14ac:dyDescent="0.3">
      <c r="A5">
        <v>5</v>
      </c>
      <c r="B5" t="s">
        <v>155</v>
      </c>
      <c r="C5">
        <v>4.0431999999999997</v>
      </c>
      <c r="D5">
        <v>4.1520000000000001</v>
      </c>
      <c r="E5">
        <v>3.9344000000000001</v>
      </c>
      <c r="F5">
        <v>3.8149000000000002</v>
      </c>
      <c r="G5">
        <v>3.9601999999999999</v>
      </c>
      <c r="H5">
        <v>3.6696</v>
      </c>
      <c r="I5">
        <v>0.24536026</v>
      </c>
      <c r="J5">
        <v>0.16741170999999999</v>
      </c>
      <c r="K5">
        <v>0.26208457000000002</v>
      </c>
      <c r="L5">
        <v>0.19887695999999999</v>
      </c>
      <c r="M5">
        <v>0.11449407</v>
      </c>
      <c r="N5">
        <v>0.15425185999999999</v>
      </c>
      <c r="O5" t="s">
        <v>342</v>
      </c>
      <c r="S5" t="s">
        <v>341</v>
      </c>
    </row>
    <row r="6" spans="1:33" x14ac:dyDescent="0.3">
      <c r="A6">
        <v>6</v>
      </c>
      <c r="B6" t="s">
        <v>163</v>
      </c>
      <c r="C6">
        <v>3.9245999999999999</v>
      </c>
      <c r="D6">
        <v>4.1210000000000004</v>
      </c>
      <c r="E6">
        <v>3.7282000000000002</v>
      </c>
      <c r="F6">
        <v>3.5638000000000001</v>
      </c>
      <c r="G6">
        <v>3.8744999999999998</v>
      </c>
      <c r="H6">
        <v>3.2530000000000001</v>
      </c>
      <c r="I6">
        <v>0.34591323000000002</v>
      </c>
      <c r="J6">
        <v>0.33804234999999999</v>
      </c>
      <c r="K6">
        <v>0.21884476</v>
      </c>
      <c r="L6">
        <v>0.36117612999999998</v>
      </c>
      <c r="M6">
        <v>0.12699110999999999</v>
      </c>
      <c r="N6">
        <v>0.22721864</v>
      </c>
      <c r="O6" t="s">
        <v>302</v>
      </c>
      <c r="S6" t="s">
        <v>303</v>
      </c>
    </row>
    <row r="7" spans="1:33" x14ac:dyDescent="0.3">
      <c r="A7">
        <v>7</v>
      </c>
      <c r="B7" t="s">
        <v>169</v>
      </c>
      <c r="C7">
        <v>3.8471000000000002</v>
      </c>
      <c r="D7">
        <v>4.1127000000000002</v>
      </c>
      <c r="E7">
        <v>3.5815000000000001</v>
      </c>
      <c r="F7">
        <v>3.7955000000000001</v>
      </c>
      <c r="G7">
        <v>3.9510000000000001</v>
      </c>
      <c r="H7">
        <v>3.64</v>
      </c>
      <c r="I7">
        <v>0.41738340000000002</v>
      </c>
      <c r="J7">
        <v>0.26559329999999998</v>
      </c>
      <c r="K7">
        <v>0.36992376999999999</v>
      </c>
      <c r="L7">
        <v>0.29777455000000003</v>
      </c>
      <c r="M7">
        <v>0.15336727</v>
      </c>
      <c r="N7">
        <v>0.32472822000000001</v>
      </c>
      <c r="S7" t="s">
        <v>300</v>
      </c>
      <c r="W7" t="s">
        <v>345</v>
      </c>
      <c r="AA7" t="s">
        <v>344</v>
      </c>
      <c r="AC7" t="s">
        <v>343</v>
      </c>
    </row>
    <row r="8" spans="1:33" x14ac:dyDescent="0.3">
      <c r="A8">
        <v>8</v>
      </c>
      <c r="B8" t="s">
        <v>154</v>
      </c>
      <c r="C8">
        <v>4.0510000000000002</v>
      </c>
      <c r="D8">
        <v>4.1889000000000003</v>
      </c>
      <c r="E8">
        <v>3.9131999999999998</v>
      </c>
      <c r="F8">
        <v>3.8088000000000002</v>
      </c>
      <c r="G8">
        <v>3.9731000000000001</v>
      </c>
      <c r="H8">
        <v>3.6444000000000001</v>
      </c>
      <c r="I8">
        <v>0.245226</v>
      </c>
      <c r="J8">
        <v>0.26292591999999998</v>
      </c>
      <c r="K8">
        <v>0.11478661</v>
      </c>
      <c r="L8">
        <v>0.19595267999999999</v>
      </c>
      <c r="M8">
        <v>0.1353888</v>
      </c>
      <c r="N8">
        <v>6.6739870000000007E-2</v>
      </c>
      <c r="O8" t="s">
        <v>332</v>
      </c>
    </row>
    <row r="9" spans="1:33" x14ac:dyDescent="0.3">
      <c r="A9">
        <v>9</v>
      </c>
      <c r="B9" t="s">
        <v>168</v>
      </c>
      <c r="C9">
        <v>3.8489</v>
      </c>
      <c r="D9">
        <v>3.97</v>
      </c>
      <c r="E9">
        <v>3.7277999999999998</v>
      </c>
      <c r="F9">
        <v>3.7210999999999999</v>
      </c>
      <c r="G9">
        <v>3.7389999999999999</v>
      </c>
      <c r="H9">
        <v>3.7033</v>
      </c>
      <c r="I9">
        <v>0.29979727</v>
      </c>
      <c r="J9">
        <v>0.14252390000000001</v>
      </c>
      <c r="K9">
        <v>0.36074093000000002</v>
      </c>
      <c r="L9">
        <v>0.20700105999999999</v>
      </c>
      <c r="M9">
        <v>0.11247118</v>
      </c>
      <c r="N9">
        <v>0.2690961</v>
      </c>
      <c r="S9" t="s">
        <v>304</v>
      </c>
    </row>
    <row r="10" spans="1:33" x14ac:dyDescent="0.3">
      <c r="A10">
        <v>10</v>
      </c>
      <c r="B10" t="s">
        <v>183</v>
      </c>
      <c r="C10">
        <v>3.7315999999999998</v>
      </c>
      <c r="D10">
        <v>3.9828999999999999</v>
      </c>
      <c r="E10">
        <v>3.4802</v>
      </c>
      <c r="F10">
        <v>3.6332</v>
      </c>
      <c r="G10">
        <v>3.9411999999999998</v>
      </c>
      <c r="H10">
        <v>3.3252999999999999</v>
      </c>
      <c r="I10">
        <v>0.29667607000000001</v>
      </c>
      <c r="J10">
        <v>0.13894165</v>
      </c>
      <c r="K10">
        <v>0.17422626999999999</v>
      </c>
      <c r="L10">
        <v>0.33951895999999998</v>
      </c>
      <c r="M10">
        <v>5.3578849999999997E-2</v>
      </c>
      <c r="N10">
        <v>0.19490980999999999</v>
      </c>
      <c r="O10" t="s">
        <v>330</v>
      </c>
      <c r="S10" t="s">
        <v>331</v>
      </c>
    </row>
    <row r="11" spans="1:33" x14ac:dyDescent="0.3">
      <c r="A11">
        <v>11</v>
      </c>
      <c r="B11" t="s">
        <v>164</v>
      </c>
      <c r="C11">
        <v>3.9106000000000001</v>
      </c>
      <c r="D11">
        <v>4.0976999999999997</v>
      </c>
      <c r="E11">
        <v>3.7233999999999998</v>
      </c>
      <c r="F11">
        <v>3.7578999999999998</v>
      </c>
      <c r="G11">
        <v>3.9491000000000001</v>
      </c>
      <c r="H11">
        <v>3.5668000000000002</v>
      </c>
      <c r="I11">
        <v>0.26379113999999998</v>
      </c>
      <c r="J11">
        <v>0.16595396000000001</v>
      </c>
      <c r="K11">
        <v>0.20394519999999999</v>
      </c>
      <c r="L11">
        <v>0.21833089</v>
      </c>
      <c r="M11">
        <v>0.10187221</v>
      </c>
      <c r="N11">
        <v>0.10904296500000001</v>
      </c>
      <c r="O11" t="s">
        <v>269</v>
      </c>
      <c r="S11" t="s">
        <v>266</v>
      </c>
    </row>
    <row r="12" spans="1:33" x14ac:dyDescent="0.3">
      <c r="A12">
        <v>12</v>
      </c>
      <c r="B12" t="s">
        <v>159</v>
      </c>
      <c r="C12">
        <v>3.9786999999999999</v>
      </c>
      <c r="D12">
        <v>4.0800999999999998</v>
      </c>
      <c r="E12">
        <v>3.8774000000000002</v>
      </c>
      <c r="F12">
        <v>3.9308999999999998</v>
      </c>
      <c r="G12">
        <v>3.9815999999999998</v>
      </c>
      <c r="H12">
        <v>3.8803000000000001</v>
      </c>
      <c r="I12">
        <v>0.23974203999999999</v>
      </c>
      <c r="J12">
        <v>0.14258148000000001</v>
      </c>
      <c r="K12">
        <v>0.27216855000000001</v>
      </c>
      <c r="L12">
        <v>0.18625379</v>
      </c>
      <c r="M12">
        <v>0.10717345</v>
      </c>
      <c r="N12">
        <v>0.22970837</v>
      </c>
      <c r="S12" t="s">
        <v>317</v>
      </c>
    </row>
    <row r="13" spans="1:33" x14ac:dyDescent="0.3">
      <c r="A13">
        <v>13</v>
      </c>
      <c r="B13" t="s">
        <v>167</v>
      </c>
      <c r="C13">
        <v>3.8576999999999999</v>
      </c>
      <c r="D13">
        <v>4.0205000000000002</v>
      </c>
      <c r="E13">
        <v>3.6947999999999999</v>
      </c>
      <c r="F13">
        <v>3.7961999999999998</v>
      </c>
      <c r="G13">
        <v>3.8466</v>
      </c>
      <c r="H13">
        <v>3.7458</v>
      </c>
      <c r="I13">
        <v>0.20563084000000001</v>
      </c>
      <c r="J13">
        <v>0.15719473</v>
      </c>
      <c r="K13">
        <v>8.2559149999999998E-2</v>
      </c>
      <c r="L13">
        <v>0.18250485</v>
      </c>
      <c r="M13">
        <v>6.4195500000000003E-2</v>
      </c>
      <c r="N13">
        <v>0.23959151000000001</v>
      </c>
      <c r="O13" t="s">
        <v>334</v>
      </c>
      <c r="S13" t="s">
        <v>333</v>
      </c>
    </row>
    <row r="14" spans="1:33" x14ac:dyDescent="0.3">
      <c r="A14">
        <v>14</v>
      </c>
      <c r="B14" t="s">
        <v>221</v>
      </c>
      <c r="C14">
        <v>3.6791999999999998</v>
      </c>
      <c r="D14">
        <v>3.8323999999999998</v>
      </c>
      <c r="E14">
        <v>3.5261</v>
      </c>
      <c r="F14">
        <v>3.4921000000000002</v>
      </c>
      <c r="G14">
        <v>3.7254999999999998</v>
      </c>
      <c r="H14">
        <v>3.2587999999999999</v>
      </c>
      <c r="I14">
        <v>0.28918864999999999</v>
      </c>
      <c r="J14">
        <v>0.29122882999999999</v>
      </c>
      <c r="K14">
        <v>0.18856297</v>
      </c>
      <c r="L14">
        <v>0.33647593999999997</v>
      </c>
      <c r="M14">
        <v>0.26860338</v>
      </c>
      <c r="N14">
        <v>0.21297753999999999</v>
      </c>
      <c r="O14" t="s">
        <v>339</v>
      </c>
      <c r="S14" t="s">
        <v>340</v>
      </c>
      <c r="X14" t="s">
        <v>411</v>
      </c>
      <c r="AF14" t="s">
        <v>411</v>
      </c>
    </row>
    <row r="15" spans="1:33" x14ac:dyDescent="0.3">
      <c r="A15">
        <v>15</v>
      </c>
      <c r="B15" t="s">
        <v>161</v>
      </c>
      <c r="C15">
        <v>3.9443000000000001</v>
      </c>
      <c r="D15">
        <v>4.1767000000000003</v>
      </c>
      <c r="E15">
        <v>3.7119</v>
      </c>
      <c r="F15">
        <v>3.7698</v>
      </c>
      <c r="G15">
        <v>3.8650000000000002</v>
      </c>
      <c r="H15">
        <v>3.6747000000000001</v>
      </c>
      <c r="I15">
        <v>0.28026332999999998</v>
      </c>
      <c r="J15">
        <v>7.7003929999999998E-2</v>
      </c>
      <c r="K15">
        <v>0.20771027</v>
      </c>
      <c r="L15">
        <v>0.23543774000000001</v>
      </c>
      <c r="M15">
        <v>0.12433698</v>
      </c>
      <c r="N15">
        <v>0.2780165</v>
      </c>
      <c r="O15" t="s">
        <v>335</v>
      </c>
      <c r="S15" t="s">
        <v>336</v>
      </c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</row>
    <row r="16" spans="1:33" x14ac:dyDescent="0.3">
      <c r="A16">
        <v>16</v>
      </c>
      <c r="B16" t="s">
        <v>165</v>
      </c>
      <c r="C16">
        <v>3.9049999999999998</v>
      </c>
      <c r="D16">
        <v>4.0518000000000001</v>
      </c>
      <c r="E16">
        <v>3.7583000000000002</v>
      </c>
      <c r="F16">
        <v>3.7153999999999998</v>
      </c>
      <c r="G16">
        <v>3.8443000000000001</v>
      </c>
      <c r="H16">
        <v>3.5865</v>
      </c>
      <c r="I16">
        <v>0.25411776000000003</v>
      </c>
      <c r="J16">
        <v>0.22231640999999999</v>
      </c>
      <c r="K16">
        <v>0.19148589999999999</v>
      </c>
      <c r="L16">
        <v>0.34004181999999999</v>
      </c>
      <c r="M16">
        <v>0.16595799999999999</v>
      </c>
      <c r="N16">
        <v>0.41293210000000002</v>
      </c>
      <c r="O16" t="s">
        <v>338</v>
      </c>
      <c r="S16" t="s">
        <v>337</v>
      </c>
      <c r="W16" s="32">
        <v>4</v>
      </c>
      <c r="X16" s="32">
        <v>1</v>
      </c>
      <c r="Y16" s="32">
        <v>6</v>
      </c>
      <c r="Z16" s="33"/>
      <c r="AA16" s="33">
        <v>0</v>
      </c>
      <c r="AB16" s="33">
        <v>2</v>
      </c>
      <c r="AC16" s="33">
        <v>0</v>
      </c>
      <c r="AD16" s="33"/>
      <c r="AE16" s="33">
        <v>1</v>
      </c>
      <c r="AF16" s="33">
        <v>3</v>
      </c>
      <c r="AG16" s="33">
        <v>4</v>
      </c>
    </row>
    <row r="17" spans="1:33" x14ac:dyDescent="0.3">
      <c r="A17">
        <v>17</v>
      </c>
      <c r="B17" t="s">
        <v>158</v>
      </c>
      <c r="C17">
        <v>3.9887000000000001</v>
      </c>
      <c r="D17">
        <v>4.1867999999999999</v>
      </c>
      <c r="E17">
        <v>3.7906</v>
      </c>
      <c r="F17">
        <v>3.7078000000000002</v>
      </c>
      <c r="G17">
        <v>3.8199000000000001</v>
      </c>
      <c r="H17">
        <v>3.5958000000000001</v>
      </c>
      <c r="I17">
        <v>0.30694494</v>
      </c>
      <c r="J17">
        <v>8.3858736000000003E-2</v>
      </c>
      <c r="K17">
        <v>0.32079210000000002</v>
      </c>
      <c r="L17">
        <v>0.17904975000000001</v>
      </c>
      <c r="M17">
        <v>0.12832750000000001</v>
      </c>
      <c r="N17">
        <v>0.15009639</v>
      </c>
      <c r="O17" t="s">
        <v>264</v>
      </c>
      <c r="S17" t="s">
        <v>263</v>
      </c>
      <c r="W17" s="33">
        <v>1</v>
      </c>
      <c r="X17" s="33">
        <v>5</v>
      </c>
      <c r="Y17" s="33">
        <v>2</v>
      </c>
      <c r="Z17" s="33"/>
      <c r="AA17" s="33">
        <v>1</v>
      </c>
      <c r="AB17" s="33">
        <v>6</v>
      </c>
      <c r="AC17" s="33">
        <v>5</v>
      </c>
      <c r="AD17" s="33"/>
      <c r="AE17" s="32">
        <v>1</v>
      </c>
      <c r="AF17" s="32">
        <v>6</v>
      </c>
      <c r="AG17" s="32">
        <v>0</v>
      </c>
    </row>
    <row r="18" spans="1:33" x14ac:dyDescent="0.3">
      <c r="A18">
        <v>18</v>
      </c>
      <c r="B18" s="3" t="s">
        <v>157</v>
      </c>
      <c r="C18">
        <v>3.9944999999999999</v>
      </c>
      <c r="D18">
        <v>4.2576000000000001</v>
      </c>
      <c r="E18">
        <v>3.7313999999999998</v>
      </c>
      <c r="F18">
        <v>3.7780999999999998</v>
      </c>
      <c r="G18">
        <v>3.8574999999999999</v>
      </c>
      <c r="H18">
        <v>3.6987999999999999</v>
      </c>
      <c r="I18">
        <v>0.39791057000000002</v>
      </c>
      <c r="J18">
        <v>0.16402319000000001</v>
      </c>
      <c r="K18">
        <v>0.38896647000000001</v>
      </c>
      <c r="L18">
        <v>0.24982865000000001</v>
      </c>
      <c r="M18">
        <v>0.16895066</v>
      </c>
      <c r="N18">
        <v>0.28929415000000003</v>
      </c>
      <c r="O18" t="s">
        <v>268</v>
      </c>
      <c r="S18" t="s">
        <v>267</v>
      </c>
      <c r="W18" s="31">
        <v>0</v>
      </c>
      <c r="X18" s="31">
        <v>2</v>
      </c>
      <c r="Y18" s="31">
        <v>1</v>
      </c>
      <c r="Z18" s="33"/>
      <c r="AA18" s="32"/>
      <c r="AB18" s="32"/>
      <c r="AC18" s="32"/>
      <c r="AD18" s="33"/>
      <c r="AE18" s="33">
        <v>1</v>
      </c>
      <c r="AF18" s="33">
        <v>20</v>
      </c>
      <c r="AG18" s="33">
        <v>11</v>
      </c>
    </row>
    <row r="19" spans="1:33" x14ac:dyDescent="0.3">
      <c r="A19">
        <v>19</v>
      </c>
      <c r="B19" s="3" t="s">
        <v>151</v>
      </c>
      <c r="C19">
        <v>4.1273</v>
      </c>
      <c r="D19">
        <v>4.1965000000000003</v>
      </c>
      <c r="E19">
        <v>4.0582000000000003</v>
      </c>
      <c r="F19">
        <v>3.8786</v>
      </c>
      <c r="G19">
        <v>4.0125999999999999</v>
      </c>
      <c r="H19">
        <v>3.7446000000000002</v>
      </c>
      <c r="I19">
        <v>0.19516027999999999</v>
      </c>
      <c r="J19">
        <v>0.21723603</v>
      </c>
      <c r="K19">
        <v>0.13938202999999999</v>
      </c>
      <c r="L19">
        <v>0.1627024</v>
      </c>
      <c r="M19">
        <v>7.7540650000000003E-2</v>
      </c>
      <c r="N19">
        <v>0.10487798600000001</v>
      </c>
      <c r="O19" t="s">
        <v>285</v>
      </c>
      <c r="W19" s="31">
        <v>2</v>
      </c>
      <c r="X19" s="31">
        <v>15</v>
      </c>
      <c r="Y19" s="31">
        <v>3</v>
      </c>
      <c r="Z19" s="33"/>
      <c r="AA19" s="33">
        <v>11</v>
      </c>
      <c r="AB19" s="33">
        <v>107</v>
      </c>
      <c r="AC19" s="33">
        <v>8</v>
      </c>
      <c r="AD19" s="33"/>
      <c r="AE19" s="33"/>
      <c r="AF19" s="33"/>
      <c r="AG19" s="33"/>
    </row>
    <row r="20" spans="1:33" x14ac:dyDescent="0.3">
      <c r="A20">
        <v>20</v>
      </c>
      <c r="B20" s="3" t="s">
        <v>65</v>
      </c>
      <c r="C20">
        <v>4.0907999999999998</v>
      </c>
      <c r="D20">
        <v>4.3064</v>
      </c>
      <c r="E20">
        <v>3.8752</v>
      </c>
      <c r="F20">
        <v>3.9817999999999998</v>
      </c>
      <c r="G20">
        <v>4.133</v>
      </c>
      <c r="H20">
        <v>3.8306</v>
      </c>
      <c r="I20">
        <v>0.23858963999999999</v>
      </c>
      <c r="J20">
        <v>5.6621212999999997E-2</v>
      </c>
      <c r="K20">
        <v>0.13297038</v>
      </c>
      <c r="L20">
        <v>0.17520653</v>
      </c>
      <c r="M20">
        <v>4.3838017E-2</v>
      </c>
      <c r="N20">
        <v>0.11724298399999999</v>
      </c>
      <c r="W20" s="33">
        <v>4</v>
      </c>
      <c r="X20" s="33">
        <v>42</v>
      </c>
      <c r="Y20" s="33">
        <v>2</v>
      </c>
      <c r="Z20" s="33"/>
      <c r="AA20" s="33">
        <v>0</v>
      </c>
      <c r="AB20" s="33">
        <v>1</v>
      </c>
      <c r="AC20" s="33">
        <v>0</v>
      </c>
      <c r="AD20" s="33"/>
      <c r="AE20" s="32"/>
      <c r="AF20" s="32"/>
      <c r="AG20" s="32"/>
    </row>
    <row r="21" spans="1:33" x14ac:dyDescent="0.3">
      <c r="A21">
        <v>21</v>
      </c>
      <c r="B21" t="s">
        <v>171</v>
      </c>
      <c r="C21">
        <v>3.7684000000000002</v>
      </c>
      <c r="D21">
        <v>4.0281000000000002</v>
      </c>
      <c r="E21">
        <v>3.5087000000000002</v>
      </c>
      <c r="F21">
        <v>3.6671</v>
      </c>
      <c r="G21">
        <v>3.7431999999999999</v>
      </c>
      <c r="H21">
        <v>3.5910000000000002</v>
      </c>
      <c r="I21">
        <v>0.30675435000000001</v>
      </c>
      <c r="J21">
        <v>0.112497404</v>
      </c>
      <c r="K21">
        <v>0.20165716</v>
      </c>
      <c r="L21">
        <v>0.29739848000000002</v>
      </c>
      <c r="M21">
        <v>0.26371287999999998</v>
      </c>
      <c r="N21">
        <v>0.30946370000000001</v>
      </c>
      <c r="O21" t="s">
        <v>329</v>
      </c>
      <c r="W21" s="33"/>
      <c r="X21" s="33" t="s">
        <v>411</v>
      </c>
      <c r="Y21" s="33"/>
      <c r="Z21" s="33"/>
      <c r="AA21" s="33"/>
      <c r="AB21" s="33" t="s">
        <v>409</v>
      </c>
      <c r="AC21" s="33"/>
      <c r="AD21" s="33"/>
      <c r="AE21" s="33" t="s">
        <v>409</v>
      </c>
      <c r="AF21" s="33"/>
      <c r="AG21" s="33"/>
    </row>
    <row r="22" spans="1:33" x14ac:dyDescent="0.3">
      <c r="A22">
        <v>22</v>
      </c>
      <c r="B22" t="s">
        <v>156</v>
      </c>
      <c r="C22">
        <v>4.0217000000000001</v>
      </c>
      <c r="D22">
        <v>4.0963000000000003</v>
      </c>
      <c r="E22">
        <v>3.9470000000000001</v>
      </c>
      <c r="F22">
        <v>3.8997000000000002</v>
      </c>
      <c r="G22">
        <v>3.9885999999999999</v>
      </c>
      <c r="H22">
        <v>3.8108</v>
      </c>
      <c r="I22">
        <v>0.20737056000000001</v>
      </c>
      <c r="J22">
        <v>0.20203276000000001</v>
      </c>
      <c r="K22">
        <v>0.18448940999999999</v>
      </c>
      <c r="L22">
        <v>0.18008766000000001</v>
      </c>
      <c r="M22">
        <v>0.10774651</v>
      </c>
      <c r="N22">
        <v>0.19350459</v>
      </c>
      <c r="O22" t="s">
        <v>266</v>
      </c>
      <c r="S22" t="s">
        <v>265</v>
      </c>
      <c r="W22" s="33">
        <v>0</v>
      </c>
      <c r="X22" s="33">
        <v>8</v>
      </c>
      <c r="Y22" s="33">
        <v>2</v>
      </c>
      <c r="Z22" s="33"/>
      <c r="AA22" s="33">
        <v>0</v>
      </c>
      <c r="AB22" s="33">
        <v>6</v>
      </c>
      <c r="AC22" s="33">
        <v>1</v>
      </c>
      <c r="AD22" s="33"/>
      <c r="AE22" s="32">
        <v>0</v>
      </c>
      <c r="AF22" s="32">
        <v>14</v>
      </c>
      <c r="AG22" s="32">
        <v>3</v>
      </c>
    </row>
    <row r="23" spans="1:33" x14ac:dyDescent="0.3">
      <c r="A23">
        <v>23</v>
      </c>
      <c r="B23" t="s">
        <v>150</v>
      </c>
      <c r="C23">
        <v>4.2491000000000003</v>
      </c>
      <c r="D23">
        <v>4.3635000000000002</v>
      </c>
      <c r="E23">
        <v>4.1345999999999998</v>
      </c>
      <c r="F23">
        <v>3.9790000000000001</v>
      </c>
      <c r="G23">
        <v>4.0373000000000001</v>
      </c>
      <c r="H23">
        <v>3.9207000000000001</v>
      </c>
      <c r="I23">
        <v>0.21965857</v>
      </c>
      <c r="J23">
        <v>0.13961224</v>
      </c>
      <c r="K23">
        <v>0.22541143</v>
      </c>
      <c r="L23">
        <v>0.16511723</v>
      </c>
      <c r="M23">
        <v>6.5052250000000006E-2</v>
      </c>
      <c r="N23">
        <v>0.20856313000000001</v>
      </c>
      <c r="S23" t="s">
        <v>283</v>
      </c>
      <c r="W23" s="31">
        <v>11</v>
      </c>
      <c r="X23" s="31">
        <v>104</v>
      </c>
      <c r="Y23" s="31">
        <v>0</v>
      </c>
      <c r="Z23" s="33"/>
      <c r="AA23" s="33">
        <v>0</v>
      </c>
      <c r="AB23" s="33">
        <v>4</v>
      </c>
      <c r="AC23" s="33">
        <v>1</v>
      </c>
      <c r="AD23" s="33"/>
      <c r="AE23" s="33">
        <v>0</v>
      </c>
      <c r="AF23" s="33">
        <v>0</v>
      </c>
      <c r="AG23" s="33">
        <v>1</v>
      </c>
    </row>
    <row r="24" spans="1:33" x14ac:dyDescent="0.3">
      <c r="A24">
        <v>24</v>
      </c>
      <c r="B24" t="s">
        <v>162</v>
      </c>
      <c r="C24">
        <v>3.9275000000000002</v>
      </c>
      <c r="D24">
        <v>4.0933000000000002</v>
      </c>
      <c r="E24">
        <v>3.7616000000000001</v>
      </c>
      <c r="F24">
        <v>3.8976999999999999</v>
      </c>
      <c r="G24">
        <v>3.9807000000000001</v>
      </c>
      <c r="H24">
        <v>3.8147000000000002</v>
      </c>
      <c r="I24">
        <v>0.23474217999999999</v>
      </c>
      <c r="J24">
        <v>0.14025746</v>
      </c>
      <c r="K24">
        <v>0.18851049</v>
      </c>
      <c r="L24">
        <v>0.1868532</v>
      </c>
      <c r="M24">
        <v>0.15990356</v>
      </c>
      <c r="N24">
        <v>0.17456727</v>
      </c>
      <c r="O24" t="s">
        <v>287</v>
      </c>
      <c r="S24" t="s">
        <v>286</v>
      </c>
      <c r="W24" s="33">
        <v>0</v>
      </c>
      <c r="X24" s="33">
        <v>3</v>
      </c>
      <c r="Y24" s="33">
        <v>1</v>
      </c>
      <c r="Z24" s="33"/>
      <c r="AA24" s="32">
        <v>1</v>
      </c>
      <c r="AB24" s="32">
        <v>7</v>
      </c>
      <c r="AC24" s="32">
        <v>1</v>
      </c>
      <c r="AD24" s="33"/>
      <c r="AE24" s="31">
        <v>0</v>
      </c>
      <c r="AF24" s="31">
        <v>1</v>
      </c>
      <c r="AG24" s="31">
        <v>1</v>
      </c>
    </row>
    <row r="25" spans="1:33" x14ac:dyDescent="0.3">
      <c r="I25">
        <f>(I1+I2+I4+I3+I5+I6+I7+I8+I9+I10+I11+I12+I13+I14+I15+I16+I17+I18+I19+I20+I21+I22+I23+I24)/24</f>
        <v>0.28227925874999998</v>
      </c>
      <c r="J25">
        <f>(J1+J2+J4+J3+J5+J6+J7+J8+J9+J10+J11+J12+J13+J14+J15+J16+J17+J18+J19+J20+J21+J22+J23+J24)/24</f>
        <v>0.17989711887500001</v>
      </c>
      <c r="K25">
        <f t="shared" ref="K25:N25" si="0">(K1+K2+K4+K3+K5+K6+K7+K8+K9+K10+K11+K12+K13+K14+K15+K16+K17+K18+K19+K20+K21+K22+K23+K24)/24</f>
        <v>0.234417825</v>
      </c>
      <c r="L25">
        <f t="shared" si="0"/>
        <v>0.2377688468333333</v>
      </c>
      <c r="M25">
        <f t="shared" si="0"/>
        <v>0.12043825320833335</v>
      </c>
      <c r="N25">
        <f t="shared" si="0"/>
        <v>0.21878900729166662</v>
      </c>
      <c r="W25" s="33">
        <v>1</v>
      </c>
      <c r="X25" s="33">
        <v>4</v>
      </c>
      <c r="Y25" s="33">
        <v>3</v>
      </c>
      <c r="Z25" s="33"/>
      <c r="AA25" s="32">
        <v>10</v>
      </c>
      <c r="AB25" s="32">
        <v>1</v>
      </c>
      <c r="AC25" s="32">
        <v>0</v>
      </c>
      <c r="AD25" s="33"/>
      <c r="AE25" s="33">
        <v>0</v>
      </c>
      <c r="AF25" s="33">
        <v>0</v>
      </c>
      <c r="AG25" s="33">
        <v>1</v>
      </c>
    </row>
    <row r="26" spans="1:33" x14ac:dyDescent="0.3">
      <c r="W26" s="33"/>
      <c r="X26" s="33"/>
      <c r="Y26" s="33"/>
      <c r="Z26" s="33"/>
      <c r="AA26" s="33"/>
      <c r="AB26" s="33"/>
      <c r="AC26" s="33"/>
      <c r="AD26" s="33"/>
      <c r="AE26" s="33">
        <v>1</v>
      </c>
      <c r="AF26" s="33">
        <v>2</v>
      </c>
      <c r="AG26" s="33">
        <v>5</v>
      </c>
    </row>
    <row r="27" spans="1:33" x14ac:dyDescent="0.3">
      <c r="T27" cm="1">
        <f t="array" aca="1" ref="T27" ca="1">T22:AB27</f>
        <v>0</v>
      </c>
      <c r="W27" s="33">
        <v>0</v>
      </c>
      <c r="X27" s="33">
        <v>0</v>
      </c>
      <c r="Y27" s="33">
        <v>2</v>
      </c>
      <c r="Z27" s="33"/>
      <c r="AA27" s="33">
        <v>0</v>
      </c>
      <c r="AB27" s="33">
        <v>0</v>
      </c>
      <c r="AC27" s="33">
        <v>4</v>
      </c>
      <c r="AD27" s="33"/>
      <c r="AE27" s="33"/>
      <c r="AF27" s="33"/>
      <c r="AG27" s="33"/>
    </row>
    <row r="28" spans="1:33" x14ac:dyDescent="0.3">
      <c r="W28" s="33">
        <v>0</v>
      </c>
      <c r="X28" s="33">
        <v>4</v>
      </c>
      <c r="Y28" s="33">
        <v>0</v>
      </c>
      <c r="Z28" s="33"/>
      <c r="AA28" s="33">
        <v>0</v>
      </c>
      <c r="AB28" s="33">
        <v>1</v>
      </c>
      <c r="AC28" s="33">
        <v>3</v>
      </c>
      <c r="AD28" s="33"/>
      <c r="AE28" s="33">
        <v>0</v>
      </c>
      <c r="AF28" s="33">
        <v>1</v>
      </c>
      <c r="AG28" s="33">
        <v>1</v>
      </c>
    </row>
    <row r="29" spans="1:33" x14ac:dyDescent="0.3">
      <c r="F29" t="s">
        <v>316</v>
      </c>
      <c r="I29" t="s">
        <v>298</v>
      </c>
      <c r="L29" t="s">
        <v>315</v>
      </c>
      <c r="O29" t="s">
        <v>299</v>
      </c>
      <c r="R29" t="s">
        <v>328</v>
      </c>
      <c r="W29" s="33">
        <v>2</v>
      </c>
      <c r="X29" s="33">
        <v>19</v>
      </c>
      <c r="Y29" s="33">
        <v>4</v>
      </c>
      <c r="Z29" s="33"/>
      <c r="AA29" s="33">
        <v>0</v>
      </c>
      <c r="AB29" s="33">
        <v>3</v>
      </c>
      <c r="AC29" s="33">
        <v>3</v>
      </c>
      <c r="AD29" s="33"/>
      <c r="AE29" s="33">
        <v>1</v>
      </c>
      <c r="AF29" s="33">
        <v>2</v>
      </c>
      <c r="AG29" s="33">
        <v>4</v>
      </c>
    </row>
    <row r="30" spans="1:33" x14ac:dyDescent="0.3">
      <c r="F30" t="s">
        <v>305</v>
      </c>
      <c r="I30" t="s">
        <v>288</v>
      </c>
      <c r="L30" t="s">
        <v>310</v>
      </c>
      <c r="O30" t="s">
        <v>281</v>
      </c>
      <c r="R30" t="s">
        <v>318</v>
      </c>
      <c r="W30" s="33">
        <v>0</v>
      </c>
      <c r="X30" s="33">
        <v>0</v>
      </c>
      <c r="Y30" s="33">
        <v>2</v>
      </c>
      <c r="Z30" s="33"/>
      <c r="AA30" s="33">
        <v>1</v>
      </c>
      <c r="AB30" s="33">
        <v>2</v>
      </c>
      <c r="AC30" s="33">
        <v>1</v>
      </c>
      <c r="AD30" s="33"/>
      <c r="AE30" s="33">
        <v>0</v>
      </c>
      <c r="AF30" s="33">
        <v>2</v>
      </c>
      <c r="AG30" s="33">
        <v>8</v>
      </c>
    </row>
    <row r="31" spans="1:33" x14ac:dyDescent="0.3">
      <c r="F31" t="s">
        <v>306</v>
      </c>
      <c r="I31" t="s">
        <v>289</v>
      </c>
      <c r="L31" t="s">
        <v>311</v>
      </c>
      <c r="O31" t="s">
        <v>282</v>
      </c>
      <c r="R31" t="s">
        <v>319</v>
      </c>
      <c r="W31" s="33">
        <v>0</v>
      </c>
      <c r="X31" s="33">
        <v>6</v>
      </c>
      <c r="Y31" s="33">
        <v>5</v>
      </c>
      <c r="Z31" s="33"/>
      <c r="AA31" s="33">
        <v>0</v>
      </c>
      <c r="AB31" s="33">
        <v>4</v>
      </c>
      <c r="AC31" s="33">
        <v>2</v>
      </c>
      <c r="AD31" s="33"/>
      <c r="AE31" s="33"/>
      <c r="AF31" s="33"/>
      <c r="AG31" s="33"/>
    </row>
    <row r="32" spans="1:33" x14ac:dyDescent="0.3">
      <c r="F32" t="s">
        <v>307</v>
      </c>
      <c r="I32" t="s">
        <v>290</v>
      </c>
      <c r="L32" t="s">
        <v>312</v>
      </c>
      <c r="O32" t="s">
        <v>273</v>
      </c>
      <c r="R32" t="s">
        <v>320</v>
      </c>
      <c r="W32" s="33"/>
      <c r="X32" s="33" t="s">
        <v>410</v>
      </c>
      <c r="Y32" s="33"/>
      <c r="Z32" s="33"/>
      <c r="AA32" s="33"/>
      <c r="AB32" s="33"/>
      <c r="AC32" s="33"/>
      <c r="AD32" s="33"/>
      <c r="AE32" s="33"/>
      <c r="AF32" s="33"/>
      <c r="AG32" s="33"/>
    </row>
    <row r="33" spans="6:33" x14ac:dyDescent="0.3">
      <c r="F33" t="s">
        <v>308</v>
      </c>
      <c r="I33" t="s">
        <v>291</v>
      </c>
      <c r="L33" t="s">
        <v>313</v>
      </c>
      <c r="O33" t="s">
        <v>274</v>
      </c>
      <c r="R33" t="s">
        <v>321</v>
      </c>
      <c r="W33" s="32">
        <v>3</v>
      </c>
      <c r="X33" s="32">
        <v>15</v>
      </c>
      <c r="Y33" s="32">
        <v>1</v>
      </c>
      <c r="Z33" s="32"/>
      <c r="AA33" s="32"/>
      <c r="AB33" s="32"/>
      <c r="AC33" s="32"/>
      <c r="AD33" s="33"/>
      <c r="AE33" s="33">
        <v>0</v>
      </c>
      <c r="AF33" s="33">
        <v>5</v>
      </c>
      <c r="AG33" s="33">
        <v>1</v>
      </c>
    </row>
    <row r="34" spans="6:33" x14ac:dyDescent="0.3">
      <c r="F34" t="s">
        <v>309</v>
      </c>
      <c r="I34" t="s">
        <v>292</v>
      </c>
      <c r="L34" t="s">
        <v>314</v>
      </c>
      <c r="O34" t="s">
        <v>275</v>
      </c>
      <c r="R34" t="s">
        <v>322</v>
      </c>
      <c r="W34" s="33">
        <v>22</v>
      </c>
      <c r="X34" s="33">
        <v>66</v>
      </c>
      <c r="Y34" s="33">
        <v>2</v>
      </c>
      <c r="Z34" s="33"/>
      <c r="AA34" s="33">
        <v>1</v>
      </c>
      <c r="AB34" s="33">
        <v>7</v>
      </c>
      <c r="AC34" s="33">
        <v>2</v>
      </c>
      <c r="AD34" s="33"/>
      <c r="AE34" s="33">
        <v>0</v>
      </c>
      <c r="AF34" s="33">
        <v>1</v>
      </c>
      <c r="AG34" s="33">
        <v>5</v>
      </c>
    </row>
    <row r="35" spans="6:33" x14ac:dyDescent="0.3">
      <c r="I35" t="s">
        <v>293</v>
      </c>
      <c r="O35" t="s">
        <v>276</v>
      </c>
      <c r="R35" t="s">
        <v>323</v>
      </c>
      <c r="W35" s="33">
        <v>4</v>
      </c>
      <c r="X35" s="33">
        <v>51</v>
      </c>
      <c r="Y35" s="33">
        <v>3</v>
      </c>
      <c r="Z35" s="33"/>
      <c r="AA35" s="33">
        <v>0</v>
      </c>
      <c r="AB35" s="33">
        <v>4</v>
      </c>
      <c r="AC35" s="33">
        <v>0</v>
      </c>
      <c r="AD35" s="33"/>
      <c r="AE35" s="33">
        <v>0</v>
      </c>
      <c r="AF35" s="33">
        <v>1</v>
      </c>
      <c r="AG35" s="33">
        <v>2</v>
      </c>
    </row>
    <row r="36" spans="6:33" x14ac:dyDescent="0.3">
      <c r="I36" t="s">
        <v>294</v>
      </c>
      <c r="O36" t="s">
        <v>277</v>
      </c>
      <c r="R36" t="s">
        <v>324</v>
      </c>
      <c r="W36" s="33">
        <v>0</v>
      </c>
      <c r="X36" s="33">
        <v>2</v>
      </c>
      <c r="Y36" s="33">
        <v>2</v>
      </c>
      <c r="Z36" s="33"/>
      <c r="AA36" s="33">
        <v>13</v>
      </c>
      <c r="AB36" s="33">
        <v>74</v>
      </c>
      <c r="AC36" s="33">
        <v>9</v>
      </c>
      <c r="AD36" s="33"/>
      <c r="AE36" s="33">
        <v>0</v>
      </c>
      <c r="AF36" s="33">
        <v>0</v>
      </c>
      <c r="AG36" s="33">
        <v>1</v>
      </c>
    </row>
    <row r="37" spans="6:33" x14ac:dyDescent="0.3">
      <c r="I37" t="s">
        <v>295</v>
      </c>
      <c r="O37" t="s">
        <v>278</v>
      </c>
      <c r="R37" t="s">
        <v>325</v>
      </c>
      <c r="W37" s="33">
        <v>2</v>
      </c>
      <c r="X37" s="33">
        <v>5</v>
      </c>
      <c r="Y37" s="33">
        <v>0</v>
      </c>
      <c r="Z37" s="33"/>
      <c r="AA37" s="33">
        <v>0</v>
      </c>
      <c r="AB37" s="33">
        <v>1</v>
      </c>
      <c r="AC37" s="33">
        <v>6</v>
      </c>
      <c r="AD37" s="33"/>
      <c r="AE37" s="33">
        <v>1</v>
      </c>
      <c r="AF37" s="33">
        <v>2</v>
      </c>
      <c r="AG37" s="33">
        <v>1</v>
      </c>
    </row>
    <row r="38" spans="6:33" x14ac:dyDescent="0.3">
      <c r="I38" t="s">
        <v>296</v>
      </c>
      <c r="O38" t="s">
        <v>279</v>
      </c>
      <c r="R38" t="s">
        <v>326</v>
      </c>
      <c r="W38" s="33"/>
      <c r="X38" s="33"/>
      <c r="Y38" s="33"/>
      <c r="Z38" s="33"/>
      <c r="AA38" s="33"/>
      <c r="AB38" s="33" t="s">
        <v>411</v>
      </c>
      <c r="AC38" s="33"/>
      <c r="AD38" s="33"/>
      <c r="AE38" s="33"/>
      <c r="AF38" s="33" t="s">
        <v>409</v>
      </c>
      <c r="AG38" s="33"/>
    </row>
    <row r="39" spans="6:33" x14ac:dyDescent="0.3">
      <c r="I39" t="s">
        <v>297</v>
      </c>
      <c r="O39" t="s">
        <v>280</v>
      </c>
      <c r="R39" t="s">
        <v>327</v>
      </c>
      <c r="W39" s="33">
        <v>0</v>
      </c>
      <c r="X39" s="33">
        <v>7</v>
      </c>
      <c r="Y39" s="33">
        <v>3</v>
      </c>
      <c r="Z39" s="33"/>
      <c r="AA39" s="33">
        <v>20</v>
      </c>
      <c r="AB39" s="33">
        <v>140</v>
      </c>
      <c r="AC39" s="33">
        <v>3</v>
      </c>
      <c r="AD39" s="33"/>
      <c r="AE39" s="33">
        <v>0</v>
      </c>
      <c r="AF39" s="33">
        <v>7</v>
      </c>
      <c r="AG39" s="33">
        <v>14</v>
      </c>
    </row>
    <row r="40" spans="6:33" x14ac:dyDescent="0.3">
      <c r="W40" s="33">
        <v>1</v>
      </c>
      <c r="X40" s="33">
        <v>3</v>
      </c>
      <c r="Y40" s="33">
        <v>4</v>
      </c>
      <c r="Z40" s="33"/>
      <c r="AA40" s="33">
        <v>0</v>
      </c>
      <c r="AB40" s="33">
        <v>2</v>
      </c>
      <c r="AC40" s="33">
        <v>3</v>
      </c>
      <c r="AD40" s="33"/>
      <c r="AE40" s="33">
        <v>6</v>
      </c>
      <c r="AF40" s="33">
        <v>20</v>
      </c>
      <c r="AG40" s="33">
        <v>1</v>
      </c>
    </row>
    <row r="41" spans="6:33" x14ac:dyDescent="0.3">
      <c r="W41" s="33">
        <v>1</v>
      </c>
      <c r="X41" s="33">
        <v>6</v>
      </c>
      <c r="Y41" s="33">
        <v>7</v>
      </c>
      <c r="Z41" s="33"/>
      <c r="AA41" s="34">
        <v>29</v>
      </c>
      <c r="AB41" s="34">
        <v>120</v>
      </c>
      <c r="AC41" s="34">
        <v>9</v>
      </c>
      <c r="AD41" s="33"/>
      <c r="AE41" s="33">
        <v>0</v>
      </c>
      <c r="AF41" s="33">
        <v>5</v>
      </c>
      <c r="AG41" s="33">
        <v>4</v>
      </c>
    </row>
    <row r="42" spans="6:33" x14ac:dyDescent="0.3">
      <c r="W42" s="33">
        <v>0</v>
      </c>
      <c r="X42" s="33">
        <v>3</v>
      </c>
      <c r="Y42" s="33">
        <v>3</v>
      </c>
      <c r="Z42" s="33"/>
      <c r="AA42" s="33">
        <v>10</v>
      </c>
      <c r="AB42" s="33">
        <v>30</v>
      </c>
      <c r="AC42" s="33">
        <v>6</v>
      </c>
      <c r="AD42" s="33"/>
      <c r="AE42" s="33">
        <v>2</v>
      </c>
      <c r="AF42" s="33">
        <v>6</v>
      </c>
      <c r="AG42" s="33">
        <v>3</v>
      </c>
    </row>
    <row r="43" spans="6:33" x14ac:dyDescent="0.3">
      <c r="W43" s="33">
        <v>26</v>
      </c>
      <c r="X43" s="33">
        <v>206</v>
      </c>
      <c r="Y43" s="33">
        <v>6</v>
      </c>
      <c r="Z43" s="33"/>
      <c r="AA43" s="33"/>
      <c r="AB43" s="33"/>
      <c r="AC43" s="33"/>
      <c r="AD43" s="33"/>
      <c r="AE43" s="32">
        <v>10</v>
      </c>
      <c r="AF43" s="32">
        <v>45</v>
      </c>
      <c r="AG43" s="32">
        <v>8</v>
      </c>
    </row>
    <row r="44" spans="6:33" x14ac:dyDescent="0.3">
      <c r="H44" s="36" t="s">
        <v>407</v>
      </c>
      <c r="I44" s="36"/>
      <c r="J44" s="36"/>
      <c r="W44" s="33"/>
      <c r="X44" s="33" t="s">
        <v>411</v>
      </c>
      <c r="Y44" s="33"/>
      <c r="Z44" s="33"/>
      <c r="AA44" s="33"/>
      <c r="AB44" s="33" t="s">
        <v>410</v>
      </c>
      <c r="AC44" s="33"/>
      <c r="AD44" s="33"/>
      <c r="AE44" s="33"/>
      <c r="AF44" s="33" t="s">
        <v>411</v>
      </c>
      <c r="AG44" s="33"/>
    </row>
    <row r="45" spans="6:33" x14ac:dyDescent="0.3">
      <c r="M45" s="35" t="s">
        <v>406</v>
      </c>
      <c r="N45" s="35"/>
      <c r="O45" s="35"/>
      <c r="W45" s="32">
        <v>0</v>
      </c>
      <c r="X45" s="32">
        <v>1</v>
      </c>
      <c r="Y45" s="32">
        <v>13</v>
      </c>
      <c r="Z45" s="33"/>
      <c r="AA45" s="33">
        <v>0</v>
      </c>
      <c r="AB45" s="33">
        <v>4</v>
      </c>
      <c r="AC45" s="33">
        <v>2</v>
      </c>
      <c r="AD45" s="33"/>
      <c r="AE45" s="33">
        <v>1</v>
      </c>
      <c r="AF45" s="33">
        <v>2</v>
      </c>
      <c r="AG45" s="33">
        <v>1</v>
      </c>
    </row>
    <row r="46" spans="6:33" x14ac:dyDescent="0.3">
      <c r="M46" s="23"/>
      <c r="N46" s="23" t="s">
        <v>408</v>
      </c>
      <c r="O46" s="23" t="s">
        <v>376</v>
      </c>
      <c r="W46" s="32">
        <v>0</v>
      </c>
      <c r="X46" s="32">
        <v>1</v>
      </c>
      <c r="Y46" s="32">
        <v>16</v>
      </c>
      <c r="Z46" s="33"/>
      <c r="AA46" s="33">
        <v>11</v>
      </c>
      <c r="AB46" s="33">
        <v>42</v>
      </c>
      <c r="AC46" s="33">
        <v>2</v>
      </c>
      <c r="AD46" s="33"/>
      <c r="AE46" s="33">
        <v>0</v>
      </c>
      <c r="AF46" s="33">
        <v>0</v>
      </c>
      <c r="AG46" s="33">
        <v>1</v>
      </c>
    </row>
    <row r="47" spans="6:33" x14ac:dyDescent="0.3">
      <c r="M47" s="23" t="s">
        <v>127</v>
      </c>
      <c r="N47" s="23">
        <v>0.28227925874999998</v>
      </c>
      <c r="O47" s="23">
        <v>0.2377688468333333</v>
      </c>
      <c r="W47" s="33">
        <v>0</v>
      </c>
      <c r="X47" s="33">
        <v>2</v>
      </c>
      <c r="Y47" s="33">
        <v>1</v>
      </c>
      <c r="Z47" s="33"/>
      <c r="AA47" s="33">
        <v>3</v>
      </c>
      <c r="AB47" s="33">
        <v>18</v>
      </c>
      <c r="AC47" s="33">
        <v>6</v>
      </c>
      <c r="AD47" s="33"/>
      <c r="AE47" s="33">
        <v>1</v>
      </c>
      <c r="AF47" s="33">
        <v>3</v>
      </c>
      <c r="AG47" s="33">
        <v>0</v>
      </c>
    </row>
    <row r="48" spans="6:33" x14ac:dyDescent="0.3">
      <c r="M48" s="23" t="s">
        <v>184</v>
      </c>
      <c r="N48" s="23">
        <v>0.17989711887500001</v>
      </c>
      <c r="O48" s="23">
        <v>0.12043825320833335</v>
      </c>
      <c r="W48" s="33">
        <v>1</v>
      </c>
      <c r="X48" s="33">
        <v>50</v>
      </c>
      <c r="Y48" s="33">
        <v>4</v>
      </c>
      <c r="Z48" s="33"/>
      <c r="AA48" s="32">
        <v>0</v>
      </c>
      <c r="AB48" s="32">
        <v>2</v>
      </c>
      <c r="AC48" s="32">
        <v>3</v>
      </c>
      <c r="AD48" s="33"/>
      <c r="AE48" s="32">
        <v>1</v>
      </c>
      <c r="AF48" s="32">
        <v>3</v>
      </c>
      <c r="AG48" s="32">
        <v>4</v>
      </c>
    </row>
    <row r="49" spans="1:34" x14ac:dyDescent="0.3">
      <c r="M49" s="23" t="s">
        <v>348</v>
      </c>
      <c r="N49" s="23">
        <v>0.234417825</v>
      </c>
      <c r="O49" s="23">
        <v>0.21878900729166662</v>
      </c>
      <c r="W49" s="33">
        <v>0</v>
      </c>
      <c r="X49" s="33">
        <v>1</v>
      </c>
      <c r="Y49" s="33">
        <v>1</v>
      </c>
      <c r="Z49" s="33"/>
      <c r="AA49" s="32">
        <v>14</v>
      </c>
      <c r="AB49" s="32">
        <v>250</v>
      </c>
      <c r="AC49" s="32">
        <v>10</v>
      </c>
      <c r="AD49" s="33"/>
      <c r="AE49" s="33">
        <v>3</v>
      </c>
      <c r="AF49" s="33">
        <v>27</v>
      </c>
      <c r="AG49" s="33">
        <v>8</v>
      </c>
    </row>
    <row r="50" spans="1:34" x14ac:dyDescent="0.3">
      <c r="W50" s="33"/>
      <c r="X50" s="33"/>
      <c r="Y50" s="33"/>
      <c r="Z50" s="33"/>
      <c r="AA50" s="33"/>
      <c r="AB50" s="33"/>
      <c r="AC50" s="33"/>
      <c r="AD50" s="33"/>
      <c r="AE50" s="33"/>
      <c r="AF50" s="33" t="s">
        <v>409</v>
      </c>
      <c r="AG50" s="33"/>
    </row>
    <row r="51" spans="1:34" x14ac:dyDescent="0.3">
      <c r="W51" s="33">
        <v>1</v>
      </c>
      <c r="X51" s="33">
        <v>2</v>
      </c>
      <c r="Y51" s="33">
        <v>5</v>
      </c>
      <c r="Z51" s="33"/>
      <c r="AA51" s="33"/>
      <c r="AB51" s="33"/>
      <c r="AC51" s="33"/>
      <c r="AD51" s="33"/>
      <c r="AE51" s="32">
        <v>0</v>
      </c>
      <c r="AF51" s="32">
        <v>10</v>
      </c>
      <c r="AG51" s="32">
        <v>4</v>
      </c>
    </row>
    <row r="52" spans="1:34" x14ac:dyDescent="0.3">
      <c r="W52" s="33">
        <v>2</v>
      </c>
      <c r="X52" s="33">
        <v>8</v>
      </c>
      <c r="Y52" s="33">
        <v>17</v>
      </c>
      <c r="Z52" s="33"/>
      <c r="AA52" s="33"/>
      <c r="AB52" s="33"/>
      <c r="AC52" s="33"/>
      <c r="AD52" s="33"/>
      <c r="AE52" s="33">
        <v>0</v>
      </c>
      <c r="AF52" s="33">
        <v>9</v>
      </c>
      <c r="AG52" s="33">
        <v>0</v>
      </c>
    </row>
    <row r="53" spans="1:34" x14ac:dyDescent="0.3">
      <c r="B53" t="s">
        <v>409</v>
      </c>
      <c r="F53" t="s">
        <v>409</v>
      </c>
      <c r="W53" s="33">
        <v>1</v>
      </c>
      <c r="X53" s="33">
        <v>4</v>
      </c>
      <c r="Y53" s="33">
        <v>4</v>
      </c>
      <c r="Z53" s="33"/>
      <c r="AA53" s="33"/>
      <c r="AB53" s="33"/>
      <c r="AC53" s="33"/>
      <c r="AD53" s="33"/>
      <c r="AE53" s="33">
        <v>1</v>
      </c>
      <c r="AF53" s="33">
        <v>3</v>
      </c>
      <c r="AG53" s="33">
        <v>2</v>
      </c>
    </row>
    <row r="54" spans="1:34" x14ac:dyDescent="0.3">
      <c r="A54">
        <v>4</v>
      </c>
      <c r="B54">
        <v>1</v>
      </c>
      <c r="C54">
        <v>6</v>
      </c>
      <c r="E54" s="31">
        <v>0</v>
      </c>
      <c r="F54" s="31">
        <v>2</v>
      </c>
      <c r="G54" s="31">
        <v>0</v>
      </c>
      <c r="I54">
        <v>1</v>
      </c>
      <c r="J54">
        <v>3</v>
      </c>
      <c r="K54">
        <v>4</v>
      </c>
      <c r="L54">
        <v>82</v>
      </c>
      <c r="M54">
        <v>33</v>
      </c>
      <c r="N54">
        <v>97</v>
      </c>
      <c r="O54">
        <v>25</v>
      </c>
      <c r="W54" s="33">
        <v>0</v>
      </c>
      <c r="X54" s="33">
        <v>4</v>
      </c>
      <c r="Y54" s="33">
        <v>8</v>
      </c>
      <c r="Z54" s="33"/>
      <c r="AA54" s="33"/>
      <c r="AB54" s="33"/>
      <c r="AC54" s="33"/>
      <c r="AD54" s="33"/>
      <c r="AE54" s="32">
        <v>1</v>
      </c>
      <c r="AF54" s="32">
        <v>6</v>
      </c>
      <c r="AG54" s="32">
        <v>2</v>
      </c>
    </row>
    <row r="55" spans="1:34" x14ac:dyDescent="0.3">
      <c r="A55">
        <v>1</v>
      </c>
      <c r="B55">
        <v>5</v>
      </c>
      <c r="C55">
        <v>2</v>
      </c>
      <c r="E55">
        <v>1</v>
      </c>
      <c r="F55">
        <v>6</v>
      </c>
      <c r="G55">
        <v>5</v>
      </c>
      <c r="I55">
        <v>1</v>
      </c>
      <c r="J55">
        <v>6</v>
      </c>
      <c r="K55">
        <v>0</v>
      </c>
      <c r="M55">
        <v>35</v>
      </c>
      <c r="N55">
        <v>100</v>
      </c>
      <c r="O55">
        <v>28</v>
      </c>
      <c r="W55" s="33">
        <v>1</v>
      </c>
      <c r="X55" s="33">
        <v>2</v>
      </c>
      <c r="Y55" s="33">
        <v>5</v>
      </c>
      <c r="Z55" s="33"/>
      <c r="AA55" s="33"/>
      <c r="AB55" s="33"/>
      <c r="AC55" s="33"/>
      <c r="AD55" s="33"/>
      <c r="AE55" s="33">
        <v>0</v>
      </c>
      <c r="AF55" s="33">
        <v>2</v>
      </c>
      <c r="AG55" s="33">
        <v>5</v>
      </c>
    </row>
    <row r="56" spans="1:34" x14ac:dyDescent="0.3">
      <c r="A56" s="31">
        <v>0</v>
      </c>
      <c r="B56" s="31">
        <v>2</v>
      </c>
      <c r="C56" s="31">
        <v>1</v>
      </c>
      <c r="I56">
        <v>1</v>
      </c>
      <c r="J56">
        <v>20</v>
      </c>
      <c r="K56">
        <v>11</v>
      </c>
      <c r="M56">
        <v>29</v>
      </c>
      <c r="N56">
        <v>100</v>
      </c>
      <c r="O56">
        <v>27</v>
      </c>
      <c r="W56" s="33"/>
      <c r="X56" s="33" t="s">
        <v>409</v>
      </c>
      <c r="Y56" s="33"/>
      <c r="Z56" s="33"/>
      <c r="AA56" s="33"/>
      <c r="AB56" s="33"/>
      <c r="AC56" s="33"/>
      <c r="AD56" s="33"/>
      <c r="AE56" s="33"/>
      <c r="AF56" s="33" t="s">
        <v>409</v>
      </c>
      <c r="AG56" s="33"/>
    </row>
    <row r="57" spans="1:34" x14ac:dyDescent="0.3">
      <c r="A57">
        <v>2</v>
      </c>
      <c r="B57">
        <v>15</v>
      </c>
      <c r="C57">
        <v>3</v>
      </c>
      <c r="E57" s="32">
        <v>11</v>
      </c>
      <c r="F57" s="32">
        <v>107</v>
      </c>
      <c r="G57" s="32">
        <v>8</v>
      </c>
      <c r="L57">
        <v>13</v>
      </c>
      <c r="M57">
        <v>31</v>
      </c>
      <c r="N57">
        <v>90</v>
      </c>
      <c r="O57">
        <v>23</v>
      </c>
      <c r="W57" s="32">
        <v>7</v>
      </c>
      <c r="X57" s="32">
        <v>32</v>
      </c>
      <c r="Y57" s="32">
        <v>10</v>
      </c>
      <c r="Z57" s="33"/>
      <c r="AA57" s="33">
        <v>2</v>
      </c>
      <c r="AB57" s="33">
        <v>40</v>
      </c>
      <c r="AC57" s="33">
        <v>8</v>
      </c>
      <c r="AD57" s="33"/>
      <c r="AE57" s="32">
        <v>3</v>
      </c>
      <c r="AF57" s="32">
        <v>26</v>
      </c>
      <c r="AG57" s="32">
        <v>1</v>
      </c>
      <c r="AH57" s="32"/>
    </row>
    <row r="58" spans="1:34" x14ac:dyDescent="0.3">
      <c r="A58">
        <v>4</v>
      </c>
      <c r="B58">
        <v>42</v>
      </c>
      <c r="C58">
        <v>2</v>
      </c>
      <c r="E58" s="31">
        <v>0</v>
      </c>
      <c r="F58" s="31">
        <v>1</v>
      </c>
      <c r="G58" s="31">
        <v>0</v>
      </c>
      <c r="M58">
        <v>31</v>
      </c>
      <c r="N58">
        <v>0</v>
      </c>
      <c r="O58">
        <v>21</v>
      </c>
      <c r="W58" s="33">
        <v>0</v>
      </c>
      <c r="X58" s="33">
        <v>0</v>
      </c>
      <c r="Y58" s="33">
        <v>0</v>
      </c>
      <c r="Z58" s="33"/>
      <c r="AA58" s="33">
        <v>1</v>
      </c>
      <c r="AB58" s="33">
        <v>9</v>
      </c>
      <c r="AC58" s="33">
        <v>0</v>
      </c>
      <c r="AD58" s="33"/>
      <c r="AE58" s="33">
        <v>0</v>
      </c>
      <c r="AF58" s="33">
        <v>8</v>
      </c>
      <c r="AG58" s="33">
        <v>0</v>
      </c>
    </row>
    <row r="59" spans="1:34" x14ac:dyDescent="0.3">
      <c r="F59" t="s">
        <v>409</v>
      </c>
      <c r="I59" t="s">
        <v>409</v>
      </c>
      <c r="L59">
        <v>100</v>
      </c>
      <c r="M59">
        <v>25</v>
      </c>
      <c r="N59">
        <v>61</v>
      </c>
      <c r="O59">
        <v>22</v>
      </c>
      <c r="W59" s="33">
        <v>13</v>
      </c>
      <c r="X59" s="33">
        <v>85</v>
      </c>
      <c r="Y59" s="33">
        <v>1</v>
      </c>
      <c r="Z59" s="33"/>
      <c r="AA59" s="33">
        <v>17</v>
      </c>
      <c r="AB59" s="33">
        <v>110</v>
      </c>
      <c r="AC59" s="33">
        <v>4</v>
      </c>
      <c r="AD59" s="33"/>
      <c r="AE59" s="32">
        <v>40</v>
      </c>
      <c r="AF59" s="32">
        <v>130</v>
      </c>
      <c r="AG59" s="32">
        <v>14</v>
      </c>
    </row>
    <row r="60" spans="1:34" x14ac:dyDescent="0.3">
      <c r="A60">
        <v>0</v>
      </c>
      <c r="B60">
        <v>8</v>
      </c>
      <c r="C60">
        <v>2</v>
      </c>
      <c r="E60">
        <v>0</v>
      </c>
      <c r="F60">
        <v>6</v>
      </c>
      <c r="G60">
        <v>1</v>
      </c>
      <c r="I60" s="32">
        <v>0</v>
      </c>
      <c r="J60" s="32">
        <v>14</v>
      </c>
      <c r="K60" s="32">
        <v>3</v>
      </c>
      <c r="L60">
        <v>100</v>
      </c>
      <c r="M60">
        <v>27</v>
      </c>
      <c r="N60">
        <v>100</v>
      </c>
      <c r="O60">
        <v>22</v>
      </c>
      <c r="W60" s="33">
        <v>0</v>
      </c>
      <c r="X60" s="33">
        <v>1</v>
      </c>
      <c r="Y60" s="33">
        <v>4</v>
      </c>
      <c r="Z60" s="33"/>
      <c r="AA60" s="33">
        <v>1</v>
      </c>
      <c r="AB60" s="33">
        <v>5</v>
      </c>
      <c r="AC60" s="33">
        <v>1</v>
      </c>
      <c r="AD60" s="33"/>
      <c r="AE60" s="33"/>
      <c r="AF60" s="33"/>
      <c r="AG60" s="33"/>
    </row>
    <row r="61" spans="1:34" x14ac:dyDescent="0.3">
      <c r="A61" s="31">
        <v>11</v>
      </c>
      <c r="B61" s="31">
        <v>104</v>
      </c>
      <c r="C61" s="31">
        <v>0</v>
      </c>
      <c r="E61" s="31">
        <v>0</v>
      </c>
      <c r="F61" s="31">
        <v>4</v>
      </c>
      <c r="G61" s="31">
        <v>1</v>
      </c>
      <c r="I61">
        <v>0</v>
      </c>
      <c r="J61">
        <v>0</v>
      </c>
      <c r="K61">
        <v>1</v>
      </c>
      <c r="L61">
        <v>100</v>
      </c>
      <c r="M61">
        <v>27</v>
      </c>
      <c r="N61">
        <v>100</v>
      </c>
      <c r="O61">
        <v>26</v>
      </c>
      <c r="W61" s="33">
        <v>0</v>
      </c>
      <c r="X61" s="33">
        <v>0</v>
      </c>
      <c r="Y61" s="33">
        <v>3</v>
      </c>
      <c r="Z61" s="33"/>
      <c r="AA61" s="33">
        <v>9</v>
      </c>
      <c r="AB61" s="33">
        <v>75</v>
      </c>
      <c r="AC61" s="33">
        <v>0</v>
      </c>
      <c r="AD61" s="33"/>
      <c r="AE61" s="33">
        <v>3</v>
      </c>
      <c r="AF61" s="33">
        <v>26</v>
      </c>
      <c r="AG61" s="33">
        <v>5</v>
      </c>
    </row>
    <row r="62" spans="1:34" x14ac:dyDescent="0.3">
      <c r="A62" s="32">
        <v>0</v>
      </c>
      <c r="B62" s="32">
        <v>3</v>
      </c>
      <c r="C62" s="32">
        <v>1</v>
      </c>
      <c r="E62">
        <v>1</v>
      </c>
      <c r="F62">
        <v>7</v>
      </c>
      <c r="G62">
        <v>1</v>
      </c>
      <c r="I62" s="31">
        <v>0</v>
      </c>
      <c r="J62" s="31">
        <v>1</v>
      </c>
      <c r="K62" s="31">
        <v>1</v>
      </c>
      <c r="L62">
        <v>14</v>
      </c>
      <c r="M62">
        <v>36</v>
      </c>
      <c r="N62">
        <v>100</v>
      </c>
      <c r="O62">
        <v>25</v>
      </c>
    </row>
    <row r="63" spans="1:34" x14ac:dyDescent="0.3">
      <c r="A63" s="32">
        <v>1</v>
      </c>
      <c r="B63" s="32">
        <v>4</v>
      </c>
      <c r="C63" s="32">
        <v>3</v>
      </c>
      <c r="E63">
        <v>10</v>
      </c>
      <c r="F63">
        <v>1</v>
      </c>
      <c r="G63">
        <v>0</v>
      </c>
      <c r="I63">
        <v>0</v>
      </c>
      <c r="J63">
        <v>0</v>
      </c>
      <c r="K63">
        <v>1</v>
      </c>
      <c r="L63">
        <v>100</v>
      </c>
      <c r="M63">
        <v>29</v>
      </c>
      <c r="N63">
        <v>100</v>
      </c>
      <c r="O63">
        <v>27</v>
      </c>
    </row>
    <row r="64" spans="1:34" x14ac:dyDescent="0.3">
      <c r="I64">
        <v>1</v>
      </c>
      <c r="J64">
        <v>2</v>
      </c>
      <c r="K64">
        <v>5</v>
      </c>
      <c r="X64" s="35" t="s">
        <v>416</v>
      </c>
      <c r="Y64" s="35"/>
      <c r="Z64" s="35"/>
    </row>
    <row r="65" spans="1:26" x14ac:dyDescent="0.3">
      <c r="A65" s="32">
        <v>0</v>
      </c>
      <c r="B65" s="32">
        <v>0</v>
      </c>
      <c r="C65" s="32">
        <v>2</v>
      </c>
      <c r="E65">
        <v>0</v>
      </c>
      <c r="F65">
        <v>0</v>
      </c>
      <c r="G65">
        <v>4</v>
      </c>
      <c r="I65" s="32"/>
      <c r="J65" s="32"/>
      <c r="K65" s="32"/>
      <c r="X65" s="23">
        <v>6</v>
      </c>
      <c r="Y65" s="35" t="s">
        <v>412</v>
      </c>
      <c r="Z65" s="35"/>
    </row>
    <row r="66" spans="1:26" x14ac:dyDescent="0.3">
      <c r="A66">
        <v>0</v>
      </c>
      <c r="B66">
        <v>4</v>
      </c>
      <c r="C66">
        <v>0</v>
      </c>
      <c r="E66">
        <v>0</v>
      </c>
      <c r="F66">
        <v>1</v>
      </c>
      <c r="G66">
        <v>3</v>
      </c>
      <c r="I66">
        <v>0</v>
      </c>
      <c r="J66">
        <v>1</v>
      </c>
      <c r="K66">
        <v>1</v>
      </c>
      <c r="L66" t="s">
        <v>409</v>
      </c>
      <c r="X66" s="23">
        <v>2</v>
      </c>
      <c r="Y66" s="35" t="s">
        <v>413</v>
      </c>
      <c r="Z66" s="35"/>
    </row>
    <row r="67" spans="1:26" x14ac:dyDescent="0.3">
      <c r="A67">
        <v>2</v>
      </c>
      <c r="B67">
        <v>19</v>
      </c>
      <c r="C67">
        <v>4</v>
      </c>
      <c r="E67">
        <v>0</v>
      </c>
      <c r="F67">
        <v>3</v>
      </c>
      <c r="G67">
        <v>3</v>
      </c>
      <c r="I67">
        <v>1</v>
      </c>
      <c r="J67">
        <v>2</v>
      </c>
      <c r="K67">
        <v>4</v>
      </c>
      <c r="X67" s="23">
        <v>6</v>
      </c>
      <c r="Y67" s="35" t="s">
        <v>414</v>
      </c>
      <c r="Z67" s="35"/>
    </row>
    <row r="68" spans="1:26" x14ac:dyDescent="0.3">
      <c r="A68" s="31">
        <v>0</v>
      </c>
      <c r="B68" s="31">
        <v>0</v>
      </c>
      <c r="C68" s="31">
        <v>2</v>
      </c>
      <c r="E68">
        <v>1</v>
      </c>
      <c r="F68">
        <v>2</v>
      </c>
      <c r="G68">
        <v>1</v>
      </c>
      <c r="I68" s="32">
        <v>0</v>
      </c>
      <c r="J68" s="32">
        <v>2</v>
      </c>
      <c r="K68" s="32">
        <v>8</v>
      </c>
      <c r="M68" s="35" t="s">
        <v>417</v>
      </c>
      <c r="N68" s="35"/>
      <c r="O68" s="35"/>
      <c r="X68" s="23">
        <v>10</v>
      </c>
      <c r="Y68" s="35" t="s">
        <v>415</v>
      </c>
      <c r="Z68" s="35"/>
    </row>
    <row r="69" spans="1:26" x14ac:dyDescent="0.3">
      <c r="A69">
        <v>0</v>
      </c>
      <c r="B69">
        <v>6</v>
      </c>
      <c r="C69">
        <v>5</v>
      </c>
      <c r="E69">
        <v>0</v>
      </c>
      <c r="F69">
        <v>4</v>
      </c>
      <c r="G69">
        <v>2</v>
      </c>
      <c r="M69" s="23">
        <v>9</v>
      </c>
      <c r="N69" s="35" t="s">
        <v>412</v>
      </c>
      <c r="O69" s="35"/>
    </row>
    <row r="70" spans="1:26" x14ac:dyDescent="0.3">
      <c r="B70" t="s">
        <v>410</v>
      </c>
      <c r="J70" t="s">
        <v>409</v>
      </c>
      <c r="M70" s="23">
        <v>5</v>
      </c>
      <c r="N70" s="35" t="s">
        <v>413</v>
      </c>
      <c r="O70" s="35"/>
    </row>
    <row r="71" spans="1:26" x14ac:dyDescent="0.3">
      <c r="A71" s="32">
        <v>3</v>
      </c>
      <c r="B71" s="32">
        <v>15</v>
      </c>
      <c r="C71" s="32">
        <v>1</v>
      </c>
      <c r="E71" s="32"/>
      <c r="F71" s="32"/>
      <c r="G71" s="32"/>
      <c r="I71">
        <v>0</v>
      </c>
      <c r="J71">
        <v>5</v>
      </c>
      <c r="K71">
        <v>1</v>
      </c>
      <c r="M71" s="23">
        <v>4</v>
      </c>
      <c r="N71" s="35" t="s">
        <v>414</v>
      </c>
      <c r="O71" s="35"/>
    </row>
    <row r="72" spans="1:26" x14ac:dyDescent="0.3">
      <c r="A72">
        <v>22</v>
      </c>
      <c r="B72">
        <v>66</v>
      </c>
      <c r="C72">
        <v>2</v>
      </c>
      <c r="E72">
        <v>1</v>
      </c>
      <c r="F72">
        <v>7</v>
      </c>
      <c r="G72">
        <v>2</v>
      </c>
      <c r="I72" s="32">
        <v>0</v>
      </c>
      <c r="J72" s="32">
        <v>1</v>
      </c>
      <c r="K72" s="32">
        <v>5</v>
      </c>
      <c r="M72" s="23">
        <v>6</v>
      </c>
      <c r="N72" s="35" t="s">
        <v>415</v>
      </c>
      <c r="O72" s="35"/>
    </row>
    <row r="73" spans="1:26" x14ac:dyDescent="0.3">
      <c r="A73">
        <v>4</v>
      </c>
      <c r="B73">
        <v>51</v>
      </c>
      <c r="C73">
        <v>3</v>
      </c>
      <c r="E73">
        <v>0</v>
      </c>
      <c r="F73">
        <v>4</v>
      </c>
      <c r="G73">
        <v>0</v>
      </c>
      <c r="I73">
        <v>0</v>
      </c>
      <c r="J73">
        <v>1</v>
      </c>
      <c r="K73">
        <v>2</v>
      </c>
    </row>
    <row r="74" spans="1:26" x14ac:dyDescent="0.3">
      <c r="A74">
        <v>0</v>
      </c>
      <c r="B74">
        <v>2</v>
      </c>
      <c r="C74">
        <v>2</v>
      </c>
      <c r="E74">
        <v>13</v>
      </c>
      <c r="F74">
        <v>74</v>
      </c>
      <c r="G74">
        <v>9</v>
      </c>
      <c r="I74">
        <v>0</v>
      </c>
      <c r="J74">
        <v>0</v>
      </c>
      <c r="K74">
        <v>1</v>
      </c>
    </row>
    <row r="75" spans="1:26" x14ac:dyDescent="0.3">
      <c r="A75">
        <v>2</v>
      </c>
      <c r="B75">
        <v>5</v>
      </c>
      <c r="C75">
        <v>0</v>
      </c>
      <c r="E75">
        <v>0</v>
      </c>
      <c r="F75">
        <v>1</v>
      </c>
      <c r="G75">
        <v>6</v>
      </c>
      <c r="I75">
        <v>1</v>
      </c>
      <c r="J75">
        <v>2</v>
      </c>
      <c r="K75">
        <v>1</v>
      </c>
    </row>
    <row r="77" spans="1:26" x14ac:dyDescent="0.3">
      <c r="A77">
        <v>0</v>
      </c>
      <c r="B77">
        <v>7</v>
      </c>
      <c r="C77">
        <v>3</v>
      </c>
      <c r="E77">
        <v>20</v>
      </c>
      <c r="F77">
        <v>140</v>
      </c>
      <c r="G77">
        <v>3</v>
      </c>
      <c r="I77">
        <v>0</v>
      </c>
      <c r="J77">
        <v>7</v>
      </c>
      <c r="K77">
        <v>14</v>
      </c>
    </row>
    <row r="78" spans="1:26" x14ac:dyDescent="0.3">
      <c r="A78">
        <v>1</v>
      </c>
      <c r="B78">
        <v>3</v>
      </c>
      <c r="C78">
        <v>4</v>
      </c>
      <c r="E78">
        <v>0</v>
      </c>
      <c r="F78">
        <v>2</v>
      </c>
      <c r="G78">
        <v>3</v>
      </c>
      <c r="I78" s="32">
        <v>6</v>
      </c>
      <c r="J78" s="32">
        <v>20</v>
      </c>
      <c r="K78" s="32">
        <v>1</v>
      </c>
    </row>
    <row r="79" spans="1:26" x14ac:dyDescent="0.3">
      <c r="A79">
        <v>1</v>
      </c>
      <c r="B79">
        <v>6</v>
      </c>
      <c r="C79">
        <v>7</v>
      </c>
      <c r="E79" s="31">
        <v>29</v>
      </c>
      <c r="F79" s="31">
        <v>120</v>
      </c>
      <c r="G79" s="31">
        <v>9</v>
      </c>
      <c r="I79" s="33">
        <v>0</v>
      </c>
      <c r="J79" s="33">
        <v>5</v>
      </c>
      <c r="K79" s="33">
        <v>4</v>
      </c>
    </row>
    <row r="80" spans="1:26" x14ac:dyDescent="0.3">
      <c r="A80" s="32">
        <v>0</v>
      </c>
      <c r="B80" s="32">
        <v>3</v>
      </c>
      <c r="C80" s="32">
        <v>3</v>
      </c>
      <c r="E80" s="33">
        <v>10</v>
      </c>
      <c r="F80" s="33">
        <v>30</v>
      </c>
      <c r="G80" s="33">
        <v>6</v>
      </c>
      <c r="I80" s="33">
        <v>2</v>
      </c>
      <c r="J80" s="33">
        <v>6</v>
      </c>
      <c r="K80" s="33">
        <v>3</v>
      </c>
    </row>
    <row r="81" spans="1:15" x14ac:dyDescent="0.3">
      <c r="A81">
        <v>26</v>
      </c>
      <c r="B81">
        <v>206</v>
      </c>
      <c r="C81">
        <v>6</v>
      </c>
      <c r="E81" s="32"/>
      <c r="F81" s="32"/>
      <c r="G81" s="32"/>
      <c r="I81" s="32">
        <v>10</v>
      </c>
      <c r="J81" s="32">
        <v>45</v>
      </c>
      <c r="K81" s="32">
        <v>8</v>
      </c>
    </row>
    <row r="82" spans="1:15" x14ac:dyDescent="0.3">
      <c r="B82" t="s">
        <v>411</v>
      </c>
      <c r="F82" t="s">
        <v>411</v>
      </c>
    </row>
    <row r="83" spans="1:15" x14ac:dyDescent="0.3">
      <c r="A83" s="32">
        <v>0</v>
      </c>
      <c r="B83" s="32">
        <v>1</v>
      </c>
      <c r="C83" s="32">
        <v>13</v>
      </c>
      <c r="E83" s="33">
        <v>0</v>
      </c>
      <c r="F83" s="33">
        <v>4</v>
      </c>
      <c r="G83" s="33">
        <v>2</v>
      </c>
      <c r="I83" s="33">
        <v>1</v>
      </c>
      <c r="J83" s="33">
        <v>2</v>
      </c>
      <c r="K83" s="33">
        <v>1</v>
      </c>
    </row>
    <row r="84" spans="1:15" x14ac:dyDescent="0.3">
      <c r="A84" s="32">
        <v>0</v>
      </c>
      <c r="B84" s="32">
        <v>1</v>
      </c>
      <c r="C84" s="32">
        <v>16</v>
      </c>
      <c r="E84" s="33">
        <v>11</v>
      </c>
      <c r="F84" s="33">
        <v>42</v>
      </c>
      <c r="G84" s="33">
        <v>2</v>
      </c>
      <c r="I84" s="33">
        <v>0</v>
      </c>
      <c r="J84" s="33">
        <v>0</v>
      </c>
      <c r="K84" s="33">
        <v>1</v>
      </c>
    </row>
    <row r="85" spans="1:15" x14ac:dyDescent="0.3">
      <c r="A85">
        <v>0</v>
      </c>
      <c r="B85">
        <v>2</v>
      </c>
      <c r="C85">
        <v>1</v>
      </c>
      <c r="E85" s="31">
        <v>3</v>
      </c>
      <c r="F85" s="31">
        <v>18</v>
      </c>
      <c r="G85" s="31">
        <v>6</v>
      </c>
      <c r="I85" s="33">
        <v>1</v>
      </c>
      <c r="J85" s="33">
        <v>3</v>
      </c>
      <c r="K85" s="33">
        <v>0</v>
      </c>
    </row>
    <row r="86" spans="1:15" x14ac:dyDescent="0.3">
      <c r="A86">
        <v>1</v>
      </c>
      <c r="B86">
        <v>50</v>
      </c>
      <c r="C86">
        <v>4</v>
      </c>
      <c r="E86" s="33">
        <v>0</v>
      </c>
      <c r="F86" s="33">
        <v>2</v>
      </c>
      <c r="G86" s="33">
        <v>3</v>
      </c>
      <c r="I86" s="33">
        <v>1</v>
      </c>
      <c r="J86" s="33">
        <v>3</v>
      </c>
      <c r="K86" s="33">
        <v>4</v>
      </c>
    </row>
    <row r="87" spans="1:15" x14ac:dyDescent="0.3">
      <c r="A87">
        <v>0</v>
      </c>
      <c r="B87">
        <v>1</v>
      </c>
      <c r="C87">
        <v>1</v>
      </c>
      <c r="E87" s="33">
        <v>14</v>
      </c>
      <c r="F87" s="33">
        <v>250</v>
      </c>
      <c r="G87" s="33">
        <v>10</v>
      </c>
      <c r="I87" s="33">
        <v>3</v>
      </c>
      <c r="J87" s="33">
        <v>27</v>
      </c>
      <c r="K87" s="33">
        <v>8</v>
      </c>
    </row>
    <row r="88" spans="1:15" x14ac:dyDescent="0.3">
      <c r="O88">
        <v>18</v>
      </c>
    </row>
    <row r="89" spans="1:15" x14ac:dyDescent="0.3">
      <c r="A89">
        <v>1</v>
      </c>
      <c r="B89">
        <v>2</v>
      </c>
      <c r="C89">
        <v>5</v>
      </c>
      <c r="I89" s="33">
        <v>0</v>
      </c>
      <c r="J89" s="33">
        <v>10</v>
      </c>
      <c r="K89" s="33">
        <v>4</v>
      </c>
    </row>
    <row r="90" spans="1:15" x14ac:dyDescent="0.3">
      <c r="A90">
        <v>2</v>
      </c>
      <c r="B90">
        <v>8</v>
      </c>
      <c r="C90">
        <v>17</v>
      </c>
      <c r="I90" s="31">
        <v>0</v>
      </c>
      <c r="J90" s="31">
        <v>9</v>
      </c>
      <c r="K90" s="31">
        <v>0</v>
      </c>
    </row>
    <row r="91" spans="1:15" x14ac:dyDescent="0.3">
      <c r="A91">
        <v>1</v>
      </c>
      <c r="B91">
        <v>4</v>
      </c>
      <c r="C91">
        <v>4</v>
      </c>
      <c r="I91" s="32">
        <v>1</v>
      </c>
      <c r="J91" s="32">
        <v>3</v>
      </c>
      <c r="K91" s="32">
        <v>2</v>
      </c>
    </row>
    <row r="92" spans="1:15" x14ac:dyDescent="0.3">
      <c r="A92">
        <v>0</v>
      </c>
      <c r="B92">
        <v>4</v>
      </c>
      <c r="C92">
        <v>8</v>
      </c>
      <c r="I92" s="32">
        <v>1</v>
      </c>
      <c r="J92" s="32">
        <v>6</v>
      </c>
      <c r="K92" s="32">
        <v>2</v>
      </c>
      <c r="L92" t="s">
        <v>410</v>
      </c>
    </row>
    <row r="93" spans="1:15" x14ac:dyDescent="0.3">
      <c r="A93">
        <v>1</v>
      </c>
      <c r="B93">
        <v>2</v>
      </c>
      <c r="C93">
        <v>5</v>
      </c>
      <c r="I93" s="31">
        <v>0</v>
      </c>
      <c r="J93" s="31">
        <v>2</v>
      </c>
      <c r="K93" s="31">
        <v>5</v>
      </c>
    </row>
    <row r="94" spans="1:15" x14ac:dyDescent="0.3">
      <c r="B94" t="s">
        <v>409</v>
      </c>
      <c r="F94" t="s">
        <v>409</v>
      </c>
    </row>
    <row r="95" spans="1:15" x14ac:dyDescent="0.3">
      <c r="A95" s="32">
        <v>7</v>
      </c>
      <c r="B95" s="32">
        <v>32</v>
      </c>
      <c r="C95" s="32">
        <v>10</v>
      </c>
      <c r="E95">
        <v>2</v>
      </c>
      <c r="F95">
        <v>40</v>
      </c>
      <c r="G95">
        <v>8</v>
      </c>
      <c r="I95">
        <v>3</v>
      </c>
      <c r="J95">
        <v>26</v>
      </c>
      <c r="K95">
        <v>1</v>
      </c>
    </row>
    <row r="96" spans="1:15" x14ac:dyDescent="0.3">
      <c r="A96">
        <v>0</v>
      </c>
      <c r="B96">
        <v>0</v>
      </c>
      <c r="C96">
        <v>0</v>
      </c>
      <c r="E96">
        <v>1</v>
      </c>
      <c r="F96">
        <v>9</v>
      </c>
      <c r="G96">
        <v>0</v>
      </c>
      <c r="I96">
        <v>0</v>
      </c>
      <c r="J96">
        <v>8</v>
      </c>
      <c r="K96">
        <v>0</v>
      </c>
    </row>
    <row r="97" spans="1:11" x14ac:dyDescent="0.3">
      <c r="A97">
        <v>13</v>
      </c>
      <c r="B97">
        <v>85</v>
      </c>
      <c r="C97">
        <v>1</v>
      </c>
      <c r="E97">
        <v>17</v>
      </c>
      <c r="F97">
        <v>110</v>
      </c>
      <c r="G97">
        <v>4</v>
      </c>
      <c r="I97">
        <v>40</v>
      </c>
      <c r="J97">
        <v>130</v>
      </c>
      <c r="K97">
        <v>14</v>
      </c>
    </row>
    <row r="98" spans="1:11" x14ac:dyDescent="0.3">
      <c r="A98">
        <v>0</v>
      </c>
      <c r="B98">
        <v>1</v>
      </c>
      <c r="C98">
        <v>4</v>
      </c>
      <c r="E98">
        <v>1</v>
      </c>
      <c r="F98">
        <v>5</v>
      </c>
      <c r="G98">
        <v>1</v>
      </c>
    </row>
    <row r="99" spans="1:11" x14ac:dyDescent="0.3">
      <c r="A99">
        <v>0</v>
      </c>
      <c r="B99">
        <v>0</v>
      </c>
      <c r="C99">
        <v>3</v>
      </c>
      <c r="E99" s="32">
        <v>9</v>
      </c>
      <c r="F99" s="32">
        <v>75</v>
      </c>
      <c r="G99" s="32">
        <v>0</v>
      </c>
      <c r="I99" s="33">
        <v>3</v>
      </c>
      <c r="J99" s="33">
        <v>26</v>
      </c>
      <c r="K99" s="33">
        <v>5</v>
      </c>
    </row>
  </sheetData>
  <mergeCells count="12">
    <mergeCell ref="H44:J44"/>
    <mergeCell ref="M45:O45"/>
    <mergeCell ref="M68:O68"/>
    <mergeCell ref="N69:O69"/>
    <mergeCell ref="N70:O70"/>
    <mergeCell ref="N72:O72"/>
    <mergeCell ref="X64:Z64"/>
    <mergeCell ref="Y65:Z65"/>
    <mergeCell ref="Y66:Z66"/>
    <mergeCell ref="Y67:Z67"/>
    <mergeCell ref="Y68:Z68"/>
    <mergeCell ref="N71:O7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C4506-26CF-4C95-90CE-7B13329271C4}">
  <dimension ref="B1:BB129"/>
  <sheetViews>
    <sheetView topLeftCell="H61" zoomScale="70" zoomScaleNormal="70" workbookViewId="0">
      <selection activeCell="Q98" sqref="Q98:S98"/>
    </sheetView>
  </sheetViews>
  <sheetFormatPr defaultRowHeight="14" x14ac:dyDescent="0.3"/>
  <cols>
    <col min="2" max="2" width="18" bestFit="1" customWidth="1"/>
    <col min="3" max="3" width="19.08203125" bestFit="1" customWidth="1"/>
    <col min="5" max="5" width="10.4140625" bestFit="1" customWidth="1"/>
    <col min="6" max="6" width="8.5" bestFit="1" customWidth="1"/>
    <col min="7" max="8" width="10.4140625" bestFit="1" customWidth="1"/>
    <col min="10" max="10" width="15.6640625" bestFit="1" customWidth="1"/>
    <col min="11" max="11" width="11.9140625" bestFit="1" customWidth="1"/>
    <col min="12" max="12" width="15.5" bestFit="1" customWidth="1"/>
    <col min="13" max="13" width="11.9140625" bestFit="1" customWidth="1"/>
    <col min="14" max="14" width="10.6640625" bestFit="1" customWidth="1"/>
    <col min="15" max="15" width="14.25" bestFit="1" customWidth="1"/>
    <col min="16" max="16" width="10.6640625" bestFit="1" customWidth="1"/>
    <col min="17" max="19" width="14.75" bestFit="1" customWidth="1"/>
    <col min="20" max="20" width="7.08203125" bestFit="1" customWidth="1"/>
    <col min="21" max="21" width="7.58203125" customWidth="1"/>
    <col min="22" max="22" width="7.4140625" customWidth="1"/>
    <col min="23" max="23" width="7.1640625" customWidth="1"/>
    <col min="24" max="24" width="8.5" bestFit="1" customWidth="1"/>
    <col min="25" max="25" width="8.08203125" bestFit="1" customWidth="1"/>
    <col min="26" max="26" width="6.33203125" customWidth="1"/>
    <col min="27" max="27" width="6.4140625" customWidth="1"/>
    <col min="28" max="28" width="8.33203125" bestFit="1" customWidth="1"/>
    <col min="29" max="29" width="7.1640625" bestFit="1" customWidth="1"/>
    <col min="30" max="30" width="7.33203125" customWidth="1"/>
    <col min="31" max="32" width="6.4140625" customWidth="1"/>
  </cols>
  <sheetData>
    <row r="1" spans="2:42" x14ac:dyDescent="0.3">
      <c r="B1" t="s">
        <v>173</v>
      </c>
      <c r="D1" t="s">
        <v>199</v>
      </c>
      <c r="E1" t="s">
        <v>200</v>
      </c>
      <c r="F1" t="s">
        <v>199</v>
      </c>
      <c r="G1" t="s">
        <v>200</v>
      </c>
      <c r="H1" t="s">
        <v>184</v>
      </c>
      <c r="I1" t="s">
        <v>185</v>
      </c>
      <c r="M1">
        <v>1</v>
      </c>
      <c r="N1">
        <v>2</v>
      </c>
      <c r="O1">
        <v>3</v>
      </c>
      <c r="P1">
        <v>4</v>
      </c>
      <c r="Q1">
        <v>5</v>
      </c>
      <c r="R1">
        <v>-1</v>
      </c>
      <c r="S1">
        <v>-2</v>
      </c>
      <c r="T1">
        <v>-3</v>
      </c>
      <c r="U1">
        <v>-4</v>
      </c>
      <c r="V1">
        <v>-5</v>
      </c>
      <c r="W1">
        <v>1</v>
      </c>
      <c r="X1">
        <v>2</v>
      </c>
      <c r="Y1">
        <v>3</v>
      </c>
      <c r="Z1">
        <v>4</v>
      </c>
      <c r="AA1">
        <v>5</v>
      </c>
      <c r="AB1">
        <v>-1</v>
      </c>
      <c r="AC1">
        <v>-2</v>
      </c>
      <c r="AD1">
        <v>-3</v>
      </c>
      <c r="AE1">
        <v>-4</v>
      </c>
      <c r="AF1">
        <v>-5</v>
      </c>
    </row>
    <row r="2" spans="2:42" x14ac:dyDescent="0.3">
      <c r="B2" t="s">
        <v>176</v>
      </c>
      <c r="C2" t="s">
        <v>180</v>
      </c>
      <c r="D2" t="s">
        <v>53</v>
      </c>
      <c r="E2" t="s">
        <v>58</v>
      </c>
      <c r="F2" t="s">
        <v>74</v>
      </c>
      <c r="G2" t="s">
        <v>72</v>
      </c>
      <c r="H2" s="3"/>
      <c r="J2" t="s">
        <v>186</v>
      </c>
      <c r="L2" s="6" t="s">
        <v>120</v>
      </c>
      <c r="M2" t="s">
        <v>121</v>
      </c>
      <c r="N2" t="s">
        <v>122</v>
      </c>
      <c r="O2" t="s">
        <v>123</v>
      </c>
      <c r="P2" t="s">
        <v>124</v>
      </c>
      <c r="Q2" t="s">
        <v>125</v>
      </c>
      <c r="R2" t="s">
        <v>126</v>
      </c>
      <c r="S2" t="s">
        <v>222</v>
      </c>
      <c r="T2" t="s">
        <v>223</v>
      </c>
      <c r="U2" t="s">
        <v>224</v>
      </c>
      <c r="V2" t="s">
        <v>225</v>
      </c>
      <c r="W2" t="s">
        <v>226</v>
      </c>
      <c r="X2" t="s">
        <v>227</v>
      </c>
      <c r="Y2" t="s">
        <v>228</v>
      </c>
      <c r="Z2" t="s">
        <v>229</v>
      </c>
      <c r="AA2" t="s">
        <v>230</v>
      </c>
      <c r="AB2" t="s">
        <v>231</v>
      </c>
      <c r="AC2" t="s">
        <v>232</v>
      </c>
      <c r="AD2" t="s">
        <v>233</v>
      </c>
      <c r="AE2" t="s">
        <v>234</v>
      </c>
      <c r="AF2" t="s">
        <v>235</v>
      </c>
      <c r="AG2" t="s">
        <v>236</v>
      </c>
      <c r="AH2" t="s">
        <v>237</v>
      </c>
      <c r="AI2" t="s">
        <v>238</v>
      </c>
      <c r="AJ2" t="s">
        <v>239</v>
      </c>
      <c r="AK2" t="s">
        <v>240</v>
      </c>
      <c r="AL2" t="s">
        <v>241</v>
      </c>
      <c r="AM2" t="s">
        <v>242</v>
      </c>
      <c r="AN2" t="s">
        <v>243</v>
      </c>
      <c r="AO2" t="s">
        <v>244</v>
      </c>
      <c r="AP2" t="s">
        <v>252</v>
      </c>
    </row>
    <row r="3" spans="2:42" x14ac:dyDescent="0.3">
      <c r="B3" t="s">
        <v>174</v>
      </c>
      <c r="C3" t="s">
        <v>181</v>
      </c>
      <c r="D3" t="s">
        <v>68</v>
      </c>
      <c r="E3" t="s">
        <v>72</v>
      </c>
      <c r="F3" t="s">
        <v>55</v>
      </c>
      <c r="G3" t="s">
        <v>63</v>
      </c>
      <c r="K3">
        <v>1</v>
      </c>
      <c r="L3" s="6" t="s">
        <v>156</v>
      </c>
      <c r="M3">
        <v>1</v>
      </c>
      <c r="N3">
        <v>1</v>
      </c>
      <c r="O3">
        <v>1</v>
      </c>
      <c r="P3">
        <v>2</v>
      </c>
      <c r="W3">
        <v>3</v>
      </c>
      <c r="AF3">
        <v>1</v>
      </c>
      <c r="AG3">
        <f t="shared" ref="AG3:AG26" si="0">M3*5+N3*4+O3*3+P3*2+Q3*1-R3*5-S3*4-T3*3-U3*2-V3*1</f>
        <v>16</v>
      </c>
      <c r="AH3">
        <f t="shared" ref="AH3:AH26" si="1">W3*5+X3*4+Y3*3+Z3*2+AA3-AF3-AB3*5-AC3*4-AD3*3-AE3*2</f>
        <v>14</v>
      </c>
      <c r="AI3">
        <f t="shared" ref="AI3:AI26" si="2">AG3+AH3</f>
        <v>30</v>
      </c>
      <c r="AJ3">
        <v>4.0217000000000001</v>
      </c>
      <c r="AK3">
        <v>4.0963000000000003</v>
      </c>
      <c r="AL3">
        <v>3.9470000000000001</v>
      </c>
      <c r="AM3">
        <v>3.8997000000000002</v>
      </c>
      <c r="AN3">
        <v>3.9885999999999999</v>
      </c>
      <c r="AO3">
        <v>3.8108</v>
      </c>
      <c r="AP3">
        <f>表4[[#This Row],[列22]]-表4[[#This Row],[列23]]</f>
        <v>2</v>
      </c>
    </row>
    <row r="4" spans="2:42" x14ac:dyDescent="0.3">
      <c r="B4" t="s">
        <v>175</v>
      </c>
      <c r="C4" t="s">
        <v>182</v>
      </c>
      <c r="D4" t="s">
        <v>61</v>
      </c>
      <c r="F4" t="s">
        <v>53</v>
      </c>
      <c r="G4" t="s">
        <v>58</v>
      </c>
      <c r="K4">
        <v>2</v>
      </c>
      <c r="L4" s="6" t="s">
        <v>170</v>
      </c>
      <c r="M4">
        <v>2</v>
      </c>
      <c r="N4">
        <v>2</v>
      </c>
      <c r="Q4">
        <v>1</v>
      </c>
      <c r="R4">
        <v>1</v>
      </c>
      <c r="X4">
        <v>2</v>
      </c>
      <c r="Y4">
        <v>1</v>
      </c>
      <c r="Z4">
        <v>1</v>
      </c>
      <c r="AA4">
        <v>1</v>
      </c>
      <c r="AG4">
        <f t="shared" si="0"/>
        <v>14</v>
      </c>
      <c r="AH4">
        <f t="shared" si="1"/>
        <v>14</v>
      </c>
      <c r="AI4">
        <f t="shared" si="2"/>
        <v>28</v>
      </c>
      <c r="AJ4">
        <v>3.8462000000000001</v>
      </c>
      <c r="AK4">
        <v>4.0193000000000003</v>
      </c>
      <c r="AL4">
        <v>3.6732</v>
      </c>
      <c r="AM4">
        <v>3.7930999999999999</v>
      </c>
      <c r="AN4">
        <v>3.8723999999999998</v>
      </c>
      <c r="AO4">
        <v>3.7136999999999998</v>
      </c>
      <c r="AP4">
        <f>表4[[#This Row],[列22]]-表4[[#This Row],[列23]]</f>
        <v>0</v>
      </c>
    </row>
    <row r="5" spans="2:42" x14ac:dyDescent="0.3">
      <c r="B5" t="s">
        <v>177</v>
      </c>
      <c r="D5" t="s">
        <v>65</v>
      </c>
      <c r="K5">
        <v>3</v>
      </c>
      <c r="L5" s="6" t="s">
        <v>168</v>
      </c>
      <c r="N5">
        <v>1</v>
      </c>
      <c r="S5">
        <v>1</v>
      </c>
      <c r="W5">
        <v>1</v>
      </c>
      <c r="X5">
        <v>2</v>
      </c>
      <c r="AG5">
        <f t="shared" si="0"/>
        <v>0</v>
      </c>
      <c r="AH5">
        <f t="shared" si="1"/>
        <v>13</v>
      </c>
      <c r="AI5">
        <f t="shared" si="2"/>
        <v>13</v>
      </c>
      <c r="AJ5">
        <v>3.8489</v>
      </c>
      <c r="AK5">
        <v>3.97</v>
      </c>
      <c r="AL5">
        <v>3.7277999999999998</v>
      </c>
      <c r="AM5">
        <v>3.7210999999999999</v>
      </c>
      <c r="AN5">
        <v>3.7389999999999999</v>
      </c>
      <c r="AO5">
        <v>3.7033</v>
      </c>
      <c r="AP5">
        <f>表4[[#This Row],[列22]]-表4[[#This Row],[列23]]</f>
        <v>-13</v>
      </c>
    </row>
    <row r="6" spans="2:42" x14ac:dyDescent="0.3">
      <c r="B6" t="s">
        <v>178</v>
      </c>
      <c r="K6">
        <v>4</v>
      </c>
      <c r="L6" s="11" t="s">
        <v>157</v>
      </c>
      <c r="M6">
        <v>2</v>
      </c>
      <c r="O6">
        <v>1</v>
      </c>
      <c r="P6">
        <v>1</v>
      </c>
      <c r="S6">
        <v>1</v>
      </c>
      <c r="W6">
        <v>1</v>
      </c>
      <c r="X6">
        <v>1</v>
      </c>
      <c r="Y6">
        <v>1</v>
      </c>
      <c r="AG6">
        <f t="shared" si="0"/>
        <v>11</v>
      </c>
      <c r="AH6">
        <f t="shared" si="1"/>
        <v>12</v>
      </c>
      <c r="AI6">
        <f t="shared" si="2"/>
        <v>23</v>
      </c>
      <c r="AJ6">
        <v>3.9944999999999999</v>
      </c>
      <c r="AK6">
        <v>4.2576000000000001</v>
      </c>
      <c r="AL6">
        <v>3.7313999999999998</v>
      </c>
      <c r="AM6">
        <v>3.7780999999999998</v>
      </c>
      <c r="AN6">
        <v>3.8574999999999999</v>
      </c>
      <c r="AO6">
        <v>3.6987999999999999</v>
      </c>
      <c r="AP6">
        <f>表4[[#This Row],[列22]]-表4[[#This Row],[列23]]</f>
        <v>-1</v>
      </c>
    </row>
    <row r="7" spans="2:42" x14ac:dyDescent="0.3">
      <c r="B7" t="s">
        <v>187</v>
      </c>
      <c r="K7">
        <v>5</v>
      </c>
      <c r="L7" s="6" t="s">
        <v>150</v>
      </c>
      <c r="N7">
        <v>1</v>
      </c>
      <c r="O7">
        <v>1</v>
      </c>
      <c r="P7">
        <v>1</v>
      </c>
      <c r="Q7">
        <v>1</v>
      </c>
      <c r="W7">
        <v>1</v>
      </c>
      <c r="X7">
        <v>1</v>
      </c>
      <c r="Z7">
        <v>1</v>
      </c>
      <c r="AG7">
        <f t="shared" si="0"/>
        <v>10</v>
      </c>
      <c r="AH7">
        <f t="shared" si="1"/>
        <v>11</v>
      </c>
      <c r="AI7">
        <f t="shared" si="2"/>
        <v>21</v>
      </c>
      <c r="AJ7">
        <v>4.2491000000000003</v>
      </c>
      <c r="AK7">
        <v>4.3635000000000002</v>
      </c>
      <c r="AL7">
        <v>4.1345999999999998</v>
      </c>
      <c r="AM7">
        <v>3.9790000000000001</v>
      </c>
      <c r="AN7">
        <v>4.0373000000000001</v>
      </c>
      <c r="AO7">
        <v>3.9207000000000001</v>
      </c>
      <c r="AP7">
        <f>表4[[#This Row],[列22]]-表4[[#This Row],[列23]]</f>
        <v>-1</v>
      </c>
    </row>
    <row r="8" spans="2:42" x14ac:dyDescent="0.3">
      <c r="B8" t="s">
        <v>188</v>
      </c>
      <c r="C8" t="s">
        <v>194</v>
      </c>
      <c r="D8" t="s">
        <v>118</v>
      </c>
      <c r="E8" s="10" t="s">
        <v>151</v>
      </c>
      <c r="F8" s="5" t="s">
        <v>152</v>
      </c>
      <c r="G8" s="10" t="s">
        <v>151</v>
      </c>
      <c r="H8">
        <v>1</v>
      </c>
      <c r="J8" t="s">
        <v>198</v>
      </c>
      <c r="K8">
        <v>6</v>
      </c>
      <c r="L8" s="11" t="s">
        <v>153</v>
      </c>
      <c r="N8">
        <v>1</v>
      </c>
      <c r="P8">
        <v>1</v>
      </c>
      <c r="Q8">
        <v>1</v>
      </c>
      <c r="S8">
        <v>1</v>
      </c>
      <c r="V8">
        <v>1</v>
      </c>
      <c r="W8">
        <v>1</v>
      </c>
      <c r="Y8">
        <v>1</v>
      </c>
      <c r="AA8">
        <v>1</v>
      </c>
      <c r="AG8">
        <f t="shared" si="0"/>
        <v>2</v>
      </c>
      <c r="AH8">
        <f t="shared" si="1"/>
        <v>9</v>
      </c>
      <c r="AI8">
        <f t="shared" si="2"/>
        <v>11</v>
      </c>
      <c r="AJ8">
        <v>4.0907999999999998</v>
      </c>
      <c r="AK8">
        <v>4.3064</v>
      </c>
      <c r="AL8">
        <v>3.8752</v>
      </c>
      <c r="AM8">
        <v>3.9817999999999998</v>
      </c>
      <c r="AN8">
        <v>4.133</v>
      </c>
      <c r="AO8">
        <v>3.8306</v>
      </c>
      <c r="AP8">
        <f>表4[[#This Row],[列22]]-表4[[#This Row],[列23]]</f>
        <v>-7</v>
      </c>
    </row>
    <row r="9" spans="2:42" x14ac:dyDescent="0.3">
      <c r="B9" t="s">
        <v>189</v>
      </c>
      <c r="C9" t="s">
        <v>195</v>
      </c>
      <c r="D9" s="5" t="s">
        <v>170</v>
      </c>
      <c r="E9" s="5" t="s">
        <v>154</v>
      </c>
      <c r="F9" s="5" t="s">
        <v>150</v>
      </c>
      <c r="G9" s="5" t="s">
        <v>166</v>
      </c>
      <c r="K9">
        <v>7</v>
      </c>
      <c r="L9" s="9" t="s">
        <v>155</v>
      </c>
      <c r="M9">
        <v>1</v>
      </c>
      <c r="V9">
        <v>1</v>
      </c>
      <c r="X9">
        <v>1</v>
      </c>
      <c r="Y9">
        <v>1</v>
      </c>
      <c r="AA9">
        <v>1</v>
      </c>
      <c r="AG9">
        <f t="shared" si="0"/>
        <v>4</v>
      </c>
      <c r="AH9">
        <f t="shared" si="1"/>
        <v>8</v>
      </c>
      <c r="AI9">
        <f t="shared" si="2"/>
        <v>12</v>
      </c>
      <c r="AJ9">
        <v>4.0431999999999997</v>
      </c>
      <c r="AK9">
        <v>4.1520000000000001</v>
      </c>
      <c r="AL9">
        <v>3.9344000000000001</v>
      </c>
      <c r="AM9">
        <v>3.8149000000000002</v>
      </c>
      <c r="AN9">
        <v>3.9601999999999999</v>
      </c>
      <c r="AO9">
        <v>3.6696</v>
      </c>
      <c r="AP9">
        <f>表4[[#This Row],[列22]]-表4[[#This Row],[列23]]</f>
        <v>-4</v>
      </c>
    </row>
    <row r="10" spans="2:42" x14ac:dyDescent="0.3">
      <c r="B10" t="s">
        <v>190</v>
      </c>
      <c r="C10" t="s">
        <v>174</v>
      </c>
      <c r="E10" s="5" t="s">
        <v>166</v>
      </c>
      <c r="F10" s="10" t="s">
        <v>157</v>
      </c>
      <c r="G10" s="8" t="s">
        <v>73</v>
      </c>
      <c r="K10">
        <v>8</v>
      </c>
      <c r="L10" s="6" t="s">
        <v>152</v>
      </c>
      <c r="O10">
        <v>1</v>
      </c>
      <c r="U10">
        <v>1</v>
      </c>
      <c r="W10">
        <v>2</v>
      </c>
      <c r="Z10">
        <v>1</v>
      </c>
      <c r="AD10">
        <v>1</v>
      </c>
      <c r="AE10">
        <v>1</v>
      </c>
      <c r="AG10">
        <f t="shared" si="0"/>
        <v>1</v>
      </c>
      <c r="AH10">
        <f t="shared" si="1"/>
        <v>7</v>
      </c>
      <c r="AI10">
        <f t="shared" si="2"/>
        <v>8</v>
      </c>
      <c r="AJ10">
        <v>4.0982000000000003</v>
      </c>
      <c r="AK10">
        <v>4.1779000000000002</v>
      </c>
      <c r="AL10">
        <v>4.0185000000000004</v>
      </c>
      <c r="AM10">
        <v>3.8216999999999999</v>
      </c>
      <c r="AN10">
        <v>3.9912999999999998</v>
      </c>
      <c r="AO10">
        <v>3.6520999999999999</v>
      </c>
      <c r="AP10">
        <f>表4[[#This Row],[列22]]-表4[[#This Row],[列23]]</f>
        <v>-6</v>
      </c>
    </row>
    <row r="11" spans="2:42" x14ac:dyDescent="0.3">
      <c r="B11" t="s">
        <v>178</v>
      </c>
      <c r="C11" t="s">
        <v>196</v>
      </c>
      <c r="E11" s="8" t="s">
        <v>73</v>
      </c>
      <c r="F11" s="5" t="s">
        <v>170</v>
      </c>
      <c r="G11" s="5" t="s">
        <v>164</v>
      </c>
      <c r="K11">
        <v>9</v>
      </c>
      <c r="L11" s="9" t="s">
        <v>169</v>
      </c>
      <c r="N11">
        <v>1</v>
      </c>
      <c r="R11">
        <v>1</v>
      </c>
      <c r="S11">
        <v>2</v>
      </c>
      <c r="T11">
        <v>1</v>
      </c>
      <c r="V11">
        <v>1</v>
      </c>
      <c r="X11">
        <v>1</v>
      </c>
      <c r="Y11">
        <v>1</v>
      </c>
      <c r="AG11">
        <f t="shared" si="0"/>
        <v>-13</v>
      </c>
      <c r="AH11">
        <f t="shared" si="1"/>
        <v>7</v>
      </c>
      <c r="AI11">
        <f t="shared" si="2"/>
        <v>-6</v>
      </c>
      <c r="AJ11">
        <v>3.8471000000000002</v>
      </c>
      <c r="AK11">
        <v>4.1127000000000002</v>
      </c>
      <c r="AL11">
        <v>3.5815000000000001</v>
      </c>
      <c r="AM11">
        <v>3.7955000000000001</v>
      </c>
      <c r="AN11">
        <v>3.9510000000000001</v>
      </c>
      <c r="AO11">
        <v>3.64</v>
      </c>
      <c r="AP11">
        <f>表4[[#This Row],[列22]]-表4[[#This Row],[列23]]</f>
        <v>-20</v>
      </c>
    </row>
    <row r="12" spans="2:42" x14ac:dyDescent="0.3">
      <c r="B12" t="s">
        <v>192</v>
      </c>
      <c r="C12" t="s">
        <v>177</v>
      </c>
      <c r="E12" s="8" t="s">
        <v>169</v>
      </c>
      <c r="G12" s="5" t="s">
        <v>162</v>
      </c>
      <c r="K12">
        <v>10</v>
      </c>
      <c r="L12" s="9" t="s">
        <v>159</v>
      </c>
      <c r="Q12">
        <v>1</v>
      </c>
      <c r="X12">
        <v>1</v>
      </c>
      <c r="Y12">
        <v>1</v>
      </c>
      <c r="AF12">
        <v>1</v>
      </c>
      <c r="AG12">
        <f t="shared" si="0"/>
        <v>1</v>
      </c>
      <c r="AH12">
        <f t="shared" si="1"/>
        <v>6</v>
      </c>
      <c r="AI12">
        <f t="shared" si="2"/>
        <v>7</v>
      </c>
      <c r="AJ12">
        <v>3.9786999999999999</v>
      </c>
      <c r="AK12">
        <v>4.0800999999999998</v>
      </c>
      <c r="AL12">
        <v>3.8774000000000002</v>
      </c>
      <c r="AM12">
        <v>3.9308999999999998</v>
      </c>
      <c r="AN12">
        <v>3.9815999999999998</v>
      </c>
      <c r="AO12">
        <v>3.8803000000000001</v>
      </c>
      <c r="AP12">
        <f>表4[[#This Row],[列22]]-表4[[#This Row],[列23]]</f>
        <v>-5</v>
      </c>
    </row>
    <row r="13" spans="2:42" x14ac:dyDescent="0.3">
      <c r="B13" t="s">
        <v>193</v>
      </c>
      <c r="C13" t="s">
        <v>197</v>
      </c>
      <c r="E13" s="5" t="s">
        <v>168</v>
      </c>
      <c r="G13" s="5" t="s">
        <v>168</v>
      </c>
      <c r="K13">
        <v>11</v>
      </c>
      <c r="L13" s="6" t="s">
        <v>160</v>
      </c>
      <c r="M13">
        <v>1</v>
      </c>
      <c r="N13">
        <v>1</v>
      </c>
      <c r="X13">
        <v>1</v>
      </c>
      <c r="AG13">
        <f t="shared" si="0"/>
        <v>9</v>
      </c>
      <c r="AH13">
        <f t="shared" si="1"/>
        <v>4</v>
      </c>
      <c r="AI13">
        <f t="shared" si="2"/>
        <v>13</v>
      </c>
      <c r="AJ13">
        <v>3.9701</v>
      </c>
      <c r="AK13">
        <v>4.165</v>
      </c>
      <c r="AL13">
        <v>3.7751999999999999</v>
      </c>
      <c r="AM13">
        <v>3.7242999999999999</v>
      </c>
      <c r="AN13">
        <v>3.9232999999999998</v>
      </c>
      <c r="AO13">
        <v>3.5253999999999999</v>
      </c>
      <c r="AP13">
        <f>表4[[#This Row],[列22]]-表4[[#This Row],[列23]]</f>
        <v>5</v>
      </c>
    </row>
    <row r="14" spans="2:42" x14ac:dyDescent="0.3">
      <c r="E14" s="8" t="s">
        <v>155</v>
      </c>
      <c r="K14">
        <v>12</v>
      </c>
      <c r="L14" s="9" t="s">
        <v>171</v>
      </c>
      <c r="T14">
        <v>1</v>
      </c>
      <c r="Y14">
        <v>1</v>
      </c>
      <c r="Z14">
        <v>1</v>
      </c>
      <c r="AA14">
        <v>1</v>
      </c>
      <c r="AD14">
        <v>1</v>
      </c>
      <c r="AG14">
        <f t="shared" si="0"/>
        <v>-3</v>
      </c>
      <c r="AH14">
        <f t="shared" si="1"/>
        <v>3</v>
      </c>
      <c r="AI14">
        <f t="shared" si="2"/>
        <v>0</v>
      </c>
      <c r="AJ14">
        <v>3.7684000000000002</v>
      </c>
      <c r="AK14">
        <v>4.0281000000000002</v>
      </c>
      <c r="AL14">
        <v>3.5087000000000002</v>
      </c>
      <c r="AM14">
        <v>3.6671</v>
      </c>
      <c r="AN14">
        <v>3.7431999999999999</v>
      </c>
      <c r="AO14">
        <v>3.5910000000000002</v>
      </c>
      <c r="AP14">
        <f>表4[[#This Row],[列22]]-表4[[#This Row],[列23]]</f>
        <v>-6</v>
      </c>
    </row>
    <row r="15" spans="2:42" x14ac:dyDescent="0.3">
      <c r="E15" s="8" t="s">
        <v>161</v>
      </c>
      <c r="K15">
        <v>13</v>
      </c>
      <c r="L15" s="6" t="s">
        <v>166</v>
      </c>
      <c r="Q15">
        <v>1</v>
      </c>
      <c r="S15">
        <v>2</v>
      </c>
      <c r="T15">
        <v>1</v>
      </c>
      <c r="U15">
        <v>1</v>
      </c>
      <c r="V15">
        <v>1</v>
      </c>
      <c r="W15">
        <v>1</v>
      </c>
      <c r="X15">
        <v>1</v>
      </c>
      <c r="AC15">
        <v>1</v>
      </c>
      <c r="AE15">
        <v>1</v>
      </c>
      <c r="AG15">
        <f t="shared" si="0"/>
        <v>-13</v>
      </c>
      <c r="AH15">
        <f t="shared" si="1"/>
        <v>3</v>
      </c>
      <c r="AI15">
        <f t="shared" si="2"/>
        <v>-10</v>
      </c>
      <c r="AJ15">
        <v>3.8679000000000001</v>
      </c>
      <c r="AK15">
        <v>4.0903999999999998</v>
      </c>
      <c r="AL15">
        <v>3.6453000000000002</v>
      </c>
      <c r="AM15">
        <v>3.6091000000000002</v>
      </c>
      <c r="AN15">
        <v>3.7587999999999999</v>
      </c>
      <c r="AO15">
        <v>3.4594999999999998</v>
      </c>
      <c r="AP15">
        <f>表4[[#This Row],[列22]]-表4[[#This Row],[列23]]</f>
        <v>-16</v>
      </c>
    </row>
    <row r="16" spans="2:42" x14ac:dyDescent="0.3">
      <c r="E16" s="8" t="s">
        <v>159</v>
      </c>
      <c r="K16">
        <v>14</v>
      </c>
      <c r="L16" s="9" t="s">
        <v>167</v>
      </c>
      <c r="N16">
        <v>2</v>
      </c>
      <c r="O16">
        <v>2</v>
      </c>
      <c r="AG16">
        <f t="shared" si="0"/>
        <v>14</v>
      </c>
      <c r="AH16">
        <f t="shared" si="1"/>
        <v>0</v>
      </c>
      <c r="AI16">
        <f t="shared" si="2"/>
        <v>14</v>
      </c>
      <c r="AJ16">
        <v>3.8576999999999999</v>
      </c>
      <c r="AK16">
        <v>4.0205000000000002</v>
      </c>
      <c r="AL16">
        <v>3.6947999999999999</v>
      </c>
      <c r="AM16">
        <v>3.7961999999999998</v>
      </c>
      <c r="AN16">
        <v>3.8466</v>
      </c>
      <c r="AO16">
        <v>3.7458</v>
      </c>
      <c r="AP16">
        <f>表4[[#This Row],[列22]]-表4[[#This Row],[列23]]</f>
        <v>14</v>
      </c>
    </row>
    <row r="17" spans="2:53" x14ac:dyDescent="0.3">
      <c r="B17" t="s">
        <v>201</v>
      </c>
      <c r="K17">
        <v>15</v>
      </c>
      <c r="L17" s="9" t="s">
        <v>165</v>
      </c>
      <c r="R17">
        <v>1</v>
      </c>
      <c r="S17">
        <v>1</v>
      </c>
      <c r="T17">
        <v>1</v>
      </c>
      <c r="Z17">
        <v>1</v>
      </c>
      <c r="AA17">
        <v>1</v>
      </c>
      <c r="AB17">
        <v>1</v>
      </c>
      <c r="AG17">
        <f t="shared" si="0"/>
        <v>-12</v>
      </c>
      <c r="AH17">
        <f t="shared" si="1"/>
        <v>-2</v>
      </c>
      <c r="AI17">
        <f t="shared" si="2"/>
        <v>-14</v>
      </c>
      <c r="AJ17">
        <v>3.9049999999999998</v>
      </c>
      <c r="AK17">
        <v>4.0518000000000001</v>
      </c>
      <c r="AL17">
        <v>3.7583000000000002</v>
      </c>
      <c r="AM17">
        <v>3.7153999999999998</v>
      </c>
      <c r="AN17">
        <v>3.8443000000000001</v>
      </c>
      <c r="AO17">
        <v>3.5865</v>
      </c>
      <c r="AP17">
        <f>表4[[#This Row],[列22]]-表4[[#This Row],[列23]]</f>
        <v>-10</v>
      </c>
    </row>
    <row r="18" spans="2:53" x14ac:dyDescent="0.3">
      <c r="B18" t="s">
        <v>188</v>
      </c>
      <c r="C18" t="s">
        <v>181</v>
      </c>
      <c r="D18" s="8" t="s">
        <v>161</v>
      </c>
      <c r="E18" s="10" t="s">
        <v>151</v>
      </c>
      <c r="F18" s="5" t="s">
        <v>168</v>
      </c>
      <c r="G18" s="5" t="s">
        <v>183</v>
      </c>
      <c r="H18" s="3"/>
      <c r="J18" t="s">
        <v>204</v>
      </c>
      <c r="K18">
        <v>16</v>
      </c>
      <c r="L18" s="9" t="s">
        <v>163</v>
      </c>
      <c r="S18">
        <v>1</v>
      </c>
      <c r="V18">
        <v>2</v>
      </c>
      <c r="AD18">
        <v>1</v>
      </c>
      <c r="AG18">
        <f t="shared" si="0"/>
        <v>-6</v>
      </c>
      <c r="AH18">
        <f t="shared" si="1"/>
        <v>-3</v>
      </c>
      <c r="AI18">
        <f t="shared" si="2"/>
        <v>-9</v>
      </c>
      <c r="AJ18">
        <v>3.9245999999999999</v>
      </c>
      <c r="AK18">
        <v>4.1210000000000004</v>
      </c>
      <c r="AL18">
        <v>3.7282000000000002</v>
      </c>
      <c r="AM18">
        <v>3.5638000000000001</v>
      </c>
      <c r="AN18">
        <v>3.8744999999999998</v>
      </c>
      <c r="AO18">
        <v>3.2530000000000001</v>
      </c>
      <c r="AP18">
        <f>表4[[#This Row],[列22]]-表4[[#This Row],[列23]]</f>
        <v>-3</v>
      </c>
    </row>
    <row r="19" spans="2:53" x14ac:dyDescent="0.3">
      <c r="B19" t="s">
        <v>177</v>
      </c>
      <c r="C19" t="s">
        <v>203</v>
      </c>
      <c r="D19" s="5" t="s">
        <v>168</v>
      </c>
      <c r="E19" s="8" t="s">
        <v>169</v>
      </c>
      <c r="F19" s="8" t="s">
        <v>159</v>
      </c>
      <c r="G19" s="8" t="s">
        <v>161</v>
      </c>
      <c r="K19">
        <v>17</v>
      </c>
      <c r="L19" s="6" t="s">
        <v>162</v>
      </c>
      <c r="O19">
        <v>1</v>
      </c>
      <c r="AD19">
        <v>1</v>
      </c>
      <c r="AF19">
        <v>1</v>
      </c>
      <c r="AG19">
        <f t="shared" si="0"/>
        <v>3</v>
      </c>
      <c r="AH19">
        <f t="shared" si="1"/>
        <v>-4</v>
      </c>
      <c r="AI19">
        <f t="shared" si="2"/>
        <v>-1</v>
      </c>
      <c r="AJ19">
        <v>3.9275000000000002</v>
      </c>
      <c r="AK19">
        <v>4.0933000000000002</v>
      </c>
      <c r="AL19">
        <v>3.7616000000000001</v>
      </c>
      <c r="AM19">
        <v>3.8976999999999999</v>
      </c>
      <c r="AN19">
        <v>3.9807000000000001</v>
      </c>
      <c r="AO19">
        <v>3.8147000000000002</v>
      </c>
      <c r="AP19">
        <f>表4[[#This Row],[列22]]-表4[[#This Row],[列23]]</f>
        <v>7</v>
      </c>
    </row>
    <row r="20" spans="2:53" x14ac:dyDescent="0.3">
      <c r="B20" t="s">
        <v>178</v>
      </c>
      <c r="C20" t="s">
        <v>180</v>
      </c>
      <c r="D20" t="s">
        <v>68</v>
      </c>
      <c r="E20" s="5" t="s">
        <v>183</v>
      </c>
      <c r="F20" s="5" t="s">
        <v>170</v>
      </c>
      <c r="G20" s="5" t="s">
        <v>152</v>
      </c>
      <c r="K20">
        <v>18</v>
      </c>
      <c r="L20" s="6" t="s">
        <v>158</v>
      </c>
      <c r="R20">
        <v>1</v>
      </c>
      <c r="T20">
        <v>1</v>
      </c>
      <c r="U20">
        <v>3</v>
      </c>
      <c r="AD20">
        <v>1</v>
      </c>
      <c r="AF20">
        <v>1</v>
      </c>
      <c r="AG20">
        <f t="shared" si="0"/>
        <v>-14</v>
      </c>
      <c r="AH20">
        <f t="shared" si="1"/>
        <v>-4</v>
      </c>
      <c r="AI20">
        <f t="shared" si="2"/>
        <v>-18</v>
      </c>
      <c r="AJ20">
        <v>3.9887000000000001</v>
      </c>
      <c r="AK20">
        <v>4.1867999999999999</v>
      </c>
      <c r="AL20">
        <v>3.7906</v>
      </c>
      <c r="AM20">
        <v>3.7078000000000002</v>
      </c>
      <c r="AN20">
        <v>3.8199000000000001</v>
      </c>
      <c r="AO20">
        <v>3.5958000000000001</v>
      </c>
      <c r="AP20">
        <f>表4[[#This Row],[列22]]-表4[[#This Row],[列23]]</f>
        <v>-10</v>
      </c>
    </row>
    <row r="21" spans="2:53" x14ac:dyDescent="0.3">
      <c r="D21" t="s">
        <v>66</v>
      </c>
      <c r="E21" s="5" t="s">
        <v>152</v>
      </c>
      <c r="F21" s="5" t="s">
        <v>152</v>
      </c>
      <c r="G21" s="5" t="s">
        <v>166</v>
      </c>
      <c r="K21">
        <v>19</v>
      </c>
      <c r="L21" s="9" t="s">
        <v>221</v>
      </c>
      <c r="O21">
        <v>1</v>
      </c>
      <c r="U21">
        <v>1</v>
      </c>
      <c r="AB21">
        <v>1</v>
      </c>
      <c r="AD21">
        <v>2</v>
      </c>
      <c r="AG21">
        <f t="shared" si="0"/>
        <v>1</v>
      </c>
      <c r="AH21">
        <f t="shared" si="1"/>
        <v>-11</v>
      </c>
      <c r="AI21">
        <f t="shared" si="2"/>
        <v>-10</v>
      </c>
      <c r="AJ21">
        <v>3.6791999999999998</v>
      </c>
      <c r="AK21">
        <v>3.8323999999999998</v>
      </c>
      <c r="AL21">
        <v>3.5261</v>
      </c>
      <c r="AM21">
        <v>3.4921000000000002</v>
      </c>
      <c r="AN21">
        <v>3.7254999999999998</v>
      </c>
      <c r="AO21">
        <v>3.2587999999999999</v>
      </c>
      <c r="AP21">
        <f>表4[[#This Row],[列22]]-表4[[#This Row],[列23]]</f>
        <v>12</v>
      </c>
    </row>
    <row r="22" spans="2:53" x14ac:dyDescent="0.3">
      <c r="D22" t="s">
        <v>60</v>
      </c>
      <c r="E22" s="10" t="s">
        <v>153</v>
      </c>
      <c r="F22" s="10" t="s">
        <v>153</v>
      </c>
      <c r="G22" s="5" t="s">
        <v>158</v>
      </c>
      <c r="K22">
        <v>20</v>
      </c>
      <c r="L22" s="6" t="s">
        <v>154</v>
      </c>
      <c r="Q22">
        <v>1</v>
      </c>
      <c r="S22">
        <v>1</v>
      </c>
      <c r="AB22">
        <v>1</v>
      </c>
      <c r="AC22">
        <v>1</v>
      </c>
      <c r="AD22">
        <v>1</v>
      </c>
      <c r="AG22">
        <f t="shared" si="0"/>
        <v>-3</v>
      </c>
      <c r="AH22">
        <f t="shared" si="1"/>
        <v>-12</v>
      </c>
      <c r="AI22">
        <f t="shared" si="2"/>
        <v>-15</v>
      </c>
      <c r="AJ22">
        <v>4.0510000000000002</v>
      </c>
      <c r="AK22">
        <v>4.1889000000000003</v>
      </c>
      <c r="AL22">
        <v>3.9131999999999998</v>
      </c>
      <c r="AM22">
        <v>3.8088000000000002</v>
      </c>
      <c r="AN22">
        <v>3.9731000000000001</v>
      </c>
      <c r="AO22">
        <v>3.6444000000000001</v>
      </c>
      <c r="AP22">
        <f>表4[[#This Row],[列22]]-表4[[#This Row],[列23]]</f>
        <v>9</v>
      </c>
    </row>
    <row r="23" spans="2:53" x14ac:dyDescent="0.3">
      <c r="F23" s="5" t="s">
        <v>162</v>
      </c>
      <c r="K23">
        <v>21</v>
      </c>
      <c r="L23" s="6" t="s">
        <v>164</v>
      </c>
      <c r="M23">
        <v>1</v>
      </c>
      <c r="O23">
        <v>1</v>
      </c>
      <c r="AC23">
        <v>2</v>
      </c>
      <c r="AD23">
        <v>1</v>
      </c>
      <c r="AE23">
        <v>1</v>
      </c>
      <c r="AG23">
        <f t="shared" si="0"/>
        <v>8</v>
      </c>
      <c r="AH23">
        <f t="shared" si="1"/>
        <v>-13</v>
      </c>
      <c r="AI23">
        <f t="shared" si="2"/>
        <v>-5</v>
      </c>
      <c r="AJ23">
        <v>3.9106000000000001</v>
      </c>
      <c r="AK23">
        <v>4.0976999999999997</v>
      </c>
      <c r="AL23">
        <v>3.7233999999999998</v>
      </c>
      <c r="AM23">
        <v>3.7578999999999998</v>
      </c>
      <c r="AN23">
        <v>3.9491000000000001</v>
      </c>
      <c r="AO23">
        <v>3.5668000000000002</v>
      </c>
      <c r="AP23">
        <f>表4[[#This Row],[列22]]-表4[[#This Row],[列23]]</f>
        <v>21</v>
      </c>
    </row>
    <row r="24" spans="2:53" x14ac:dyDescent="0.3">
      <c r="B24" t="s">
        <v>205</v>
      </c>
      <c r="K24">
        <v>22</v>
      </c>
      <c r="L24" s="11" t="s">
        <v>151</v>
      </c>
      <c r="R24">
        <v>4</v>
      </c>
      <c r="T24">
        <v>3</v>
      </c>
      <c r="U24">
        <v>1</v>
      </c>
      <c r="AB24">
        <v>1</v>
      </c>
      <c r="AC24">
        <v>1</v>
      </c>
      <c r="AE24">
        <v>3</v>
      </c>
      <c r="AG24">
        <f t="shared" si="0"/>
        <v>-31</v>
      </c>
      <c r="AH24">
        <f t="shared" si="1"/>
        <v>-15</v>
      </c>
      <c r="AI24">
        <f t="shared" si="2"/>
        <v>-46</v>
      </c>
      <c r="AJ24">
        <v>4.1273</v>
      </c>
      <c r="AK24">
        <v>4.1965000000000003</v>
      </c>
      <c r="AL24">
        <v>4.0582000000000003</v>
      </c>
      <c r="AM24">
        <v>3.8786</v>
      </c>
      <c r="AN24">
        <v>4.0125999999999999</v>
      </c>
      <c r="AO24">
        <v>3.7446000000000002</v>
      </c>
      <c r="AP24">
        <f>表4[[#This Row],[列22]]-表4[[#This Row],[列23]]</f>
        <v>-16</v>
      </c>
    </row>
    <row r="25" spans="2:53" x14ac:dyDescent="0.3">
      <c r="B25" t="s">
        <v>188</v>
      </c>
      <c r="C25" t="s">
        <v>196</v>
      </c>
      <c r="D25" s="5" t="s">
        <v>150</v>
      </c>
      <c r="E25" s="10" t="s">
        <v>151</v>
      </c>
      <c r="F25" s="5" t="s">
        <v>152</v>
      </c>
      <c r="G25" s="5" t="s">
        <v>183</v>
      </c>
      <c r="H25" s="3"/>
      <c r="J25" t="s">
        <v>204</v>
      </c>
      <c r="K25">
        <v>23</v>
      </c>
      <c r="L25" s="9" t="s">
        <v>161</v>
      </c>
      <c r="M25">
        <v>1</v>
      </c>
      <c r="N25">
        <v>1</v>
      </c>
      <c r="P25">
        <v>1</v>
      </c>
      <c r="AB25">
        <v>3</v>
      </c>
      <c r="AC25">
        <v>2</v>
      </c>
      <c r="AD25">
        <v>1</v>
      </c>
      <c r="AE25">
        <v>1</v>
      </c>
      <c r="AG25">
        <f t="shared" si="0"/>
        <v>11</v>
      </c>
      <c r="AH25">
        <f t="shared" si="1"/>
        <v>-28</v>
      </c>
      <c r="AI25">
        <f t="shared" si="2"/>
        <v>-17</v>
      </c>
      <c r="AJ25">
        <v>3.9443000000000001</v>
      </c>
      <c r="AK25">
        <v>4.1767000000000003</v>
      </c>
      <c r="AL25">
        <v>3.7119</v>
      </c>
      <c r="AM25">
        <v>3.7698</v>
      </c>
      <c r="AN25">
        <v>3.8650000000000002</v>
      </c>
      <c r="AO25">
        <v>3.6747000000000001</v>
      </c>
      <c r="AP25">
        <f>表4[[#This Row],[列22]]-表4[[#This Row],[列23]]</f>
        <v>39</v>
      </c>
    </row>
    <row r="26" spans="2:53" x14ac:dyDescent="0.3">
      <c r="B26" t="s">
        <v>178</v>
      </c>
      <c r="C26" t="s">
        <v>202</v>
      </c>
      <c r="D26" s="8" t="s">
        <v>161</v>
      </c>
      <c r="E26" s="10" t="s">
        <v>153</v>
      </c>
      <c r="F26" s="10" t="s">
        <v>157</v>
      </c>
      <c r="G26" s="5" t="s">
        <v>164</v>
      </c>
      <c r="K26">
        <v>24</v>
      </c>
      <c r="L26" s="6" t="s">
        <v>183</v>
      </c>
      <c r="R26">
        <v>2</v>
      </c>
      <c r="T26">
        <v>1</v>
      </c>
      <c r="AB26">
        <v>3</v>
      </c>
      <c r="AC26">
        <v>3</v>
      </c>
      <c r="AD26">
        <v>1</v>
      </c>
      <c r="AG26">
        <f t="shared" si="0"/>
        <v>-13</v>
      </c>
      <c r="AH26">
        <f t="shared" si="1"/>
        <v>-30</v>
      </c>
      <c r="AI26">
        <f t="shared" si="2"/>
        <v>-43</v>
      </c>
      <c r="AJ26">
        <v>3.7315999999999998</v>
      </c>
      <c r="AK26">
        <v>3.9828999999999999</v>
      </c>
      <c r="AL26">
        <v>3.4802</v>
      </c>
      <c r="AM26">
        <v>3.6332</v>
      </c>
      <c r="AN26">
        <v>3.9411999999999998</v>
      </c>
      <c r="AO26">
        <v>3.3252999999999999</v>
      </c>
      <c r="AP26">
        <f>表4[[#This Row],[列22]]-表4[[#This Row],[列23]]</f>
        <v>17</v>
      </c>
    </row>
    <row r="27" spans="2:53" x14ac:dyDescent="0.3">
      <c r="B27" t="s">
        <v>190</v>
      </c>
      <c r="C27" t="s">
        <v>206</v>
      </c>
      <c r="D27" s="5" t="s">
        <v>152</v>
      </c>
      <c r="E27" s="8" t="s">
        <v>169</v>
      </c>
      <c r="F27" s="8" t="s">
        <v>159</v>
      </c>
      <c r="G27" s="8" t="s">
        <v>161</v>
      </c>
      <c r="L27" s="12"/>
      <c r="AP27">
        <f>表4[[#This Row],[列22]]-表4[[#This Row],[列23]]</f>
        <v>0</v>
      </c>
    </row>
    <row r="28" spans="2:53" x14ac:dyDescent="0.3">
      <c r="B28" t="s">
        <v>193</v>
      </c>
      <c r="C28" t="s">
        <v>207</v>
      </c>
      <c r="D28" s="10" t="s">
        <v>157</v>
      </c>
      <c r="E28" s="5" t="s">
        <v>158</v>
      </c>
      <c r="G28" s="10" t="s">
        <v>151</v>
      </c>
    </row>
    <row r="29" spans="2:53" x14ac:dyDescent="0.3">
      <c r="C29" t="s">
        <v>208</v>
      </c>
      <c r="D29" s="8" t="s">
        <v>159</v>
      </c>
      <c r="AK29" t="s">
        <v>255</v>
      </c>
      <c r="BA29" t="s">
        <v>256</v>
      </c>
    </row>
    <row r="30" spans="2:53" x14ac:dyDescent="0.3">
      <c r="K30" t="s">
        <v>358</v>
      </c>
      <c r="L30" t="s">
        <v>121</v>
      </c>
      <c r="M30" t="s">
        <v>357</v>
      </c>
      <c r="N30" t="s">
        <v>123</v>
      </c>
      <c r="O30" t="s">
        <v>356</v>
      </c>
      <c r="P30" t="s">
        <v>259</v>
      </c>
      <c r="Q30" t="s">
        <v>351</v>
      </c>
      <c r="R30" t="s">
        <v>352</v>
      </c>
      <c r="S30" t="s">
        <v>353</v>
      </c>
      <c r="T30" t="s">
        <v>354</v>
      </c>
      <c r="U30" t="s">
        <v>355</v>
      </c>
      <c r="V30" t="s">
        <v>360</v>
      </c>
      <c r="W30" t="s">
        <v>361</v>
      </c>
      <c r="X30" t="s">
        <v>374</v>
      </c>
    </row>
    <row r="31" spans="2:53" x14ac:dyDescent="0.3">
      <c r="B31" t="s">
        <v>209</v>
      </c>
      <c r="K31">
        <v>1</v>
      </c>
      <c r="L31" t="s">
        <v>50</v>
      </c>
      <c r="M31">
        <v>10</v>
      </c>
      <c r="N31">
        <f t="shared" ref="N31:N54" si="3">K31-M31</f>
        <v>-9</v>
      </c>
      <c r="O31">
        <v>3</v>
      </c>
      <c r="P31">
        <f>表6[[#This Row],[in]]-表6[[#This Row],[al ge]]</f>
        <v>-2</v>
      </c>
      <c r="Q31">
        <v>7</v>
      </c>
      <c r="R31">
        <v>4</v>
      </c>
      <c r="S31">
        <v>13</v>
      </c>
      <c r="T31">
        <v>7</v>
      </c>
      <c r="U31">
        <v>3</v>
      </c>
      <c r="V31">
        <v>12</v>
      </c>
      <c r="W31">
        <v>8</v>
      </c>
      <c r="X31">
        <v>3</v>
      </c>
      <c r="Y31" t="s">
        <v>223</v>
      </c>
      <c r="Z31" s="14" t="s">
        <v>120</v>
      </c>
      <c r="AA31" s="15" t="s">
        <v>121</v>
      </c>
      <c r="AB31" s="15" t="s">
        <v>122</v>
      </c>
      <c r="AC31" s="15" t="s">
        <v>123</v>
      </c>
      <c r="AD31" s="15" t="s">
        <v>124</v>
      </c>
      <c r="AE31" s="15" t="s">
        <v>125</v>
      </c>
      <c r="AF31" s="15" t="s">
        <v>126</v>
      </c>
      <c r="AG31" s="16" t="s">
        <v>247</v>
      </c>
      <c r="AH31" t="s">
        <v>224</v>
      </c>
    </row>
    <row r="32" spans="2:53" x14ac:dyDescent="0.3">
      <c r="B32" t="s">
        <v>175</v>
      </c>
      <c r="C32" t="s">
        <v>177</v>
      </c>
      <c r="D32" s="10" t="s">
        <v>157</v>
      </c>
      <c r="E32" s="5" t="s">
        <v>170</v>
      </c>
      <c r="F32" s="5" t="s">
        <v>166</v>
      </c>
      <c r="G32" s="8" t="s">
        <v>161</v>
      </c>
      <c r="H32" s="3"/>
      <c r="J32" t="s">
        <v>211</v>
      </c>
      <c r="K32">
        <v>2</v>
      </c>
      <c r="L32" t="s">
        <v>57</v>
      </c>
      <c r="M32">
        <v>17</v>
      </c>
      <c r="N32">
        <f t="shared" si="3"/>
        <v>-15</v>
      </c>
      <c r="O32">
        <v>17</v>
      </c>
      <c r="P32">
        <f>表6[[#This Row],[in]]-表6[[#This Row],[al ge]]</f>
        <v>-15</v>
      </c>
      <c r="Q32">
        <v>22</v>
      </c>
      <c r="R32">
        <v>21</v>
      </c>
      <c r="S32">
        <v>21</v>
      </c>
      <c r="T32">
        <v>16</v>
      </c>
      <c r="U32">
        <v>20</v>
      </c>
      <c r="V32">
        <v>21</v>
      </c>
      <c r="W32">
        <v>13</v>
      </c>
      <c r="Y32">
        <v>4</v>
      </c>
      <c r="Z32" s="20" t="s">
        <v>153</v>
      </c>
      <c r="AA32" s="12">
        <v>4.0907999999999998</v>
      </c>
      <c r="AB32" s="12">
        <v>4.3064</v>
      </c>
      <c r="AC32" s="12">
        <v>3.8752</v>
      </c>
      <c r="AD32" s="12">
        <v>3.9817999999999998</v>
      </c>
      <c r="AE32" s="12">
        <v>4.133</v>
      </c>
      <c r="AF32" s="12">
        <v>3.8306</v>
      </c>
      <c r="AG32" s="21">
        <v>9</v>
      </c>
      <c r="AH32">
        <f>Y32-Sheet2!$AG35</f>
        <v>-6</v>
      </c>
    </row>
    <row r="33" spans="2:54" x14ac:dyDescent="0.3">
      <c r="B33" t="s">
        <v>210</v>
      </c>
      <c r="C33" t="s">
        <v>194</v>
      </c>
      <c r="D33" s="10" t="s">
        <v>153</v>
      </c>
      <c r="E33" s="5" t="s">
        <v>166</v>
      </c>
      <c r="F33" s="5" t="s">
        <v>170</v>
      </c>
      <c r="G33" s="5" t="s">
        <v>164</v>
      </c>
      <c r="K33">
        <v>3</v>
      </c>
      <c r="L33" t="s">
        <v>53</v>
      </c>
      <c r="M33">
        <v>2</v>
      </c>
      <c r="N33">
        <f t="shared" si="3"/>
        <v>1</v>
      </c>
      <c r="O33">
        <v>21</v>
      </c>
      <c r="P33">
        <f>表6[[#This Row],[in]]-表6[[#This Row],[al ge]]</f>
        <v>-18</v>
      </c>
      <c r="Q33">
        <v>12</v>
      </c>
      <c r="R33">
        <v>15</v>
      </c>
      <c r="S33">
        <v>8</v>
      </c>
      <c r="T33">
        <v>21</v>
      </c>
      <c r="U33">
        <v>19</v>
      </c>
      <c r="V33">
        <v>2</v>
      </c>
      <c r="W33">
        <v>2</v>
      </c>
      <c r="X33">
        <v>6</v>
      </c>
      <c r="Y33">
        <v>1</v>
      </c>
      <c r="Z33" s="17" t="s">
        <v>150</v>
      </c>
      <c r="AA33" s="18">
        <v>4.2491000000000003</v>
      </c>
      <c r="AB33" s="18">
        <v>4.3635000000000002</v>
      </c>
      <c r="AC33" s="18">
        <v>4.1345999999999998</v>
      </c>
      <c r="AD33" s="18">
        <v>3.9790000000000001</v>
      </c>
      <c r="AE33" s="18">
        <v>4.0373000000000001</v>
      </c>
      <c r="AF33" s="18">
        <v>3.9207000000000001</v>
      </c>
      <c r="AG33" s="19">
        <v>4</v>
      </c>
      <c r="AH33">
        <f>Y33-Sheet2!$AG32</f>
        <v>-8</v>
      </c>
    </row>
    <row r="34" spans="2:54" x14ac:dyDescent="0.3">
      <c r="B34" t="s">
        <v>193</v>
      </c>
      <c r="C34" t="s">
        <v>208</v>
      </c>
      <c r="D34" s="8" t="s">
        <v>167</v>
      </c>
      <c r="E34" s="5" t="s">
        <v>158</v>
      </c>
      <c r="F34" s="8" t="s">
        <v>155</v>
      </c>
      <c r="G34" s="8" t="s">
        <v>171</v>
      </c>
      <c r="K34">
        <v>4</v>
      </c>
      <c r="L34" t="s">
        <v>59</v>
      </c>
      <c r="M34">
        <v>7</v>
      </c>
      <c r="N34">
        <f t="shared" si="3"/>
        <v>-3</v>
      </c>
      <c r="O34">
        <v>11</v>
      </c>
      <c r="P34">
        <f>表6[[#This Row],[in]]-表6[[#This Row],[al ge]]</f>
        <v>-7</v>
      </c>
      <c r="Q34">
        <v>16</v>
      </c>
      <c r="R34">
        <v>13</v>
      </c>
      <c r="S34">
        <v>20</v>
      </c>
      <c r="T34">
        <v>9</v>
      </c>
      <c r="U34">
        <v>10</v>
      </c>
      <c r="V34">
        <v>7</v>
      </c>
      <c r="W34">
        <v>11</v>
      </c>
      <c r="Y34">
        <v>2</v>
      </c>
      <c r="Z34" s="20" t="s">
        <v>151</v>
      </c>
      <c r="AA34" s="12">
        <v>4.1273</v>
      </c>
      <c r="AB34" s="12">
        <v>4.1965000000000003</v>
      </c>
      <c r="AC34" s="12">
        <v>4.0582000000000003</v>
      </c>
      <c r="AD34" s="12">
        <v>3.8786</v>
      </c>
      <c r="AE34" s="12">
        <v>4.0125999999999999</v>
      </c>
      <c r="AF34" s="12">
        <v>3.7446000000000002</v>
      </c>
      <c r="AG34" s="21">
        <v>24</v>
      </c>
      <c r="AH34">
        <f>Y34-Sheet2!$AG33</f>
        <v>-2</v>
      </c>
    </row>
    <row r="35" spans="2:54" x14ac:dyDescent="0.3">
      <c r="B35" t="s">
        <v>188</v>
      </c>
      <c r="C35" t="s">
        <v>206</v>
      </c>
      <c r="K35">
        <v>5</v>
      </c>
      <c r="L35" t="s">
        <v>52</v>
      </c>
      <c r="M35">
        <v>8</v>
      </c>
      <c r="N35">
        <f t="shared" si="3"/>
        <v>-3</v>
      </c>
      <c r="O35">
        <v>6</v>
      </c>
      <c r="P35">
        <f>表6[[#This Row],[in]]-表6[[#This Row],[al ge]]</f>
        <v>-1</v>
      </c>
      <c r="Q35">
        <v>8</v>
      </c>
      <c r="R35">
        <v>9</v>
      </c>
      <c r="S35">
        <v>12</v>
      </c>
      <c r="T35">
        <v>10</v>
      </c>
      <c r="U35">
        <v>5</v>
      </c>
      <c r="V35">
        <v>9</v>
      </c>
      <c r="W35">
        <v>7</v>
      </c>
      <c r="X35">
        <v>2</v>
      </c>
      <c r="Y35">
        <v>3</v>
      </c>
      <c r="Z35" s="17" t="s">
        <v>152</v>
      </c>
      <c r="AA35" s="18">
        <v>4.0982000000000003</v>
      </c>
      <c r="AB35" s="18">
        <v>4.1779000000000002</v>
      </c>
      <c r="AC35" s="18">
        <v>4.0185000000000004</v>
      </c>
      <c r="AD35" s="18">
        <v>3.8216999999999999</v>
      </c>
      <c r="AE35" s="18">
        <v>3.9912999999999998</v>
      </c>
      <c r="AF35" s="18">
        <v>3.6520999999999999</v>
      </c>
      <c r="AG35" s="19">
        <v>10</v>
      </c>
      <c r="AH35">
        <f>Y35-Sheet2!$AG34</f>
        <v>-21</v>
      </c>
    </row>
    <row r="36" spans="2:54" x14ac:dyDescent="0.3">
      <c r="K36">
        <v>6</v>
      </c>
      <c r="L36" t="s">
        <v>51</v>
      </c>
      <c r="M36">
        <v>16</v>
      </c>
      <c r="N36">
        <f t="shared" si="3"/>
        <v>-10</v>
      </c>
      <c r="O36">
        <v>14</v>
      </c>
      <c r="P36">
        <f>表6[[#This Row],[in]]-表6[[#This Row],[al ge]]</f>
        <v>-8</v>
      </c>
      <c r="Q36">
        <v>23</v>
      </c>
      <c r="R36">
        <v>14</v>
      </c>
      <c r="S36">
        <v>24</v>
      </c>
      <c r="T36">
        <v>11</v>
      </c>
      <c r="U36">
        <v>14</v>
      </c>
      <c r="V36">
        <v>18</v>
      </c>
      <c r="W36">
        <v>16</v>
      </c>
      <c r="X36">
        <v>12</v>
      </c>
      <c r="Y36">
        <v>7</v>
      </c>
      <c r="Z36" s="17" t="s">
        <v>156</v>
      </c>
      <c r="AA36" s="18">
        <v>4.0217000000000001</v>
      </c>
      <c r="AB36" s="18">
        <v>4.0963000000000003</v>
      </c>
      <c r="AC36" s="18">
        <v>3.9470000000000001</v>
      </c>
      <c r="AD36" s="18">
        <v>3.8997000000000002</v>
      </c>
      <c r="AE36" s="18">
        <v>3.9885999999999999</v>
      </c>
      <c r="AF36" s="18">
        <v>3.8108</v>
      </c>
      <c r="AG36" s="19">
        <v>1</v>
      </c>
      <c r="AH36">
        <f>Y36-Sheet2!$AG38</f>
        <v>-6</v>
      </c>
    </row>
    <row r="37" spans="2:54" x14ac:dyDescent="0.3">
      <c r="B37" t="s">
        <v>187</v>
      </c>
      <c r="K37">
        <v>7</v>
      </c>
      <c r="L37" t="s">
        <v>54</v>
      </c>
      <c r="M37">
        <v>15</v>
      </c>
      <c r="N37">
        <f t="shared" si="3"/>
        <v>-8</v>
      </c>
      <c r="O37">
        <v>20</v>
      </c>
      <c r="P37">
        <f>表6[[#This Row],[in]]-表6[[#This Row],[al ge]]</f>
        <v>-13</v>
      </c>
      <c r="Q37">
        <v>11</v>
      </c>
      <c r="R37">
        <v>10</v>
      </c>
      <c r="S37">
        <v>15</v>
      </c>
      <c r="T37">
        <v>12</v>
      </c>
      <c r="U37">
        <v>21</v>
      </c>
      <c r="V37">
        <v>20</v>
      </c>
      <c r="W37">
        <v>9</v>
      </c>
      <c r="X37">
        <v>10</v>
      </c>
      <c r="Y37">
        <v>10</v>
      </c>
      <c r="Z37" s="22" t="s">
        <v>159</v>
      </c>
      <c r="AA37" s="12">
        <v>3.9786999999999999</v>
      </c>
      <c r="AB37" s="12">
        <v>4.0800999999999998</v>
      </c>
      <c r="AC37" s="12">
        <v>3.8774000000000002</v>
      </c>
      <c r="AD37" s="12">
        <v>3.9308999999999998</v>
      </c>
      <c r="AE37" s="12">
        <v>3.9815999999999998</v>
      </c>
      <c r="AF37" s="12">
        <v>3.8803000000000001</v>
      </c>
      <c r="AG37" s="21">
        <v>11</v>
      </c>
      <c r="AH37">
        <f>Y37-Sheet2!$AG41</f>
        <v>-5</v>
      </c>
    </row>
    <row r="38" spans="2:54" x14ac:dyDescent="0.3">
      <c r="B38" t="s">
        <v>175</v>
      </c>
      <c r="C38" t="s">
        <v>180</v>
      </c>
      <c r="D38" s="5" t="s">
        <v>156</v>
      </c>
      <c r="E38" s="5" t="s">
        <v>158</v>
      </c>
      <c r="F38" s="10" t="s">
        <v>153</v>
      </c>
      <c r="G38" s="5" t="s">
        <v>154</v>
      </c>
      <c r="H38" s="3"/>
      <c r="J38" t="s">
        <v>216</v>
      </c>
      <c r="K38">
        <v>8</v>
      </c>
      <c r="L38" t="s">
        <v>60</v>
      </c>
      <c r="M38">
        <v>20</v>
      </c>
      <c r="N38">
        <f t="shared" si="3"/>
        <v>-12</v>
      </c>
      <c r="O38">
        <v>5</v>
      </c>
      <c r="P38">
        <f>表6[[#This Row],[in]]-表6[[#This Row],[al ge]]</f>
        <v>3</v>
      </c>
      <c r="Q38">
        <v>9</v>
      </c>
      <c r="R38">
        <v>8</v>
      </c>
      <c r="S38">
        <v>14</v>
      </c>
      <c r="T38">
        <v>5</v>
      </c>
      <c r="U38">
        <v>6</v>
      </c>
      <c r="V38">
        <v>17</v>
      </c>
      <c r="W38">
        <v>20</v>
      </c>
      <c r="Y38">
        <v>13</v>
      </c>
      <c r="Z38" s="17" t="s">
        <v>162</v>
      </c>
      <c r="AA38" s="18">
        <v>3.9275000000000002</v>
      </c>
      <c r="AB38" s="18">
        <v>4.0933000000000002</v>
      </c>
      <c r="AC38" s="18">
        <v>3.7616000000000001</v>
      </c>
      <c r="AD38" s="18">
        <v>3.8976999999999999</v>
      </c>
      <c r="AE38" s="18">
        <v>3.9807000000000001</v>
      </c>
      <c r="AF38" s="18">
        <v>3.8147000000000002</v>
      </c>
      <c r="AG38" s="19">
        <v>13</v>
      </c>
      <c r="AH38">
        <f>Y38-Sheet2!$AG44</f>
        <v>7</v>
      </c>
    </row>
    <row r="39" spans="2:54" x14ac:dyDescent="0.3">
      <c r="B39" t="s">
        <v>212</v>
      </c>
      <c r="C39" t="s">
        <v>207</v>
      </c>
      <c r="D39" s="5" t="s">
        <v>160</v>
      </c>
      <c r="E39" s="5" t="s">
        <v>168</v>
      </c>
      <c r="F39" s="8" t="s">
        <v>169</v>
      </c>
      <c r="G39" s="5" t="s">
        <v>183</v>
      </c>
      <c r="K39">
        <v>9</v>
      </c>
      <c r="L39" t="s">
        <v>55</v>
      </c>
      <c r="M39">
        <v>6</v>
      </c>
      <c r="N39">
        <f t="shared" si="3"/>
        <v>3</v>
      </c>
      <c r="O39">
        <v>19</v>
      </c>
      <c r="P39">
        <f>表6[[#This Row],[in]]-表6[[#This Row],[al ge]]</f>
        <v>-10</v>
      </c>
      <c r="Q39">
        <v>17</v>
      </c>
      <c r="R39">
        <v>23</v>
      </c>
      <c r="S39">
        <v>9</v>
      </c>
      <c r="T39">
        <v>23</v>
      </c>
      <c r="U39">
        <v>15</v>
      </c>
      <c r="V39">
        <v>15</v>
      </c>
      <c r="W39">
        <v>3</v>
      </c>
      <c r="Y39">
        <v>5</v>
      </c>
      <c r="Z39" s="17" t="s">
        <v>154</v>
      </c>
      <c r="AA39" s="18">
        <v>4.0510000000000002</v>
      </c>
      <c r="AB39" s="18">
        <v>4.1889000000000003</v>
      </c>
      <c r="AC39" s="18">
        <v>3.9131999999999998</v>
      </c>
      <c r="AD39" s="18">
        <v>3.8088000000000002</v>
      </c>
      <c r="AE39" s="18">
        <v>3.9731000000000001</v>
      </c>
      <c r="AF39" s="18">
        <v>3.6444000000000001</v>
      </c>
      <c r="AG39" s="19">
        <v>20</v>
      </c>
      <c r="AH39">
        <f>Y39-Sheet2!$AG36</f>
        <v>4</v>
      </c>
    </row>
    <row r="40" spans="2:54" x14ac:dyDescent="0.3">
      <c r="B40" t="s">
        <v>174</v>
      </c>
      <c r="C40" t="s">
        <v>203</v>
      </c>
      <c r="D40" s="10" t="s">
        <v>157</v>
      </c>
      <c r="E40" s="8" t="s">
        <v>171</v>
      </c>
      <c r="F40" s="5" t="s">
        <v>162</v>
      </c>
      <c r="G40" s="8" t="s">
        <v>73</v>
      </c>
      <c r="K40">
        <v>10</v>
      </c>
      <c r="L40" t="s">
        <v>58</v>
      </c>
      <c r="M40">
        <v>23</v>
      </c>
      <c r="N40">
        <f t="shared" si="3"/>
        <v>-13</v>
      </c>
      <c r="O40">
        <v>23</v>
      </c>
      <c r="P40">
        <f>表6[[#This Row],[in]]-表6[[#This Row],[al ge]]</f>
        <v>-13</v>
      </c>
      <c r="Q40">
        <v>21</v>
      </c>
      <c r="R40">
        <v>12</v>
      </c>
      <c r="S40">
        <v>22</v>
      </c>
      <c r="T40">
        <v>22</v>
      </c>
      <c r="U40">
        <v>24</v>
      </c>
      <c r="V40">
        <v>22</v>
      </c>
      <c r="W40">
        <v>24</v>
      </c>
      <c r="Y40">
        <v>6</v>
      </c>
      <c r="Z40" s="22" t="s">
        <v>155</v>
      </c>
      <c r="AA40" s="12">
        <v>4.0431999999999997</v>
      </c>
      <c r="AB40" s="12">
        <v>4.1520000000000001</v>
      </c>
      <c r="AC40" s="12">
        <v>3.9344000000000001</v>
      </c>
      <c r="AD40" s="12">
        <v>3.8149000000000002</v>
      </c>
      <c r="AE40" s="12">
        <v>3.9601999999999999</v>
      </c>
      <c r="AF40" s="12">
        <v>3.6696</v>
      </c>
      <c r="AG40" s="21">
        <v>8</v>
      </c>
      <c r="AH40">
        <f>Y40-Sheet2!$AG37</f>
        <v>-5</v>
      </c>
    </row>
    <row r="41" spans="2:54" x14ac:dyDescent="0.3">
      <c r="B41" t="s">
        <v>197</v>
      </c>
      <c r="C41" t="s">
        <v>213</v>
      </c>
      <c r="D41" s="10" t="s">
        <v>153</v>
      </c>
      <c r="E41" s="10" t="s">
        <v>151</v>
      </c>
      <c r="K41">
        <v>11</v>
      </c>
      <c r="L41" t="s">
        <v>118</v>
      </c>
      <c r="M41">
        <v>14</v>
      </c>
      <c r="N41">
        <f t="shared" si="3"/>
        <v>-3</v>
      </c>
      <c r="O41">
        <v>15</v>
      </c>
      <c r="P41">
        <f>表6[[#This Row],[in]]-表6[[#This Row],[al ge]]</f>
        <v>-4</v>
      </c>
      <c r="Q41">
        <v>15</v>
      </c>
      <c r="R41">
        <v>11</v>
      </c>
      <c r="S41">
        <v>19</v>
      </c>
      <c r="T41">
        <v>13</v>
      </c>
      <c r="U41">
        <v>16</v>
      </c>
      <c r="V41">
        <v>8</v>
      </c>
      <c r="W41">
        <v>21</v>
      </c>
      <c r="Y41">
        <v>20</v>
      </c>
      <c r="Z41" s="22" t="s">
        <v>169</v>
      </c>
      <c r="AA41" s="12">
        <v>3.8471000000000002</v>
      </c>
      <c r="AB41" s="12">
        <v>4.1127000000000002</v>
      </c>
      <c r="AC41" s="12">
        <v>3.5815000000000001</v>
      </c>
      <c r="AD41" s="12">
        <v>3.7955000000000001</v>
      </c>
      <c r="AE41" s="12">
        <v>3.9510000000000001</v>
      </c>
      <c r="AF41" s="12">
        <v>3.64</v>
      </c>
      <c r="AG41" s="21">
        <v>15</v>
      </c>
      <c r="AH41">
        <f>Y41-Sheet2!$AG51</f>
        <v>-2</v>
      </c>
    </row>
    <row r="42" spans="2:54" x14ac:dyDescent="0.3">
      <c r="B42" t="s">
        <v>176</v>
      </c>
      <c r="C42" t="s">
        <v>214</v>
      </c>
      <c r="D42" s="5" t="s">
        <v>170</v>
      </c>
      <c r="E42" s="5" t="s">
        <v>166</v>
      </c>
      <c r="K42">
        <v>12</v>
      </c>
      <c r="L42" t="s">
        <v>71</v>
      </c>
      <c r="M42">
        <v>11</v>
      </c>
      <c r="N42">
        <f t="shared" si="3"/>
        <v>1</v>
      </c>
      <c r="O42">
        <v>10</v>
      </c>
      <c r="P42">
        <f>表6[[#This Row],[in]]-表6[[#This Row],[al ge]]</f>
        <v>2</v>
      </c>
      <c r="Q42">
        <v>3</v>
      </c>
      <c r="R42">
        <v>6</v>
      </c>
      <c r="S42">
        <v>2</v>
      </c>
      <c r="T42">
        <v>17</v>
      </c>
      <c r="U42">
        <v>7</v>
      </c>
      <c r="V42">
        <v>11</v>
      </c>
      <c r="W42">
        <v>10</v>
      </c>
      <c r="Y42">
        <v>15</v>
      </c>
      <c r="Z42" s="17" t="s">
        <v>164</v>
      </c>
      <c r="AA42" s="18">
        <v>3.9106000000000001</v>
      </c>
      <c r="AB42" s="18">
        <v>4.0976999999999997</v>
      </c>
      <c r="AC42" s="18">
        <v>3.7233999999999998</v>
      </c>
      <c r="AD42" s="18">
        <v>3.7578999999999998</v>
      </c>
      <c r="AE42" s="18">
        <v>3.9491000000000001</v>
      </c>
      <c r="AF42" s="18">
        <v>3.5668000000000002</v>
      </c>
      <c r="AG42" s="19">
        <v>14</v>
      </c>
      <c r="AH42">
        <f>Y42-Sheet2!$AG46</f>
        <v>13</v>
      </c>
    </row>
    <row r="43" spans="2:54" x14ac:dyDescent="0.3">
      <c r="B43" t="s">
        <v>189</v>
      </c>
      <c r="C43" t="s">
        <v>215</v>
      </c>
      <c r="D43" s="8" t="s">
        <v>73</v>
      </c>
      <c r="K43">
        <v>13</v>
      </c>
      <c r="L43" t="s">
        <v>61</v>
      </c>
      <c r="M43">
        <v>5</v>
      </c>
      <c r="N43">
        <f t="shared" si="3"/>
        <v>8</v>
      </c>
      <c r="O43">
        <v>18</v>
      </c>
      <c r="P43">
        <f>表6[[#This Row],[in]]-表6[[#This Row],[al ge]]</f>
        <v>-5</v>
      </c>
      <c r="Q43">
        <v>10</v>
      </c>
      <c r="R43">
        <v>18</v>
      </c>
      <c r="S43">
        <v>6</v>
      </c>
      <c r="T43">
        <v>20</v>
      </c>
      <c r="U43">
        <v>18</v>
      </c>
      <c r="V43">
        <v>3</v>
      </c>
      <c r="W43">
        <v>14</v>
      </c>
      <c r="X43">
        <v>1</v>
      </c>
      <c r="Y43">
        <v>23</v>
      </c>
      <c r="Z43" s="17" t="s">
        <v>183</v>
      </c>
      <c r="AA43" s="18">
        <v>3.7315999999999998</v>
      </c>
      <c r="AB43" s="18">
        <v>3.9828999999999999</v>
      </c>
      <c r="AC43" s="18">
        <v>3.4802</v>
      </c>
      <c r="AD43" s="18">
        <v>3.6332</v>
      </c>
      <c r="AE43" s="18">
        <v>3.9411999999999998</v>
      </c>
      <c r="AF43" s="18">
        <v>3.3252999999999999</v>
      </c>
      <c r="AG43" s="19">
        <v>23</v>
      </c>
      <c r="AH43">
        <f>Y43-Sheet2!$AG54</f>
        <v>16</v>
      </c>
    </row>
    <row r="44" spans="2:54" x14ac:dyDescent="0.3">
      <c r="B44" t="s">
        <v>188</v>
      </c>
      <c r="K44">
        <v>14</v>
      </c>
      <c r="L44" t="s">
        <v>73</v>
      </c>
      <c r="M44">
        <v>18</v>
      </c>
      <c r="N44">
        <f t="shared" si="3"/>
        <v>-4</v>
      </c>
      <c r="O44">
        <v>24</v>
      </c>
      <c r="P44">
        <f>表6[[#This Row],[in]]-表6[[#This Row],[al ge]]</f>
        <v>-10</v>
      </c>
      <c r="Q44">
        <v>24</v>
      </c>
      <c r="R44">
        <v>24</v>
      </c>
      <c r="S44">
        <v>23</v>
      </c>
      <c r="T44">
        <v>24</v>
      </c>
      <c r="U44">
        <v>22</v>
      </c>
      <c r="V44">
        <v>14</v>
      </c>
      <c r="W44">
        <v>19</v>
      </c>
      <c r="Y44">
        <v>11</v>
      </c>
      <c r="Z44" s="17" t="s">
        <v>160</v>
      </c>
      <c r="AA44" s="18">
        <v>3.9701</v>
      </c>
      <c r="AB44" s="18">
        <v>4.165</v>
      </c>
      <c r="AC44" s="18">
        <v>3.7751999999999999</v>
      </c>
      <c r="AD44" s="18">
        <v>3.7242999999999999</v>
      </c>
      <c r="AE44" s="18">
        <v>3.9232999999999998</v>
      </c>
      <c r="AF44" s="18">
        <v>3.5253999999999999</v>
      </c>
      <c r="AG44" s="19">
        <v>6</v>
      </c>
      <c r="AH44">
        <f>Y44-Sheet2!$AG42</f>
        <v>-3</v>
      </c>
    </row>
    <row r="45" spans="2:54" x14ac:dyDescent="0.3">
      <c r="B45" t="s">
        <v>181</v>
      </c>
      <c r="K45">
        <v>15</v>
      </c>
      <c r="L45" t="s">
        <v>63</v>
      </c>
      <c r="M45">
        <v>21</v>
      </c>
      <c r="N45">
        <f t="shared" si="3"/>
        <v>-6</v>
      </c>
      <c r="O45">
        <v>12</v>
      </c>
      <c r="P45">
        <f>表6[[#This Row],[in]]-表6[[#This Row],[al ge]]</f>
        <v>3</v>
      </c>
      <c r="Q45">
        <v>14</v>
      </c>
      <c r="R45">
        <v>16</v>
      </c>
      <c r="S45">
        <v>11</v>
      </c>
      <c r="T45">
        <v>8</v>
      </c>
      <c r="U45">
        <v>17</v>
      </c>
      <c r="V45">
        <v>5</v>
      </c>
      <c r="W45">
        <v>23</v>
      </c>
      <c r="X45">
        <v>11</v>
      </c>
      <c r="Y45">
        <v>14</v>
      </c>
      <c r="Z45" s="22" t="s">
        <v>163</v>
      </c>
      <c r="AA45" s="12">
        <v>3.9245999999999999</v>
      </c>
      <c r="AB45" s="12">
        <v>4.1210000000000004</v>
      </c>
      <c r="AC45" s="12">
        <v>3.7282000000000002</v>
      </c>
      <c r="AD45" s="12">
        <v>3.5638000000000001</v>
      </c>
      <c r="AE45" s="12">
        <v>3.8744999999999998</v>
      </c>
      <c r="AF45" s="12">
        <v>3.2530000000000001</v>
      </c>
      <c r="AG45" s="21">
        <v>16</v>
      </c>
      <c r="AH45">
        <f>Y45-Sheet2!$AG45</f>
        <v>-2</v>
      </c>
    </row>
    <row r="46" spans="2:54" x14ac:dyDescent="0.3">
      <c r="K46">
        <v>16</v>
      </c>
      <c r="L46" t="s">
        <v>72</v>
      </c>
      <c r="M46">
        <v>19</v>
      </c>
      <c r="N46">
        <f t="shared" si="3"/>
        <v>-3</v>
      </c>
      <c r="O46">
        <v>16</v>
      </c>
      <c r="P46">
        <f>表6[[#This Row],[in]]-表6[[#This Row],[al ge]]</f>
        <v>0</v>
      </c>
      <c r="Q46">
        <v>18</v>
      </c>
      <c r="R46">
        <v>19</v>
      </c>
      <c r="S46">
        <v>18</v>
      </c>
      <c r="T46">
        <v>18</v>
      </c>
      <c r="U46">
        <v>12</v>
      </c>
      <c r="V46">
        <v>19</v>
      </c>
      <c r="W46">
        <v>15</v>
      </c>
      <c r="Y46">
        <v>21</v>
      </c>
      <c r="Z46" s="17" t="s">
        <v>170</v>
      </c>
      <c r="AA46" s="18">
        <v>3.8462000000000001</v>
      </c>
      <c r="AB46" s="18">
        <v>4.0193000000000003</v>
      </c>
      <c r="AC46" s="18">
        <v>3.6732</v>
      </c>
      <c r="AD46" s="18">
        <v>3.7930999999999999</v>
      </c>
      <c r="AE46" s="18">
        <v>3.8723999999999998</v>
      </c>
      <c r="AF46" s="18">
        <v>3.7136999999999998</v>
      </c>
      <c r="AG46" s="19">
        <v>2</v>
      </c>
      <c r="AH46">
        <f>Y46-Sheet2!$AG52</f>
        <v>4</v>
      </c>
    </row>
    <row r="47" spans="2:54" x14ac:dyDescent="0.3">
      <c r="B47" t="s">
        <v>217</v>
      </c>
      <c r="K47">
        <v>17</v>
      </c>
      <c r="L47" t="s">
        <v>64</v>
      </c>
      <c r="M47">
        <v>22</v>
      </c>
      <c r="N47">
        <f t="shared" si="3"/>
        <v>-5</v>
      </c>
      <c r="O47">
        <v>9</v>
      </c>
      <c r="P47">
        <f>表6[[#This Row],[in]]-表6[[#This Row],[al ge]]</f>
        <v>8</v>
      </c>
      <c r="Q47">
        <v>19</v>
      </c>
      <c r="R47">
        <v>20</v>
      </c>
      <c r="S47">
        <v>16</v>
      </c>
      <c r="T47">
        <v>6</v>
      </c>
      <c r="U47">
        <v>9</v>
      </c>
      <c r="V47">
        <v>23</v>
      </c>
      <c r="W47">
        <v>18</v>
      </c>
      <c r="X47">
        <v>5</v>
      </c>
      <c r="Y47">
        <v>12</v>
      </c>
      <c r="Z47" s="22" t="s">
        <v>161</v>
      </c>
      <c r="AA47" s="12">
        <v>3.9443000000000001</v>
      </c>
      <c r="AB47" s="12">
        <v>4.1767000000000003</v>
      </c>
      <c r="AC47" s="12">
        <v>3.7119</v>
      </c>
      <c r="AD47" s="12">
        <v>3.7698</v>
      </c>
      <c r="AE47" s="12">
        <v>3.8650000000000002</v>
      </c>
      <c r="AF47" s="12">
        <v>3.6747000000000001</v>
      </c>
      <c r="AG47" s="21">
        <v>21</v>
      </c>
      <c r="AH47">
        <f>Y47-Sheet2!$AG43</f>
        <v>-11</v>
      </c>
      <c r="AJ47" t="s">
        <v>245</v>
      </c>
      <c r="AK47" t="s">
        <v>246</v>
      </c>
      <c r="BA47" t="s">
        <v>258</v>
      </c>
      <c r="BB47" t="s">
        <v>257</v>
      </c>
    </row>
    <row r="48" spans="2:54" x14ac:dyDescent="0.3">
      <c r="B48" t="s">
        <v>188</v>
      </c>
      <c r="C48" s="5" t="s">
        <v>160</v>
      </c>
      <c r="D48" s="5" t="s">
        <v>156</v>
      </c>
      <c r="H48" s="3"/>
      <c r="J48" t="s">
        <v>204</v>
      </c>
      <c r="K48">
        <v>18</v>
      </c>
      <c r="L48" s="3" t="s">
        <v>74</v>
      </c>
      <c r="M48">
        <v>3</v>
      </c>
      <c r="N48">
        <f t="shared" si="3"/>
        <v>15</v>
      </c>
      <c r="O48">
        <v>8</v>
      </c>
      <c r="P48">
        <f>表6[[#This Row],[in]]-表6[[#This Row],[al ge]]</f>
        <v>10</v>
      </c>
      <c r="Q48">
        <v>13</v>
      </c>
      <c r="R48">
        <v>17</v>
      </c>
      <c r="S48">
        <v>10</v>
      </c>
      <c r="T48">
        <v>3</v>
      </c>
      <c r="U48">
        <v>13</v>
      </c>
      <c r="V48">
        <v>4</v>
      </c>
      <c r="W48">
        <v>4</v>
      </c>
      <c r="Y48">
        <v>8</v>
      </c>
      <c r="Z48" s="20" t="s">
        <v>157</v>
      </c>
      <c r="AA48" s="12">
        <v>3.9944999999999999</v>
      </c>
      <c r="AB48" s="12">
        <v>4.2576000000000001</v>
      </c>
      <c r="AC48" s="12">
        <v>3.7313999999999998</v>
      </c>
      <c r="AD48" s="12">
        <v>3.7780999999999998</v>
      </c>
      <c r="AE48" s="12">
        <v>3.8574999999999999</v>
      </c>
      <c r="AF48" s="12">
        <v>3.6987999999999999</v>
      </c>
      <c r="AG48" s="21">
        <v>3</v>
      </c>
      <c r="AH48">
        <f>Y48-Sheet2!$AG39</f>
        <v>-12</v>
      </c>
    </row>
    <row r="49" spans="2:43" x14ac:dyDescent="0.3">
      <c r="B49" t="s">
        <v>212</v>
      </c>
      <c r="C49" s="8" t="s">
        <v>167</v>
      </c>
      <c r="D49" s="5" t="s">
        <v>168</v>
      </c>
      <c r="K49">
        <v>19</v>
      </c>
      <c r="L49" s="3" t="s">
        <v>67</v>
      </c>
      <c r="M49">
        <v>24</v>
      </c>
      <c r="N49">
        <f t="shared" si="3"/>
        <v>-5</v>
      </c>
      <c r="O49">
        <v>2</v>
      </c>
      <c r="P49">
        <f>表6[[#This Row],[in]]-表6[[#This Row],[al ge]]</f>
        <v>17</v>
      </c>
      <c r="Q49">
        <v>6</v>
      </c>
      <c r="R49">
        <v>3</v>
      </c>
      <c r="S49">
        <v>7</v>
      </c>
      <c r="T49">
        <v>4</v>
      </c>
      <c r="U49">
        <v>2</v>
      </c>
      <c r="V49">
        <v>24</v>
      </c>
      <c r="W49">
        <v>22</v>
      </c>
      <c r="X49">
        <v>8</v>
      </c>
      <c r="Y49">
        <v>18</v>
      </c>
      <c r="Z49" s="22" t="s">
        <v>167</v>
      </c>
      <c r="AA49" s="12">
        <v>3.8576999999999999</v>
      </c>
      <c r="AB49" s="12">
        <v>4.0205000000000002</v>
      </c>
      <c r="AC49" s="12">
        <v>3.6947999999999999</v>
      </c>
      <c r="AD49" s="12">
        <v>3.7961999999999998</v>
      </c>
      <c r="AE49" s="12">
        <v>3.8466</v>
      </c>
      <c r="AF49" s="12">
        <v>3.7458</v>
      </c>
      <c r="AG49" s="21">
        <v>5</v>
      </c>
      <c r="AH49">
        <f>Y49-Sheet2!$AG49</f>
        <v>13</v>
      </c>
    </row>
    <row r="50" spans="2:43" x14ac:dyDescent="0.3">
      <c r="B50" t="s">
        <v>178</v>
      </c>
      <c r="C50" s="5" t="s">
        <v>162</v>
      </c>
      <c r="D50" s="8" t="s">
        <v>169</v>
      </c>
      <c r="K50">
        <v>20</v>
      </c>
      <c r="L50" s="3" t="s">
        <v>65</v>
      </c>
      <c r="M50">
        <v>9</v>
      </c>
      <c r="N50">
        <f t="shared" si="3"/>
        <v>11</v>
      </c>
      <c r="O50">
        <v>4</v>
      </c>
      <c r="P50">
        <f>表6[[#This Row],[in]]-表6[[#This Row],[al ge]]</f>
        <v>16</v>
      </c>
      <c r="Q50">
        <v>1</v>
      </c>
      <c r="R50">
        <v>1</v>
      </c>
      <c r="S50">
        <v>3</v>
      </c>
      <c r="T50">
        <v>2</v>
      </c>
      <c r="U50">
        <v>8</v>
      </c>
      <c r="V50">
        <v>11</v>
      </c>
      <c r="W50">
        <v>6</v>
      </c>
      <c r="Y50">
        <v>16</v>
      </c>
      <c r="Z50" s="22" t="s">
        <v>165</v>
      </c>
      <c r="AA50" s="12">
        <v>3.9049999999999998</v>
      </c>
      <c r="AB50" s="12">
        <v>4.0518000000000001</v>
      </c>
      <c r="AC50" s="12">
        <v>3.7583000000000002</v>
      </c>
      <c r="AD50" s="12">
        <v>3.7153999999999998</v>
      </c>
      <c r="AE50" s="12">
        <v>3.8443000000000001</v>
      </c>
      <c r="AF50" s="12">
        <v>3.5865</v>
      </c>
      <c r="AG50" s="21">
        <v>19</v>
      </c>
      <c r="AH50">
        <f>Y50-Sheet2!$AG47</f>
        <v>-5</v>
      </c>
    </row>
    <row r="51" spans="2:43" x14ac:dyDescent="0.3">
      <c r="B51" t="s">
        <v>197</v>
      </c>
      <c r="C51" s="5" t="s">
        <v>156</v>
      </c>
      <c r="D51" s="5" t="s">
        <v>150</v>
      </c>
      <c r="K51">
        <v>21</v>
      </c>
      <c r="L51" t="s">
        <v>62</v>
      </c>
      <c r="M51">
        <v>12</v>
      </c>
      <c r="N51">
        <f t="shared" si="3"/>
        <v>9</v>
      </c>
      <c r="O51">
        <v>22</v>
      </c>
      <c r="P51">
        <f>表6[[#This Row],[in]]-表6[[#This Row],[al ge]]</f>
        <v>-1</v>
      </c>
      <c r="Q51">
        <v>20</v>
      </c>
      <c r="R51">
        <v>22</v>
      </c>
      <c r="S51">
        <v>17</v>
      </c>
      <c r="T51">
        <v>19</v>
      </c>
      <c r="U51">
        <v>23</v>
      </c>
      <c r="V51">
        <v>16</v>
      </c>
      <c r="W51">
        <v>12</v>
      </c>
      <c r="X51">
        <v>7</v>
      </c>
      <c r="Y51">
        <v>9</v>
      </c>
      <c r="Z51" s="17" t="s">
        <v>158</v>
      </c>
      <c r="AA51" s="18">
        <v>3.9887000000000001</v>
      </c>
      <c r="AB51" s="18">
        <v>4.1867999999999999</v>
      </c>
      <c r="AC51" s="18">
        <v>3.7906</v>
      </c>
      <c r="AD51" s="18">
        <v>3.7078000000000002</v>
      </c>
      <c r="AE51" s="18">
        <v>3.8199000000000001</v>
      </c>
      <c r="AF51" s="18">
        <v>3.5958000000000001</v>
      </c>
      <c r="AG51" s="19">
        <v>22</v>
      </c>
      <c r="AH51">
        <f>Y51-Sheet2!$AG40</f>
        <v>1</v>
      </c>
    </row>
    <row r="52" spans="2:43" x14ac:dyDescent="0.3">
      <c r="B52" t="s">
        <v>190</v>
      </c>
      <c r="C52" s="10" t="s">
        <v>153</v>
      </c>
      <c r="D52" s="8" t="s">
        <v>165</v>
      </c>
      <c r="K52">
        <v>22</v>
      </c>
      <c r="L52" t="s">
        <v>68</v>
      </c>
      <c r="M52">
        <v>1</v>
      </c>
      <c r="N52">
        <f t="shared" si="3"/>
        <v>21</v>
      </c>
      <c r="O52">
        <v>7</v>
      </c>
      <c r="P52">
        <f>表6[[#This Row],[in]]-表6[[#This Row],[al ge]]</f>
        <v>15</v>
      </c>
      <c r="Q52">
        <v>4</v>
      </c>
      <c r="R52">
        <v>5</v>
      </c>
      <c r="S52">
        <v>5</v>
      </c>
      <c r="T52">
        <v>14</v>
      </c>
      <c r="U52">
        <v>4</v>
      </c>
      <c r="V52">
        <v>1</v>
      </c>
      <c r="W52">
        <v>1</v>
      </c>
      <c r="Y52">
        <v>17</v>
      </c>
      <c r="Z52" s="17" t="s">
        <v>166</v>
      </c>
      <c r="AA52" s="18">
        <v>3.8679000000000001</v>
      </c>
      <c r="AB52" s="18">
        <v>4.0903999999999998</v>
      </c>
      <c r="AC52" s="18">
        <v>3.6453000000000002</v>
      </c>
      <c r="AD52" s="18">
        <v>3.6091000000000002</v>
      </c>
      <c r="AE52" s="18">
        <v>3.7587999999999999</v>
      </c>
      <c r="AF52" s="18">
        <v>3.4594999999999998</v>
      </c>
      <c r="AG52" s="19">
        <v>17</v>
      </c>
      <c r="AH52">
        <f>Y52-Sheet2!$AG48</f>
        <v>14</v>
      </c>
    </row>
    <row r="53" spans="2:43" x14ac:dyDescent="0.3">
      <c r="B53" t="s">
        <v>181</v>
      </c>
      <c r="C53" s="5" t="s">
        <v>168</v>
      </c>
      <c r="D53" s="10" t="s">
        <v>153</v>
      </c>
      <c r="K53">
        <v>23</v>
      </c>
      <c r="L53" t="s">
        <v>66</v>
      </c>
      <c r="M53">
        <v>4</v>
      </c>
      <c r="N53">
        <f t="shared" si="3"/>
        <v>19</v>
      </c>
      <c r="O53">
        <v>1</v>
      </c>
      <c r="P53">
        <f>表6[[#This Row],[in]]-表6[[#This Row],[al ge]]</f>
        <v>22</v>
      </c>
      <c r="Q53">
        <v>2</v>
      </c>
      <c r="R53">
        <v>2</v>
      </c>
      <c r="S53">
        <v>1</v>
      </c>
      <c r="T53">
        <v>1</v>
      </c>
      <c r="U53">
        <v>1</v>
      </c>
      <c r="V53">
        <v>6</v>
      </c>
      <c r="W53">
        <v>5</v>
      </c>
      <c r="X53">
        <v>4</v>
      </c>
      <c r="Y53">
        <v>22</v>
      </c>
      <c r="Z53" s="22" t="s">
        <v>171</v>
      </c>
      <c r="AA53" s="12">
        <v>3.7684000000000002</v>
      </c>
      <c r="AB53" s="12">
        <v>4.0281000000000002</v>
      </c>
      <c r="AC53" s="12">
        <v>3.5087000000000002</v>
      </c>
      <c r="AD53" s="12">
        <v>3.6671</v>
      </c>
      <c r="AE53" s="12">
        <v>3.7431999999999999</v>
      </c>
      <c r="AF53" s="12">
        <v>3.5910000000000002</v>
      </c>
      <c r="AG53" s="21">
        <v>12</v>
      </c>
      <c r="AH53">
        <f>Y53-Sheet2!$AG53</f>
        <v>10</v>
      </c>
    </row>
    <row r="54" spans="2:43" x14ac:dyDescent="0.3">
      <c r="B54" t="s">
        <v>218</v>
      </c>
      <c r="C54" s="8" t="s">
        <v>161</v>
      </c>
      <c r="D54" s="5" t="s">
        <v>162</v>
      </c>
      <c r="K54">
        <v>24</v>
      </c>
      <c r="L54" t="s">
        <v>119</v>
      </c>
      <c r="M54">
        <v>13</v>
      </c>
      <c r="N54">
        <f t="shared" si="3"/>
        <v>11</v>
      </c>
      <c r="O54">
        <v>13</v>
      </c>
      <c r="P54">
        <f>表6[[#This Row],[in]]-表6[[#This Row],[al ge]]</f>
        <v>11</v>
      </c>
      <c r="Q54">
        <v>5</v>
      </c>
      <c r="R54">
        <v>7</v>
      </c>
      <c r="S54">
        <v>4</v>
      </c>
      <c r="T54">
        <v>15</v>
      </c>
      <c r="U54">
        <v>11</v>
      </c>
      <c r="V54">
        <v>10</v>
      </c>
      <c r="W54">
        <v>17</v>
      </c>
      <c r="X54">
        <v>9</v>
      </c>
      <c r="Y54">
        <v>19</v>
      </c>
      <c r="Z54" s="17" t="s">
        <v>168</v>
      </c>
      <c r="AA54" s="18">
        <v>3.8489</v>
      </c>
      <c r="AB54" s="18">
        <v>3.97</v>
      </c>
      <c r="AC54" s="18">
        <v>3.7277999999999998</v>
      </c>
      <c r="AD54" s="18">
        <v>3.7210999999999999</v>
      </c>
      <c r="AE54" s="18">
        <v>3.7389999999999999</v>
      </c>
      <c r="AF54" s="18">
        <v>3.7033</v>
      </c>
      <c r="AG54" s="19">
        <v>7</v>
      </c>
      <c r="AH54">
        <f>Y54-Sheet2!$AG50</f>
        <v>0</v>
      </c>
    </row>
    <row r="55" spans="2:43" x14ac:dyDescent="0.3">
      <c r="B55" t="s">
        <v>193</v>
      </c>
      <c r="C55" s="5" t="s">
        <v>170</v>
      </c>
      <c r="D55" s="8" t="s">
        <v>163</v>
      </c>
      <c r="H55" s="5">
        <v>1</v>
      </c>
      <c r="Y55">
        <v>24</v>
      </c>
      <c r="Z55" s="8" t="s">
        <v>73</v>
      </c>
      <c r="AA55" s="9">
        <v>3.6791999999999998</v>
      </c>
      <c r="AB55" s="9">
        <v>3.8323999999999998</v>
      </c>
      <c r="AC55" s="9">
        <v>3.5261</v>
      </c>
      <c r="AD55" s="9">
        <v>3.4921000000000002</v>
      </c>
      <c r="AE55" s="9">
        <v>3.7254999999999998</v>
      </c>
      <c r="AF55" s="9">
        <v>3.2587999999999999</v>
      </c>
      <c r="AG55" s="13">
        <v>18</v>
      </c>
      <c r="AH55">
        <f>Y55-Sheet2!$AG55</f>
        <v>6</v>
      </c>
    </row>
    <row r="56" spans="2:43" x14ac:dyDescent="0.3">
      <c r="B56" t="s">
        <v>175</v>
      </c>
      <c r="C56" s="8" t="s">
        <v>73</v>
      </c>
      <c r="D56" s="5" t="s">
        <v>166</v>
      </c>
      <c r="H56" s="5">
        <v>3</v>
      </c>
    </row>
    <row r="57" spans="2:43" x14ac:dyDescent="0.3">
      <c r="B57" t="s">
        <v>219</v>
      </c>
      <c r="C57" s="5" t="s">
        <v>164</v>
      </c>
      <c r="D57" s="8" t="s">
        <v>171</v>
      </c>
      <c r="H57" s="5">
        <v>5</v>
      </c>
      <c r="AA57">
        <v>1</v>
      </c>
      <c r="AB57">
        <v>2</v>
      </c>
      <c r="AC57">
        <v>3</v>
      </c>
      <c r="AD57">
        <v>4</v>
      </c>
      <c r="AE57">
        <v>5</v>
      </c>
      <c r="AF57">
        <v>-1</v>
      </c>
      <c r="AG57">
        <v>-2</v>
      </c>
      <c r="AH57">
        <v>-3</v>
      </c>
      <c r="AI57">
        <v>-4</v>
      </c>
      <c r="AJ57">
        <v>-5</v>
      </c>
      <c r="AQ57" t="s">
        <v>254</v>
      </c>
    </row>
    <row r="58" spans="2:43" x14ac:dyDescent="0.3">
      <c r="B58" t="s">
        <v>182</v>
      </c>
      <c r="C58" s="8" t="s">
        <v>171</v>
      </c>
      <c r="D58" s="8" t="s">
        <v>167</v>
      </c>
      <c r="H58" s="8">
        <v>6</v>
      </c>
      <c r="Z58" t="s">
        <v>120</v>
      </c>
      <c r="AA58" t="s">
        <v>121</v>
      </c>
      <c r="AB58" t="s">
        <v>122</v>
      </c>
      <c r="AC58" t="s">
        <v>123</v>
      </c>
      <c r="AD58" t="s">
        <v>124</v>
      </c>
      <c r="AE58" t="s">
        <v>125</v>
      </c>
      <c r="AF58" t="s">
        <v>126</v>
      </c>
      <c r="AG58" t="s">
        <v>222</v>
      </c>
      <c r="AH58" t="s">
        <v>223</v>
      </c>
      <c r="AI58" t="s">
        <v>224</v>
      </c>
      <c r="AJ58" t="s">
        <v>225</v>
      </c>
      <c r="AK58" t="s">
        <v>226</v>
      </c>
      <c r="AL58" t="s">
        <v>227</v>
      </c>
      <c r="AM58" t="s">
        <v>228</v>
      </c>
      <c r="AN58" t="s">
        <v>387</v>
      </c>
      <c r="AO58" t="s">
        <v>388</v>
      </c>
    </row>
    <row r="59" spans="2:43" x14ac:dyDescent="0.3">
      <c r="B59" t="s">
        <v>174</v>
      </c>
      <c r="C59" s="5" t="s">
        <v>152</v>
      </c>
      <c r="D59" s="8" t="s">
        <v>155</v>
      </c>
      <c r="H59" s="5">
        <v>7</v>
      </c>
      <c r="V59">
        <v>30</v>
      </c>
      <c r="W59">
        <v>22</v>
      </c>
      <c r="X59" t="s">
        <v>250</v>
      </c>
      <c r="Y59">
        <v>1</v>
      </c>
      <c r="Z59">
        <v>230</v>
      </c>
      <c r="AG59">
        <v>1</v>
      </c>
      <c r="AH59">
        <v>1</v>
      </c>
      <c r="AJ59">
        <v>1</v>
      </c>
      <c r="AK59">
        <f t="shared" ref="AK59:AK88" si="4">AA59*5+AB59*4+AC59*3+AD59*2+AE59-AF59*5-AG59*4-AH59*3-AI59*2-AJ59</f>
        <v>-8</v>
      </c>
      <c r="AL59">
        <v>3.7105999999999999</v>
      </c>
      <c r="AM59">
        <v>3.7069000000000001</v>
      </c>
      <c r="AN59" s="13">
        <v>14</v>
      </c>
      <c r="AO59" s="7">
        <v>16</v>
      </c>
    </row>
    <row r="60" spans="2:43" x14ac:dyDescent="0.3">
      <c r="B60" t="s">
        <v>220</v>
      </c>
      <c r="C60" s="5" t="s">
        <v>150</v>
      </c>
      <c r="D60" s="5" t="s">
        <v>170</v>
      </c>
      <c r="H60" s="5">
        <v>13</v>
      </c>
      <c r="J60" s="35" t="s">
        <v>364</v>
      </c>
      <c r="K60" s="35"/>
      <c r="L60" s="35"/>
      <c r="M60" s="35"/>
      <c r="N60" s="35"/>
      <c r="O60" s="35"/>
      <c r="P60" s="35"/>
      <c r="S60" t="s">
        <v>61</v>
      </c>
      <c r="V60">
        <v>29</v>
      </c>
      <c r="W60">
        <v>20</v>
      </c>
      <c r="X60" t="s">
        <v>250</v>
      </c>
      <c r="Y60">
        <v>2</v>
      </c>
      <c r="Z60">
        <v>229</v>
      </c>
      <c r="AB60">
        <v>1</v>
      </c>
      <c r="AH60">
        <v>1</v>
      </c>
      <c r="AK60">
        <f t="shared" si="4"/>
        <v>1</v>
      </c>
      <c r="AL60">
        <v>3.653</v>
      </c>
      <c r="AM60">
        <v>3.7286999999999999</v>
      </c>
      <c r="AN60" s="7">
        <v>15</v>
      </c>
      <c r="AO60" s="7">
        <v>15</v>
      </c>
    </row>
    <row r="61" spans="2:43" x14ac:dyDescent="0.3">
      <c r="B61" t="s">
        <v>176</v>
      </c>
      <c r="C61" s="8" t="s">
        <v>163</v>
      </c>
      <c r="D61" s="5" t="s">
        <v>158</v>
      </c>
      <c r="H61" s="5">
        <v>15</v>
      </c>
      <c r="J61" s="23"/>
      <c r="K61" s="23" t="s">
        <v>368</v>
      </c>
      <c r="L61" s="23" t="s">
        <v>369</v>
      </c>
      <c r="M61" s="23" t="s">
        <v>389</v>
      </c>
      <c r="N61" s="23" t="s">
        <v>370</v>
      </c>
      <c r="O61" s="23" t="s">
        <v>371</v>
      </c>
      <c r="P61" s="23" t="s">
        <v>372</v>
      </c>
      <c r="S61" t="s">
        <v>52</v>
      </c>
      <c r="V61">
        <v>28</v>
      </c>
      <c r="W61">
        <v>22</v>
      </c>
      <c r="X61" t="s">
        <v>250</v>
      </c>
      <c r="Y61">
        <v>3</v>
      </c>
      <c r="Z61">
        <v>228</v>
      </c>
      <c r="AF61">
        <v>1</v>
      </c>
      <c r="AG61">
        <v>1</v>
      </c>
      <c r="AH61">
        <v>1</v>
      </c>
      <c r="AK61">
        <f t="shared" si="4"/>
        <v>-12</v>
      </c>
      <c r="AL61">
        <v>2.8542000000000001</v>
      </c>
      <c r="AM61">
        <v>3.0901999999999998</v>
      </c>
      <c r="AN61" s="7">
        <v>30</v>
      </c>
      <c r="AO61" s="7">
        <v>28</v>
      </c>
    </row>
    <row r="62" spans="2:43" x14ac:dyDescent="0.3">
      <c r="B62" t="s">
        <v>179</v>
      </c>
      <c r="C62" s="5" t="s">
        <v>154</v>
      </c>
      <c r="D62" s="5" t="s">
        <v>160</v>
      </c>
      <c r="H62" s="5">
        <v>17</v>
      </c>
      <c r="J62" s="23" t="s">
        <v>365</v>
      </c>
      <c r="K62" s="23">
        <v>0.41739999999999999</v>
      </c>
      <c r="L62" s="23">
        <v>0.1452</v>
      </c>
      <c r="M62" s="23">
        <v>0.50870000000000004</v>
      </c>
      <c r="N62" s="23">
        <v>0.1313</v>
      </c>
      <c r="O62" s="23">
        <v>-1.391E-2</v>
      </c>
      <c r="P62" s="23">
        <v>0.19570000000000001</v>
      </c>
      <c r="S62" t="s">
        <v>152</v>
      </c>
      <c r="V62">
        <v>27</v>
      </c>
      <c r="W62">
        <v>21</v>
      </c>
      <c r="X62" t="s">
        <v>250</v>
      </c>
      <c r="Y62">
        <v>4</v>
      </c>
      <c r="Z62">
        <v>227</v>
      </c>
      <c r="AA62">
        <v>1</v>
      </c>
      <c r="AB62">
        <v>1</v>
      </c>
      <c r="AD62">
        <v>1</v>
      </c>
      <c r="AF62">
        <v>1</v>
      </c>
      <c r="AJ62">
        <v>1</v>
      </c>
      <c r="AK62">
        <f t="shared" si="4"/>
        <v>5</v>
      </c>
      <c r="AL62">
        <v>4.1407999999999996</v>
      </c>
      <c r="AM62">
        <v>3.3887999999999998</v>
      </c>
      <c r="AN62" s="13">
        <v>4</v>
      </c>
      <c r="AO62" s="13">
        <v>23</v>
      </c>
    </row>
    <row r="63" spans="2:43" x14ac:dyDescent="0.3">
      <c r="B63" t="s">
        <v>191</v>
      </c>
      <c r="C63" s="8" t="s">
        <v>165</v>
      </c>
      <c r="D63" s="8" t="s">
        <v>73</v>
      </c>
      <c r="H63" s="5">
        <v>19</v>
      </c>
      <c r="J63" s="23" t="s">
        <v>366</v>
      </c>
      <c r="K63" s="23">
        <v>0.41570000000000001</v>
      </c>
      <c r="L63" s="23">
        <v>0.157</v>
      </c>
      <c r="M63" s="23">
        <v>0.48580000000000001</v>
      </c>
      <c r="N63" s="23">
        <v>0.1426</v>
      </c>
      <c r="O63" s="23">
        <v>3.8699999999999998E-2</v>
      </c>
      <c r="P63" s="23">
        <v>0.13869999999999999</v>
      </c>
      <c r="S63" t="s">
        <v>66</v>
      </c>
      <c r="V63">
        <v>26</v>
      </c>
      <c r="W63">
        <v>20</v>
      </c>
      <c r="X63" t="s">
        <v>250</v>
      </c>
      <c r="Y63">
        <v>5</v>
      </c>
      <c r="Z63">
        <v>226</v>
      </c>
      <c r="AF63">
        <v>1</v>
      </c>
      <c r="AJ63">
        <v>1</v>
      </c>
      <c r="AK63">
        <f t="shared" si="4"/>
        <v>-6</v>
      </c>
      <c r="AL63">
        <v>3.9456000000000002</v>
      </c>
      <c r="AM63">
        <v>3.6789999999999998</v>
      </c>
      <c r="AN63" s="7">
        <v>9</v>
      </c>
      <c r="AO63" s="7">
        <v>18</v>
      </c>
    </row>
    <row r="64" spans="2:43" x14ac:dyDescent="0.3">
      <c r="B64" t="s">
        <v>189</v>
      </c>
      <c r="C64" s="8" t="s">
        <v>159</v>
      </c>
      <c r="D64" s="10" t="s">
        <v>157</v>
      </c>
      <c r="H64" s="5">
        <v>21</v>
      </c>
      <c r="J64" s="23" t="s">
        <v>367</v>
      </c>
      <c r="K64" s="23">
        <v>0.39479999999999998</v>
      </c>
      <c r="L64" s="23">
        <v>0.14960000000000001</v>
      </c>
      <c r="M64" s="23">
        <v>0.4748</v>
      </c>
      <c r="N64" s="23">
        <v>0.1835</v>
      </c>
      <c r="O64" s="23">
        <v>5.3039999999999997E-2</v>
      </c>
      <c r="P64" s="23">
        <v>0.25740000000000002</v>
      </c>
      <c r="S64" t="s">
        <v>64</v>
      </c>
      <c r="V64">
        <v>25</v>
      </c>
      <c r="W64">
        <v>21</v>
      </c>
      <c r="X64" t="s">
        <v>250</v>
      </c>
      <c r="Y64">
        <v>6</v>
      </c>
      <c r="Z64">
        <v>225</v>
      </c>
      <c r="AA64">
        <v>5</v>
      </c>
      <c r="AB64">
        <v>1</v>
      </c>
      <c r="AC64">
        <v>1</v>
      </c>
      <c r="AD64">
        <v>1</v>
      </c>
      <c r="AK64">
        <f t="shared" si="4"/>
        <v>34</v>
      </c>
      <c r="AL64">
        <v>3.9685000000000001</v>
      </c>
      <c r="AM64">
        <v>3.8875999999999999</v>
      </c>
      <c r="AN64" s="13">
        <v>7</v>
      </c>
      <c r="AO64" s="7">
        <v>6</v>
      </c>
    </row>
    <row r="65" spans="2:44" x14ac:dyDescent="0.3">
      <c r="B65" t="s">
        <v>213</v>
      </c>
      <c r="C65" s="5" t="s">
        <v>158</v>
      </c>
      <c r="D65" s="8" t="s">
        <v>161</v>
      </c>
      <c r="H65" s="5">
        <v>23</v>
      </c>
      <c r="S65" t="s">
        <v>53</v>
      </c>
      <c r="V65">
        <v>24</v>
      </c>
      <c r="W65">
        <v>21</v>
      </c>
      <c r="X65" t="s">
        <v>250</v>
      </c>
      <c r="Y65">
        <v>7</v>
      </c>
      <c r="Z65">
        <v>224</v>
      </c>
      <c r="AG65">
        <v>1</v>
      </c>
      <c r="AH65">
        <v>1</v>
      </c>
      <c r="AK65">
        <f t="shared" si="4"/>
        <v>-7</v>
      </c>
      <c r="AL65">
        <v>3.5716999999999999</v>
      </c>
      <c r="AM65">
        <v>3.7972000000000001</v>
      </c>
      <c r="AN65" s="13">
        <v>20</v>
      </c>
      <c r="AO65" s="13">
        <v>11</v>
      </c>
    </row>
    <row r="66" spans="2:44" x14ac:dyDescent="0.3">
      <c r="B66" t="s">
        <v>180</v>
      </c>
      <c r="C66" s="8" t="s">
        <v>169</v>
      </c>
      <c r="D66" s="5" t="s">
        <v>152</v>
      </c>
      <c r="H66" s="8">
        <v>24</v>
      </c>
      <c r="S66" t="s">
        <v>62</v>
      </c>
      <c r="V66">
        <v>23</v>
      </c>
      <c r="W66">
        <v>22</v>
      </c>
      <c r="X66" t="s">
        <v>251</v>
      </c>
      <c r="Y66">
        <v>8</v>
      </c>
      <c r="Z66">
        <v>223</v>
      </c>
      <c r="AB66">
        <v>2</v>
      </c>
      <c r="AC66">
        <v>2</v>
      </c>
      <c r="AD66">
        <v>1</v>
      </c>
      <c r="AE66">
        <v>1</v>
      </c>
      <c r="AK66">
        <f t="shared" si="4"/>
        <v>17</v>
      </c>
      <c r="AL66">
        <v>3.5251000000000001</v>
      </c>
      <c r="AM66">
        <v>3.5802999999999998</v>
      </c>
      <c r="AN66" s="7">
        <v>22</v>
      </c>
      <c r="AO66" s="13">
        <v>20</v>
      </c>
    </row>
    <row r="67" spans="2:44" x14ac:dyDescent="0.3">
      <c r="B67" t="s">
        <v>177</v>
      </c>
      <c r="C67" s="8" t="s">
        <v>155</v>
      </c>
      <c r="D67" s="8" t="s">
        <v>159</v>
      </c>
      <c r="J67" s="35" t="s">
        <v>363</v>
      </c>
      <c r="K67" s="35"/>
      <c r="L67" s="35"/>
      <c r="M67" s="35"/>
      <c r="S67" s="3" t="s">
        <v>67</v>
      </c>
      <c r="V67">
        <v>22</v>
      </c>
      <c r="W67">
        <v>20</v>
      </c>
      <c r="X67" t="s">
        <v>251</v>
      </c>
      <c r="Y67">
        <v>9</v>
      </c>
      <c r="Z67">
        <v>222</v>
      </c>
      <c r="AD67">
        <v>2</v>
      </c>
      <c r="AK67">
        <f t="shared" si="4"/>
        <v>4</v>
      </c>
      <c r="AL67">
        <v>3.8363</v>
      </c>
      <c r="AM67">
        <v>2.9845999999999999</v>
      </c>
      <c r="AN67" s="7">
        <v>11</v>
      </c>
      <c r="AO67" s="13">
        <v>29</v>
      </c>
    </row>
    <row r="68" spans="2:44" x14ac:dyDescent="0.3">
      <c r="B68" t="s">
        <v>203</v>
      </c>
      <c r="C68" s="5" t="s">
        <v>166</v>
      </c>
      <c r="D68" s="10" t="s">
        <v>151</v>
      </c>
      <c r="J68" s="23"/>
      <c r="K68" s="23" t="s">
        <v>368</v>
      </c>
      <c r="L68" s="23" t="s">
        <v>369</v>
      </c>
      <c r="M68" s="23" t="s">
        <v>389</v>
      </c>
      <c r="S68" t="s">
        <v>162</v>
      </c>
      <c r="V68">
        <v>21</v>
      </c>
      <c r="W68">
        <v>22</v>
      </c>
      <c r="X68" t="s">
        <v>250</v>
      </c>
      <c r="Y68">
        <v>10</v>
      </c>
      <c r="Z68">
        <v>221</v>
      </c>
      <c r="AF68">
        <v>1</v>
      </c>
      <c r="AI68">
        <v>2</v>
      </c>
      <c r="AK68">
        <f t="shared" si="4"/>
        <v>-9</v>
      </c>
      <c r="AL68">
        <v>3.2265999999999999</v>
      </c>
      <c r="AM68">
        <v>3.1173999999999999</v>
      </c>
      <c r="AN68" s="13">
        <v>28</v>
      </c>
      <c r="AO68" s="7">
        <v>27</v>
      </c>
    </row>
    <row r="69" spans="2:44" x14ac:dyDescent="0.3">
      <c r="B69" t="s">
        <v>206</v>
      </c>
      <c r="C69" s="10" t="s">
        <v>151</v>
      </c>
      <c r="D69" s="5" t="s">
        <v>164</v>
      </c>
      <c r="J69" s="23" t="s">
        <v>365</v>
      </c>
      <c r="K69" s="23">
        <v>0.41739999999999999</v>
      </c>
      <c r="L69" s="23">
        <v>0.1452</v>
      </c>
      <c r="M69" s="23">
        <v>0.50870000000000004</v>
      </c>
      <c r="S69" t="s">
        <v>54</v>
      </c>
      <c r="V69">
        <v>20</v>
      </c>
      <c r="W69">
        <v>21</v>
      </c>
      <c r="X69" t="s">
        <v>251</v>
      </c>
      <c r="Y69">
        <v>11</v>
      </c>
      <c r="Z69">
        <v>220</v>
      </c>
      <c r="AB69">
        <v>1</v>
      </c>
      <c r="AD69">
        <v>1</v>
      </c>
      <c r="AE69">
        <v>1</v>
      </c>
      <c r="AH69">
        <v>1</v>
      </c>
      <c r="AK69">
        <f t="shared" si="4"/>
        <v>4</v>
      </c>
      <c r="AL69">
        <v>3.3843999999999999</v>
      </c>
      <c r="AM69">
        <v>3.7290999999999999</v>
      </c>
      <c r="AN69" s="7">
        <v>25</v>
      </c>
      <c r="AO69" s="13">
        <v>14</v>
      </c>
    </row>
    <row r="70" spans="2:44" x14ac:dyDescent="0.3">
      <c r="B70" t="s">
        <v>195</v>
      </c>
      <c r="C70" s="10" t="s">
        <v>157</v>
      </c>
      <c r="D70" s="5" t="s">
        <v>154</v>
      </c>
      <c r="J70" s="23" t="s">
        <v>366</v>
      </c>
      <c r="K70" s="23">
        <v>0.41570000000000001</v>
      </c>
      <c r="L70" s="23">
        <v>0.157</v>
      </c>
      <c r="M70" s="23">
        <v>0.48580000000000001</v>
      </c>
      <c r="S70" t="s">
        <v>63</v>
      </c>
      <c r="V70">
        <v>19</v>
      </c>
      <c r="W70">
        <v>22</v>
      </c>
      <c r="X70" t="s">
        <v>251</v>
      </c>
      <c r="Y70">
        <v>12</v>
      </c>
      <c r="Z70">
        <v>219</v>
      </c>
      <c r="AF70">
        <v>1</v>
      </c>
      <c r="AG70">
        <v>1</v>
      </c>
      <c r="AI70">
        <v>1</v>
      </c>
      <c r="AK70">
        <f t="shared" si="4"/>
        <v>-11</v>
      </c>
      <c r="AL70">
        <v>3.5907</v>
      </c>
      <c r="AM70">
        <v>3.14</v>
      </c>
      <c r="AN70" s="7">
        <v>19</v>
      </c>
      <c r="AO70" s="13">
        <v>26</v>
      </c>
    </row>
    <row r="71" spans="2:44" x14ac:dyDescent="0.3">
      <c r="B71" t="s">
        <v>196</v>
      </c>
      <c r="C71" s="5" t="s">
        <v>183</v>
      </c>
      <c r="D71" s="5" t="s">
        <v>183</v>
      </c>
      <c r="E71" s="6"/>
      <c r="F71" s="6"/>
      <c r="G71" s="6"/>
      <c r="H71" s="6"/>
      <c r="I71" s="6"/>
      <c r="J71" s="23" t="s">
        <v>367</v>
      </c>
      <c r="K71" s="23">
        <v>0.39479999999999998</v>
      </c>
      <c r="L71" s="23">
        <v>0.14960000000000001</v>
      </c>
      <c r="M71" s="23">
        <v>0.4748</v>
      </c>
      <c r="S71" t="s">
        <v>163</v>
      </c>
      <c r="V71">
        <v>18</v>
      </c>
      <c r="W71">
        <v>20</v>
      </c>
      <c r="X71" t="s">
        <v>250</v>
      </c>
      <c r="Y71">
        <v>13</v>
      </c>
      <c r="Z71">
        <v>218</v>
      </c>
      <c r="AF71">
        <v>1</v>
      </c>
      <c r="AG71">
        <v>1</v>
      </c>
      <c r="AH71">
        <v>1</v>
      </c>
      <c r="AK71">
        <f t="shared" si="4"/>
        <v>-12</v>
      </c>
      <c r="AL71">
        <v>3.9544999999999999</v>
      </c>
      <c r="AM71">
        <v>3.6065999999999998</v>
      </c>
      <c r="AN71" s="7">
        <v>8</v>
      </c>
      <c r="AO71" s="7">
        <v>19</v>
      </c>
    </row>
    <row r="72" spans="2:44" x14ac:dyDescent="0.3">
      <c r="B72" t="s">
        <v>194</v>
      </c>
      <c r="K72" s="35" t="s">
        <v>363</v>
      </c>
      <c r="L72" s="35"/>
      <c r="M72" s="35"/>
      <c r="N72" s="35"/>
      <c r="V72">
        <v>17</v>
      </c>
      <c r="W72">
        <v>20</v>
      </c>
      <c r="X72" t="s">
        <v>251</v>
      </c>
      <c r="Y72">
        <v>14</v>
      </c>
      <c r="Z72">
        <v>217</v>
      </c>
      <c r="AI72">
        <v>1</v>
      </c>
      <c r="AK72">
        <f t="shared" si="4"/>
        <v>-2</v>
      </c>
      <c r="AL72">
        <v>3.7654000000000001</v>
      </c>
      <c r="AM72">
        <v>3.4319999999999999</v>
      </c>
      <c r="AN72" s="13">
        <v>13</v>
      </c>
      <c r="AO72" s="7">
        <v>21</v>
      </c>
    </row>
    <row r="73" spans="2:44" x14ac:dyDescent="0.3">
      <c r="B73" t="s">
        <v>208</v>
      </c>
      <c r="K73" s="23"/>
      <c r="L73" s="23" t="s">
        <v>370</v>
      </c>
      <c r="M73" s="23" t="s">
        <v>371</v>
      </c>
      <c r="N73" s="23" t="s">
        <v>372</v>
      </c>
      <c r="V73">
        <v>16</v>
      </c>
      <c r="W73">
        <v>21</v>
      </c>
      <c r="X73" t="s">
        <v>250</v>
      </c>
      <c r="Y73">
        <v>15</v>
      </c>
      <c r="Z73">
        <v>216</v>
      </c>
      <c r="AG73">
        <v>1</v>
      </c>
      <c r="AH73">
        <v>1</v>
      </c>
      <c r="AI73">
        <v>1</v>
      </c>
      <c r="AK73">
        <f t="shared" si="4"/>
        <v>-9</v>
      </c>
      <c r="AL73">
        <v>3.0954000000000002</v>
      </c>
      <c r="AM73">
        <v>3.3668999999999998</v>
      </c>
      <c r="AN73" s="7">
        <v>29</v>
      </c>
      <c r="AO73" s="7">
        <v>24</v>
      </c>
    </row>
    <row r="74" spans="2:44" x14ac:dyDescent="0.3">
      <c r="B74" t="s">
        <v>214</v>
      </c>
      <c r="K74" s="23" t="s">
        <v>365</v>
      </c>
      <c r="L74" s="23">
        <v>0.1313</v>
      </c>
      <c r="M74" s="23">
        <v>-1.391E-2</v>
      </c>
      <c r="N74" s="23">
        <v>0.19570000000000001</v>
      </c>
      <c r="V74">
        <v>15</v>
      </c>
      <c r="W74">
        <v>21</v>
      </c>
      <c r="X74" t="s">
        <v>250</v>
      </c>
      <c r="Y74">
        <v>16</v>
      </c>
      <c r="Z74">
        <v>215</v>
      </c>
      <c r="AC74">
        <v>2</v>
      </c>
      <c r="AE74">
        <v>1</v>
      </c>
      <c r="AK74">
        <f t="shared" si="4"/>
        <v>7</v>
      </c>
      <c r="AL74">
        <v>3.6141999999999999</v>
      </c>
      <c r="AM74">
        <v>3.7376</v>
      </c>
      <c r="AN74" s="7">
        <v>18</v>
      </c>
      <c r="AO74" s="7">
        <v>13</v>
      </c>
    </row>
    <row r="75" spans="2:44" x14ac:dyDescent="0.3">
      <c r="K75" s="23" t="s">
        <v>366</v>
      </c>
      <c r="L75" s="23">
        <v>0.1426</v>
      </c>
      <c r="M75" s="23">
        <v>3.8699999999999998E-2</v>
      </c>
      <c r="N75" s="23">
        <v>0.13869999999999999</v>
      </c>
      <c r="V75">
        <v>14</v>
      </c>
      <c r="W75">
        <v>20</v>
      </c>
      <c r="X75" t="s">
        <v>251</v>
      </c>
      <c r="Y75">
        <v>17</v>
      </c>
      <c r="Z75">
        <v>214</v>
      </c>
      <c r="AB75">
        <v>2</v>
      </c>
      <c r="AE75">
        <v>1</v>
      </c>
      <c r="AK75">
        <f t="shared" si="4"/>
        <v>9</v>
      </c>
      <c r="AL75">
        <v>4.6031000000000004</v>
      </c>
      <c r="AM75">
        <v>3.7435</v>
      </c>
      <c r="AN75" s="7">
        <v>1</v>
      </c>
      <c r="AO75" s="7">
        <v>12</v>
      </c>
      <c r="AQ75" t="s">
        <v>249</v>
      </c>
      <c r="AR75" t="s">
        <v>248</v>
      </c>
    </row>
    <row r="76" spans="2:44" x14ac:dyDescent="0.3">
      <c r="B76" t="s">
        <v>201</v>
      </c>
      <c r="K76" s="23" t="s">
        <v>367</v>
      </c>
      <c r="L76" s="23">
        <v>0.1835</v>
      </c>
      <c r="M76" s="23">
        <v>5.3039999999999997E-2</v>
      </c>
      <c r="N76" s="23">
        <v>0.25740000000000002</v>
      </c>
      <c r="V76">
        <v>13</v>
      </c>
      <c r="W76">
        <v>21</v>
      </c>
      <c r="X76" t="s">
        <v>251</v>
      </c>
      <c r="Y76">
        <v>18</v>
      </c>
      <c r="Z76">
        <v>213</v>
      </c>
      <c r="AJ76">
        <v>1</v>
      </c>
      <c r="AK76">
        <f t="shared" si="4"/>
        <v>-1</v>
      </c>
      <c r="AL76">
        <v>4.2857000000000003</v>
      </c>
      <c r="AM76">
        <v>4.0061999999999998</v>
      </c>
      <c r="AN76" s="13">
        <v>3</v>
      </c>
      <c r="AO76" s="13">
        <v>2</v>
      </c>
    </row>
    <row r="77" spans="2:44" x14ac:dyDescent="0.3">
      <c r="B77" t="s">
        <v>175</v>
      </c>
      <c r="C77" t="s">
        <v>180</v>
      </c>
      <c r="D77" s="10" t="s">
        <v>157</v>
      </c>
      <c r="E77" s="8" t="s">
        <v>169</v>
      </c>
      <c r="F77" s="5" t="s">
        <v>156</v>
      </c>
      <c r="G77" s="8" t="s">
        <v>161</v>
      </c>
      <c r="H77" s="3"/>
      <c r="J77" t="s">
        <v>204</v>
      </c>
      <c r="V77">
        <v>12</v>
      </c>
      <c r="W77">
        <v>22</v>
      </c>
      <c r="X77" t="s">
        <v>251</v>
      </c>
      <c r="Y77">
        <v>19</v>
      </c>
      <c r="Z77" s="3">
        <v>212</v>
      </c>
      <c r="AK77">
        <f t="shared" si="4"/>
        <v>0</v>
      </c>
      <c r="AL77">
        <v>3.617</v>
      </c>
      <c r="AM77">
        <v>3.6894</v>
      </c>
      <c r="AN77" s="13">
        <v>17</v>
      </c>
      <c r="AO77" s="13">
        <v>17</v>
      </c>
      <c r="AQ77" t="s">
        <v>253</v>
      </c>
    </row>
    <row r="78" spans="2:44" x14ac:dyDescent="0.3">
      <c r="B78" t="s">
        <v>178</v>
      </c>
      <c r="C78" t="s">
        <v>203</v>
      </c>
      <c r="D78" s="5" t="s">
        <v>170</v>
      </c>
      <c r="E78" s="5" t="s">
        <v>166</v>
      </c>
      <c r="F78" s="5" t="s">
        <v>160</v>
      </c>
      <c r="G78" s="5" t="s">
        <v>183</v>
      </c>
      <c r="V78">
        <v>11</v>
      </c>
      <c r="W78">
        <v>20</v>
      </c>
      <c r="X78" t="s">
        <v>250</v>
      </c>
      <c r="Y78">
        <v>20</v>
      </c>
      <c r="Z78">
        <v>211</v>
      </c>
      <c r="AB78">
        <v>1</v>
      </c>
      <c r="AC78">
        <v>1</v>
      </c>
      <c r="AD78">
        <v>1</v>
      </c>
      <c r="AK78">
        <f t="shared" si="4"/>
        <v>9</v>
      </c>
      <c r="AL78">
        <v>3.9100999999999999</v>
      </c>
      <c r="AM78">
        <v>4.2214</v>
      </c>
      <c r="AN78" s="13">
        <v>10</v>
      </c>
      <c r="AO78" s="7">
        <v>1</v>
      </c>
    </row>
    <row r="79" spans="2:44" x14ac:dyDescent="0.3">
      <c r="B79" t="s">
        <v>188</v>
      </c>
      <c r="C79" t="s">
        <v>202</v>
      </c>
      <c r="D79" s="8" t="s">
        <v>73</v>
      </c>
      <c r="E79" s="10" t="s">
        <v>151</v>
      </c>
      <c r="F79" s="10" t="s">
        <v>153</v>
      </c>
      <c r="G79" s="5" t="s">
        <v>154</v>
      </c>
      <c r="V79">
        <v>10</v>
      </c>
      <c r="W79">
        <v>22</v>
      </c>
      <c r="X79" t="s">
        <v>250</v>
      </c>
      <c r="Y79">
        <v>21</v>
      </c>
      <c r="Z79">
        <v>210</v>
      </c>
      <c r="AC79">
        <v>1</v>
      </c>
      <c r="AD79">
        <v>1</v>
      </c>
      <c r="AK79">
        <f t="shared" si="4"/>
        <v>5</v>
      </c>
      <c r="AL79">
        <v>3.6503999999999999</v>
      </c>
      <c r="AM79">
        <v>3.9937999999999998</v>
      </c>
      <c r="AN79" s="7">
        <v>16</v>
      </c>
      <c r="AO79" s="7">
        <v>4</v>
      </c>
    </row>
    <row r="80" spans="2:44" x14ac:dyDescent="0.3">
      <c r="B80" t="s">
        <v>189</v>
      </c>
      <c r="C80" t="s">
        <v>219</v>
      </c>
      <c r="E80" s="8" t="s">
        <v>161</v>
      </c>
      <c r="F80" s="8" t="s">
        <v>165</v>
      </c>
      <c r="G80" s="10" t="s">
        <v>157</v>
      </c>
      <c r="V80">
        <v>9</v>
      </c>
      <c r="W80">
        <v>22</v>
      </c>
      <c r="X80" t="s">
        <v>251</v>
      </c>
      <c r="Y80">
        <v>22</v>
      </c>
      <c r="Z80">
        <v>209</v>
      </c>
      <c r="AI80">
        <v>1</v>
      </c>
      <c r="AK80">
        <f t="shared" si="4"/>
        <v>-2</v>
      </c>
      <c r="AL80">
        <v>3.9927000000000001</v>
      </c>
      <c r="AM80">
        <v>3.8401000000000001</v>
      </c>
      <c r="AN80" s="13">
        <v>5</v>
      </c>
      <c r="AO80" s="13">
        <v>8</v>
      </c>
    </row>
    <row r="81" spans="2:52" x14ac:dyDescent="0.3">
      <c r="B81" t="s">
        <v>174</v>
      </c>
      <c r="E81" s="8" t="s">
        <v>163</v>
      </c>
      <c r="F81" s="8" t="s">
        <v>171</v>
      </c>
      <c r="V81">
        <v>8</v>
      </c>
      <c r="W81">
        <v>22</v>
      </c>
      <c r="X81" t="s">
        <v>250</v>
      </c>
      <c r="Y81">
        <v>23</v>
      </c>
      <c r="Z81">
        <v>208</v>
      </c>
      <c r="AG81">
        <v>2</v>
      </c>
      <c r="AH81">
        <v>1</v>
      </c>
      <c r="AK81">
        <f t="shared" si="4"/>
        <v>-11</v>
      </c>
      <c r="AL81">
        <v>3.4954999999999998</v>
      </c>
      <c r="AM81">
        <v>3.3249</v>
      </c>
      <c r="AN81" s="7">
        <v>23</v>
      </c>
      <c r="AO81" s="7">
        <v>25</v>
      </c>
    </row>
    <row r="82" spans="2:52" x14ac:dyDescent="0.3">
      <c r="V82">
        <v>7</v>
      </c>
      <c r="W82">
        <v>21</v>
      </c>
      <c r="X82" t="s">
        <v>251</v>
      </c>
      <c r="Y82">
        <v>24</v>
      </c>
      <c r="Z82">
        <v>207</v>
      </c>
      <c r="AF82">
        <v>1</v>
      </c>
      <c r="AG82">
        <v>1</v>
      </c>
      <c r="AJ82">
        <v>1</v>
      </c>
      <c r="AK82">
        <f t="shared" si="4"/>
        <v>-10</v>
      </c>
      <c r="AL82">
        <v>3.2734000000000001</v>
      </c>
      <c r="AM82">
        <v>2.7149999999999999</v>
      </c>
      <c r="AN82" s="13">
        <v>27</v>
      </c>
      <c r="AO82" s="7">
        <v>30</v>
      </c>
    </row>
    <row r="83" spans="2:52" x14ac:dyDescent="0.3">
      <c r="B83" t="s">
        <v>187</v>
      </c>
      <c r="V83">
        <v>6</v>
      </c>
      <c r="W83">
        <v>20</v>
      </c>
      <c r="X83" t="s">
        <v>251</v>
      </c>
      <c r="Y83">
        <v>25</v>
      </c>
      <c r="Z83" s="3">
        <v>206</v>
      </c>
      <c r="AK83">
        <f t="shared" si="4"/>
        <v>0</v>
      </c>
      <c r="AL83">
        <v>3.8344999999999998</v>
      </c>
      <c r="AM83">
        <v>3.8275999999999999</v>
      </c>
      <c r="AN83" s="7">
        <v>12</v>
      </c>
      <c r="AO83" s="7">
        <v>9</v>
      </c>
    </row>
    <row r="84" spans="2:52" x14ac:dyDescent="0.3">
      <c r="B84" t="s">
        <v>177</v>
      </c>
      <c r="C84" t="s">
        <v>195</v>
      </c>
      <c r="D84" s="5" t="s">
        <v>170</v>
      </c>
      <c r="E84" s="8" t="s">
        <v>165</v>
      </c>
      <c r="F84" s="5" t="s">
        <v>150</v>
      </c>
      <c r="G84" s="8" t="s">
        <v>73</v>
      </c>
      <c r="H84" s="3"/>
      <c r="J84" t="s">
        <v>211</v>
      </c>
      <c r="V84">
        <v>5</v>
      </c>
      <c r="W84">
        <v>21</v>
      </c>
      <c r="X84" t="s">
        <v>251</v>
      </c>
      <c r="Y84">
        <v>26</v>
      </c>
      <c r="Z84">
        <v>205</v>
      </c>
      <c r="AF84">
        <v>3</v>
      </c>
      <c r="AG84">
        <v>1</v>
      </c>
      <c r="AH84">
        <v>1</v>
      </c>
      <c r="AK84">
        <f t="shared" si="4"/>
        <v>-22</v>
      </c>
      <c r="AL84">
        <v>3.5710000000000002</v>
      </c>
      <c r="AM84">
        <v>3.8662000000000001</v>
      </c>
      <c r="AN84" s="13">
        <v>21</v>
      </c>
      <c r="AO84" s="7">
        <v>7</v>
      </c>
    </row>
    <row r="85" spans="2:52" x14ac:dyDescent="0.3">
      <c r="B85" t="s">
        <v>188</v>
      </c>
      <c r="C85" t="s">
        <v>206</v>
      </c>
      <c r="D85" s="8" t="s">
        <v>167</v>
      </c>
      <c r="E85" s="8" t="s">
        <v>169</v>
      </c>
      <c r="F85" s="5" t="s">
        <v>166</v>
      </c>
      <c r="G85" s="5" t="s">
        <v>183</v>
      </c>
      <c r="V85">
        <v>4</v>
      </c>
      <c r="W85">
        <v>20</v>
      </c>
      <c r="X85" t="s">
        <v>251</v>
      </c>
      <c r="Y85">
        <v>27</v>
      </c>
      <c r="Z85">
        <v>204</v>
      </c>
      <c r="AE85">
        <v>1</v>
      </c>
      <c r="AK85">
        <f t="shared" si="4"/>
        <v>1</v>
      </c>
      <c r="AL85">
        <v>3.2938000000000001</v>
      </c>
      <c r="AM85">
        <v>3.4184000000000001</v>
      </c>
      <c r="AN85" s="7">
        <v>26</v>
      </c>
      <c r="AO85" s="7">
        <v>22</v>
      </c>
    </row>
    <row r="86" spans="2:52" x14ac:dyDescent="0.3">
      <c r="B86" t="s">
        <v>176</v>
      </c>
      <c r="C86" t="s">
        <v>181</v>
      </c>
      <c r="D86" s="5" t="s">
        <v>150</v>
      </c>
      <c r="E86" s="10" t="s">
        <v>151</v>
      </c>
      <c r="F86" s="8" t="s">
        <v>171</v>
      </c>
      <c r="G86" s="5" t="s">
        <v>158</v>
      </c>
      <c r="V86">
        <v>3</v>
      </c>
      <c r="W86">
        <v>21</v>
      </c>
      <c r="X86" t="s">
        <v>251</v>
      </c>
      <c r="Y86">
        <v>28</v>
      </c>
      <c r="Z86">
        <v>203</v>
      </c>
      <c r="AG86">
        <v>1</v>
      </c>
      <c r="AH86">
        <v>1</v>
      </c>
      <c r="AK86">
        <f t="shared" si="4"/>
        <v>-7</v>
      </c>
      <c r="AL86">
        <v>3.9784999999999999</v>
      </c>
      <c r="AM86">
        <v>3.9967000000000001</v>
      </c>
      <c r="AN86" s="13">
        <v>6</v>
      </c>
      <c r="AO86" s="7">
        <v>3</v>
      </c>
    </row>
    <row r="87" spans="2:52" x14ac:dyDescent="0.3">
      <c r="B87" t="s">
        <v>175</v>
      </c>
      <c r="D87" s="8" t="s">
        <v>161</v>
      </c>
      <c r="E87" s="5" t="s">
        <v>158</v>
      </c>
      <c r="F87" s="5" t="s">
        <v>152</v>
      </c>
      <c r="G87" s="10" t="s">
        <v>151</v>
      </c>
      <c r="Q87">
        <v>2020</v>
      </c>
      <c r="R87">
        <v>2021</v>
      </c>
      <c r="S87">
        <v>2022</v>
      </c>
      <c r="V87">
        <v>2</v>
      </c>
      <c r="W87">
        <v>22</v>
      </c>
      <c r="X87" t="s">
        <v>251</v>
      </c>
      <c r="Y87">
        <v>29</v>
      </c>
      <c r="Z87">
        <v>202</v>
      </c>
      <c r="AA87">
        <v>1</v>
      </c>
      <c r="AC87">
        <v>1</v>
      </c>
      <c r="AE87">
        <v>1</v>
      </c>
      <c r="AK87">
        <f t="shared" si="4"/>
        <v>9</v>
      </c>
      <c r="AL87">
        <v>4.2949000000000002</v>
      </c>
      <c r="AM87">
        <v>3.8178000000000001</v>
      </c>
      <c r="AN87" s="7">
        <v>2</v>
      </c>
      <c r="AO87" s="7">
        <v>10</v>
      </c>
    </row>
    <row r="88" spans="2:52" x14ac:dyDescent="0.3">
      <c r="B88" t="s">
        <v>212</v>
      </c>
      <c r="D88" s="5" t="s">
        <v>166</v>
      </c>
      <c r="E88" s="8" t="s">
        <v>163</v>
      </c>
      <c r="F88" s="8" t="s">
        <v>155</v>
      </c>
      <c r="G88" s="5" t="s">
        <v>156</v>
      </c>
      <c r="Q88">
        <v>29</v>
      </c>
      <c r="R88">
        <v>27</v>
      </c>
      <c r="S88">
        <v>30</v>
      </c>
      <c r="V88">
        <v>1</v>
      </c>
      <c r="W88">
        <v>20</v>
      </c>
      <c r="X88" t="s">
        <v>250</v>
      </c>
      <c r="Y88">
        <v>30</v>
      </c>
      <c r="Z88">
        <v>201</v>
      </c>
      <c r="AA88">
        <v>3</v>
      </c>
      <c r="AC88">
        <v>1</v>
      </c>
      <c r="AD88">
        <v>1</v>
      </c>
      <c r="AK88">
        <f t="shared" si="4"/>
        <v>20</v>
      </c>
      <c r="AL88">
        <v>3.4531999999999998</v>
      </c>
      <c r="AM88">
        <v>3.9325999999999999</v>
      </c>
      <c r="AN88" s="13">
        <v>24</v>
      </c>
      <c r="AO88" s="13">
        <v>5</v>
      </c>
    </row>
    <row r="89" spans="2:52" x14ac:dyDescent="0.3">
      <c r="B89" t="s">
        <v>178</v>
      </c>
      <c r="E89" s="5" t="s">
        <v>160</v>
      </c>
      <c r="G89" s="10" t="s">
        <v>157</v>
      </c>
      <c r="Q89">
        <v>26</v>
      </c>
      <c r="R89">
        <v>25</v>
      </c>
      <c r="S89">
        <v>28</v>
      </c>
    </row>
    <row r="90" spans="2:52" x14ac:dyDescent="0.3">
      <c r="B90" t="s">
        <v>174</v>
      </c>
      <c r="E90" s="8" t="s">
        <v>73</v>
      </c>
      <c r="Q90">
        <v>22</v>
      </c>
      <c r="R90">
        <v>24</v>
      </c>
      <c r="S90">
        <v>23</v>
      </c>
    </row>
    <row r="91" spans="2:52" x14ac:dyDescent="0.3">
      <c r="Q91">
        <v>18</v>
      </c>
      <c r="R91">
        <v>20</v>
      </c>
      <c r="S91">
        <v>21</v>
      </c>
    </row>
    <row r="92" spans="2:52" x14ac:dyDescent="0.3">
      <c r="B92" t="s">
        <v>173</v>
      </c>
      <c r="Q92">
        <v>17</v>
      </c>
      <c r="R92">
        <v>16</v>
      </c>
      <c r="S92">
        <v>19</v>
      </c>
    </row>
    <row r="93" spans="2:52" x14ac:dyDescent="0.3">
      <c r="B93" t="s">
        <v>188</v>
      </c>
      <c r="C93" t="s">
        <v>207</v>
      </c>
      <c r="D93" s="8" t="s">
        <v>155</v>
      </c>
      <c r="E93" s="10" t="s">
        <v>151</v>
      </c>
      <c r="F93" s="5" t="s">
        <v>156</v>
      </c>
      <c r="G93" s="8" t="s">
        <v>161</v>
      </c>
      <c r="H93" s="3"/>
      <c r="J93" t="s">
        <v>204</v>
      </c>
      <c r="Q93">
        <v>14</v>
      </c>
      <c r="R93">
        <v>15</v>
      </c>
      <c r="S93">
        <v>12</v>
      </c>
      <c r="AH93" s="24"/>
      <c r="AI93" s="24"/>
      <c r="AJ93" s="24"/>
    </row>
    <row r="94" spans="2:52" x14ac:dyDescent="0.3">
      <c r="B94" t="s">
        <v>182</v>
      </c>
      <c r="C94" t="s">
        <v>180</v>
      </c>
      <c r="D94" s="8" t="s">
        <v>169</v>
      </c>
      <c r="E94" s="8" t="s">
        <v>163</v>
      </c>
      <c r="F94" s="8" t="s">
        <v>155</v>
      </c>
      <c r="G94" s="10" t="s">
        <v>151</v>
      </c>
      <c r="Q94">
        <v>11</v>
      </c>
      <c r="R94">
        <v>13</v>
      </c>
      <c r="S94">
        <v>10</v>
      </c>
      <c r="AH94" s="9"/>
      <c r="AI94" s="9"/>
      <c r="AJ94" s="9"/>
      <c r="AK94" t="s">
        <v>403</v>
      </c>
    </row>
    <row r="95" spans="2:52" x14ac:dyDescent="0.3">
      <c r="B95" t="s">
        <v>189</v>
      </c>
      <c r="C95" t="s">
        <v>210</v>
      </c>
      <c r="D95" s="5" t="s">
        <v>164</v>
      </c>
      <c r="E95" s="8" t="s">
        <v>165</v>
      </c>
      <c r="F95" s="8" t="s">
        <v>169</v>
      </c>
      <c r="G95" s="8" t="s">
        <v>163</v>
      </c>
      <c r="Q95">
        <v>6</v>
      </c>
      <c r="R95">
        <v>7</v>
      </c>
      <c r="S95">
        <v>9</v>
      </c>
      <c r="AH95" s="6"/>
      <c r="AI95" s="6"/>
      <c r="AJ95" s="24" t="s">
        <v>120</v>
      </c>
      <c r="AK95" s="27" t="s">
        <v>121</v>
      </c>
      <c r="AL95" s="24" t="s">
        <v>122</v>
      </c>
      <c r="AM95" s="24" t="s">
        <v>123</v>
      </c>
      <c r="AN95" s="24" t="s">
        <v>124</v>
      </c>
      <c r="AO95" s="24" t="s">
        <v>125</v>
      </c>
      <c r="AP95" s="24" t="s">
        <v>126</v>
      </c>
      <c r="AQ95" s="24" t="s">
        <v>222</v>
      </c>
      <c r="AR95" s="24" t="s">
        <v>223</v>
      </c>
      <c r="AS95" s="24" t="s">
        <v>224</v>
      </c>
      <c r="AT95" s="24" t="s">
        <v>225</v>
      </c>
      <c r="AU95" s="24" t="s">
        <v>226</v>
      </c>
      <c r="AV95" s="24" t="s">
        <v>227</v>
      </c>
      <c r="AW95" s="24" t="s">
        <v>228</v>
      </c>
      <c r="AX95" s="24" t="s">
        <v>229</v>
      </c>
      <c r="AY95" s="28" t="s">
        <v>230</v>
      </c>
      <c r="AZ95" s="24" t="s">
        <v>231</v>
      </c>
    </row>
    <row r="96" spans="2:52" x14ac:dyDescent="0.3">
      <c r="B96" t="s">
        <v>174</v>
      </c>
      <c r="D96" s="5" t="s">
        <v>156</v>
      </c>
      <c r="E96" s="5" t="s">
        <v>158</v>
      </c>
      <c r="F96" s="8" t="s">
        <v>171</v>
      </c>
      <c r="Q96">
        <v>4</v>
      </c>
      <c r="R96">
        <v>5</v>
      </c>
      <c r="S96">
        <v>8</v>
      </c>
      <c r="AH96" s="9"/>
      <c r="AI96" s="9"/>
      <c r="AJ96" s="6">
        <v>1</v>
      </c>
      <c r="AK96" s="5">
        <v>225</v>
      </c>
      <c r="AL96" s="6">
        <v>5</v>
      </c>
      <c r="AM96" s="6">
        <v>1</v>
      </c>
      <c r="AN96" s="6">
        <v>1</v>
      </c>
      <c r="AO96" s="6">
        <v>1</v>
      </c>
      <c r="AP96" s="6"/>
      <c r="AQ96" s="6"/>
      <c r="AR96" s="6"/>
      <c r="AS96" s="6"/>
      <c r="AT96" s="6"/>
      <c r="AU96" s="6"/>
      <c r="AV96" s="6">
        <v>34</v>
      </c>
      <c r="AW96" s="6">
        <v>3.9685000000000001</v>
      </c>
      <c r="AX96" s="6">
        <v>3.8875999999999999</v>
      </c>
      <c r="AY96" s="7">
        <v>5</v>
      </c>
      <c r="AZ96" s="9">
        <v>5</v>
      </c>
    </row>
    <row r="97" spans="2:52" x14ac:dyDescent="0.3">
      <c r="B97" t="s">
        <v>218</v>
      </c>
      <c r="D97" s="5" t="s">
        <v>150</v>
      </c>
      <c r="F97" s="5" t="s">
        <v>170</v>
      </c>
      <c r="Q97">
        <v>1</v>
      </c>
      <c r="R97">
        <v>3</v>
      </c>
      <c r="S97">
        <v>2</v>
      </c>
      <c r="AH97" s="6"/>
      <c r="AI97" s="6"/>
      <c r="AJ97" s="9">
        <v>2</v>
      </c>
      <c r="AK97" s="8">
        <v>201</v>
      </c>
      <c r="AL97" s="9">
        <v>3</v>
      </c>
      <c r="AM97" s="9"/>
      <c r="AN97" s="9">
        <v>1</v>
      </c>
      <c r="AO97" s="9">
        <v>1</v>
      </c>
      <c r="AP97" s="9"/>
      <c r="AQ97" s="9"/>
      <c r="AR97" s="9"/>
      <c r="AS97" s="9"/>
      <c r="AT97" s="9"/>
      <c r="AU97" s="9"/>
      <c r="AV97" s="9">
        <v>20</v>
      </c>
      <c r="AW97" s="9">
        <v>3.4531999999999998</v>
      </c>
      <c r="AX97" s="9">
        <v>3.9325999999999999</v>
      </c>
      <c r="AY97" s="13">
        <v>12</v>
      </c>
      <c r="AZ97" s="6">
        <v>4</v>
      </c>
    </row>
    <row r="98" spans="2:52" x14ac:dyDescent="0.3">
      <c r="B98" t="s">
        <v>175</v>
      </c>
      <c r="D98" s="10" t="s">
        <v>153</v>
      </c>
      <c r="Q98">
        <f>Q88+Q89+Q90+Q91+Q92+Q93+Q94+Q95+Q96+Q97</f>
        <v>148</v>
      </c>
      <c r="R98">
        <f t="shared" ref="R98:S98" si="5">R88+R89+R90+R91+R92+R93+R94+R95+R96+R97</f>
        <v>155</v>
      </c>
      <c r="S98">
        <f t="shared" si="5"/>
        <v>162</v>
      </c>
      <c r="AH98" s="6"/>
      <c r="AI98" s="6"/>
      <c r="AJ98" s="6">
        <v>3</v>
      </c>
      <c r="AK98" s="5">
        <v>223</v>
      </c>
      <c r="AL98" s="6"/>
      <c r="AM98" s="6">
        <v>2</v>
      </c>
      <c r="AN98" s="6">
        <v>2</v>
      </c>
      <c r="AO98" s="6">
        <v>1</v>
      </c>
      <c r="AP98" s="6">
        <v>1</v>
      </c>
      <c r="AQ98" s="6"/>
      <c r="AR98" s="6"/>
      <c r="AS98" s="6"/>
      <c r="AT98" s="6"/>
      <c r="AU98" s="6"/>
      <c r="AV98" s="6">
        <v>17</v>
      </c>
      <c r="AW98" s="6">
        <v>3.5251000000000001</v>
      </c>
      <c r="AX98" s="6">
        <v>3.5802999999999998</v>
      </c>
      <c r="AY98" s="7">
        <v>11</v>
      </c>
      <c r="AZ98" s="6">
        <v>13</v>
      </c>
    </row>
    <row r="99" spans="2:52" x14ac:dyDescent="0.3">
      <c r="AH99" s="9"/>
      <c r="AI99" s="9"/>
      <c r="AJ99" s="9">
        <v>4</v>
      </c>
      <c r="AK99" s="8">
        <v>211</v>
      </c>
      <c r="AL99" s="9"/>
      <c r="AM99" s="9">
        <v>1</v>
      </c>
      <c r="AN99" s="9">
        <v>1</v>
      </c>
      <c r="AO99" s="9">
        <v>1</v>
      </c>
      <c r="AP99" s="9"/>
      <c r="AQ99" s="9"/>
      <c r="AR99" s="9"/>
      <c r="AS99" s="9"/>
      <c r="AT99" s="9"/>
      <c r="AU99" s="9"/>
      <c r="AV99" s="9">
        <v>9</v>
      </c>
      <c r="AW99" s="9">
        <v>3.9100999999999999</v>
      </c>
      <c r="AX99" s="9">
        <v>4.2214</v>
      </c>
      <c r="AY99" s="13">
        <v>6</v>
      </c>
      <c r="AZ99" s="6">
        <v>1</v>
      </c>
    </row>
    <row r="100" spans="2:52" x14ac:dyDescent="0.3">
      <c r="AH100" s="6"/>
      <c r="AI100" s="6"/>
      <c r="AJ100" s="6">
        <v>5</v>
      </c>
      <c r="AK100" s="5">
        <v>202</v>
      </c>
      <c r="AL100" s="6">
        <v>1</v>
      </c>
      <c r="AM100" s="6"/>
      <c r="AN100" s="6">
        <v>1</v>
      </c>
      <c r="AO100" s="6"/>
      <c r="AP100" s="6">
        <v>1</v>
      </c>
      <c r="AQ100" s="6"/>
      <c r="AR100" s="6"/>
      <c r="AS100" s="6"/>
      <c r="AT100" s="6"/>
      <c r="AU100" s="6"/>
      <c r="AV100" s="6">
        <v>9</v>
      </c>
      <c r="AW100" s="6">
        <v>4.2949000000000002</v>
      </c>
      <c r="AX100" s="6">
        <v>3.8178000000000001</v>
      </c>
      <c r="AY100" s="7">
        <v>2</v>
      </c>
      <c r="AZ100" s="6">
        <v>7</v>
      </c>
    </row>
    <row r="101" spans="2:52" x14ac:dyDescent="0.3">
      <c r="D101" s="10"/>
      <c r="AH101" s="9"/>
      <c r="AI101" s="9"/>
      <c r="AJ101" s="9">
        <v>6</v>
      </c>
      <c r="AK101" s="8">
        <v>214</v>
      </c>
      <c r="AL101" s="9"/>
      <c r="AM101" s="9">
        <v>2</v>
      </c>
      <c r="AN101" s="9"/>
      <c r="AO101" s="9"/>
      <c r="AP101" s="9">
        <v>1</v>
      </c>
      <c r="AQ101" s="9"/>
      <c r="AR101" s="9"/>
      <c r="AS101" s="9"/>
      <c r="AT101" s="9"/>
      <c r="AU101" s="9"/>
      <c r="AV101" s="9">
        <v>9</v>
      </c>
      <c r="AW101" s="9">
        <v>4.6031000000000004</v>
      </c>
      <c r="AX101" s="9">
        <v>3.7435</v>
      </c>
      <c r="AY101" s="7">
        <v>1</v>
      </c>
      <c r="AZ101" s="6">
        <v>9</v>
      </c>
    </row>
    <row r="102" spans="2:52" x14ac:dyDescent="0.3">
      <c r="D102" s="5"/>
      <c r="AH102" s="6"/>
      <c r="AI102" s="6"/>
      <c r="AJ102" s="6">
        <v>7</v>
      </c>
      <c r="AK102" s="5">
        <v>215</v>
      </c>
      <c r="AL102" s="6"/>
      <c r="AM102" s="6"/>
      <c r="AN102" s="6">
        <v>2</v>
      </c>
      <c r="AO102" s="6"/>
      <c r="AP102" s="6">
        <v>1</v>
      </c>
      <c r="AQ102" s="6"/>
      <c r="AR102" s="6"/>
      <c r="AS102" s="6"/>
      <c r="AT102" s="6"/>
      <c r="AU102" s="6"/>
      <c r="AV102" s="6">
        <v>7</v>
      </c>
      <c r="AW102" s="6">
        <v>3.6141999999999999</v>
      </c>
      <c r="AX102" s="6">
        <v>3.7376</v>
      </c>
      <c r="AY102" s="7">
        <v>8</v>
      </c>
      <c r="AZ102" s="6">
        <v>10</v>
      </c>
    </row>
    <row r="103" spans="2:52" x14ac:dyDescent="0.3">
      <c r="D103" s="5"/>
      <c r="O103" s="25" t="s">
        <v>358</v>
      </c>
      <c r="P103" s="26" t="s">
        <v>121</v>
      </c>
      <c r="Q103" s="26" t="s">
        <v>357</v>
      </c>
      <c r="R103" s="26" t="s">
        <v>123</v>
      </c>
      <c r="S103" s="26" t="s">
        <v>356</v>
      </c>
      <c r="T103" s="26" t="s">
        <v>259</v>
      </c>
      <c r="U103" s="26" t="s">
        <v>351</v>
      </c>
      <c r="V103" s="26" t="s">
        <v>352</v>
      </c>
      <c r="W103" s="26" t="s">
        <v>353</v>
      </c>
      <c r="X103" s="26" t="s">
        <v>354</v>
      </c>
      <c r="Y103" s="26" t="s">
        <v>355</v>
      </c>
      <c r="Z103" s="26" t="s">
        <v>360</v>
      </c>
      <c r="AA103" s="26" t="s">
        <v>361</v>
      </c>
      <c r="AB103" s="26" t="s">
        <v>359</v>
      </c>
      <c r="AH103" s="9"/>
      <c r="AI103" s="9"/>
      <c r="AJ103" s="9">
        <v>8</v>
      </c>
      <c r="AK103" s="8">
        <v>220</v>
      </c>
      <c r="AL103" s="9"/>
      <c r="AM103" s="9">
        <v>1</v>
      </c>
      <c r="AN103" s="9"/>
      <c r="AO103" s="9">
        <v>1</v>
      </c>
      <c r="AP103" s="9">
        <v>1</v>
      </c>
      <c r="AQ103" s="9"/>
      <c r="AR103" s="9"/>
      <c r="AS103" s="9">
        <v>1</v>
      </c>
      <c r="AT103" s="9"/>
      <c r="AU103" s="9"/>
      <c r="AV103" s="9">
        <v>4</v>
      </c>
      <c r="AW103" s="9">
        <v>3.3843999999999999</v>
      </c>
      <c r="AX103" s="9">
        <v>3.7290999999999999</v>
      </c>
      <c r="AY103" s="7">
        <v>13</v>
      </c>
      <c r="AZ103" s="9">
        <v>11</v>
      </c>
    </row>
    <row r="104" spans="2:52" x14ac:dyDescent="0.3">
      <c r="D104" s="8"/>
      <c r="L104">
        <v>4</v>
      </c>
      <c r="M104">
        <v>3</v>
      </c>
      <c r="N104">
        <v>1</v>
      </c>
      <c r="O104">
        <v>1</v>
      </c>
      <c r="P104" s="6" t="s">
        <v>50</v>
      </c>
      <c r="Q104" s="6">
        <v>5</v>
      </c>
      <c r="R104" s="6">
        <v>-9</v>
      </c>
      <c r="S104" s="6">
        <v>3</v>
      </c>
      <c r="T104" s="6">
        <v>-2</v>
      </c>
      <c r="U104" s="6">
        <v>4</v>
      </c>
      <c r="V104" s="6">
        <v>3</v>
      </c>
      <c r="W104" s="9">
        <v>8</v>
      </c>
      <c r="X104" s="6">
        <v>4</v>
      </c>
      <c r="Y104" s="6">
        <v>3</v>
      </c>
      <c r="Z104" s="6">
        <v>7</v>
      </c>
      <c r="AA104" s="6">
        <v>4</v>
      </c>
      <c r="AB104" s="6">
        <v>3</v>
      </c>
      <c r="AH104" s="6"/>
      <c r="AI104" s="6"/>
      <c r="AJ104" s="6">
        <v>9</v>
      </c>
      <c r="AK104" s="5">
        <v>204</v>
      </c>
      <c r="AL104" s="6"/>
      <c r="AM104" s="6"/>
      <c r="AN104" s="6"/>
      <c r="AO104" s="6"/>
      <c r="AP104" s="6">
        <v>1</v>
      </c>
      <c r="AQ104" s="6"/>
      <c r="AR104" s="6"/>
      <c r="AS104" s="6"/>
      <c r="AT104" s="6"/>
      <c r="AU104" s="6"/>
      <c r="AV104" s="6">
        <v>1</v>
      </c>
      <c r="AW104" s="6">
        <v>3.2938000000000001</v>
      </c>
      <c r="AX104" s="6">
        <v>3.4184000000000001</v>
      </c>
      <c r="AY104" s="7">
        <v>14</v>
      </c>
      <c r="AZ104" s="9">
        <v>14</v>
      </c>
    </row>
    <row r="105" spans="2:52" x14ac:dyDescent="0.3">
      <c r="L105">
        <v>7</v>
      </c>
      <c r="M105">
        <v>5</v>
      </c>
      <c r="N105">
        <v>2</v>
      </c>
      <c r="O105">
        <v>2</v>
      </c>
      <c r="P105" s="6" t="s">
        <v>53</v>
      </c>
      <c r="Q105" s="6">
        <v>1</v>
      </c>
      <c r="R105" s="6">
        <v>1</v>
      </c>
      <c r="S105" s="6">
        <v>11</v>
      </c>
      <c r="T105" s="6">
        <v>-18</v>
      </c>
      <c r="U105" s="9">
        <v>8</v>
      </c>
      <c r="V105" s="6">
        <v>8</v>
      </c>
      <c r="W105" s="9">
        <v>5</v>
      </c>
      <c r="X105" s="6">
        <v>12</v>
      </c>
      <c r="Y105" s="6">
        <v>10</v>
      </c>
      <c r="Z105" s="6">
        <v>1</v>
      </c>
      <c r="AA105" s="6">
        <v>1</v>
      </c>
      <c r="AB105" s="6">
        <v>6</v>
      </c>
      <c r="AH105" s="11"/>
      <c r="AI105" s="9"/>
      <c r="AJ105" s="9">
        <v>10</v>
      </c>
      <c r="AK105" s="10">
        <v>212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>
        <v>0</v>
      </c>
      <c r="AW105" s="6">
        <v>3.617</v>
      </c>
      <c r="AX105" s="6">
        <v>3.6894</v>
      </c>
      <c r="AY105" s="7">
        <v>7</v>
      </c>
      <c r="AZ105" s="6">
        <v>12</v>
      </c>
    </row>
    <row r="106" spans="2:52" x14ac:dyDescent="0.3">
      <c r="L106">
        <v>5</v>
      </c>
      <c r="M106">
        <v>2</v>
      </c>
      <c r="N106">
        <v>3</v>
      </c>
      <c r="O106">
        <v>3</v>
      </c>
      <c r="P106" s="6" t="s">
        <v>52</v>
      </c>
      <c r="Q106" s="6">
        <v>4</v>
      </c>
      <c r="R106" s="6">
        <v>-3</v>
      </c>
      <c r="S106" s="6">
        <v>4</v>
      </c>
      <c r="T106" s="6">
        <v>-1</v>
      </c>
      <c r="U106" s="9">
        <v>5</v>
      </c>
      <c r="V106" s="6">
        <v>5</v>
      </c>
      <c r="W106" s="6">
        <v>7</v>
      </c>
      <c r="X106" s="6">
        <v>6</v>
      </c>
      <c r="Y106" s="6">
        <v>4</v>
      </c>
      <c r="Z106" s="6">
        <v>5</v>
      </c>
      <c r="AA106" s="6">
        <v>3</v>
      </c>
      <c r="AB106" s="6">
        <v>2</v>
      </c>
      <c r="AH106" s="9"/>
      <c r="AI106" s="9"/>
      <c r="AJ106" s="6">
        <v>11</v>
      </c>
      <c r="AK106" s="8">
        <v>213</v>
      </c>
      <c r="AL106" s="9"/>
      <c r="AM106" s="9"/>
      <c r="AN106" s="9"/>
      <c r="AO106" s="9"/>
      <c r="AP106" s="9"/>
      <c r="AQ106" s="9"/>
      <c r="AR106" s="9"/>
      <c r="AS106" s="9"/>
      <c r="AT106" s="9"/>
      <c r="AU106" s="9">
        <v>1</v>
      </c>
      <c r="AV106" s="9">
        <v>-1</v>
      </c>
      <c r="AW106" s="9">
        <v>4.2857000000000003</v>
      </c>
      <c r="AX106" s="9">
        <v>4.0061999999999998</v>
      </c>
      <c r="AY106" s="13">
        <v>3</v>
      </c>
      <c r="AZ106" s="9">
        <v>2</v>
      </c>
    </row>
    <row r="107" spans="2:52" x14ac:dyDescent="0.3">
      <c r="L107">
        <v>12</v>
      </c>
      <c r="M107">
        <v>12</v>
      </c>
      <c r="N107">
        <v>4</v>
      </c>
      <c r="O107">
        <v>4</v>
      </c>
      <c r="P107" s="9" t="s">
        <v>51</v>
      </c>
      <c r="Q107" s="6">
        <v>9</v>
      </c>
      <c r="R107" s="9">
        <v>-10</v>
      </c>
      <c r="S107" s="6">
        <v>8</v>
      </c>
      <c r="T107" s="9">
        <v>-8</v>
      </c>
      <c r="U107" s="6">
        <v>12</v>
      </c>
      <c r="V107" s="6">
        <v>7</v>
      </c>
      <c r="W107" s="6">
        <v>12</v>
      </c>
      <c r="X107" s="6">
        <v>7</v>
      </c>
      <c r="Y107" s="6">
        <v>7</v>
      </c>
      <c r="Z107" s="6">
        <v>9</v>
      </c>
      <c r="AA107" s="6">
        <v>8</v>
      </c>
      <c r="AB107" s="9">
        <v>12</v>
      </c>
      <c r="AH107" s="9"/>
      <c r="AI107" s="9"/>
      <c r="AJ107" s="6">
        <v>13</v>
      </c>
      <c r="AK107" s="5">
        <v>224</v>
      </c>
      <c r="AL107" s="6"/>
      <c r="AM107" s="6"/>
      <c r="AN107" s="6"/>
      <c r="AO107" s="6"/>
      <c r="AP107" s="6"/>
      <c r="AQ107" s="6"/>
      <c r="AR107" s="6">
        <v>1</v>
      </c>
      <c r="AS107" s="6">
        <v>1</v>
      </c>
      <c r="AT107" s="6"/>
      <c r="AU107" s="6"/>
      <c r="AV107" s="6">
        <v>-7</v>
      </c>
      <c r="AW107" s="6">
        <v>3.5716999999999999</v>
      </c>
      <c r="AX107" s="6">
        <v>3.7972000000000001</v>
      </c>
      <c r="AY107" s="13">
        <v>9</v>
      </c>
      <c r="AZ107" s="9">
        <v>8</v>
      </c>
    </row>
    <row r="108" spans="2:52" x14ac:dyDescent="0.3">
      <c r="L108">
        <v>10</v>
      </c>
      <c r="M108">
        <v>10</v>
      </c>
      <c r="N108">
        <v>5</v>
      </c>
      <c r="O108">
        <v>5</v>
      </c>
      <c r="P108" s="6" t="s">
        <v>54</v>
      </c>
      <c r="Q108" s="6">
        <v>8</v>
      </c>
      <c r="R108" s="6">
        <v>-8</v>
      </c>
      <c r="S108" s="6">
        <v>10</v>
      </c>
      <c r="T108" s="6">
        <v>-13</v>
      </c>
      <c r="U108" s="6">
        <v>7</v>
      </c>
      <c r="V108" s="6">
        <v>6</v>
      </c>
      <c r="W108" s="6">
        <v>9</v>
      </c>
      <c r="X108" s="6">
        <v>8</v>
      </c>
      <c r="Y108" s="6">
        <v>11</v>
      </c>
      <c r="Z108" s="6">
        <v>10</v>
      </c>
      <c r="AA108" s="6">
        <v>5</v>
      </c>
      <c r="AB108" s="6">
        <v>10</v>
      </c>
      <c r="AH108" s="9"/>
      <c r="AI108" s="9"/>
      <c r="AJ108" s="9">
        <v>12</v>
      </c>
      <c r="AK108" s="8">
        <v>203</v>
      </c>
      <c r="AL108" s="9"/>
      <c r="AM108" s="9"/>
      <c r="AN108" s="9"/>
      <c r="AO108" s="9"/>
      <c r="AP108" s="9"/>
      <c r="AQ108" s="9"/>
      <c r="AR108" s="9">
        <v>1</v>
      </c>
      <c r="AS108" s="9">
        <v>1</v>
      </c>
      <c r="AT108" s="9"/>
      <c r="AU108" s="9"/>
      <c r="AV108" s="9">
        <v>-7</v>
      </c>
      <c r="AW108" s="9">
        <v>3.9784999999999999</v>
      </c>
      <c r="AX108" s="9">
        <v>3.9967000000000001</v>
      </c>
      <c r="AY108" s="7">
        <v>4</v>
      </c>
      <c r="AZ108" s="6">
        <v>3</v>
      </c>
    </row>
    <row r="109" spans="2:52" x14ac:dyDescent="0.3">
      <c r="L109">
        <v>6</v>
      </c>
      <c r="M109">
        <v>1</v>
      </c>
      <c r="N109">
        <v>6</v>
      </c>
      <c r="O109">
        <v>6</v>
      </c>
      <c r="P109" s="6" t="s">
        <v>61</v>
      </c>
      <c r="Q109" s="6">
        <v>3</v>
      </c>
      <c r="R109" s="6">
        <v>8</v>
      </c>
      <c r="S109" s="6">
        <v>9</v>
      </c>
      <c r="T109" s="6">
        <v>-5</v>
      </c>
      <c r="U109" s="6">
        <v>6</v>
      </c>
      <c r="V109" s="6">
        <v>10</v>
      </c>
      <c r="W109" s="6">
        <v>3</v>
      </c>
      <c r="X109" s="6">
        <v>11</v>
      </c>
      <c r="Y109" s="6">
        <v>9</v>
      </c>
      <c r="Z109" s="6">
        <v>2</v>
      </c>
      <c r="AA109" s="6">
        <v>7</v>
      </c>
      <c r="AB109" s="6">
        <v>1</v>
      </c>
      <c r="AH109" s="9"/>
      <c r="AI109" s="9"/>
      <c r="AJ109" s="9">
        <v>14</v>
      </c>
      <c r="AK109" s="5">
        <v>216</v>
      </c>
      <c r="AL109" s="6"/>
      <c r="AM109" s="6"/>
      <c r="AN109" s="6"/>
      <c r="AO109" s="6"/>
      <c r="AP109" s="6"/>
      <c r="AQ109" s="6"/>
      <c r="AR109" s="6">
        <v>1</v>
      </c>
      <c r="AS109" s="6">
        <v>1</v>
      </c>
      <c r="AT109" s="6">
        <v>1</v>
      </c>
      <c r="AU109" s="6"/>
      <c r="AV109" s="6">
        <v>-9</v>
      </c>
      <c r="AW109" s="6">
        <v>3.0954000000000002</v>
      </c>
      <c r="AX109" s="6">
        <v>3.3668999999999998</v>
      </c>
      <c r="AY109" s="13">
        <v>15</v>
      </c>
      <c r="AZ109" s="6">
        <v>15</v>
      </c>
    </row>
    <row r="110" spans="2:52" x14ac:dyDescent="0.3">
      <c r="L110">
        <v>11</v>
      </c>
      <c r="M110">
        <v>11</v>
      </c>
      <c r="N110">
        <v>7</v>
      </c>
      <c r="O110">
        <v>7</v>
      </c>
      <c r="P110" s="6" t="s">
        <v>63</v>
      </c>
      <c r="Q110" s="6">
        <v>10</v>
      </c>
      <c r="R110" s="6">
        <v>-6</v>
      </c>
      <c r="S110" s="6">
        <v>6</v>
      </c>
      <c r="T110" s="6">
        <v>3</v>
      </c>
      <c r="U110" s="6">
        <v>9</v>
      </c>
      <c r="V110" s="6">
        <v>9</v>
      </c>
      <c r="W110" s="6">
        <v>6</v>
      </c>
      <c r="X110" s="6">
        <v>5</v>
      </c>
      <c r="Y110" s="6">
        <v>8</v>
      </c>
      <c r="Z110" s="6">
        <v>3</v>
      </c>
      <c r="AA110" s="6">
        <v>12</v>
      </c>
      <c r="AB110" s="6">
        <v>11</v>
      </c>
      <c r="AH110" s="11"/>
      <c r="AI110" s="6"/>
      <c r="AJ110" s="18">
        <v>15</v>
      </c>
      <c r="AK110" s="22">
        <v>205</v>
      </c>
      <c r="AL110" s="12"/>
      <c r="AM110" s="12"/>
      <c r="AN110" s="12"/>
      <c r="AO110" s="12"/>
      <c r="AP110" s="12"/>
      <c r="AQ110" s="12">
        <v>3</v>
      </c>
      <c r="AR110" s="12">
        <v>1</v>
      </c>
      <c r="AS110" s="12">
        <v>1</v>
      </c>
      <c r="AT110" s="12"/>
      <c r="AU110" s="12"/>
      <c r="AV110" s="12">
        <v>-22</v>
      </c>
      <c r="AW110" s="12">
        <v>3.5710000000000002</v>
      </c>
      <c r="AX110" s="12">
        <v>3.8662000000000001</v>
      </c>
      <c r="AY110" s="7">
        <v>10</v>
      </c>
      <c r="AZ110" s="6">
        <v>6</v>
      </c>
    </row>
    <row r="111" spans="2:52" x14ac:dyDescent="0.3">
      <c r="L111">
        <v>1</v>
      </c>
      <c r="M111">
        <v>6</v>
      </c>
      <c r="N111">
        <v>8</v>
      </c>
      <c r="O111">
        <v>8</v>
      </c>
      <c r="P111" s="6" t="s">
        <v>64</v>
      </c>
      <c r="Q111" s="6">
        <v>11</v>
      </c>
      <c r="R111" s="6">
        <v>-5</v>
      </c>
      <c r="S111" s="6">
        <v>5</v>
      </c>
      <c r="T111" s="6">
        <v>8</v>
      </c>
      <c r="U111" s="6">
        <v>10</v>
      </c>
      <c r="V111" s="6">
        <v>11</v>
      </c>
      <c r="W111" s="6">
        <v>10</v>
      </c>
      <c r="X111" s="6">
        <v>3</v>
      </c>
      <c r="Y111" s="6">
        <v>5</v>
      </c>
      <c r="Z111" s="6">
        <v>11</v>
      </c>
      <c r="AA111" s="6">
        <v>10</v>
      </c>
      <c r="AB111" s="6">
        <v>5</v>
      </c>
      <c r="AH111" s="6"/>
      <c r="AI111" s="6"/>
      <c r="AJ111" s="6"/>
    </row>
    <row r="112" spans="2:52" x14ac:dyDescent="0.3">
      <c r="L112">
        <v>3</v>
      </c>
      <c r="M112">
        <v>8</v>
      </c>
      <c r="N112">
        <v>9</v>
      </c>
      <c r="O112">
        <v>9</v>
      </c>
      <c r="P112" s="11" t="s">
        <v>67</v>
      </c>
      <c r="Q112" s="6">
        <v>12</v>
      </c>
      <c r="R112" s="6">
        <v>-5</v>
      </c>
      <c r="S112" s="6">
        <v>2</v>
      </c>
      <c r="T112" s="6">
        <v>17</v>
      </c>
      <c r="U112" s="6">
        <v>3</v>
      </c>
      <c r="V112" s="6">
        <v>2</v>
      </c>
      <c r="W112" s="6">
        <v>4</v>
      </c>
      <c r="X112" s="6">
        <v>2</v>
      </c>
      <c r="Y112" s="6">
        <v>2</v>
      </c>
      <c r="Z112" s="6">
        <v>12</v>
      </c>
      <c r="AA112" s="6">
        <v>11</v>
      </c>
      <c r="AB112" s="6">
        <v>8</v>
      </c>
      <c r="AH112" s="6"/>
      <c r="AI112" s="6"/>
      <c r="AJ112" s="6"/>
    </row>
    <row r="113" spans="12:51" x14ac:dyDescent="0.3">
      <c r="L113">
        <v>2</v>
      </c>
      <c r="M113">
        <v>7</v>
      </c>
      <c r="N113">
        <v>10</v>
      </c>
      <c r="O113">
        <v>10</v>
      </c>
      <c r="P113" s="6" t="s">
        <v>62</v>
      </c>
      <c r="Q113" s="6">
        <v>6</v>
      </c>
      <c r="R113" s="6">
        <v>9</v>
      </c>
      <c r="S113" s="6">
        <v>12</v>
      </c>
      <c r="T113" s="6">
        <v>-1</v>
      </c>
      <c r="U113" s="9">
        <v>11</v>
      </c>
      <c r="V113" s="6">
        <v>12</v>
      </c>
      <c r="W113" s="9">
        <v>11</v>
      </c>
      <c r="X113" s="6">
        <v>10</v>
      </c>
      <c r="Y113" s="6">
        <v>12</v>
      </c>
      <c r="Z113" s="6">
        <v>8</v>
      </c>
      <c r="AA113" s="6">
        <v>6</v>
      </c>
      <c r="AB113" s="6">
        <v>7</v>
      </c>
      <c r="AH113" s="6"/>
      <c r="AI113" s="6"/>
      <c r="AJ113" s="6"/>
      <c r="AK113" t="s">
        <v>404</v>
      </c>
    </row>
    <row r="114" spans="12:51" x14ac:dyDescent="0.3">
      <c r="L114">
        <v>9</v>
      </c>
      <c r="M114">
        <v>4</v>
      </c>
      <c r="N114">
        <v>11</v>
      </c>
      <c r="O114">
        <v>11</v>
      </c>
      <c r="P114" s="6" t="s">
        <v>66</v>
      </c>
      <c r="Q114" s="6">
        <v>2</v>
      </c>
      <c r="R114" s="6">
        <v>19</v>
      </c>
      <c r="S114" s="6">
        <v>1</v>
      </c>
      <c r="T114" s="6">
        <v>22</v>
      </c>
      <c r="U114" s="6">
        <v>1</v>
      </c>
      <c r="V114" s="6">
        <v>1</v>
      </c>
      <c r="W114" s="6">
        <v>1</v>
      </c>
      <c r="X114" s="6">
        <v>1</v>
      </c>
      <c r="Y114" s="6">
        <v>1</v>
      </c>
      <c r="Z114" s="6">
        <v>4</v>
      </c>
      <c r="AA114" s="6">
        <v>2</v>
      </c>
      <c r="AB114" s="6">
        <v>4</v>
      </c>
      <c r="AH114" s="9"/>
      <c r="AI114" s="29" t="s">
        <v>120</v>
      </c>
      <c r="AJ114" s="30" t="s">
        <v>121</v>
      </c>
      <c r="AK114" s="29" t="s">
        <v>122</v>
      </c>
      <c r="AL114" s="29" t="s">
        <v>123</v>
      </c>
      <c r="AM114" s="29" t="s">
        <v>124</v>
      </c>
      <c r="AN114" s="29" t="s">
        <v>125</v>
      </c>
      <c r="AO114" s="29" t="s">
        <v>126</v>
      </c>
      <c r="AP114" s="29" t="s">
        <v>222</v>
      </c>
      <c r="AQ114" s="29" t="s">
        <v>223</v>
      </c>
      <c r="AR114" s="29" t="s">
        <v>224</v>
      </c>
      <c r="AS114" s="29" t="s">
        <v>225</v>
      </c>
      <c r="AT114" s="29" t="s">
        <v>226</v>
      </c>
      <c r="AU114" s="29" t="s">
        <v>227</v>
      </c>
      <c r="AV114" s="29" t="s">
        <v>228</v>
      </c>
      <c r="AW114" s="29" t="s">
        <v>229</v>
      </c>
      <c r="AX114" s="28" t="s">
        <v>230</v>
      </c>
      <c r="AY114" s="24" t="s">
        <v>231</v>
      </c>
    </row>
    <row r="115" spans="12:51" x14ac:dyDescent="0.3">
      <c r="L115">
        <v>8</v>
      </c>
      <c r="M115">
        <v>9</v>
      </c>
      <c r="N115">
        <v>12</v>
      </c>
      <c r="O115">
        <v>12</v>
      </c>
      <c r="P115" s="9" t="s">
        <v>119</v>
      </c>
      <c r="Q115" s="6">
        <v>7</v>
      </c>
      <c r="R115" s="9">
        <v>11</v>
      </c>
      <c r="S115" s="6">
        <v>7</v>
      </c>
      <c r="T115" s="9">
        <v>11</v>
      </c>
      <c r="U115" s="9">
        <v>2</v>
      </c>
      <c r="V115" s="6">
        <v>4</v>
      </c>
      <c r="W115" s="9">
        <v>2</v>
      </c>
      <c r="X115" s="6">
        <v>9</v>
      </c>
      <c r="Y115" s="6">
        <v>6</v>
      </c>
      <c r="Z115" s="6">
        <v>6</v>
      </c>
      <c r="AA115" s="6">
        <v>9</v>
      </c>
      <c r="AB115" s="9">
        <v>9</v>
      </c>
      <c r="AH115" s="6"/>
      <c r="AI115" s="9">
        <v>1</v>
      </c>
      <c r="AJ115" s="8">
        <v>210</v>
      </c>
      <c r="AK115" s="9"/>
      <c r="AL115" s="9"/>
      <c r="AM115" s="9">
        <v>1</v>
      </c>
      <c r="AN115" s="9">
        <v>1</v>
      </c>
      <c r="AO115" s="9"/>
      <c r="AP115" s="9"/>
      <c r="AQ115" s="9"/>
      <c r="AR115" s="9"/>
      <c r="AS115" s="9"/>
      <c r="AT115" s="9"/>
      <c r="AU115" s="9">
        <v>5</v>
      </c>
      <c r="AV115" s="9">
        <v>3.6503999999999999</v>
      </c>
      <c r="AW115" s="9">
        <v>3.9937999999999998</v>
      </c>
      <c r="AX115" s="7">
        <v>10</v>
      </c>
      <c r="AY115" s="6">
        <v>1</v>
      </c>
    </row>
    <row r="116" spans="12:51" x14ac:dyDescent="0.3">
      <c r="AH116" s="9"/>
      <c r="AI116" s="6">
        <v>2</v>
      </c>
      <c r="AJ116" s="5">
        <v>227</v>
      </c>
      <c r="AK116" s="6">
        <v>1</v>
      </c>
      <c r="AL116" s="6">
        <v>1</v>
      </c>
      <c r="AM116" s="6"/>
      <c r="AN116" s="6">
        <v>1</v>
      </c>
      <c r="AO116" s="6"/>
      <c r="AP116" s="6">
        <v>1</v>
      </c>
      <c r="AQ116" s="6"/>
      <c r="AR116" s="6"/>
      <c r="AS116" s="6"/>
      <c r="AT116" s="6">
        <v>1</v>
      </c>
      <c r="AU116" s="6">
        <v>5</v>
      </c>
      <c r="AV116" s="6">
        <v>4.1407999999999996</v>
      </c>
      <c r="AW116" s="6">
        <v>3.3887999999999998</v>
      </c>
      <c r="AX116" s="7">
        <v>1</v>
      </c>
      <c r="AY116" s="6">
        <v>9</v>
      </c>
    </row>
    <row r="117" spans="12:51" x14ac:dyDescent="0.3">
      <c r="AH117" s="9"/>
      <c r="AI117" s="9">
        <v>3</v>
      </c>
      <c r="AJ117" s="5">
        <v>222</v>
      </c>
      <c r="AK117" s="6"/>
      <c r="AL117" s="6"/>
      <c r="AM117" s="6"/>
      <c r="AN117" s="6">
        <v>2</v>
      </c>
      <c r="AO117" s="6"/>
      <c r="AP117" s="6"/>
      <c r="AQ117" s="6"/>
      <c r="AR117" s="6"/>
      <c r="AS117" s="6"/>
      <c r="AT117" s="6"/>
      <c r="AU117" s="6">
        <v>4</v>
      </c>
      <c r="AV117" s="6">
        <v>3.8363</v>
      </c>
      <c r="AW117" s="6">
        <v>2.9845999999999999</v>
      </c>
      <c r="AX117" s="7">
        <v>5</v>
      </c>
      <c r="AY117" s="6">
        <v>14</v>
      </c>
    </row>
    <row r="118" spans="12:51" x14ac:dyDescent="0.3">
      <c r="X118" s="35" t="s">
        <v>405</v>
      </c>
      <c r="Y118" s="35"/>
      <c r="Z118" s="35"/>
      <c r="AA118" s="35"/>
      <c r="AB118" s="35"/>
      <c r="AC118" s="35"/>
      <c r="AD118" s="35"/>
      <c r="AH118" s="9"/>
      <c r="AI118" s="6">
        <v>4</v>
      </c>
      <c r="AJ118" s="8">
        <v>229</v>
      </c>
      <c r="AK118" s="9"/>
      <c r="AL118" s="9">
        <v>1</v>
      </c>
      <c r="AM118" s="9"/>
      <c r="AN118" s="9"/>
      <c r="AO118" s="9"/>
      <c r="AP118" s="9"/>
      <c r="AQ118" s="9"/>
      <c r="AR118" s="9">
        <v>1</v>
      </c>
      <c r="AS118" s="9"/>
      <c r="AT118" s="9"/>
      <c r="AU118" s="9">
        <v>1</v>
      </c>
      <c r="AV118" s="9">
        <v>3.653</v>
      </c>
      <c r="AW118" s="9">
        <v>3.7286999999999999</v>
      </c>
      <c r="AX118" s="7">
        <v>9</v>
      </c>
      <c r="AY118" s="6">
        <v>4</v>
      </c>
    </row>
    <row r="119" spans="12:51" x14ac:dyDescent="0.3">
      <c r="P119" s="23"/>
      <c r="Q119" s="23" t="s">
        <v>391</v>
      </c>
      <c r="R119" s="23" t="s">
        <v>401</v>
      </c>
      <c r="S119" s="23" t="s">
        <v>402</v>
      </c>
      <c r="X119" s="23"/>
      <c r="Y119" s="23" t="s">
        <v>392</v>
      </c>
      <c r="Z119" s="23" t="s">
        <v>393</v>
      </c>
      <c r="AA119" s="23" t="s">
        <v>394</v>
      </c>
      <c r="AB119" s="23" t="s">
        <v>395</v>
      </c>
      <c r="AC119" s="23" t="s">
        <v>396</v>
      </c>
      <c r="AD119" s="23" t="s">
        <v>397</v>
      </c>
      <c r="AH119" s="6"/>
      <c r="AI119" s="9">
        <v>5</v>
      </c>
      <c r="AJ119" s="10">
        <v>206</v>
      </c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>
        <v>0</v>
      </c>
      <c r="AV119" s="9">
        <v>3.8344999999999998</v>
      </c>
      <c r="AW119" s="9">
        <v>3.8275999999999999</v>
      </c>
      <c r="AX119" s="7">
        <v>6</v>
      </c>
      <c r="AY119" s="6">
        <v>3</v>
      </c>
    </row>
    <row r="120" spans="12:51" x14ac:dyDescent="0.3">
      <c r="P120" s="23" t="s">
        <v>390</v>
      </c>
      <c r="Q120" s="23">
        <v>0.20280000000000001</v>
      </c>
      <c r="R120" s="23">
        <v>0.24479999999999999</v>
      </c>
      <c r="S120" s="23">
        <v>-0.90900000000000003</v>
      </c>
      <c r="X120" s="23" t="s">
        <v>400</v>
      </c>
      <c r="Y120" s="23">
        <v>0.35880000000000001</v>
      </c>
      <c r="Z120" s="23"/>
      <c r="AA120" s="23"/>
      <c r="AB120" s="23">
        <v>0.45269999999999999</v>
      </c>
      <c r="AC120" s="23"/>
      <c r="AD120" s="23"/>
      <c r="AH120" s="6"/>
      <c r="AI120" s="6">
        <v>6</v>
      </c>
      <c r="AJ120" s="5">
        <v>209</v>
      </c>
      <c r="AK120" s="6"/>
      <c r="AL120" s="6"/>
      <c r="AM120" s="6"/>
      <c r="AN120" s="6"/>
      <c r="AO120" s="6"/>
      <c r="AP120" s="6"/>
      <c r="AQ120" s="6"/>
      <c r="AR120" s="6"/>
      <c r="AS120" s="6">
        <v>1</v>
      </c>
      <c r="AT120" s="6"/>
      <c r="AU120" s="6">
        <v>-2</v>
      </c>
      <c r="AV120" s="6">
        <v>3.9927000000000001</v>
      </c>
      <c r="AW120" s="6">
        <v>3.8401000000000001</v>
      </c>
      <c r="AX120" s="7">
        <v>2</v>
      </c>
      <c r="AY120" s="6">
        <v>2</v>
      </c>
    </row>
    <row r="121" spans="12:51" x14ac:dyDescent="0.3">
      <c r="P121" s="23" t="s">
        <v>392</v>
      </c>
      <c r="Q121" s="23">
        <v>0.2727</v>
      </c>
      <c r="R121" s="23">
        <v>0.23080000000000001</v>
      </c>
      <c r="S121" s="23">
        <v>0.12590000000000001</v>
      </c>
      <c r="X121" s="23" t="s">
        <v>398</v>
      </c>
      <c r="Y121" s="23"/>
      <c r="Z121" s="23">
        <v>0.2</v>
      </c>
      <c r="AA121" s="23"/>
      <c r="AB121" s="23"/>
      <c r="AC121" s="23">
        <v>0.18210000000000001</v>
      </c>
      <c r="AD121" s="23"/>
      <c r="AH121" s="6"/>
      <c r="AI121" s="9">
        <v>7</v>
      </c>
      <c r="AJ121" s="8">
        <v>217</v>
      </c>
      <c r="AK121" s="9"/>
      <c r="AL121" s="9"/>
      <c r="AM121" s="9"/>
      <c r="AN121" s="9"/>
      <c r="AO121" s="9"/>
      <c r="AP121" s="9"/>
      <c r="AQ121" s="9"/>
      <c r="AR121" s="9"/>
      <c r="AS121" s="9">
        <v>1</v>
      </c>
      <c r="AT121" s="9"/>
      <c r="AU121" s="9">
        <v>-2</v>
      </c>
      <c r="AV121" s="9">
        <v>3.7654000000000001</v>
      </c>
      <c r="AW121" s="9">
        <v>3.4319999999999999</v>
      </c>
      <c r="AX121" s="7">
        <v>7</v>
      </c>
      <c r="AY121" s="6">
        <v>8</v>
      </c>
    </row>
    <row r="122" spans="12:51" x14ac:dyDescent="0.3">
      <c r="P122" s="23" t="s">
        <v>393</v>
      </c>
      <c r="Q122" s="23">
        <v>3.4970000000000001E-2</v>
      </c>
      <c r="R122" s="23">
        <v>-0.2797</v>
      </c>
      <c r="S122" s="23">
        <v>0.12590000000000001</v>
      </c>
      <c r="X122" s="23" t="s">
        <v>399</v>
      </c>
      <c r="Y122" s="23"/>
      <c r="Z122" s="23"/>
      <c r="AA122" s="23">
        <v>0.48209999999999997</v>
      </c>
      <c r="AB122" s="23"/>
      <c r="AC122" s="23"/>
      <c r="AD122" s="23">
        <v>0.47860000000000003</v>
      </c>
      <c r="AH122" s="18"/>
      <c r="AI122" s="6">
        <v>8</v>
      </c>
      <c r="AJ122" s="5">
        <v>226</v>
      </c>
      <c r="AK122" s="6"/>
      <c r="AL122" s="6"/>
      <c r="AM122" s="6"/>
      <c r="AN122" s="6"/>
      <c r="AO122" s="6"/>
      <c r="AP122" s="6">
        <v>1</v>
      </c>
      <c r="AQ122" s="6"/>
      <c r="AR122" s="6"/>
      <c r="AS122" s="6"/>
      <c r="AT122" s="6">
        <v>1</v>
      </c>
      <c r="AU122" s="6">
        <v>-6</v>
      </c>
      <c r="AV122" s="6">
        <v>3.9456000000000002</v>
      </c>
      <c r="AW122" s="6">
        <v>3.6789999999999998</v>
      </c>
      <c r="AX122" s="7">
        <v>4</v>
      </c>
      <c r="AY122" s="6">
        <v>6</v>
      </c>
    </row>
    <row r="123" spans="12:51" x14ac:dyDescent="0.3">
      <c r="P123" s="23" t="s">
        <v>394</v>
      </c>
      <c r="Q123" s="23">
        <v>0.30769999999999997</v>
      </c>
      <c r="R123" s="23">
        <v>0.2727</v>
      </c>
      <c r="S123" s="23">
        <v>0.1608</v>
      </c>
      <c r="AI123" s="9">
        <v>9</v>
      </c>
      <c r="AJ123" s="8">
        <v>230</v>
      </c>
      <c r="AK123" s="9"/>
      <c r="AL123" s="9"/>
      <c r="AM123" s="9"/>
      <c r="AN123" s="9"/>
      <c r="AO123" s="9"/>
      <c r="AP123" s="9"/>
      <c r="AQ123" s="9">
        <v>1</v>
      </c>
      <c r="AR123" s="9">
        <v>1</v>
      </c>
      <c r="AS123" s="9"/>
      <c r="AT123" s="9">
        <v>1</v>
      </c>
      <c r="AU123" s="9">
        <v>-8</v>
      </c>
      <c r="AV123" s="9">
        <v>3.7105999999999999</v>
      </c>
      <c r="AW123" s="9">
        <v>3.7069000000000001</v>
      </c>
      <c r="AX123" s="7">
        <v>8</v>
      </c>
      <c r="AY123" s="6">
        <v>5</v>
      </c>
    </row>
    <row r="124" spans="12:51" x14ac:dyDescent="0.3">
      <c r="P124" s="23" t="s">
        <v>395</v>
      </c>
      <c r="Q124" s="23">
        <v>0.3846</v>
      </c>
      <c r="R124" s="23">
        <v>0.39860000000000001</v>
      </c>
      <c r="S124" s="23">
        <v>3.4970000000000001E-2</v>
      </c>
      <c r="AI124" s="6">
        <v>10</v>
      </c>
      <c r="AJ124" s="8">
        <v>221</v>
      </c>
      <c r="AK124" s="9"/>
      <c r="AL124" s="9"/>
      <c r="AM124" s="9"/>
      <c r="AN124" s="9"/>
      <c r="AO124" s="9"/>
      <c r="AP124" s="9">
        <v>1</v>
      </c>
      <c r="AQ124" s="9"/>
      <c r="AR124" s="9"/>
      <c r="AS124" s="9">
        <v>2</v>
      </c>
      <c r="AT124" s="9"/>
      <c r="AU124" s="9">
        <v>-9</v>
      </c>
      <c r="AV124" s="9">
        <v>3.2265999999999999</v>
      </c>
      <c r="AW124" s="9">
        <v>3.1173999999999999</v>
      </c>
      <c r="AX124" s="7">
        <v>14</v>
      </c>
      <c r="AY124" s="6">
        <v>12</v>
      </c>
    </row>
    <row r="125" spans="12:51" x14ac:dyDescent="0.3">
      <c r="P125" s="23" t="s">
        <v>396</v>
      </c>
      <c r="Q125" s="23">
        <v>5.5939999999999997E-2</v>
      </c>
      <c r="R125" s="23">
        <v>7.6920000000000002E-2</v>
      </c>
      <c r="S125" s="23">
        <v>-0.20280000000000001</v>
      </c>
      <c r="AI125" s="9">
        <v>11</v>
      </c>
      <c r="AJ125" s="5">
        <v>207</v>
      </c>
      <c r="AK125" s="6"/>
      <c r="AL125" s="6"/>
      <c r="AM125" s="6"/>
      <c r="AN125" s="6"/>
      <c r="AO125" s="6"/>
      <c r="AP125" s="6">
        <v>1</v>
      </c>
      <c r="AQ125" s="6">
        <v>1</v>
      </c>
      <c r="AR125" s="6"/>
      <c r="AS125" s="6"/>
      <c r="AT125" s="6">
        <v>1</v>
      </c>
      <c r="AU125" s="6">
        <v>-10</v>
      </c>
      <c r="AV125" s="6">
        <v>3.2734000000000001</v>
      </c>
      <c r="AW125" s="6">
        <v>2.7149999999999999</v>
      </c>
      <c r="AX125" s="7">
        <v>13</v>
      </c>
      <c r="AY125" s="6">
        <v>15</v>
      </c>
    </row>
    <row r="126" spans="12:51" x14ac:dyDescent="0.3">
      <c r="P126" s="23" t="s">
        <v>397</v>
      </c>
      <c r="Q126" s="23">
        <v>0.31469999999999998</v>
      </c>
      <c r="R126" s="23">
        <v>0.34970000000000001</v>
      </c>
      <c r="S126" s="23">
        <v>-0.12590000000000001</v>
      </c>
      <c r="AI126" s="6">
        <v>12</v>
      </c>
      <c r="AJ126" s="8">
        <v>208</v>
      </c>
      <c r="AK126" s="9"/>
      <c r="AL126" s="9"/>
      <c r="AM126" s="9"/>
      <c r="AN126" s="9"/>
      <c r="AO126" s="9"/>
      <c r="AP126" s="9"/>
      <c r="AQ126" s="9">
        <v>2</v>
      </c>
      <c r="AR126" s="9">
        <v>1</v>
      </c>
      <c r="AS126" s="9"/>
      <c r="AT126" s="9"/>
      <c r="AU126" s="9">
        <v>-11</v>
      </c>
      <c r="AV126" s="9">
        <v>3.4954999999999998</v>
      </c>
      <c r="AW126" s="9">
        <v>3.3249</v>
      </c>
      <c r="AX126" s="7">
        <v>12</v>
      </c>
      <c r="AY126" s="6">
        <v>10</v>
      </c>
    </row>
    <row r="127" spans="12:51" x14ac:dyDescent="0.3">
      <c r="P127" s="23" t="s">
        <v>400</v>
      </c>
      <c r="Q127" s="23">
        <v>0.60840000000000005</v>
      </c>
      <c r="R127" s="23">
        <v>0.67830000000000001</v>
      </c>
      <c r="S127" s="23">
        <v>-7.6920000000000002E-2</v>
      </c>
      <c r="AI127" s="9">
        <v>13</v>
      </c>
      <c r="AJ127" s="5">
        <v>219</v>
      </c>
      <c r="AK127" s="6"/>
      <c r="AL127" s="6"/>
      <c r="AM127" s="6"/>
      <c r="AN127" s="6"/>
      <c r="AO127" s="6"/>
      <c r="AP127" s="6">
        <v>1</v>
      </c>
      <c r="AQ127" s="6">
        <v>1</v>
      </c>
      <c r="AR127" s="6"/>
      <c r="AS127" s="6">
        <v>1</v>
      </c>
      <c r="AT127" s="6"/>
      <c r="AU127" s="6">
        <v>-11</v>
      </c>
      <c r="AV127" s="6">
        <v>3.5907</v>
      </c>
      <c r="AW127" s="6">
        <v>3.14</v>
      </c>
      <c r="AX127" s="7">
        <v>11</v>
      </c>
      <c r="AY127" s="6">
        <v>11</v>
      </c>
    </row>
    <row r="128" spans="12:51" x14ac:dyDescent="0.3">
      <c r="P128" s="23" t="s">
        <v>398</v>
      </c>
      <c r="Q128" s="23">
        <v>0.34970000000000001</v>
      </c>
      <c r="R128" s="23">
        <v>0.41959999999999997</v>
      </c>
      <c r="S128" s="23">
        <v>-0.32869999999999999</v>
      </c>
      <c r="AI128" s="6">
        <v>14</v>
      </c>
      <c r="AJ128" s="8">
        <v>218</v>
      </c>
      <c r="AK128" s="9"/>
      <c r="AL128" s="9"/>
      <c r="AM128" s="9"/>
      <c r="AN128" s="9"/>
      <c r="AO128" s="9"/>
      <c r="AP128" s="9">
        <v>1</v>
      </c>
      <c r="AQ128" s="9">
        <v>1</v>
      </c>
      <c r="AR128" s="9">
        <v>1</v>
      </c>
      <c r="AS128" s="9"/>
      <c r="AT128" s="9"/>
      <c r="AU128" s="9">
        <v>-12</v>
      </c>
      <c r="AV128" s="9">
        <v>3.9544999999999999</v>
      </c>
      <c r="AW128" s="9">
        <v>3.6065999999999998</v>
      </c>
      <c r="AX128" s="7">
        <v>3</v>
      </c>
      <c r="AY128" s="6">
        <v>7</v>
      </c>
    </row>
    <row r="129" spans="16:51" x14ac:dyDescent="0.3">
      <c r="P129" s="23" t="s">
        <v>399</v>
      </c>
      <c r="Q129" s="23">
        <v>0.4965</v>
      </c>
      <c r="R129" s="23">
        <v>0.55940000000000001</v>
      </c>
      <c r="S129" s="23">
        <v>-2.7969999999999998E-2</v>
      </c>
      <c r="AI129" s="12">
        <v>15</v>
      </c>
      <c r="AJ129" s="17">
        <v>228</v>
      </c>
      <c r="AK129" s="18"/>
      <c r="AL129" s="18"/>
      <c r="AM129" s="18"/>
      <c r="AN129" s="18"/>
      <c r="AO129" s="18"/>
      <c r="AP129" s="18">
        <v>1</v>
      </c>
      <c r="AQ129" s="18">
        <v>1</v>
      </c>
      <c r="AR129" s="18">
        <v>1</v>
      </c>
      <c r="AS129" s="18"/>
      <c r="AT129" s="18"/>
      <c r="AU129" s="18">
        <v>-12</v>
      </c>
      <c r="AV129" s="18">
        <v>2.8542000000000001</v>
      </c>
      <c r="AW129" s="18">
        <v>3.0901999999999998</v>
      </c>
      <c r="AX129" s="7">
        <v>15</v>
      </c>
      <c r="AY129" s="6">
        <v>13</v>
      </c>
    </row>
  </sheetData>
  <mergeCells count="4">
    <mergeCell ref="J60:P60"/>
    <mergeCell ref="J67:M67"/>
    <mergeCell ref="K72:N72"/>
    <mergeCell ref="X118:AD118"/>
  </mergeCells>
  <phoneticPr fontId="1" type="noConversion"/>
  <pageMargins left="0.7" right="0.7" top="0.75" bottom="0.75" header="0.3" footer="0.3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C821-6FDA-45FF-880E-62B2750BF1A7}">
  <dimension ref="A1:AM245"/>
  <sheetViews>
    <sheetView tabSelected="1" topLeftCell="A207" zoomScale="70" zoomScaleNormal="70" workbookViewId="0">
      <selection activeCell="L213" sqref="L213:N238"/>
    </sheetView>
  </sheetViews>
  <sheetFormatPr defaultRowHeight="14" x14ac:dyDescent="0.3"/>
  <cols>
    <col min="1" max="1" width="17.33203125" customWidth="1"/>
    <col min="2" max="2" width="22.33203125" bestFit="1" customWidth="1"/>
    <col min="3" max="3" width="7.08203125" bestFit="1" customWidth="1"/>
    <col min="4" max="4" width="35" bestFit="1" customWidth="1"/>
    <col min="5" max="5" width="21.08203125" bestFit="1" customWidth="1"/>
    <col min="6" max="6" width="15.5" bestFit="1" customWidth="1"/>
    <col min="7" max="8" width="8.5" bestFit="1" customWidth="1"/>
    <col min="9" max="9" width="34.58203125" bestFit="1" customWidth="1"/>
    <col min="10" max="10" width="6.75" bestFit="1" customWidth="1"/>
    <col min="12" max="12" width="10.4140625" bestFit="1" customWidth="1"/>
    <col min="19" max="19" width="10.33203125" bestFit="1" customWidth="1"/>
    <col min="36" max="36" width="10.75" bestFit="1" customWidth="1"/>
    <col min="38" max="38" width="15.6640625" customWidth="1"/>
  </cols>
  <sheetData>
    <row r="1" spans="1:34" ht="18" x14ac:dyDescent="0.3">
      <c r="A1" s="1" t="s">
        <v>0</v>
      </c>
      <c r="B1" t="s">
        <v>21</v>
      </c>
      <c r="C1" s="2" t="s">
        <v>3</v>
      </c>
      <c r="D1" s="2" t="s">
        <v>9</v>
      </c>
      <c r="E1" t="s">
        <v>22</v>
      </c>
      <c r="F1" t="s">
        <v>10</v>
      </c>
      <c r="G1" t="s">
        <v>24</v>
      </c>
      <c r="H1" t="s">
        <v>25</v>
      </c>
      <c r="I1" t="s">
        <v>26</v>
      </c>
      <c r="J1" t="s">
        <v>38</v>
      </c>
      <c r="K1" t="s">
        <v>39</v>
      </c>
      <c r="L1" t="s">
        <v>40</v>
      </c>
      <c r="Z1" t="s">
        <v>24</v>
      </c>
      <c r="AA1" t="s">
        <v>25</v>
      </c>
      <c r="AB1" t="s">
        <v>26</v>
      </c>
    </row>
    <row r="2" spans="1:34" x14ac:dyDescent="0.3">
      <c r="A2">
        <v>1</v>
      </c>
      <c r="B2" t="s">
        <v>11</v>
      </c>
      <c r="C2">
        <v>4453</v>
      </c>
      <c r="D2" t="s">
        <v>12</v>
      </c>
      <c r="E2">
        <v>1100</v>
      </c>
      <c r="F2" t="s">
        <v>19</v>
      </c>
      <c r="G2">
        <v>25</v>
      </c>
      <c r="H2">
        <v>25</v>
      </c>
      <c r="I2">
        <v>5</v>
      </c>
      <c r="J2">
        <v>4.0982000000000003</v>
      </c>
      <c r="K2">
        <v>4.1779000000000002</v>
      </c>
      <c r="L2">
        <v>4.0185000000000004</v>
      </c>
      <c r="M2">
        <v>3.8216999999999999</v>
      </c>
      <c r="N2">
        <v>3.9912999999999998</v>
      </c>
      <c r="O2">
        <v>3.6520999999999999</v>
      </c>
      <c r="Q2">
        <v>4</v>
      </c>
      <c r="R2">
        <v>5</v>
      </c>
      <c r="S2" t="s">
        <v>152</v>
      </c>
      <c r="T2">
        <v>4.0982000000000003</v>
      </c>
      <c r="U2">
        <v>4.1779000000000002</v>
      </c>
      <c r="V2">
        <v>4.0185000000000004</v>
      </c>
      <c r="W2">
        <v>3.8216999999999999</v>
      </c>
      <c r="X2">
        <v>3.9912999999999998</v>
      </c>
      <c r="Y2">
        <v>3.6520999999999999</v>
      </c>
      <c r="Z2">
        <v>25</v>
      </c>
      <c r="AA2">
        <v>25</v>
      </c>
      <c r="AB2">
        <v>5</v>
      </c>
      <c r="AC2">
        <f>AB2/AA2</f>
        <v>0.2</v>
      </c>
      <c r="AF2">
        <v>4</v>
      </c>
      <c r="AG2">
        <v>3</v>
      </c>
      <c r="AH2">
        <v>1</v>
      </c>
    </row>
    <row r="3" spans="1:34" x14ac:dyDescent="0.3">
      <c r="A3">
        <v>2</v>
      </c>
      <c r="B3" t="s">
        <v>8</v>
      </c>
      <c r="C3">
        <v>3078</v>
      </c>
      <c r="D3" t="s">
        <v>13</v>
      </c>
      <c r="E3">
        <v>317</v>
      </c>
      <c r="F3" t="s">
        <v>19</v>
      </c>
      <c r="G3" s="1"/>
      <c r="H3" s="1"/>
      <c r="I3">
        <v>6</v>
      </c>
      <c r="J3">
        <v>3.9106000000000001</v>
      </c>
      <c r="K3">
        <v>4.0976999999999997</v>
      </c>
      <c r="L3">
        <v>3.7233999999999998</v>
      </c>
      <c r="M3">
        <v>3.7578999999999998</v>
      </c>
      <c r="N3">
        <v>3.9491000000000001</v>
      </c>
      <c r="O3">
        <v>3.5668000000000002</v>
      </c>
      <c r="Q3">
        <v>5.5</v>
      </c>
      <c r="R3">
        <v>2</v>
      </c>
      <c r="S3" t="s">
        <v>57</v>
      </c>
      <c r="T3">
        <v>3.8679000000000001</v>
      </c>
      <c r="U3">
        <v>4.0903999999999998</v>
      </c>
      <c r="V3">
        <v>3.6453000000000002</v>
      </c>
      <c r="W3">
        <v>3.6091000000000002</v>
      </c>
      <c r="X3">
        <v>3.7587999999999999</v>
      </c>
      <c r="Y3">
        <v>3.4594999999999998</v>
      </c>
      <c r="AC3" t="e">
        <f t="shared" ref="AC3:AC25" si="0">AB3/AA3</f>
        <v>#DIV/0!</v>
      </c>
      <c r="AH3">
        <v>2</v>
      </c>
    </row>
    <row r="4" spans="1:34" x14ac:dyDescent="0.3">
      <c r="A4">
        <v>3</v>
      </c>
      <c r="B4" t="s">
        <v>373</v>
      </c>
      <c r="C4">
        <v>2641</v>
      </c>
      <c r="D4" t="s">
        <v>14</v>
      </c>
      <c r="E4">
        <v>387</v>
      </c>
      <c r="F4" t="s">
        <v>19</v>
      </c>
      <c r="I4">
        <v>3</v>
      </c>
      <c r="J4">
        <v>3.8601999999999999</v>
      </c>
      <c r="K4">
        <v>3.9540999999999999</v>
      </c>
      <c r="L4">
        <v>3.7662</v>
      </c>
      <c r="M4">
        <v>3.6844000000000001</v>
      </c>
      <c r="N4">
        <v>3.6968999999999999</v>
      </c>
      <c r="O4">
        <v>3.6718999999999999</v>
      </c>
      <c r="S4" t="s">
        <v>53</v>
      </c>
      <c r="T4">
        <v>3.8462000000000001</v>
      </c>
      <c r="U4">
        <v>4.0193000000000003</v>
      </c>
      <c r="V4">
        <v>3.6732</v>
      </c>
      <c r="W4">
        <v>3.7930999999999999</v>
      </c>
      <c r="X4">
        <v>3.8723999999999998</v>
      </c>
      <c r="Y4">
        <v>3.7136999999999998</v>
      </c>
      <c r="Z4">
        <v>20</v>
      </c>
      <c r="AA4">
        <v>18</v>
      </c>
      <c r="AB4">
        <v>1</v>
      </c>
      <c r="AC4">
        <f t="shared" si="0"/>
        <v>5.5555555555555552E-2</v>
      </c>
      <c r="AE4" t="s">
        <v>61</v>
      </c>
      <c r="AF4">
        <v>7</v>
      </c>
      <c r="AG4">
        <v>5</v>
      </c>
      <c r="AH4">
        <v>3</v>
      </c>
    </row>
    <row r="5" spans="1:34" x14ac:dyDescent="0.3">
      <c r="A5">
        <v>4</v>
      </c>
      <c r="B5" t="s">
        <v>41</v>
      </c>
      <c r="C5">
        <v>2026</v>
      </c>
      <c r="E5">
        <v>240</v>
      </c>
      <c r="F5" t="s">
        <v>19</v>
      </c>
      <c r="G5">
        <v>24</v>
      </c>
      <c r="H5">
        <v>5</v>
      </c>
      <c r="I5">
        <v>0</v>
      </c>
      <c r="J5">
        <v>3.8471000000000002</v>
      </c>
      <c r="K5">
        <v>4.1127000000000002</v>
      </c>
      <c r="L5">
        <v>3.5815000000000001</v>
      </c>
      <c r="M5">
        <v>3.7955000000000001</v>
      </c>
      <c r="N5">
        <v>3.9510000000000001</v>
      </c>
      <c r="O5">
        <v>3.64</v>
      </c>
      <c r="Q5">
        <v>4.3</v>
      </c>
      <c r="R5">
        <v>3</v>
      </c>
      <c r="S5" t="s">
        <v>59</v>
      </c>
      <c r="T5">
        <v>3.9701</v>
      </c>
      <c r="U5">
        <v>4.165</v>
      </c>
      <c r="V5">
        <v>3.7751999999999999</v>
      </c>
      <c r="W5">
        <v>3.7242999999999999</v>
      </c>
      <c r="X5">
        <v>3.9232999999999998</v>
      </c>
      <c r="Y5">
        <v>3.5253999999999999</v>
      </c>
      <c r="AC5" t="e">
        <f t="shared" si="0"/>
        <v>#DIV/0!</v>
      </c>
      <c r="AE5" t="s">
        <v>52</v>
      </c>
      <c r="AH5">
        <v>4</v>
      </c>
    </row>
    <row r="6" spans="1:34" x14ac:dyDescent="0.3">
      <c r="A6">
        <v>5</v>
      </c>
      <c r="B6" t="s">
        <v>115</v>
      </c>
      <c r="C6">
        <v>1947</v>
      </c>
      <c r="E6">
        <v>244</v>
      </c>
      <c r="F6" t="s">
        <v>19</v>
      </c>
      <c r="I6">
        <v>1</v>
      </c>
      <c r="J6">
        <v>3.9701</v>
      </c>
      <c r="K6">
        <v>4.165</v>
      </c>
      <c r="L6">
        <v>3.7751999999999999</v>
      </c>
      <c r="M6">
        <v>3.7242999999999999</v>
      </c>
      <c r="N6">
        <v>3.9232999999999998</v>
      </c>
      <c r="O6">
        <v>3.5253999999999999</v>
      </c>
      <c r="Q6">
        <v>7</v>
      </c>
      <c r="R6">
        <v>4</v>
      </c>
      <c r="S6" t="s">
        <v>52</v>
      </c>
      <c r="T6">
        <v>4.0431999999999997</v>
      </c>
      <c r="U6">
        <v>4.1520000000000001</v>
      </c>
      <c r="V6">
        <v>3.9344000000000001</v>
      </c>
      <c r="W6">
        <v>3.8149000000000002</v>
      </c>
      <c r="X6">
        <v>3.9601999999999999</v>
      </c>
      <c r="Y6">
        <v>3.6696</v>
      </c>
      <c r="Z6">
        <v>24</v>
      </c>
      <c r="AA6">
        <v>24</v>
      </c>
      <c r="AB6">
        <v>5</v>
      </c>
      <c r="AC6">
        <f t="shared" si="0"/>
        <v>0.20833333333333334</v>
      </c>
      <c r="AE6" t="s">
        <v>152</v>
      </c>
      <c r="AF6">
        <v>5</v>
      </c>
      <c r="AG6">
        <v>2</v>
      </c>
      <c r="AH6">
        <v>5</v>
      </c>
    </row>
    <row r="7" spans="1:34" x14ac:dyDescent="0.3">
      <c r="A7">
        <v>6</v>
      </c>
      <c r="B7" t="s">
        <v>42</v>
      </c>
      <c r="C7">
        <v>1754</v>
      </c>
      <c r="D7" t="s">
        <v>16</v>
      </c>
      <c r="E7" t="s">
        <v>13</v>
      </c>
      <c r="F7" t="s">
        <v>19</v>
      </c>
      <c r="I7">
        <v>13</v>
      </c>
      <c r="J7">
        <v>4.0575000000000001</v>
      </c>
      <c r="K7">
        <v>4.1562000000000001</v>
      </c>
      <c r="L7">
        <v>3.9588999999999999</v>
      </c>
      <c r="M7">
        <v>3.8266</v>
      </c>
      <c r="N7">
        <v>3.8801000000000001</v>
      </c>
      <c r="O7">
        <v>3.7732000000000001</v>
      </c>
      <c r="Q7">
        <v>14.3</v>
      </c>
      <c r="R7">
        <v>3</v>
      </c>
      <c r="S7" t="s">
        <v>163</v>
      </c>
      <c r="T7">
        <v>3.9245999999999999</v>
      </c>
      <c r="U7">
        <v>4.1210000000000004</v>
      </c>
      <c r="V7">
        <v>3.7282000000000002</v>
      </c>
      <c r="W7">
        <v>3.5638000000000001</v>
      </c>
      <c r="X7">
        <v>3.8744999999999998</v>
      </c>
      <c r="Y7">
        <v>3.2530000000000001</v>
      </c>
      <c r="AC7" t="e">
        <f t="shared" si="0"/>
        <v>#DIV/0!</v>
      </c>
      <c r="AE7" t="s">
        <v>66</v>
      </c>
      <c r="AF7">
        <v>12</v>
      </c>
      <c r="AG7">
        <v>12</v>
      </c>
      <c r="AH7">
        <v>6</v>
      </c>
    </row>
    <row r="8" spans="1:34" x14ac:dyDescent="0.3">
      <c r="A8">
        <v>7</v>
      </c>
      <c r="B8" t="s">
        <v>43</v>
      </c>
      <c r="C8">
        <v>1587</v>
      </c>
      <c r="E8">
        <v>771</v>
      </c>
      <c r="F8" t="s">
        <v>19</v>
      </c>
      <c r="G8">
        <v>30</v>
      </c>
      <c r="H8">
        <v>23</v>
      </c>
      <c r="I8">
        <v>4</v>
      </c>
      <c r="J8">
        <v>4.0431999999999997</v>
      </c>
      <c r="K8">
        <v>4.1520000000000001</v>
      </c>
      <c r="L8">
        <v>3.9344000000000001</v>
      </c>
      <c r="M8">
        <v>3.8149000000000002</v>
      </c>
      <c r="N8">
        <v>3.9601999999999999</v>
      </c>
      <c r="O8">
        <v>3.6696</v>
      </c>
      <c r="Q8">
        <v>8.25</v>
      </c>
      <c r="R8">
        <v>4</v>
      </c>
      <c r="S8" t="s">
        <v>54</v>
      </c>
      <c r="T8">
        <v>3.8471000000000002</v>
      </c>
      <c r="U8">
        <v>4.1127000000000002</v>
      </c>
      <c r="V8">
        <v>3.5815000000000001</v>
      </c>
      <c r="W8">
        <v>3.7955000000000001</v>
      </c>
      <c r="X8">
        <v>3.9510000000000001</v>
      </c>
      <c r="Y8">
        <v>3.64</v>
      </c>
      <c r="Z8">
        <v>24</v>
      </c>
      <c r="AA8">
        <v>6</v>
      </c>
      <c r="AB8">
        <v>0</v>
      </c>
      <c r="AC8">
        <f t="shared" si="0"/>
        <v>0</v>
      </c>
      <c r="AE8" t="s">
        <v>64</v>
      </c>
      <c r="AF8">
        <v>10</v>
      </c>
      <c r="AG8">
        <v>10</v>
      </c>
      <c r="AH8">
        <v>7</v>
      </c>
    </row>
    <row r="9" spans="1:34" x14ac:dyDescent="0.3">
      <c r="A9">
        <v>8</v>
      </c>
      <c r="B9" t="s">
        <v>116</v>
      </c>
      <c r="C9">
        <v>1223</v>
      </c>
      <c r="D9" t="s">
        <v>13</v>
      </c>
      <c r="E9">
        <v>255</v>
      </c>
      <c r="F9" t="s">
        <v>19</v>
      </c>
      <c r="I9">
        <v>2</v>
      </c>
      <c r="J9">
        <v>3.9944999999999999</v>
      </c>
      <c r="K9">
        <v>4.2576000000000001</v>
      </c>
      <c r="L9">
        <v>3.7313999999999998</v>
      </c>
      <c r="M9">
        <v>3.7780999999999998</v>
      </c>
      <c r="N9">
        <v>3.8574999999999999</v>
      </c>
      <c r="O9">
        <v>3.6987999999999999</v>
      </c>
      <c r="Q9">
        <v>15</v>
      </c>
      <c r="R9">
        <v>3</v>
      </c>
      <c r="S9" t="s">
        <v>60</v>
      </c>
      <c r="T9">
        <v>4.0510000000000002</v>
      </c>
      <c r="U9">
        <v>4.1889000000000003</v>
      </c>
      <c r="V9">
        <v>3.9131999999999998</v>
      </c>
      <c r="W9">
        <v>3.8088000000000002</v>
      </c>
      <c r="X9">
        <v>3.9731000000000001</v>
      </c>
      <c r="Y9">
        <v>3.6444000000000001</v>
      </c>
      <c r="AC9" t="e">
        <f t="shared" si="0"/>
        <v>#DIV/0!</v>
      </c>
      <c r="AE9" t="s">
        <v>53</v>
      </c>
      <c r="AH9">
        <v>8</v>
      </c>
    </row>
    <row r="10" spans="1:34" x14ac:dyDescent="0.3">
      <c r="A10">
        <v>9</v>
      </c>
      <c r="B10" t="s">
        <v>117</v>
      </c>
      <c r="C10">
        <v>1216</v>
      </c>
      <c r="D10" t="s">
        <v>13</v>
      </c>
      <c r="E10">
        <v>621</v>
      </c>
      <c r="F10" t="s">
        <v>19</v>
      </c>
      <c r="G10">
        <v>20</v>
      </c>
      <c r="H10">
        <v>18</v>
      </c>
      <c r="I10">
        <v>1</v>
      </c>
      <c r="J10">
        <v>3.8462000000000001</v>
      </c>
      <c r="K10">
        <v>4.0193000000000003</v>
      </c>
      <c r="L10">
        <v>3.6732</v>
      </c>
      <c r="M10">
        <v>3.7930999999999999</v>
      </c>
      <c r="N10">
        <v>3.8723999999999998</v>
      </c>
      <c r="O10">
        <v>3.7136999999999998</v>
      </c>
      <c r="Q10">
        <v>6.5</v>
      </c>
      <c r="R10">
        <v>4</v>
      </c>
      <c r="S10" t="s">
        <v>55</v>
      </c>
      <c r="T10">
        <v>3.8489</v>
      </c>
      <c r="U10">
        <v>3.97</v>
      </c>
      <c r="V10">
        <v>3.7277999999999998</v>
      </c>
      <c r="W10">
        <v>3.7210999999999999</v>
      </c>
      <c r="X10">
        <v>3.7389999999999999</v>
      </c>
      <c r="Y10">
        <v>3.7033</v>
      </c>
      <c r="AC10" t="e">
        <f t="shared" si="0"/>
        <v>#DIV/0!</v>
      </c>
      <c r="AE10" t="s">
        <v>62</v>
      </c>
      <c r="AH10">
        <v>9</v>
      </c>
    </row>
    <row r="11" spans="1:34" x14ac:dyDescent="0.3">
      <c r="A11">
        <v>10</v>
      </c>
      <c r="B11" t="s">
        <v>27</v>
      </c>
      <c r="C11">
        <v>1159</v>
      </c>
      <c r="D11" t="s">
        <v>20</v>
      </c>
      <c r="E11" t="s">
        <v>13</v>
      </c>
      <c r="F11" t="s">
        <v>19</v>
      </c>
      <c r="G11">
        <v>8</v>
      </c>
      <c r="H11">
        <v>7</v>
      </c>
      <c r="I11">
        <v>2</v>
      </c>
      <c r="J11">
        <v>3.7843</v>
      </c>
      <c r="K11">
        <v>4.0586000000000002</v>
      </c>
      <c r="L11">
        <v>3.51</v>
      </c>
      <c r="M11">
        <v>3.536</v>
      </c>
      <c r="N11">
        <v>3.7227999999999999</v>
      </c>
      <c r="O11">
        <v>3.3492000000000002</v>
      </c>
      <c r="S11" t="s">
        <v>58</v>
      </c>
      <c r="T11">
        <v>3.7315999999999998</v>
      </c>
      <c r="U11">
        <v>3.9828999999999999</v>
      </c>
      <c r="V11">
        <v>3.4802</v>
      </c>
      <c r="W11">
        <v>3.6332</v>
      </c>
      <c r="X11">
        <v>3.9411999999999998</v>
      </c>
      <c r="Y11">
        <v>3.3252999999999999</v>
      </c>
      <c r="AC11" t="e">
        <f t="shared" si="0"/>
        <v>#DIV/0!</v>
      </c>
      <c r="AE11" s="3" t="s">
        <v>67</v>
      </c>
      <c r="AH11">
        <v>10</v>
      </c>
    </row>
    <row r="12" spans="1:34" x14ac:dyDescent="0.3">
      <c r="A12">
        <v>11</v>
      </c>
      <c r="B12" t="s">
        <v>28</v>
      </c>
      <c r="C12">
        <v>1146</v>
      </c>
      <c r="E12">
        <v>897</v>
      </c>
      <c r="F12" t="s">
        <v>19</v>
      </c>
      <c r="G12">
        <v>14</v>
      </c>
      <c r="H12">
        <v>10</v>
      </c>
      <c r="I12">
        <v>1</v>
      </c>
      <c r="J12">
        <v>4.2491000000000003</v>
      </c>
      <c r="K12">
        <v>4.3635000000000002</v>
      </c>
      <c r="L12">
        <v>4.1345999999999998</v>
      </c>
      <c r="M12">
        <v>3.9790000000000001</v>
      </c>
      <c r="N12">
        <v>4.0373000000000001</v>
      </c>
      <c r="O12">
        <v>3.9207000000000001</v>
      </c>
      <c r="Q12">
        <v>13.5</v>
      </c>
      <c r="R12">
        <v>2</v>
      </c>
      <c r="S12" t="s">
        <v>118</v>
      </c>
      <c r="T12">
        <v>3.9106000000000001</v>
      </c>
      <c r="U12">
        <v>4.0976999999999997</v>
      </c>
      <c r="V12">
        <v>3.7233999999999998</v>
      </c>
      <c r="W12">
        <v>3.7578999999999998</v>
      </c>
      <c r="X12">
        <v>3.9491000000000001</v>
      </c>
      <c r="Y12">
        <v>3.5668000000000002</v>
      </c>
      <c r="AC12" t="e">
        <f t="shared" si="0"/>
        <v>#DIV/0!</v>
      </c>
      <c r="AE12" t="s">
        <v>162</v>
      </c>
      <c r="AH12">
        <v>11</v>
      </c>
    </row>
    <row r="13" spans="1:34" x14ac:dyDescent="0.3">
      <c r="A13">
        <v>12</v>
      </c>
      <c r="B13" t="s">
        <v>29</v>
      </c>
      <c r="C13">
        <v>1133</v>
      </c>
      <c r="E13">
        <v>203</v>
      </c>
      <c r="F13" t="s">
        <v>19</v>
      </c>
      <c r="J13">
        <v>3.9256000000000002</v>
      </c>
      <c r="K13">
        <v>3.9784999999999999</v>
      </c>
      <c r="L13">
        <v>3.8727</v>
      </c>
      <c r="M13">
        <v>3.6608000000000001</v>
      </c>
      <c r="N13">
        <v>3.8449</v>
      </c>
      <c r="O13">
        <v>3.4765999999999999</v>
      </c>
      <c r="S13" t="s">
        <v>71</v>
      </c>
      <c r="T13">
        <v>3.9786999999999999</v>
      </c>
      <c r="U13">
        <v>4.0800999999999998</v>
      </c>
      <c r="V13">
        <v>3.8774000000000002</v>
      </c>
      <c r="W13">
        <v>3.9308999999999998</v>
      </c>
      <c r="X13">
        <v>3.9815999999999998</v>
      </c>
      <c r="Y13">
        <v>3.8803000000000001</v>
      </c>
      <c r="AC13" t="e">
        <f t="shared" si="0"/>
        <v>#DIV/0!</v>
      </c>
      <c r="AE13" t="s">
        <v>54</v>
      </c>
      <c r="AH13">
        <v>12</v>
      </c>
    </row>
    <row r="14" spans="1:34" x14ac:dyDescent="0.3">
      <c r="A14">
        <v>13</v>
      </c>
      <c r="B14" t="s">
        <v>30</v>
      </c>
      <c r="C14">
        <v>1091</v>
      </c>
      <c r="E14">
        <v>102</v>
      </c>
      <c r="F14" t="s">
        <v>19</v>
      </c>
      <c r="J14">
        <v>3.6600999999999999</v>
      </c>
      <c r="K14">
        <v>3.7783000000000002</v>
      </c>
      <c r="L14">
        <v>3.5419999999999998</v>
      </c>
      <c r="M14">
        <v>3.6347999999999998</v>
      </c>
      <c r="N14">
        <v>3.6747999999999998</v>
      </c>
      <c r="O14">
        <v>3.5948000000000002</v>
      </c>
      <c r="S14" t="s">
        <v>61</v>
      </c>
      <c r="T14">
        <v>3.8576999999999999</v>
      </c>
      <c r="U14">
        <v>4.0205000000000002</v>
      </c>
      <c r="V14">
        <v>3.6947999999999999</v>
      </c>
      <c r="W14">
        <v>3.7961999999999998</v>
      </c>
      <c r="X14">
        <v>3.8466</v>
      </c>
      <c r="Y14">
        <v>3.7458</v>
      </c>
      <c r="AA14">
        <v>22</v>
      </c>
      <c r="AB14">
        <v>7</v>
      </c>
      <c r="AC14">
        <f t="shared" si="0"/>
        <v>0.31818181818181818</v>
      </c>
      <c r="AE14" t="s">
        <v>63</v>
      </c>
      <c r="AF14">
        <v>6</v>
      </c>
      <c r="AG14">
        <v>1</v>
      </c>
      <c r="AH14">
        <v>13</v>
      </c>
    </row>
    <row r="15" spans="1:34" x14ac:dyDescent="0.3">
      <c r="A15">
        <v>14</v>
      </c>
      <c r="B15" t="s">
        <v>31</v>
      </c>
      <c r="C15">
        <v>1061</v>
      </c>
      <c r="E15">
        <v>277</v>
      </c>
      <c r="F15" t="s">
        <v>19</v>
      </c>
      <c r="J15">
        <v>3.8679000000000001</v>
      </c>
      <c r="K15">
        <v>4.0903999999999998</v>
      </c>
      <c r="L15">
        <v>3.6453000000000002</v>
      </c>
      <c r="M15">
        <v>3.6091000000000002</v>
      </c>
      <c r="N15">
        <v>3.7587999999999999</v>
      </c>
      <c r="O15">
        <v>3.4594999999999998</v>
      </c>
      <c r="Q15">
        <v>6.5</v>
      </c>
      <c r="R15">
        <v>5</v>
      </c>
      <c r="S15" t="s">
        <v>73</v>
      </c>
      <c r="T15">
        <v>3.6791999999999998</v>
      </c>
      <c r="U15">
        <v>3.8323999999999998</v>
      </c>
      <c r="V15">
        <v>3.5261</v>
      </c>
      <c r="W15">
        <v>3.4921000000000002</v>
      </c>
      <c r="X15">
        <v>3.7254999999999998</v>
      </c>
      <c r="Y15">
        <v>3.2587999999999999</v>
      </c>
      <c r="AC15" t="e">
        <f t="shared" si="0"/>
        <v>#DIV/0!</v>
      </c>
      <c r="AE15" t="s">
        <v>163</v>
      </c>
      <c r="AH15">
        <v>14</v>
      </c>
    </row>
    <row r="16" spans="1:34" x14ac:dyDescent="0.3">
      <c r="A16">
        <v>15</v>
      </c>
      <c r="B16" t="s">
        <v>32</v>
      </c>
      <c r="C16">
        <v>1058</v>
      </c>
      <c r="E16">
        <v>147</v>
      </c>
      <c r="F16" t="s">
        <v>19</v>
      </c>
      <c r="J16">
        <v>4.0393999999999997</v>
      </c>
      <c r="K16">
        <v>4.1531000000000002</v>
      </c>
      <c r="L16">
        <v>3.9257</v>
      </c>
      <c r="M16">
        <v>3.7368999999999999</v>
      </c>
      <c r="N16">
        <v>3.9148999999999998</v>
      </c>
      <c r="O16">
        <v>3.5589</v>
      </c>
      <c r="S16" t="s">
        <v>63</v>
      </c>
      <c r="T16">
        <v>3.9443000000000001</v>
      </c>
      <c r="U16">
        <v>4.1767000000000003</v>
      </c>
      <c r="V16">
        <v>3.7119</v>
      </c>
      <c r="W16">
        <v>3.7698</v>
      </c>
      <c r="X16">
        <v>3.8650000000000002</v>
      </c>
      <c r="Y16">
        <v>3.6747000000000001</v>
      </c>
      <c r="AA16">
        <v>1</v>
      </c>
      <c r="AB16">
        <v>0</v>
      </c>
      <c r="AC16">
        <f t="shared" si="0"/>
        <v>0</v>
      </c>
      <c r="AF16">
        <v>11</v>
      </c>
      <c r="AG16">
        <v>11</v>
      </c>
      <c r="AH16">
        <v>15</v>
      </c>
    </row>
    <row r="17" spans="1:39" x14ac:dyDescent="0.3">
      <c r="A17">
        <v>16</v>
      </c>
      <c r="B17" t="s">
        <v>33</v>
      </c>
      <c r="C17">
        <v>1052</v>
      </c>
      <c r="E17" t="s">
        <v>13</v>
      </c>
      <c r="F17" t="s">
        <v>19</v>
      </c>
      <c r="G17">
        <v>8</v>
      </c>
      <c r="H17">
        <v>5</v>
      </c>
      <c r="I17">
        <v>0</v>
      </c>
      <c r="J17">
        <v>3.8679000000000001</v>
      </c>
      <c r="K17">
        <v>4.0903999999999998</v>
      </c>
      <c r="L17">
        <v>3.6453000000000002</v>
      </c>
      <c r="M17">
        <v>3.5527000000000002</v>
      </c>
      <c r="N17">
        <v>3.8264</v>
      </c>
      <c r="O17">
        <v>3.2789999999999999</v>
      </c>
      <c r="S17" t="s">
        <v>72</v>
      </c>
      <c r="T17">
        <v>3.9049999999999998</v>
      </c>
      <c r="U17">
        <v>4.0518000000000001</v>
      </c>
      <c r="V17">
        <v>3.7583000000000002</v>
      </c>
      <c r="W17">
        <v>3.7153999999999998</v>
      </c>
      <c r="X17">
        <v>3.8443000000000001</v>
      </c>
      <c r="Y17">
        <v>3.5865</v>
      </c>
      <c r="AC17" t="e">
        <f t="shared" si="0"/>
        <v>#DIV/0!</v>
      </c>
      <c r="AH17">
        <v>16</v>
      </c>
    </row>
    <row r="18" spans="1:39" x14ac:dyDescent="0.3">
      <c r="A18">
        <v>17</v>
      </c>
      <c r="B18" t="s">
        <v>34</v>
      </c>
      <c r="C18">
        <v>944</v>
      </c>
      <c r="D18" t="s">
        <v>17</v>
      </c>
      <c r="E18" t="s">
        <v>13</v>
      </c>
      <c r="F18" t="s">
        <v>19</v>
      </c>
      <c r="G18">
        <v>28</v>
      </c>
      <c r="H18">
        <v>26</v>
      </c>
      <c r="I18">
        <v>0</v>
      </c>
      <c r="J18">
        <v>4.1273</v>
      </c>
      <c r="K18">
        <v>4.1965000000000003</v>
      </c>
      <c r="L18">
        <v>4.0582000000000003</v>
      </c>
      <c r="M18">
        <v>3.8786</v>
      </c>
      <c r="N18">
        <v>4.0125999999999999</v>
      </c>
      <c r="O18">
        <v>3.7446000000000002</v>
      </c>
      <c r="Q18">
        <v>15</v>
      </c>
      <c r="R18">
        <v>3</v>
      </c>
      <c r="S18" t="s">
        <v>64</v>
      </c>
      <c r="T18">
        <v>3.9887000000000001</v>
      </c>
      <c r="U18">
        <v>4.1867999999999999</v>
      </c>
      <c r="V18">
        <v>3.7906</v>
      </c>
      <c r="W18">
        <v>3.7078000000000002</v>
      </c>
      <c r="X18">
        <v>3.8199000000000001</v>
      </c>
      <c r="Y18">
        <v>3.5958000000000001</v>
      </c>
      <c r="Z18">
        <v>27</v>
      </c>
      <c r="AA18">
        <v>27</v>
      </c>
      <c r="AB18">
        <v>1</v>
      </c>
      <c r="AC18">
        <f t="shared" si="0"/>
        <v>3.7037037037037035E-2</v>
      </c>
      <c r="AF18">
        <v>1</v>
      </c>
      <c r="AG18">
        <v>6</v>
      </c>
      <c r="AH18">
        <v>17</v>
      </c>
    </row>
    <row r="19" spans="1:39" x14ac:dyDescent="0.3">
      <c r="A19">
        <v>18</v>
      </c>
      <c r="B19" t="s">
        <v>35</v>
      </c>
      <c r="C19">
        <v>919</v>
      </c>
      <c r="E19">
        <v>978</v>
      </c>
      <c r="F19" t="s">
        <v>19</v>
      </c>
      <c r="G19">
        <v>15</v>
      </c>
      <c r="H19">
        <v>12</v>
      </c>
      <c r="I19">
        <v>1</v>
      </c>
      <c r="J19">
        <v>3.9275000000000002</v>
      </c>
      <c r="K19">
        <v>4.0933000000000002</v>
      </c>
      <c r="L19">
        <v>3.7616000000000001</v>
      </c>
      <c r="M19">
        <v>3.8976999999999999</v>
      </c>
      <c r="N19">
        <v>3.9807000000000001</v>
      </c>
      <c r="O19">
        <v>3.8147000000000002</v>
      </c>
      <c r="Q19">
        <v>15.5</v>
      </c>
      <c r="R19">
        <v>2</v>
      </c>
      <c r="S19" s="3" t="s">
        <v>74</v>
      </c>
      <c r="T19">
        <v>3.9944999999999999</v>
      </c>
      <c r="U19">
        <v>4.2576000000000001</v>
      </c>
      <c r="V19">
        <v>3.7313999999999998</v>
      </c>
      <c r="W19">
        <v>3.7780999999999998</v>
      </c>
      <c r="X19">
        <v>3.8574999999999999</v>
      </c>
      <c r="Y19">
        <v>3.6987999999999999</v>
      </c>
      <c r="AC19" t="e">
        <f t="shared" si="0"/>
        <v>#DIV/0!</v>
      </c>
      <c r="AH19">
        <v>18</v>
      </c>
    </row>
    <row r="20" spans="1:39" x14ac:dyDescent="0.3">
      <c r="A20">
        <v>19</v>
      </c>
      <c r="B20" t="s">
        <v>36</v>
      </c>
      <c r="C20">
        <v>912</v>
      </c>
      <c r="E20">
        <v>965</v>
      </c>
      <c r="F20" t="s">
        <v>19</v>
      </c>
      <c r="G20">
        <v>27</v>
      </c>
      <c r="H20">
        <v>27</v>
      </c>
      <c r="I20">
        <v>1</v>
      </c>
      <c r="J20">
        <v>3.9887000000000001</v>
      </c>
      <c r="K20">
        <v>4.1867999999999999</v>
      </c>
      <c r="L20">
        <v>3.7906</v>
      </c>
      <c r="M20">
        <v>3.7078000000000002</v>
      </c>
      <c r="N20">
        <v>3.8199000000000001</v>
      </c>
      <c r="O20">
        <v>3.5958000000000001</v>
      </c>
      <c r="Q20">
        <v>16.75</v>
      </c>
      <c r="R20">
        <v>4</v>
      </c>
      <c r="S20" s="3" t="s">
        <v>67</v>
      </c>
      <c r="T20">
        <v>4.1273</v>
      </c>
      <c r="U20">
        <v>4.1965000000000003</v>
      </c>
      <c r="V20">
        <v>4.0582000000000003</v>
      </c>
      <c r="W20">
        <v>3.8786</v>
      </c>
      <c r="X20">
        <v>4.0125999999999999</v>
      </c>
      <c r="Y20">
        <v>3.7446000000000002</v>
      </c>
      <c r="Z20">
        <v>28</v>
      </c>
      <c r="AA20">
        <v>26</v>
      </c>
      <c r="AB20">
        <v>0</v>
      </c>
      <c r="AC20">
        <f t="shared" si="0"/>
        <v>0</v>
      </c>
      <c r="AF20">
        <v>3</v>
      </c>
      <c r="AG20">
        <v>8</v>
      </c>
      <c r="AH20">
        <v>19</v>
      </c>
    </row>
    <row r="21" spans="1:39" ht="18" x14ac:dyDescent="0.3">
      <c r="A21">
        <v>20</v>
      </c>
      <c r="B21" t="s">
        <v>37</v>
      </c>
      <c r="C21">
        <v>853</v>
      </c>
      <c r="D21" t="s">
        <v>18</v>
      </c>
      <c r="E21" s="2" t="s">
        <v>13</v>
      </c>
      <c r="F21" t="s">
        <v>19</v>
      </c>
      <c r="J21">
        <v>3.6307</v>
      </c>
      <c r="K21">
        <v>3.7770999999999999</v>
      </c>
      <c r="L21">
        <v>3.4843999999999999</v>
      </c>
      <c r="M21">
        <v>3.4777999999999998</v>
      </c>
      <c r="N21">
        <v>3.6124000000000001</v>
      </c>
      <c r="O21">
        <v>3.3431999999999999</v>
      </c>
      <c r="S21" s="3" t="s">
        <v>65</v>
      </c>
      <c r="T21">
        <v>4.0907999999999998</v>
      </c>
      <c r="U21">
        <v>4.3064</v>
      </c>
      <c r="V21">
        <v>3.8752</v>
      </c>
      <c r="W21">
        <v>3.9817999999999998</v>
      </c>
      <c r="X21">
        <v>4.133</v>
      </c>
      <c r="Y21">
        <v>3.8306</v>
      </c>
      <c r="AC21" t="e">
        <f t="shared" si="0"/>
        <v>#DIV/0!</v>
      </c>
      <c r="AH21">
        <v>20</v>
      </c>
    </row>
    <row r="22" spans="1:39" x14ac:dyDescent="0.3">
      <c r="B22">
        <v>2019</v>
      </c>
      <c r="S22" t="s">
        <v>62</v>
      </c>
      <c r="T22">
        <v>3.7684000000000002</v>
      </c>
      <c r="U22">
        <v>4.0281000000000002</v>
      </c>
      <c r="V22">
        <v>3.5087000000000002</v>
      </c>
      <c r="W22">
        <v>3.6671</v>
      </c>
      <c r="X22">
        <v>3.7431999999999999</v>
      </c>
      <c r="Y22">
        <v>3.5910000000000002</v>
      </c>
      <c r="AA22">
        <v>27</v>
      </c>
      <c r="AB22">
        <v>0</v>
      </c>
      <c r="AC22">
        <f t="shared" si="0"/>
        <v>0</v>
      </c>
      <c r="AF22">
        <v>2</v>
      </c>
      <c r="AG22">
        <v>7</v>
      </c>
      <c r="AH22">
        <v>21</v>
      </c>
      <c r="AJ22" s="37" t="s">
        <v>362</v>
      </c>
      <c r="AK22" s="38"/>
      <c r="AL22" s="38"/>
      <c r="AM22" s="39"/>
    </row>
    <row r="23" spans="1:39" x14ac:dyDescent="0.3">
      <c r="A23" s="3">
        <v>1</v>
      </c>
      <c r="B23" t="s">
        <v>11</v>
      </c>
      <c r="C23">
        <v>4811</v>
      </c>
      <c r="J23">
        <v>4.0982000000000003</v>
      </c>
      <c r="K23">
        <v>4.1779000000000002</v>
      </c>
      <c r="L23">
        <v>4.0185000000000004</v>
      </c>
      <c r="M23">
        <v>3.8216999999999999</v>
      </c>
      <c r="N23">
        <v>3.9912999999999998</v>
      </c>
      <c r="O23">
        <v>3.6520999999999999</v>
      </c>
      <c r="S23" t="s">
        <v>68</v>
      </c>
      <c r="T23">
        <v>4.0217000000000001</v>
      </c>
      <c r="U23">
        <v>4.0963000000000003</v>
      </c>
      <c r="V23">
        <v>3.9470000000000001</v>
      </c>
      <c r="W23">
        <v>3.8997000000000002</v>
      </c>
      <c r="X23">
        <v>3.9885999999999999</v>
      </c>
      <c r="Y23">
        <v>3.8108</v>
      </c>
      <c r="AC23" t="e">
        <f t="shared" si="0"/>
        <v>#DIV/0!</v>
      </c>
      <c r="AH23">
        <v>22</v>
      </c>
      <c r="AJ23" s="23"/>
      <c r="AK23" s="23" t="s">
        <v>347</v>
      </c>
      <c r="AL23" s="23" t="s">
        <v>346</v>
      </c>
      <c r="AM23" s="23" t="s">
        <v>350</v>
      </c>
    </row>
    <row r="24" spans="1:39" x14ac:dyDescent="0.3">
      <c r="A24">
        <v>2</v>
      </c>
      <c r="B24" t="s">
        <v>44</v>
      </c>
      <c r="C24">
        <v>3302</v>
      </c>
      <c r="E24">
        <v>189</v>
      </c>
      <c r="J24">
        <v>3.9245999999999999</v>
      </c>
      <c r="K24">
        <v>4.1210000000000004</v>
      </c>
      <c r="L24">
        <v>3.7282000000000002</v>
      </c>
      <c r="M24">
        <v>3.5638000000000001</v>
      </c>
      <c r="N24">
        <v>3.8744999999999998</v>
      </c>
      <c r="O24">
        <v>3.2530000000000001</v>
      </c>
      <c r="Q24">
        <v>2.2999999999999998</v>
      </c>
      <c r="R24">
        <v>3</v>
      </c>
      <c r="S24" t="s">
        <v>66</v>
      </c>
      <c r="T24">
        <v>4.2491000000000003</v>
      </c>
      <c r="U24">
        <v>4.3635000000000002</v>
      </c>
      <c r="V24">
        <v>4.1345999999999998</v>
      </c>
      <c r="W24">
        <v>3.9790000000000001</v>
      </c>
      <c r="X24">
        <v>4.0373000000000001</v>
      </c>
      <c r="Y24">
        <v>3.9207000000000001</v>
      </c>
      <c r="Z24">
        <v>14</v>
      </c>
      <c r="AA24">
        <v>12</v>
      </c>
      <c r="AB24">
        <v>2</v>
      </c>
      <c r="AC24">
        <f t="shared" si="0"/>
        <v>0.16666666666666666</v>
      </c>
      <c r="AF24">
        <v>9</v>
      </c>
      <c r="AG24">
        <v>4</v>
      </c>
      <c r="AH24">
        <v>23</v>
      </c>
      <c r="AJ24" s="23" t="s">
        <v>184</v>
      </c>
      <c r="AK24" s="23">
        <v>0.20169999999999999</v>
      </c>
      <c r="AL24" s="23">
        <v>0.17480000000000001</v>
      </c>
      <c r="AM24" s="23">
        <v>-0.13220000000000001</v>
      </c>
    </row>
    <row r="25" spans="1:39" x14ac:dyDescent="0.3">
      <c r="A25" s="3">
        <v>3</v>
      </c>
      <c r="B25" t="s">
        <v>15</v>
      </c>
      <c r="C25">
        <v>2797</v>
      </c>
      <c r="J25">
        <v>3.9701</v>
      </c>
      <c r="K25">
        <v>4.165</v>
      </c>
      <c r="L25">
        <v>3.7751999999999999</v>
      </c>
      <c r="M25">
        <v>3.7242999999999999</v>
      </c>
      <c r="N25">
        <v>3.9232999999999998</v>
      </c>
      <c r="O25">
        <v>3.5253999999999999</v>
      </c>
      <c r="S25" t="s">
        <v>162</v>
      </c>
      <c r="T25">
        <v>3.9275000000000002</v>
      </c>
      <c r="U25">
        <v>4.0933000000000002</v>
      </c>
      <c r="V25">
        <v>3.7616000000000001</v>
      </c>
      <c r="W25">
        <v>3.8976999999999999</v>
      </c>
      <c r="X25">
        <v>3.9807000000000001</v>
      </c>
      <c r="Y25">
        <v>3.8147000000000002</v>
      </c>
      <c r="Z25">
        <v>15</v>
      </c>
      <c r="AA25">
        <v>14</v>
      </c>
      <c r="AB25">
        <v>0</v>
      </c>
      <c r="AC25">
        <f t="shared" si="0"/>
        <v>0</v>
      </c>
      <c r="AF25">
        <v>8</v>
      </c>
      <c r="AG25">
        <v>9</v>
      </c>
      <c r="AH25">
        <v>24</v>
      </c>
      <c r="AJ25" s="23" t="s">
        <v>348</v>
      </c>
      <c r="AK25" s="23">
        <v>0.20780000000000001</v>
      </c>
      <c r="AL25" s="23">
        <v>0.48</v>
      </c>
      <c r="AM25" s="23">
        <v>4.5220000000000003E-2</v>
      </c>
    </row>
    <row r="26" spans="1:39" x14ac:dyDescent="0.3">
      <c r="A26" s="3">
        <v>4</v>
      </c>
      <c r="B26" t="s">
        <v>41</v>
      </c>
      <c r="C26">
        <v>2042</v>
      </c>
      <c r="J26">
        <v>3.8471000000000002</v>
      </c>
      <c r="K26">
        <v>4.1127000000000002</v>
      </c>
      <c r="L26">
        <v>3.5815000000000001</v>
      </c>
      <c r="M26">
        <v>3.7955000000000001</v>
      </c>
      <c r="N26">
        <v>3.9510000000000001</v>
      </c>
      <c r="O26">
        <v>3.64</v>
      </c>
      <c r="AJ26" s="23" t="s">
        <v>349</v>
      </c>
      <c r="AK26" s="23">
        <v>0.22090000000000001</v>
      </c>
      <c r="AL26" s="23">
        <v>0.3296</v>
      </c>
      <c r="AM26" s="23">
        <v>-0.02</v>
      </c>
    </row>
    <row r="27" spans="1:39" x14ac:dyDescent="0.3">
      <c r="A27" s="3">
        <v>5</v>
      </c>
      <c r="B27" t="s">
        <v>2</v>
      </c>
      <c r="C27">
        <v>1845</v>
      </c>
      <c r="J27">
        <v>3.8462000000000001</v>
      </c>
      <c r="K27">
        <v>4.0193000000000003</v>
      </c>
      <c r="L27">
        <v>3.6732</v>
      </c>
      <c r="M27">
        <v>3.7930999999999999</v>
      </c>
      <c r="N27">
        <v>3.8723999999999998</v>
      </c>
      <c r="O27">
        <v>3.7136999999999998</v>
      </c>
    </row>
    <row r="28" spans="1:39" x14ac:dyDescent="0.3">
      <c r="A28">
        <v>6</v>
      </c>
      <c r="B28" t="s">
        <v>45</v>
      </c>
      <c r="C28">
        <v>1821</v>
      </c>
      <c r="E28">
        <v>119</v>
      </c>
      <c r="J28">
        <v>3.8489</v>
      </c>
      <c r="K28">
        <v>3.97</v>
      </c>
      <c r="L28">
        <v>3.7277999999999998</v>
      </c>
      <c r="M28">
        <v>3.7210999999999999</v>
      </c>
      <c r="N28">
        <v>3.7389999999999999</v>
      </c>
      <c r="O28">
        <v>3.7033</v>
      </c>
      <c r="Q28">
        <v>8.3000000000000007</v>
      </c>
      <c r="R28">
        <v>3</v>
      </c>
    </row>
    <row r="29" spans="1:39" x14ac:dyDescent="0.3">
      <c r="A29" s="3">
        <v>7</v>
      </c>
      <c r="B29" t="s">
        <v>8</v>
      </c>
      <c r="C29">
        <v>1666</v>
      </c>
      <c r="J29">
        <v>3.9106000000000001</v>
      </c>
      <c r="K29">
        <v>4.0976999999999997</v>
      </c>
      <c r="L29">
        <v>3.7233999999999998</v>
      </c>
      <c r="M29">
        <v>3.7578999999999998</v>
      </c>
      <c r="N29">
        <v>3.9491000000000001</v>
      </c>
      <c r="O29">
        <v>3.5668000000000002</v>
      </c>
    </row>
    <row r="30" spans="1:39" x14ac:dyDescent="0.3">
      <c r="A30" s="3">
        <v>8</v>
      </c>
      <c r="B30" t="s">
        <v>23</v>
      </c>
      <c r="C30">
        <v>1355</v>
      </c>
      <c r="J30">
        <v>4.0431999999999997</v>
      </c>
      <c r="K30">
        <v>4.1520000000000001</v>
      </c>
      <c r="L30">
        <v>3.9344000000000001</v>
      </c>
      <c r="M30">
        <v>3.8149000000000002</v>
      </c>
      <c r="N30">
        <v>3.9601999999999999</v>
      </c>
      <c r="O30">
        <v>3.6696</v>
      </c>
    </row>
    <row r="31" spans="1:39" x14ac:dyDescent="0.3">
      <c r="A31" s="3">
        <v>9</v>
      </c>
      <c r="B31" t="s">
        <v>4</v>
      </c>
      <c r="C31">
        <v>1197</v>
      </c>
      <c r="J31">
        <v>3.8679000000000001</v>
      </c>
      <c r="K31">
        <v>4.0903999999999998</v>
      </c>
      <c r="L31">
        <v>3.6453000000000002</v>
      </c>
      <c r="M31">
        <v>3.6091000000000002</v>
      </c>
      <c r="N31">
        <v>3.7587999999999999</v>
      </c>
      <c r="O31">
        <v>3.4594999999999998</v>
      </c>
    </row>
    <row r="32" spans="1:39" x14ac:dyDescent="0.3">
      <c r="A32">
        <v>10</v>
      </c>
      <c r="B32" t="s">
        <v>46</v>
      </c>
      <c r="C32">
        <v>1068</v>
      </c>
      <c r="J32">
        <v>3.9781</v>
      </c>
      <c r="K32">
        <v>4.0628000000000002</v>
      </c>
      <c r="L32">
        <v>3.8934000000000002</v>
      </c>
      <c r="M32">
        <v>3.7210999999999999</v>
      </c>
      <c r="N32">
        <v>3.7389999999999999</v>
      </c>
      <c r="O32">
        <v>3.7033</v>
      </c>
    </row>
    <row r="33" spans="1:26" x14ac:dyDescent="0.3">
      <c r="A33" s="3">
        <v>11</v>
      </c>
      <c r="B33" t="s">
        <v>5</v>
      </c>
      <c r="C33">
        <v>1054</v>
      </c>
      <c r="J33">
        <v>4.1273</v>
      </c>
      <c r="K33">
        <v>4.1965000000000003</v>
      </c>
      <c r="L33">
        <v>4.0582000000000003</v>
      </c>
      <c r="M33">
        <v>3.8786</v>
      </c>
      <c r="N33">
        <v>4.0125999999999999</v>
      </c>
      <c r="O33">
        <v>3.7446000000000002</v>
      </c>
    </row>
    <row r="34" spans="1:26" x14ac:dyDescent="0.3">
      <c r="A34" s="3">
        <v>12</v>
      </c>
      <c r="B34" t="s">
        <v>1</v>
      </c>
      <c r="C34">
        <v>931</v>
      </c>
      <c r="J34">
        <v>4.0575000000000001</v>
      </c>
      <c r="K34">
        <v>4.1562000000000001</v>
      </c>
      <c r="L34">
        <v>3.9588999999999999</v>
      </c>
      <c r="M34">
        <v>3.8266</v>
      </c>
      <c r="N34">
        <v>3.8801000000000001</v>
      </c>
      <c r="O34">
        <v>3.7732000000000001</v>
      </c>
      <c r="T34" t="s">
        <v>120</v>
      </c>
      <c r="U34" t="s">
        <v>121</v>
      </c>
      <c r="V34" t="s">
        <v>122</v>
      </c>
      <c r="W34" t="s">
        <v>123</v>
      </c>
      <c r="X34" t="s">
        <v>124</v>
      </c>
      <c r="Y34" t="s">
        <v>125</v>
      </c>
      <c r="Z34" t="s">
        <v>126</v>
      </c>
    </row>
    <row r="35" spans="1:26" x14ac:dyDescent="0.3">
      <c r="A35" s="3">
        <v>13</v>
      </c>
      <c r="B35" t="s">
        <v>6</v>
      </c>
      <c r="C35">
        <v>901</v>
      </c>
      <c r="J35">
        <v>3.9275000000000002</v>
      </c>
      <c r="K35">
        <v>4.0933000000000002</v>
      </c>
      <c r="L35">
        <v>3.7616000000000001</v>
      </c>
      <c r="M35">
        <v>3.8976999999999999</v>
      </c>
      <c r="N35">
        <v>3.9807000000000001</v>
      </c>
      <c r="O35">
        <v>3.8147000000000002</v>
      </c>
      <c r="S35">
        <v>1</v>
      </c>
      <c r="T35" t="s">
        <v>150</v>
      </c>
      <c r="U35">
        <v>4.2491000000000003</v>
      </c>
      <c r="V35">
        <v>4.3635000000000002</v>
      </c>
      <c r="W35">
        <v>4.1345999999999998</v>
      </c>
      <c r="X35">
        <v>3.9790000000000001</v>
      </c>
      <c r="Y35">
        <v>4.0373000000000001</v>
      </c>
      <c r="Z35">
        <v>3.9207000000000001</v>
      </c>
    </row>
    <row r="36" spans="1:26" x14ac:dyDescent="0.3">
      <c r="A36">
        <v>14</v>
      </c>
      <c r="B36" t="s">
        <v>47</v>
      </c>
      <c r="C36">
        <v>750</v>
      </c>
      <c r="E36">
        <v>151</v>
      </c>
      <c r="J36">
        <v>4.0570000000000004</v>
      </c>
      <c r="K36">
        <v>4.2869999999999999</v>
      </c>
      <c r="L36">
        <v>3.8271000000000002</v>
      </c>
      <c r="M36">
        <v>3.8746</v>
      </c>
      <c r="N36">
        <v>4.0564999999999998</v>
      </c>
      <c r="O36">
        <v>3.6926999999999999</v>
      </c>
      <c r="S36">
        <v>2</v>
      </c>
      <c r="T36" s="3" t="s">
        <v>151</v>
      </c>
      <c r="U36">
        <v>4.1273</v>
      </c>
      <c r="V36">
        <v>4.1965000000000003</v>
      </c>
      <c r="W36">
        <v>4.0582000000000003</v>
      </c>
      <c r="X36">
        <v>3.8786</v>
      </c>
      <c r="Y36">
        <v>4.0125999999999999</v>
      </c>
      <c r="Z36">
        <v>3.7446000000000002</v>
      </c>
    </row>
    <row r="37" spans="1:26" x14ac:dyDescent="0.3">
      <c r="A37">
        <v>15</v>
      </c>
      <c r="B37" t="s">
        <v>89</v>
      </c>
      <c r="C37">
        <v>663</v>
      </c>
      <c r="E37">
        <v>163</v>
      </c>
      <c r="J37">
        <v>4.0907999999999998</v>
      </c>
      <c r="K37">
        <v>4.3064</v>
      </c>
      <c r="L37">
        <v>3.8752</v>
      </c>
      <c r="M37">
        <v>3.9817999999999998</v>
      </c>
      <c r="N37">
        <v>4.133</v>
      </c>
      <c r="O37">
        <v>3.8306</v>
      </c>
      <c r="Q37">
        <v>15</v>
      </c>
      <c r="R37">
        <v>3</v>
      </c>
      <c r="S37">
        <v>3</v>
      </c>
      <c r="T37" t="s">
        <v>152</v>
      </c>
      <c r="U37">
        <v>4.0982000000000003</v>
      </c>
      <c r="V37">
        <v>4.1779000000000002</v>
      </c>
      <c r="W37">
        <v>4.0185000000000004</v>
      </c>
      <c r="X37">
        <v>3.8216999999999999</v>
      </c>
      <c r="Y37">
        <v>3.9912999999999998</v>
      </c>
      <c r="Z37">
        <v>3.6520999999999999</v>
      </c>
    </row>
    <row r="38" spans="1:26" x14ac:dyDescent="0.3">
      <c r="A38">
        <v>16</v>
      </c>
      <c r="B38" t="s">
        <v>48</v>
      </c>
      <c r="C38">
        <v>607</v>
      </c>
      <c r="J38">
        <v>3.8136000000000001</v>
      </c>
      <c r="K38">
        <v>3.8805000000000001</v>
      </c>
      <c r="L38">
        <v>3.7465999999999999</v>
      </c>
      <c r="M38">
        <v>3.5966</v>
      </c>
      <c r="N38">
        <v>3.6812999999999998</v>
      </c>
      <c r="O38">
        <v>3.5118999999999998</v>
      </c>
      <c r="S38">
        <v>4</v>
      </c>
      <c r="T38" s="3" t="s">
        <v>153</v>
      </c>
      <c r="U38">
        <v>4.0907999999999998</v>
      </c>
      <c r="V38">
        <v>4.3064</v>
      </c>
      <c r="W38">
        <v>3.8752</v>
      </c>
      <c r="X38">
        <v>3.9817999999999998</v>
      </c>
      <c r="Y38">
        <v>4.133</v>
      </c>
      <c r="Z38">
        <v>3.8306</v>
      </c>
    </row>
    <row r="39" spans="1:26" x14ac:dyDescent="0.3">
      <c r="A39" s="3">
        <v>17</v>
      </c>
      <c r="B39" t="s">
        <v>7</v>
      </c>
      <c r="C39">
        <v>604</v>
      </c>
      <c r="J39">
        <v>3.9887000000000001</v>
      </c>
      <c r="K39">
        <v>4.1867999999999999</v>
      </c>
      <c r="L39">
        <v>3.7906</v>
      </c>
      <c r="M39">
        <v>3.7078000000000002</v>
      </c>
      <c r="N39">
        <v>3.8199000000000001</v>
      </c>
      <c r="O39">
        <v>3.5958000000000001</v>
      </c>
      <c r="S39">
        <v>5</v>
      </c>
      <c r="T39" t="s">
        <v>154</v>
      </c>
      <c r="U39">
        <v>4.0510000000000002</v>
      </c>
      <c r="V39">
        <v>4.1889000000000003</v>
      </c>
      <c r="W39">
        <v>3.9131999999999998</v>
      </c>
      <c r="X39">
        <v>3.8088000000000002</v>
      </c>
      <c r="Y39">
        <v>3.9731000000000001</v>
      </c>
      <c r="Z39">
        <v>3.6444000000000001</v>
      </c>
    </row>
    <row r="40" spans="1:26" x14ac:dyDescent="0.3">
      <c r="A40" s="3">
        <v>18</v>
      </c>
      <c r="B40" t="s">
        <v>116</v>
      </c>
      <c r="C40">
        <v>597</v>
      </c>
      <c r="E40">
        <v>255</v>
      </c>
      <c r="J40">
        <v>3.9944999999999999</v>
      </c>
      <c r="K40">
        <v>4.2576000000000001</v>
      </c>
      <c r="L40">
        <v>3.7313999999999998</v>
      </c>
      <c r="M40">
        <v>3.7780999999999998</v>
      </c>
      <c r="N40">
        <v>3.8574999999999999</v>
      </c>
      <c r="O40">
        <v>3.6987999999999999</v>
      </c>
      <c r="S40">
        <v>6</v>
      </c>
      <c r="T40" t="s">
        <v>155</v>
      </c>
      <c r="U40">
        <v>4.0431999999999997</v>
      </c>
      <c r="V40">
        <v>4.1520000000000001</v>
      </c>
      <c r="W40">
        <v>3.9344000000000001</v>
      </c>
      <c r="X40">
        <v>3.8149000000000002</v>
      </c>
      <c r="Y40">
        <v>3.9601999999999999</v>
      </c>
      <c r="Z40">
        <v>3.6696</v>
      </c>
    </row>
    <row r="41" spans="1:26" x14ac:dyDescent="0.3">
      <c r="A41">
        <v>19</v>
      </c>
      <c r="B41" t="s">
        <v>49</v>
      </c>
      <c r="C41">
        <v>561</v>
      </c>
      <c r="E41">
        <v>723</v>
      </c>
      <c r="G41">
        <v>27</v>
      </c>
      <c r="H41">
        <v>27</v>
      </c>
      <c r="I41">
        <v>0</v>
      </c>
      <c r="J41">
        <v>3.7684000000000002</v>
      </c>
      <c r="K41">
        <v>4.0281000000000002</v>
      </c>
      <c r="L41">
        <v>3.5087000000000002</v>
      </c>
      <c r="M41">
        <v>3.6671</v>
      </c>
      <c r="N41">
        <v>3.7431999999999999</v>
      </c>
      <c r="O41">
        <v>3.5910000000000002</v>
      </c>
      <c r="Q41">
        <v>15.6</v>
      </c>
      <c r="R41">
        <v>3</v>
      </c>
      <c r="S41">
        <v>7</v>
      </c>
      <c r="T41" t="s">
        <v>156</v>
      </c>
      <c r="U41">
        <v>4.0217000000000001</v>
      </c>
      <c r="V41">
        <v>4.0963000000000003</v>
      </c>
      <c r="W41">
        <v>3.9470000000000001</v>
      </c>
      <c r="X41">
        <v>3.8997000000000002</v>
      </c>
      <c r="Y41">
        <v>3.9885999999999999</v>
      </c>
      <c r="Z41">
        <v>3.8108</v>
      </c>
    </row>
    <row r="42" spans="1:26" x14ac:dyDescent="0.3">
      <c r="A42">
        <v>20</v>
      </c>
      <c r="B42" t="s">
        <v>90</v>
      </c>
      <c r="C42">
        <v>486</v>
      </c>
      <c r="E42">
        <v>847</v>
      </c>
      <c r="J42">
        <v>4.0217000000000001</v>
      </c>
      <c r="K42">
        <v>4.0963000000000003</v>
      </c>
      <c r="L42">
        <v>3.9470000000000001</v>
      </c>
      <c r="M42">
        <v>3.8997000000000002</v>
      </c>
      <c r="N42">
        <v>3.9885999999999999</v>
      </c>
      <c r="O42">
        <v>3.8108</v>
      </c>
      <c r="Q42">
        <v>18.600000000000001</v>
      </c>
      <c r="R42">
        <v>3</v>
      </c>
      <c r="S42">
        <v>8</v>
      </c>
      <c r="T42" s="3" t="s">
        <v>157</v>
      </c>
      <c r="U42">
        <v>3.9944999999999999</v>
      </c>
      <c r="V42">
        <v>4.2576000000000001</v>
      </c>
      <c r="W42">
        <v>3.7313999999999998</v>
      </c>
      <c r="X42">
        <v>3.7780999999999998</v>
      </c>
      <c r="Y42">
        <v>3.8574999999999999</v>
      </c>
      <c r="Z42">
        <v>3.6987999999999999</v>
      </c>
    </row>
    <row r="43" spans="1:26" x14ac:dyDescent="0.3">
      <c r="B43">
        <v>2018</v>
      </c>
      <c r="S43">
        <v>9</v>
      </c>
      <c r="T43" t="s">
        <v>158</v>
      </c>
      <c r="U43">
        <v>3.9887000000000001</v>
      </c>
      <c r="V43">
        <v>4.1867999999999999</v>
      </c>
      <c r="W43">
        <v>3.7906</v>
      </c>
      <c r="X43">
        <v>3.7078000000000002</v>
      </c>
      <c r="Y43">
        <v>3.8199000000000001</v>
      </c>
      <c r="Z43">
        <v>3.5958000000000001</v>
      </c>
    </row>
    <row r="44" spans="1:26" x14ac:dyDescent="0.3">
      <c r="A44">
        <v>1</v>
      </c>
      <c r="B44" t="s">
        <v>50</v>
      </c>
      <c r="C44" s="4">
        <v>4224</v>
      </c>
      <c r="J44">
        <v>4.0982000000000003</v>
      </c>
      <c r="K44">
        <v>4.1779000000000002</v>
      </c>
      <c r="L44">
        <v>4.0185000000000004</v>
      </c>
      <c r="M44">
        <v>3.8216999999999999</v>
      </c>
      <c r="N44">
        <v>3.9912999999999998</v>
      </c>
      <c r="O44">
        <v>3.6520999999999999</v>
      </c>
      <c r="S44">
        <v>10</v>
      </c>
      <c r="T44" t="s">
        <v>159</v>
      </c>
      <c r="U44">
        <v>3.9786999999999999</v>
      </c>
      <c r="V44">
        <v>4.0800999999999998</v>
      </c>
      <c r="W44">
        <v>3.8774000000000002</v>
      </c>
      <c r="X44">
        <v>3.9308999999999998</v>
      </c>
      <c r="Y44">
        <v>3.9815999999999998</v>
      </c>
      <c r="Z44">
        <v>3.8803000000000001</v>
      </c>
    </row>
    <row r="45" spans="1:26" x14ac:dyDescent="0.3">
      <c r="A45">
        <v>2</v>
      </c>
      <c r="B45" t="s">
        <v>51</v>
      </c>
      <c r="C45" s="4">
        <v>4104</v>
      </c>
      <c r="J45">
        <v>3.9245999999999999</v>
      </c>
      <c r="K45">
        <v>4.1210000000000004</v>
      </c>
      <c r="L45">
        <v>3.7282000000000002</v>
      </c>
      <c r="M45">
        <v>3.5638000000000001</v>
      </c>
      <c r="N45">
        <v>3.8744999999999998</v>
      </c>
      <c r="O45">
        <v>3.2530000000000001</v>
      </c>
      <c r="S45">
        <v>11</v>
      </c>
      <c r="T45" t="s">
        <v>160</v>
      </c>
      <c r="U45">
        <v>3.9701</v>
      </c>
      <c r="V45">
        <v>4.165</v>
      </c>
      <c r="W45">
        <v>3.7751999999999999</v>
      </c>
      <c r="X45">
        <v>3.7242999999999999</v>
      </c>
      <c r="Y45">
        <v>3.9232999999999998</v>
      </c>
      <c r="Z45">
        <v>3.5253999999999999</v>
      </c>
    </row>
    <row r="46" spans="1:26" x14ac:dyDescent="0.3">
      <c r="A46">
        <v>3</v>
      </c>
      <c r="B46" t="s">
        <v>53</v>
      </c>
      <c r="C46" s="4">
        <v>2972</v>
      </c>
      <c r="J46">
        <v>3.8462000000000001</v>
      </c>
      <c r="K46">
        <v>4.0193000000000003</v>
      </c>
      <c r="L46">
        <v>3.6732</v>
      </c>
      <c r="M46">
        <v>3.7930999999999999</v>
      </c>
      <c r="N46">
        <v>3.8723999999999998</v>
      </c>
      <c r="O46">
        <v>3.7136999999999998</v>
      </c>
      <c r="S46">
        <v>12</v>
      </c>
      <c r="T46" t="s">
        <v>161</v>
      </c>
      <c r="U46">
        <v>3.9443000000000001</v>
      </c>
      <c r="V46">
        <v>4.1767000000000003</v>
      </c>
      <c r="W46">
        <v>3.7119</v>
      </c>
      <c r="X46">
        <v>3.7698</v>
      </c>
      <c r="Y46">
        <v>3.8650000000000002</v>
      </c>
      <c r="Z46">
        <v>3.6747000000000001</v>
      </c>
    </row>
    <row r="47" spans="1:26" x14ac:dyDescent="0.3">
      <c r="A47">
        <v>4</v>
      </c>
      <c r="B47" t="s">
        <v>52</v>
      </c>
      <c r="C47" s="4">
        <v>2501</v>
      </c>
      <c r="J47">
        <v>4.0431999999999997</v>
      </c>
      <c r="K47">
        <v>4.1520000000000001</v>
      </c>
      <c r="L47">
        <v>3.9344000000000001</v>
      </c>
      <c r="M47">
        <v>3.8149000000000002</v>
      </c>
      <c r="N47">
        <v>3.9601999999999999</v>
      </c>
      <c r="O47">
        <v>3.6696</v>
      </c>
      <c r="S47">
        <v>13</v>
      </c>
      <c r="T47" t="s">
        <v>162</v>
      </c>
      <c r="U47">
        <v>3.9275000000000002</v>
      </c>
      <c r="V47">
        <v>4.0933000000000002</v>
      </c>
      <c r="W47">
        <v>3.7616000000000001</v>
      </c>
      <c r="X47">
        <v>3.8976999999999999</v>
      </c>
      <c r="Y47">
        <v>3.9807000000000001</v>
      </c>
      <c r="Z47">
        <v>3.8147000000000002</v>
      </c>
    </row>
    <row r="48" spans="1:26" x14ac:dyDescent="0.3">
      <c r="A48">
        <v>5</v>
      </c>
      <c r="B48" t="s">
        <v>54</v>
      </c>
      <c r="C48" s="4">
        <v>2480</v>
      </c>
      <c r="J48">
        <v>3.8471000000000002</v>
      </c>
      <c r="K48">
        <v>4.1127000000000002</v>
      </c>
      <c r="L48">
        <v>3.5815000000000001</v>
      </c>
      <c r="M48">
        <v>3.7955000000000001</v>
      </c>
      <c r="N48">
        <v>3.9510000000000001</v>
      </c>
      <c r="O48">
        <v>3.64</v>
      </c>
      <c r="S48">
        <v>14</v>
      </c>
      <c r="T48" t="s">
        <v>163</v>
      </c>
      <c r="U48">
        <v>3.9245999999999999</v>
      </c>
      <c r="V48">
        <v>4.1210000000000004</v>
      </c>
      <c r="W48">
        <v>3.7282000000000002</v>
      </c>
      <c r="X48">
        <v>3.5638000000000001</v>
      </c>
      <c r="Y48">
        <v>3.8744999999999998</v>
      </c>
      <c r="Z48">
        <v>3.2530000000000001</v>
      </c>
    </row>
    <row r="49" spans="1:37" x14ac:dyDescent="0.3">
      <c r="A49">
        <v>6</v>
      </c>
      <c r="B49" t="s">
        <v>55</v>
      </c>
      <c r="C49" t="s">
        <v>56</v>
      </c>
      <c r="J49">
        <v>3.8489</v>
      </c>
      <c r="K49">
        <v>3.97</v>
      </c>
      <c r="L49">
        <v>3.7277999999999998</v>
      </c>
      <c r="M49">
        <v>3.7210999999999999</v>
      </c>
      <c r="N49">
        <v>3.7389999999999999</v>
      </c>
      <c r="O49">
        <v>3.7033</v>
      </c>
      <c r="S49">
        <v>15</v>
      </c>
      <c r="T49" t="s">
        <v>164</v>
      </c>
      <c r="U49">
        <v>3.9106000000000001</v>
      </c>
      <c r="V49">
        <v>4.0976999999999997</v>
      </c>
      <c r="W49">
        <v>3.7233999999999998</v>
      </c>
      <c r="X49">
        <v>3.7578999999999998</v>
      </c>
      <c r="Y49">
        <v>3.9491000000000001</v>
      </c>
      <c r="Z49">
        <v>3.5668000000000002</v>
      </c>
    </row>
    <row r="50" spans="1:37" x14ac:dyDescent="0.3">
      <c r="A50">
        <v>7</v>
      </c>
      <c r="B50" t="s">
        <v>57</v>
      </c>
      <c r="C50" s="4">
        <v>1150</v>
      </c>
      <c r="J50">
        <v>3.8679000000000001</v>
      </c>
      <c r="K50">
        <v>4.0903999999999998</v>
      </c>
      <c r="L50">
        <v>3.6453000000000002</v>
      </c>
      <c r="M50">
        <v>3.6091000000000002</v>
      </c>
      <c r="N50">
        <v>3.7587999999999999</v>
      </c>
      <c r="O50">
        <v>3.4594999999999998</v>
      </c>
      <c r="S50">
        <v>16</v>
      </c>
      <c r="T50" t="s">
        <v>165</v>
      </c>
      <c r="U50">
        <v>3.9049999999999998</v>
      </c>
      <c r="V50">
        <v>4.0518000000000001</v>
      </c>
      <c r="W50">
        <v>3.7583000000000002</v>
      </c>
      <c r="X50">
        <v>3.7153999999999998</v>
      </c>
      <c r="Y50">
        <v>3.8443000000000001</v>
      </c>
      <c r="Z50">
        <v>3.5865</v>
      </c>
    </row>
    <row r="51" spans="1:37" x14ac:dyDescent="0.3">
      <c r="A51" s="3">
        <v>8</v>
      </c>
      <c r="B51" t="s">
        <v>58</v>
      </c>
      <c r="C51" s="4">
        <v>710</v>
      </c>
      <c r="J51">
        <v>3.7315999999999998</v>
      </c>
      <c r="K51">
        <v>3.9828999999999999</v>
      </c>
      <c r="L51">
        <v>3.4802</v>
      </c>
      <c r="M51">
        <v>3.6332</v>
      </c>
      <c r="N51">
        <v>3.9411999999999998</v>
      </c>
      <c r="O51">
        <v>3.3252999999999999</v>
      </c>
      <c r="Q51">
        <v>10</v>
      </c>
      <c r="R51">
        <v>3</v>
      </c>
      <c r="S51">
        <v>17</v>
      </c>
      <c r="T51" t="s">
        <v>166</v>
      </c>
      <c r="U51">
        <v>3.8679000000000001</v>
      </c>
      <c r="V51">
        <v>4.0903999999999998</v>
      </c>
      <c r="W51">
        <v>3.6453000000000002</v>
      </c>
      <c r="X51">
        <v>3.6091000000000002</v>
      </c>
      <c r="Y51">
        <v>3.7587999999999999</v>
      </c>
      <c r="Z51">
        <v>3.4594999999999998</v>
      </c>
    </row>
    <row r="52" spans="1:37" x14ac:dyDescent="0.3">
      <c r="A52">
        <v>9</v>
      </c>
      <c r="B52" t="s">
        <v>59</v>
      </c>
      <c r="C52" s="4">
        <v>656</v>
      </c>
      <c r="J52">
        <v>3.9701</v>
      </c>
      <c r="K52">
        <v>4.165</v>
      </c>
      <c r="L52">
        <v>3.7751999999999999</v>
      </c>
      <c r="M52">
        <v>3.7242999999999999</v>
      </c>
      <c r="N52">
        <v>3.9232999999999998</v>
      </c>
      <c r="O52">
        <v>3.5253999999999999</v>
      </c>
      <c r="S52">
        <v>18</v>
      </c>
      <c r="T52" t="s">
        <v>167</v>
      </c>
      <c r="U52">
        <v>3.8576999999999999</v>
      </c>
      <c r="V52">
        <v>4.0205000000000002</v>
      </c>
      <c r="W52">
        <v>3.6947999999999999</v>
      </c>
      <c r="X52">
        <v>3.7961999999999998</v>
      </c>
      <c r="Y52">
        <v>3.8466</v>
      </c>
      <c r="Z52">
        <v>3.7458</v>
      </c>
    </row>
    <row r="53" spans="1:37" x14ac:dyDescent="0.3">
      <c r="A53" s="3">
        <v>10</v>
      </c>
      <c r="B53" t="s">
        <v>60</v>
      </c>
      <c r="C53" s="4">
        <v>626</v>
      </c>
      <c r="J53">
        <v>4.0510000000000002</v>
      </c>
      <c r="K53">
        <v>4.1889000000000003</v>
      </c>
      <c r="L53">
        <v>3.9131999999999998</v>
      </c>
      <c r="M53">
        <v>3.8088000000000002</v>
      </c>
      <c r="N53">
        <v>3.9731000000000001</v>
      </c>
      <c r="O53">
        <v>3.6444000000000001</v>
      </c>
      <c r="Q53">
        <v>6</v>
      </c>
      <c r="R53">
        <v>3</v>
      </c>
      <c r="S53">
        <v>19</v>
      </c>
      <c r="T53" t="s">
        <v>168</v>
      </c>
      <c r="U53">
        <v>3.8489</v>
      </c>
      <c r="V53">
        <v>3.97</v>
      </c>
      <c r="W53">
        <v>3.7277999999999998</v>
      </c>
      <c r="X53">
        <v>3.7210999999999999</v>
      </c>
      <c r="Y53">
        <v>3.7389999999999999</v>
      </c>
      <c r="Z53">
        <v>3.7033</v>
      </c>
      <c r="AJ53" t="s">
        <v>127</v>
      </c>
      <c r="AK53" t="s">
        <v>128</v>
      </c>
    </row>
    <row r="54" spans="1:37" x14ac:dyDescent="0.3">
      <c r="A54" s="3">
        <v>11</v>
      </c>
      <c r="B54" t="s">
        <v>61</v>
      </c>
      <c r="C54" s="4">
        <v>622</v>
      </c>
      <c r="J54">
        <v>3.8576999999999999</v>
      </c>
      <c r="K54">
        <v>4.0205000000000002</v>
      </c>
      <c r="L54">
        <v>3.6947999999999999</v>
      </c>
      <c r="M54">
        <v>3.7961999999999998</v>
      </c>
      <c r="N54">
        <v>3.8466</v>
      </c>
      <c r="O54">
        <v>3.7458</v>
      </c>
      <c r="Q54">
        <v>9</v>
      </c>
      <c r="R54">
        <v>2</v>
      </c>
      <c r="S54">
        <v>20</v>
      </c>
      <c r="T54" t="s">
        <v>169</v>
      </c>
      <c r="U54">
        <v>3.8471000000000002</v>
      </c>
      <c r="V54">
        <v>4.1127000000000002</v>
      </c>
      <c r="W54">
        <v>3.5815000000000001</v>
      </c>
      <c r="X54">
        <v>3.7955000000000001</v>
      </c>
      <c r="Y54">
        <v>3.9510000000000001</v>
      </c>
      <c r="Z54">
        <v>3.64</v>
      </c>
    </row>
    <row r="55" spans="1:37" x14ac:dyDescent="0.3">
      <c r="A55">
        <v>12</v>
      </c>
      <c r="B55" t="s">
        <v>62</v>
      </c>
      <c r="C55" s="4">
        <v>378</v>
      </c>
      <c r="J55">
        <v>3.7684000000000002</v>
      </c>
      <c r="K55">
        <v>4.0281000000000002</v>
      </c>
      <c r="L55">
        <v>3.5087000000000002</v>
      </c>
      <c r="M55">
        <v>3.6671</v>
      </c>
      <c r="N55">
        <v>3.7431999999999999</v>
      </c>
      <c r="O55">
        <v>3.5910000000000002</v>
      </c>
      <c r="S55">
        <v>21</v>
      </c>
      <c r="T55" t="s">
        <v>170</v>
      </c>
      <c r="U55">
        <v>3.8462000000000001</v>
      </c>
      <c r="V55">
        <v>4.0193000000000003</v>
      </c>
      <c r="W55">
        <v>3.6732</v>
      </c>
      <c r="X55">
        <v>3.7930999999999999</v>
      </c>
      <c r="Y55">
        <v>3.8723999999999998</v>
      </c>
      <c r="Z55">
        <v>3.7136999999999998</v>
      </c>
    </row>
    <row r="56" spans="1:37" x14ac:dyDescent="0.3">
      <c r="A56" s="3">
        <v>13</v>
      </c>
      <c r="B56" t="s">
        <v>63</v>
      </c>
      <c r="C56" s="4">
        <v>376</v>
      </c>
      <c r="J56">
        <v>3.9443000000000001</v>
      </c>
      <c r="K56">
        <v>4.1767000000000003</v>
      </c>
      <c r="L56">
        <v>3.7119</v>
      </c>
      <c r="M56">
        <v>3.7698</v>
      </c>
      <c r="N56">
        <v>3.8650000000000002</v>
      </c>
      <c r="O56">
        <v>3.6747000000000001</v>
      </c>
      <c r="Q56">
        <v>10.5</v>
      </c>
      <c r="R56">
        <v>2</v>
      </c>
      <c r="S56">
        <v>22</v>
      </c>
      <c r="T56" t="s">
        <v>171</v>
      </c>
      <c r="U56">
        <v>3.7684000000000002</v>
      </c>
      <c r="V56">
        <v>4.0281000000000002</v>
      </c>
      <c r="W56">
        <v>3.5087000000000002</v>
      </c>
      <c r="X56">
        <v>3.6671</v>
      </c>
      <c r="Y56">
        <v>3.7431999999999999</v>
      </c>
      <c r="Z56">
        <v>3.5910000000000002</v>
      </c>
    </row>
    <row r="57" spans="1:37" x14ac:dyDescent="0.3">
      <c r="A57">
        <v>14</v>
      </c>
      <c r="B57" t="s">
        <v>64</v>
      </c>
      <c r="C57" s="4">
        <v>346</v>
      </c>
      <c r="J57">
        <v>3.9887000000000001</v>
      </c>
      <c r="K57">
        <v>4.1867999999999999</v>
      </c>
      <c r="L57">
        <v>3.7906</v>
      </c>
      <c r="M57">
        <v>3.7078000000000002</v>
      </c>
      <c r="N57">
        <v>3.8199000000000001</v>
      </c>
      <c r="O57">
        <v>3.5958000000000001</v>
      </c>
      <c r="S57">
        <v>23</v>
      </c>
      <c r="T57" t="s">
        <v>183</v>
      </c>
      <c r="U57">
        <v>3.7315999999999998</v>
      </c>
      <c r="V57">
        <v>3.9828999999999999</v>
      </c>
      <c r="W57">
        <v>3.4802</v>
      </c>
      <c r="X57">
        <v>3.6332</v>
      </c>
      <c r="Y57">
        <v>3.9411999999999998</v>
      </c>
      <c r="Z57">
        <v>3.3252999999999999</v>
      </c>
    </row>
    <row r="58" spans="1:37" x14ac:dyDescent="0.3">
      <c r="A58">
        <v>15</v>
      </c>
      <c r="B58" t="s">
        <v>65</v>
      </c>
      <c r="C58" s="4">
        <v>282</v>
      </c>
      <c r="J58">
        <v>4.0907999999999998</v>
      </c>
      <c r="K58">
        <v>4.3064</v>
      </c>
      <c r="L58">
        <v>3.8752</v>
      </c>
      <c r="M58">
        <v>3.9817999999999998</v>
      </c>
      <c r="N58">
        <v>4.133</v>
      </c>
      <c r="O58">
        <v>3.8306</v>
      </c>
      <c r="S58">
        <v>24</v>
      </c>
      <c r="T58" t="s">
        <v>73</v>
      </c>
      <c r="U58">
        <v>3.6791999999999998</v>
      </c>
      <c r="V58">
        <v>3.8323999999999998</v>
      </c>
      <c r="W58">
        <v>3.5261</v>
      </c>
      <c r="X58">
        <v>3.4921000000000002</v>
      </c>
      <c r="Y58">
        <v>3.7254999999999998</v>
      </c>
      <c r="Z58">
        <v>3.2587999999999999</v>
      </c>
    </row>
    <row r="59" spans="1:37" x14ac:dyDescent="0.3">
      <c r="A59">
        <v>16</v>
      </c>
      <c r="B59" t="s">
        <v>66</v>
      </c>
      <c r="C59" s="4">
        <v>280</v>
      </c>
      <c r="J59">
        <v>4.2491000000000003</v>
      </c>
      <c r="K59">
        <v>4.3635000000000002</v>
      </c>
      <c r="L59">
        <v>4.1345999999999998</v>
      </c>
      <c r="M59">
        <v>3.9790000000000001</v>
      </c>
      <c r="N59">
        <v>4.0373000000000001</v>
      </c>
      <c r="O59">
        <v>3.9207000000000001</v>
      </c>
    </row>
    <row r="60" spans="1:37" x14ac:dyDescent="0.3">
      <c r="A60">
        <v>17</v>
      </c>
      <c r="B60" t="s">
        <v>67</v>
      </c>
      <c r="C60" s="4">
        <v>250</v>
      </c>
      <c r="J60">
        <v>4.1273</v>
      </c>
      <c r="K60">
        <v>4.1965000000000003</v>
      </c>
      <c r="L60">
        <v>4.0582000000000003</v>
      </c>
      <c r="M60">
        <v>3.8786</v>
      </c>
      <c r="N60">
        <v>4.0125999999999999</v>
      </c>
      <c r="O60">
        <v>3.7446000000000002</v>
      </c>
      <c r="S60" t="s">
        <v>120</v>
      </c>
      <c r="T60" t="s">
        <v>121</v>
      </c>
      <c r="U60" t="s">
        <v>122</v>
      </c>
      <c r="V60" t="s">
        <v>123</v>
      </c>
      <c r="W60" t="s">
        <v>124</v>
      </c>
      <c r="X60" t="s">
        <v>125</v>
      </c>
      <c r="Y60" t="s">
        <v>126</v>
      </c>
    </row>
    <row r="61" spans="1:37" x14ac:dyDescent="0.3">
      <c r="A61">
        <v>18</v>
      </c>
      <c r="B61" t="s">
        <v>68</v>
      </c>
      <c r="C61" s="4">
        <v>248</v>
      </c>
      <c r="J61">
        <v>4.0217000000000001</v>
      </c>
      <c r="K61">
        <v>4.0963000000000003</v>
      </c>
      <c r="L61">
        <v>3.9470000000000001</v>
      </c>
      <c r="M61">
        <v>3.8997000000000002</v>
      </c>
      <c r="N61">
        <v>3.9885999999999999</v>
      </c>
      <c r="O61">
        <v>3.8108</v>
      </c>
      <c r="S61" s="3" t="s">
        <v>65</v>
      </c>
      <c r="T61">
        <v>4.0907999999999998</v>
      </c>
      <c r="U61">
        <v>4.3064</v>
      </c>
      <c r="V61">
        <v>3.8752</v>
      </c>
      <c r="W61">
        <v>3.9817999999999998</v>
      </c>
      <c r="X61">
        <v>4.133</v>
      </c>
      <c r="Y61">
        <v>3.8306</v>
      </c>
    </row>
    <row r="62" spans="1:37" x14ac:dyDescent="0.3">
      <c r="A62">
        <v>19</v>
      </c>
      <c r="B62" t="s">
        <v>69</v>
      </c>
      <c r="C62" s="4">
        <v>247</v>
      </c>
      <c r="J62">
        <v>4.0575000000000001</v>
      </c>
      <c r="K62">
        <v>4.1562000000000001</v>
      </c>
      <c r="L62">
        <v>3.9588999999999999</v>
      </c>
      <c r="M62">
        <v>3.8266</v>
      </c>
      <c r="N62">
        <v>3.8801000000000001</v>
      </c>
      <c r="O62">
        <v>3.7732000000000001</v>
      </c>
      <c r="S62" t="s">
        <v>66</v>
      </c>
      <c r="T62">
        <v>4.2491000000000003</v>
      </c>
      <c r="U62">
        <v>4.3635000000000002</v>
      </c>
      <c r="V62">
        <v>4.1345999999999998</v>
      </c>
      <c r="W62">
        <v>3.9790000000000001</v>
      </c>
      <c r="X62">
        <v>4.0373000000000001</v>
      </c>
      <c r="Y62">
        <v>3.9207000000000001</v>
      </c>
    </row>
    <row r="63" spans="1:37" x14ac:dyDescent="0.3">
      <c r="A63" s="3">
        <v>20</v>
      </c>
      <c r="B63" t="s">
        <v>70</v>
      </c>
      <c r="C63" s="4">
        <v>244</v>
      </c>
      <c r="J63">
        <v>3.6276000000000002</v>
      </c>
      <c r="K63">
        <v>3.6389</v>
      </c>
      <c r="L63">
        <v>3.6162999999999998</v>
      </c>
      <c r="M63">
        <v>3.6516999999999999</v>
      </c>
      <c r="N63">
        <v>3.8950999999999998</v>
      </c>
      <c r="O63">
        <v>3.4083000000000001</v>
      </c>
      <c r="S63" t="s">
        <v>71</v>
      </c>
      <c r="T63">
        <v>3.9786999999999999</v>
      </c>
      <c r="U63">
        <v>4.0800999999999998</v>
      </c>
      <c r="V63">
        <v>3.8774000000000002</v>
      </c>
      <c r="W63">
        <v>3.9308999999999998</v>
      </c>
      <c r="X63">
        <v>3.9815999999999998</v>
      </c>
      <c r="Y63">
        <v>3.8803000000000001</v>
      </c>
    </row>
    <row r="64" spans="1:37" x14ac:dyDescent="0.3">
      <c r="B64">
        <v>2017</v>
      </c>
      <c r="S64" t="s">
        <v>68</v>
      </c>
      <c r="T64">
        <v>4.0217000000000001</v>
      </c>
      <c r="U64">
        <v>4.0963000000000003</v>
      </c>
      <c r="V64">
        <v>3.9470000000000001</v>
      </c>
      <c r="W64">
        <v>3.8997000000000002</v>
      </c>
      <c r="X64">
        <v>3.9885999999999999</v>
      </c>
      <c r="Y64">
        <v>3.8108</v>
      </c>
    </row>
    <row r="65" spans="1:25" x14ac:dyDescent="0.3">
      <c r="A65">
        <v>1</v>
      </c>
      <c r="B65" t="s">
        <v>50</v>
      </c>
      <c r="J65">
        <v>4.0982000000000003</v>
      </c>
      <c r="K65">
        <v>4.1779000000000002</v>
      </c>
      <c r="L65">
        <v>4.0185000000000004</v>
      </c>
      <c r="M65">
        <v>3.8216999999999999</v>
      </c>
      <c r="N65">
        <v>3.9912999999999998</v>
      </c>
      <c r="O65">
        <v>3.6520999999999999</v>
      </c>
      <c r="S65" t="s">
        <v>119</v>
      </c>
      <c r="T65">
        <v>3.9275000000000002</v>
      </c>
      <c r="U65">
        <v>4.0933000000000002</v>
      </c>
      <c r="V65">
        <v>3.7616000000000001</v>
      </c>
      <c r="W65">
        <v>3.8976999999999999</v>
      </c>
      <c r="X65">
        <v>3.9807000000000001</v>
      </c>
      <c r="Y65">
        <v>3.8147000000000002</v>
      </c>
    </row>
    <row r="66" spans="1:25" x14ac:dyDescent="0.3">
      <c r="A66">
        <v>2</v>
      </c>
      <c r="B66" t="s">
        <v>57</v>
      </c>
      <c r="J66">
        <v>3.8679000000000001</v>
      </c>
      <c r="K66">
        <v>4.0903999999999998</v>
      </c>
      <c r="L66">
        <v>3.6453000000000002</v>
      </c>
      <c r="M66">
        <v>3.6091000000000002</v>
      </c>
      <c r="N66">
        <v>3.7587999999999999</v>
      </c>
      <c r="O66">
        <v>3.4594999999999998</v>
      </c>
      <c r="S66" s="3" t="s">
        <v>67</v>
      </c>
      <c r="T66">
        <v>4.1273</v>
      </c>
      <c r="U66">
        <v>4.1965000000000003</v>
      </c>
      <c r="V66">
        <v>4.0582000000000003</v>
      </c>
      <c r="W66">
        <v>3.8786</v>
      </c>
      <c r="X66">
        <v>4.0125999999999999</v>
      </c>
      <c r="Y66">
        <v>3.7446000000000002</v>
      </c>
    </row>
    <row r="67" spans="1:25" x14ac:dyDescent="0.3">
      <c r="A67">
        <v>3</v>
      </c>
      <c r="B67" t="s">
        <v>51</v>
      </c>
      <c r="J67">
        <v>3.9245999999999999</v>
      </c>
      <c r="K67">
        <v>4.1210000000000004</v>
      </c>
      <c r="L67">
        <v>3.7282000000000002</v>
      </c>
      <c r="M67">
        <v>3.5638000000000001</v>
      </c>
      <c r="N67">
        <v>3.8744999999999998</v>
      </c>
      <c r="O67">
        <v>3.2530000000000001</v>
      </c>
      <c r="S67" t="s">
        <v>50</v>
      </c>
      <c r="T67">
        <v>4.0982000000000003</v>
      </c>
      <c r="U67">
        <v>4.1779000000000002</v>
      </c>
      <c r="V67">
        <v>4.0185000000000004</v>
      </c>
      <c r="W67">
        <v>3.8216999999999999</v>
      </c>
      <c r="X67">
        <v>3.9912999999999998</v>
      </c>
      <c r="Y67">
        <v>3.6520999999999999</v>
      </c>
    </row>
    <row r="68" spans="1:25" x14ac:dyDescent="0.3">
      <c r="A68">
        <v>4</v>
      </c>
      <c r="B68" t="s">
        <v>60</v>
      </c>
      <c r="J68">
        <v>4.0510000000000002</v>
      </c>
      <c r="K68">
        <v>4.1889000000000003</v>
      </c>
      <c r="L68">
        <v>3.9131999999999998</v>
      </c>
      <c r="M68">
        <v>3.8088000000000002</v>
      </c>
      <c r="N68">
        <v>3.9731000000000001</v>
      </c>
      <c r="O68">
        <v>3.6444000000000001</v>
      </c>
      <c r="S68" t="s">
        <v>52</v>
      </c>
      <c r="T68">
        <v>4.0431999999999997</v>
      </c>
      <c r="U68">
        <v>4.1520000000000001</v>
      </c>
      <c r="V68">
        <v>3.9344000000000001</v>
      </c>
      <c r="W68">
        <v>3.8149000000000002</v>
      </c>
      <c r="X68">
        <v>3.9601999999999999</v>
      </c>
      <c r="Y68">
        <v>3.6696</v>
      </c>
    </row>
    <row r="69" spans="1:25" x14ac:dyDescent="0.3">
      <c r="A69">
        <v>5</v>
      </c>
      <c r="B69" t="s">
        <v>58</v>
      </c>
      <c r="J69">
        <v>3.7315999999999998</v>
      </c>
      <c r="K69">
        <v>3.9828999999999999</v>
      </c>
      <c r="L69">
        <v>3.4802</v>
      </c>
      <c r="M69">
        <v>3.6332</v>
      </c>
      <c r="N69">
        <v>3.9411999999999998</v>
      </c>
      <c r="O69">
        <v>3.3252999999999999</v>
      </c>
      <c r="S69" t="s">
        <v>60</v>
      </c>
      <c r="T69">
        <v>4.0510000000000002</v>
      </c>
      <c r="U69">
        <v>4.1889000000000003</v>
      </c>
      <c r="V69">
        <v>3.9131999999999998</v>
      </c>
      <c r="W69">
        <v>3.8088000000000002</v>
      </c>
      <c r="X69">
        <v>3.9731000000000001</v>
      </c>
      <c r="Y69">
        <v>3.6444000000000001</v>
      </c>
    </row>
    <row r="70" spans="1:25" x14ac:dyDescent="0.3">
      <c r="A70">
        <v>6</v>
      </c>
      <c r="B70" t="s">
        <v>71</v>
      </c>
      <c r="J70">
        <v>3.9786999999999999</v>
      </c>
      <c r="K70">
        <v>4.0800999999999998</v>
      </c>
      <c r="L70">
        <v>3.8774000000000002</v>
      </c>
      <c r="M70">
        <v>3.9308999999999998</v>
      </c>
      <c r="N70">
        <v>3.9815999999999998</v>
      </c>
      <c r="O70">
        <v>3.8803000000000001</v>
      </c>
      <c r="Q70">
        <v>6.5</v>
      </c>
      <c r="R70">
        <v>2</v>
      </c>
      <c r="S70" t="s">
        <v>61</v>
      </c>
      <c r="T70">
        <v>3.8576999999999999</v>
      </c>
      <c r="U70">
        <v>4.0205000000000002</v>
      </c>
      <c r="V70">
        <v>3.6947999999999999</v>
      </c>
      <c r="W70">
        <v>3.7961999999999998</v>
      </c>
      <c r="X70">
        <v>3.8466</v>
      </c>
      <c r="Y70">
        <v>3.7458</v>
      </c>
    </row>
    <row r="71" spans="1:25" x14ac:dyDescent="0.3">
      <c r="A71">
        <v>7</v>
      </c>
      <c r="B71" t="s">
        <v>61</v>
      </c>
      <c r="J71">
        <v>3.8576999999999999</v>
      </c>
      <c r="K71">
        <v>4.0205000000000002</v>
      </c>
      <c r="L71">
        <v>3.6947999999999999</v>
      </c>
      <c r="M71">
        <v>3.7961999999999998</v>
      </c>
      <c r="N71">
        <v>3.8466</v>
      </c>
      <c r="O71">
        <v>3.7458</v>
      </c>
      <c r="S71" t="s">
        <v>54</v>
      </c>
      <c r="T71">
        <v>3.8471000000000002</v>
      </c>
      <c r="U71">
        <v>4.1127000000000002</v>
      </c>
      <c r="V71">
        <v>3.5815000000000001</v>
      </c>
      <c r="W71">
        <v>3.7955000000000001</v>
      </c>
      <c r="X71">
        <v>3.9510000000000001</v>
      </c>
      <c r="Y71">
        <v>3.64</v>
      </c>
    </row>
    <row r="72" spans="1:25" x14ac:dyDescent="0.3">
      <c r="A72" s="3">
        <v>8</v>
      </c>
      <c r="B72" t="s">
        <v>63</v>
      </c>
      <c r="J72">
        <v>3.9443000000000001</v>
      </c>
      <c r="K72">
        <v>4.1767000000000003</v>
      </c>
      <c r="L72">
        <v>3.7119</v>
      </c>
      <c r="M72">
        <v>3.7698</v>
      </c>
      <c r="N72">
        <v>3.8650000000000002</v>
      </c>
      <c r="O72">
        <v>3.6747000000000001</v>
      </c>
      <c r="S72" t="s">
        <v>53</v>
      </c>
      <c r="T72">
        <v>3.8462000000000001</v>
      </c>
      <c r="U72">
        <v>4.0193000000000003</v>
      </c>
      <c r="V72">
        <v>3.6732</v>
      </c>
      <c r="W72">
        <v>3.7930999999999999</v>
      </c>
      <c r="X72">
        <v>3.8723999999999998</v>
      </c>
      <c r="Y72">
        <v>3.7136999999999998</v>
      </c>
    </row>
    <row r="73" spans="1:25" x14ac:dyDescent="0.3">
      <c r="A73">
        <v>9</v>
      </c>
      <c r="B73" t="s">
        <v>53</v>
      </c>
      <c r="J73">
        <v>3.8462000000000001</v>
      </c>
      <c r="K73">
        <v>4.0193000000000003</v>
      </c>
      <c r="L73">
        <v>3.6732</v>
      </c>
      <c r="M73">
        <v>3.7930999999999999</v>
      </c>
      <c r="N73">
        <v>3.8723999999999998</v>
      </c>
      <c r="O73">
        <v>3.7136999999999998</v>
      </c>
      <c r="S73" s="3" t="s">
        <v>74</v>
      </c>
      <c r="T73">
        <v>3.9944999999999999</v>
      </c>
      <c r="U73">
        <v>4.2576000000000001</v>
      </c>
      <c r="V73">
        <v>3.7313999999999998</v>
      </c>
      <c r="W73">
        <v>3.7780999999999998</v>
      </c>
      <c r="X73">
        <v>3.8574999999999999</v>
      </c>
      <c r="Y73">
        <v>3.6987999999999999</v>
      </c>
    </row>
    <row r="74" spans="1:25" x14ac:dyDescent="0.3">
      <c r="A74" s="3">
        <v>10</v>
      </c>
      <c r="B74" t="s">
        <v>52</v>
      </c>
      <c r="J74">
        <v>4.0431999999999997</v>
      </c>
      <c r="K74">
        <v>4.1520000000000001</v>
      </c>
      <c r="L74">
        <v>3.9344000000000001</v>
      </c>
      <c r="M74">
        <v>3.8149000000000002</v>
      </c>
      <c r="N74">
        <v>3.9601999999999999</v>
      </c>
      <c r="O74">
        <v>3.6696</v>
      </c>
      <c r="S74" t="s">
        <v>63</v>
      </c>
      <c r="T74">
        <v>3.9443000000000001</v>
      </c>
      <c r="U74">
        <v>4.1767000000000003</v>
      </c>
      <c r="V74">
        <v>3.7119</v>
      </c>
      <c r="W74">
        <v>3.7698</v>
      </c>
      <c r="X74">
        <v>3.8650000000000002</v>
      </c>
      <c r="Y74">
        <v>3.6747000000000001</v>
      </c>
    </row>
    <row r="75" spans="1:25" x14ac:dyDescent="0.3">
      <c r="A75" s="3">
        <v>11</v>
      </c>
      <c r="B75" t="s">
        <v>59</v>
      </c>
      <c r="J75">
        <v>3.9701</v>
      </c>
      <c r="K75">
        <v>4.165</v>
      </c>
      <c r="L75">
        <v>3.7751999999999999</v>
      </c>
      <c r="M75">
        <v>3.7242999999999999</v>
      </c>
      <c r="N75">
        <v>3.9232999999999998</v>
      </c>
      <c r="O75">
        <v>3.5253999999999999</v>
      </c>
      <c r="S75" t="s">
        <v>118</v>
      </c>
      <c r="T75">
        <v>3.9106000000000001</v>
      </c>
      <c r="U75">
        <v>4.0976999999999997</v>
      </c>
      <c r="V75">
        <v>3.7233999999999998</v>
      </c>
      <c r="W75">
        <v>3.7578999999999998</v>
      </c>
      <c r="X75">
        <v>3.9491000000000001</v>
      </c>
      <c r="Y75">
        <v>3.5668000000000002</v>
      </c>
    </row>
    <row r="76" spans="1:25" x14ac:dyDescent="0.3">
      <c r="A76">
        <v>12</v>
      </c>
      <c r="B76" t="s">
        <v>72</v>
      </c>
      <c r="J76">
        <v>3.9049999999999998</v>
      </c>
      <c r="K76">
        <v>4.0518000000000001</v>
      </c>
      <c r="L76">
        <v>3.7583000000000002</v>
      </c>
      <c r="M76">
        <v>3.7153999999999998</v>
      </c>
      <c r="N76">
        <v>3.8443000000000001</v>
      </c>
      <c r="O76">
        <v>3.5865</v>
      </c>
      <c r="Q76">
        <v>11</v>
      </c>
      <c r="R76">
        <v>2</v>
      </c>
      <c r="S76" t="s">
        <v>59</v>
      </c>
      <c r="T76">
        <v>3.9701</v>
      </c>
      <c r="U76">
        <v>4.165</v>
      </c>
      <c r="V76">
        <v>3.7751999999999999</v>
      </c>
      <c r="W76">
        <v>3.7242999999999999</v>
      </c>
      <c r="X76">
        <v>3.9232999999999998</v>
      </c>
      <c r="Y76">
        <v>3.5253999999999999</v>
      </c>
    </row>
    <row r="77" spans="1:25" x14ac:dyDescent="0.3">
      <c r="A77" s="3">
        <v>13</v>
      </c>
      <c r="B77" t="s">
        <v>55</v>
      </c>
      <c r="J77">
        <v>3.8489</v>
      </c>
      <c r="K77">
        <v>3.97</v>
      </c>
      <c r="L77">
        <v>3.7277999999999998</v>
      </c>
      <c r="M77">
        <v>3.7210999999999999</v>
      </c>
      <c r="N77">
        <v>3.7389999999999999</v>
      </c>
      <c r="O77">
        <v>3.7033</v>
      </c>
      <c r="S77" t="s">
        <v>55</v>
      </c>
      <c r="T77">
        <v>3.8489</v>
      </c>
      <c r="U77">
        <v>3.97</v>
      </c>
      <c r="V77">
        <v>3.7277999999999998</v>
      </c>
      <c r="W77">
        <v>3.7210999999999999</v>
      </c>
      <c r="X77">
        <v>3.7389999999999999</v>
      </c>
      <c r="Y77">
        <v>3.7033</v>
      </c>
    </row>
    <row r="78" spans="1:25" x14ac:dyDescent="0.3">
      <c r="A78">
        <v>14</v>
      </c>
      <c r="B78" t="s">
        <v>73</v>
      </c>
      <c r="J78">
        <v>3.6791999999999998</v>
      </c>
      <c r="K78">
        <v>3.8323999999999998</v>
      </c>
      <c r="L78">
        <v>3.5261</v>
      </c>
      <c r="M78">
        <v>3.4921000000000002</v>
      </c>
      <c r="N78">
        <v>3.7254999999999998</v>
      </c>
      <c r="O78">
        <v>3.2587999999999999</v>
      </c>
      <c r="Q78">
        <v>9.5</v>
      </c>
      <c r="R78">
        <v>2</v>
      </c>
      <c r="S78" t="s">
        <v>72</v>
      </c>
      <c r="T78">
        <v>3.9049999999999998</v>
      </c>
      <c r="U78">
        <v>4.0518000000000001</v>
      </c>
      <c r="V78">
        <v>3.7583000000000002</v>
      </c>
      <c r="W78">
        <v>3.7153999999999998</v>
      </c>
      <c r="X78">
        <v>3.8443000000000001</v>
      </c>
      <c r="Y78">
        <v>3.5865</v>
      </c>
    </row>
    <row r="79" spans="1:25" x14ac:dyDescent="0.3">
      <c r="A79">
        <v>15</v>
      </c>
      <c r="B79" t="s">
        <v>65</v>
      </c>
      <c r="J79">
        <v>4.0907999999999998</v>
      </c>
      <c r="K79">
        <v>4.3064</v>
      </c>
      <c r="L79">
        <v>3.8752</v>
      </c>
      <c r="S79" t="s">
        <v>64</v>
      </c>
      <c r="T79">
        <v>3.9887000000000001</v>
      </c>
      <c r="U79">
        <v>4.1867999999999999</v>
      </c>
      <c r="V79">
        <v>3.7906</v>
      </c>
      <c r="W79">
        <v>3.7078000000000002</v>
      </c>
      <c r="X79">
        <v>3.8199000000000001</v>
      </c>
      <c r="Y79">
        <v>3.5958000000000001</v>
      </c>
    </row>
    <row r="80" spans="1:25" x14ac:dyDescent="0.3">
      <c r="A80">
        <v>16</v>
      </c>
      <c r="B80" t="s">
        <v>62</v>
      </c>
      <c r="J80">
        <v>3.7684000000000002</v>
      </c>
      <c r="K80">
        <v>4.0281000000000002</v>
      </c>
      <c r="L80">
        <v>3.5087000000000002</v>
      </c>
      <c r="S80" t="s">
        <v>62</v>
      </c>
      <c r="T80">
        <v>3.7684000000000002</v>
      </c>
      <c r="U80">
        <v>4.0281000000000002</v>
      </c>
      <c r="V80">
        <v>3.5087000000000002</v>
      </c>
      <c r="W80">
        <v>3.6671</v>
      </c>
      <c r="X80">
        <v>3.7431999999999999</v>
      </c>
      <c r="Y80">
        <v>3.5910000000000002</v>
      </c>
    </row>
    <row r="81" spans="1:25" x14ac:dyDescent="0.3">
      <c r="A81">
        <v>17</v>
      </c>
      <c r="B81" t="s">
        <v>64</v>
      </c>
      <c r="J81">
        <v>3.9887000000000001</v>
      </c>
      <c r="K81">
        <v>4.1867999999999999</v>
      </c>
      <c r="L81">
        <v>3.7906</v>
      </c>
      <c r="S81" t="s">
        <v>58</v>
      </c>
      <c r="T81">
        <v>3.7315999999999998</v>
      </c>
      <c r="U81">
        <v>3.9828999999999999</v>
      </c>
      <c r="V81">
        <v>3.4802</v>
      </c>
      <c r="W81">
        <v>3.6332</v>
      </c>
      <c r="X81">
        <v>3.9411999999999998</v>
      </c>
      <c r="Y81">
        <v>3.3252999999999999</v>
      </c>
    </row>
    <row r="82" spans="1:25" x14ac:dyDescent="0.3">
      <c r="A82">
        <v>18</v>
      </c>
      <c r="B82" t="s">
        <v>68</v>
      </c>
      <c r="J82">
        <v>4.0217000000000001</v>
      </c>
      <c r="K82">
        <v>4.0963000000000003</v>
      </c>
      <c r="L82">
        <v>3.9470000000000001</v>
      </c>
      <c r="S82" t="s">
        <v>57</v>
      </c>
      <c r="T82">
        <v>3.8679000000000001</v>
      </c>
      <c r="U82">
        <v>4.0903999999999998</v>
      </c>
      <c r="V82">
        <v>3.6453000000000002</v>
      </c>
      <c r="W82">
        <v>3.6091000000000002</v>
      </c>
      <c r="X82">
        <v>3.7587999999999999</v>
      </c>
      <c r="Y82">
        <v>3.4594999999999998</v>
      </c>
    </row>
    <row r="83" spans="1:25" x14ac:dyDescent="0.3">
      <c r="A83">
        <v>19</v>
      </c>
      <c r="B83" t="s">
        <v>74</v>
      </c>
      <c r="J83">
        <v>3.9944999999999999</v>
      </c>
      <c r="K83">
        <v>4.2576000000000001</v>
      </c>
      <c r="L83">
        <v>3.7313999999999998</v>
      </c>
      <c r="S83" t="s">
        <v>51</v>
      </c>
      <c r="T83">
        <v>3.9245999999999999</v>
      </c>
      <c r="U83">
        <v>4.1210000000000004</v>
      </c>
      <c r="V83">
        <v>3.7282000000000002</v>
      </c>
      <c r="W83">
        <v>3.5638000000000001</v>
      </c>
      <c r="X83">
        <v>3.8744999999999998</v>
      </c>
      <c r="Y83">
        <v>3.2530000000000001</v>
      </c>
    </row>
    <row r="84" spans="1:25" x14ac:dyDescent="0.3">
      <c r="A84" s="3">
        <v>20</v>
      </c>
      <c r="B84" t="s">
        <v>75</v>
      </c>
      <c r="J84">
        <v>3.8614000000000002</v>
      </c>
      <c r="K84">
        <v>3.9691000000000001</v>
      </c>
      <c r="L84">
        <v>3.7536999999999998</v>
      </c>
      <c r="M84">
        <v>3.7389999999999999</v>
      </c>
      <c r="N84">
        <v>3.9302999999999999</v>
      </c>
      <c r="O84">
        <v>3.5478000000000001</v>
      </c>
      <c r="S84" t="s">
        <v>73</v>
      </c>
      <c r="T84">
        <v>3.6791999999999998</v>
      </c>
      <c r="U84">
        <v>3.8323999999999998</v>
      </c>
      <c r="V84">
        <v>3.5261</v>
      </c>
      <c r="W84">
        <v>3.4921000000000002</v>
      </c>
      <c r="X84">
        <v>3.7254999999999998</v>
      </c>
      <c r="Y84">
        <v>3.2587999999999999</v>
      </c>
    </row>
    <row r="85" spans="1:25" x14ac:dyDescent="0.3">
      <c r="B85">
        <v>2016</v>
      </c>
    </row>
    <row r="86" spans="1:25" x14ac:dyDescent="0.3">
      <c r="A86">
        <v>1</v>
      </c>
      <c r="B86" t="s">
        <v>57</v>
      </c>
      <c r="J86">
        <v>3.8679000000000001</v>
      </c>
      <c r="K86">
        <v>4.0903999999999998</v>
      </c>
      <c r="L86">
        <v>3.6453000000000002</v>
      </c>
    </row>
    <row r="87" spans="1:25" x14ac:dyDescent="0.3">
      <c r="A87" s="3">
        <v>2</v>
      </c>
      <c r="B87" t="s">
        <v>76</v>
      </c>
      <c r="J87">
        <v>3.8574999999999999</v>
      </c>
      <c r="K87">
        <v>3.8868</v>
      </c>
      <c r="L87">
        <v>3.8281999999999998</v>
      </c>
      <c r="M87">
        <v>3.8997000000000002</v>
      </c>
      <c r="N87">
        <v>3.9066000000000001</v>
      </c>
      <c r="O87">
        <v>3.8927999999999998</v>
      </c>
    </row>
    <row r="88" spans="1:25" x14ac:dyDescent="0.3">
      <c r="A88" s="3">
        <v>3</v>
      </c>
      <c r="B88" t="s">
        <v>77</v>
      </c>
      <c r="J88">
        <v>3.9098999999999999</v>
      </c>
      <c r="K88">
        <v>3.9706999999999999</v>
      </c>
      <c r="L88">
        <v>3.8490000000000002</v>
      </c>
      <c r="M88">
        <v>3.8412000000000002</v>
      </c>
      <c r="N88">
        <v>3.9157000000000002</v>
      </c>
      <c r="O88">
        <v>3.7667999999999999</v>
      </c>
    </row>
    <row r="89" spans="1:25" x14ac:dyDescent="0.3">
      <c r="A89">
        <v>4</v>
      </c>
      <c r="B89" t="s">
        <v>60</v>
      </c>
      <c r="J89">
        <v>4.0510000000000002</v>
      </c>
      <c r="K89">
        <v>4.1889000000000003</v>
      </c>
      <c r="L89">
        <v>3.9131999999999998</v>
      </c>
    </row>
    <row r="90" spans="1:25" x14ac:dyDescent="0.3">
      <c r="A90" s="3">
        <v>5</v>
      </c>
      <c r="B90" t="s">
        <v>73</v>
      </c>
      <c r="J90">
        <v>3.6791999999999998</v>
      </c>
      <c r="K90">
        <v>3.8323999999999998</v>
      </c>
      <c r="L90">
        <v>3.5261</v>
      </c>
    </row>
    <row r="91" spans="1:25" x14ac:dyDescent="0.3">
      <c r="A91" s="3">
        <v>6</v>
      </c>
      <c r="B91" t="s">
        <v>78</v>
      </c>
      <c r="J91">
        <v>3.6112000000000002</v>
      </c>
      <c r="K91">
        <v>3.7313999999999998</v>
      </c>
      <c r="L91">
        <v>3.4910999999999999</v>
      </c>
      <c r="M91">
        <v>3.6482999999999999</v>
      </c>
      <c r="N91">
        <v>3.82</v>
      </c>
      <c r="O91">
        <v>3.4765000000000001</v>
      </c>
    </row>
    <row r="92" spans="1:25" x14ac:dyDescent="0.3">
      <c r="A92">
        <v>7</v>
      </c>
      <c r="B92" t="s">
        <v>71</v>
      </c>
      <c r="J92">
        <v>3.9786999999999999</v>
      </c>
      <c r="K92">
        <v>4.0800999999999998</v>
      </c>
      <c r="L92">
        <v>3.8774000000000002</v>
      </c>
    </row>
    <row r="93" spans="1:25" x14ac:dyDescent="0.3">
      <c r="A93" s="3">
        <v>8</v>
      </c>
      <c r="B93" t="s">
        <v>79</v>
      </c>
      <c r="J93">
        <v>3.6112000000000002</v>
      </c>
      <c r="K93">
        <v>3.7313999999999998</v>
      </c>
      <c r="L93">
        <v>3.4910999999999999</v>
      </c>
      <c r="M93">
        <v>3.7795000000000001</v>
      </c>
      <c r="N93">
        <v>3.9931000000000001</v>
      </c>
      <c r="O93">
        <v>3.5659000000000001</v>
      </c>
    </row>
    <row r="94" spans="1:25" x14ac:dyDescent="0.3">
      <c r="A94" s="3">
        <v>9</v>
      </c>
      <c r="B94" t="s">
        <v>80</v>
      </c>
      <c r="J94">
        <v>3.8033999999999999</v>
      </c>
      <c r="K94">
        <v>3.9618000000000002</v>
      </c>
      <c r="L94">
        <v>3.645</v>
      </c>
      <c r="M94">
        <v>3.5674000000000001</v>
      </c>
      <c r="N94">
        <v>3.7738</v>
      </c>
      <c r="O94">
        <v>3.3609</v>
      </c>
    </row>
    <row r="95" spans="1:25" x14ac:dyDescent="0.3">
      <c r="A95">
        <v>10</v>
      </c>
      <c r="B95" t="s">
        <v>72</v>
      </c>
      <c r="J95">
        <v>3.9049999999999998</v>
      </c>
      <c r="K95">
        <v>4.0518000000000001</v>
      </c>
      <c r="L95">
        <v>3.7583000000000002</v>
      </c>
    </row>
    <row r="96" spans="1:25" x14ac:dyDescent="0.3">
      <c r="A96" s="3">
        <v>11</v>
      </c>
      <c r="B96" t="s">
        <v>81</v>
      </c>
      <c r="J96">
        <v>3.7164000000000001</v>
      </c>
      <c r="K96">
        <v>3.8439000000000001</v>
      </c>
      <c r="L96">
        <v>3.589</v>
      </c>
      <c r="M96">
        <v>3.6760000000000002</v>
      </c>
      <c r="N96">
        <v>3.8108</v>
      </c>
      <c r="O96">
        <v>3.5413000000000001</v>
      </c>
    </row>
    <row r="97" spans="1:15" x14ac:dyDescent="0.3">
      <c r="A97" s="3">
        <v>12</v>
      </c>
      <c r="B97" t="s">
        <v>82</v>
      </c>
    </row>
    <row r="98" spans="1:15" x14ac:dyDescent="0.3">
      <c r="A98">
        <v>13</v>
      </c>
      <c r="B98" t="s">
        <v>83</v>
      </c>
    </row>
    <row r="99" spans="1:15" x14ac:dyDescent="0.3">
      <c r="A99" s="3">
        <v>14</v>
      </c>
      <c r="B99" t="s">
        <v>84</v>
      </c>
    </row>
    <row r="100" spans="1:15" x14ac:dyDescent="0.3">
      <c r="A100" s="3">
        <v>15</v>
      </c>
      <c r="B100" t="s">
        <v>85</v>
      </c>
    </row>
    <row r="101" spans="1:15" x14ac:dyDescent="0.3">
      <c r="A101">
        <v>16</v>
      </c>
      <c r="B101" t="s">
        <v>50</v>
      </c>
      <c r="J101">
        <v>4.0982000000000003</v>
      </c>
      <c r="K101">
        <v>4.1779000000000002</v>
      </c>
      <c r="L101">
        <v>4.0185000000000004</v>
      </c>
    </row>
    <row r="102" spans="1:15" x14ac:dyDescent="0.3">
      <c r="A102" s="3">
        <v>17</v>
      </c>
      <c r="B102" t="s">
        <v>58</v>
      </c>
      <c r="J102">
        <v>3.7315999999999998</v>
      </c>
      <c r="K102">
        <v>3.9828999999999999</v>
      </c>
      <c r="L102">
        <v>3.4802</v>
      </c>
    </row>
    <row r="103" spans="1:15" x14ac:dyDescent="0.3">
      <c r="A103" s="3">
        <v>18</v>
      </c>
      <c r="B103" t="s">
        <v>86</v>
      </c>
    </row>
    <row r="104" spans="1:15" x14ac:dyDescent="0.3">
      <c r="A104">
        <v>19</v>
      </c>
      <c r="B104" t="s">
        <v>87</v>
      </c>
    </row>
    <row r="105" spans="1:15" x14ac:dyDescent="0.3">
      <c r="A105" s="3">
        <v>20</v>
      </c>
      <c r="B105" t="s">
        <v>88</v>
      </c>
    </row>
    <row r="106" spans="1:15" x14ac:dyDescent="0.3">
      <c r="B106" t="s">
        <v>145</v>
      </c>
    </row>
    <row r="107" spans="1:15" x14ac:dyDescent="0.3">
      <c r="B107" t="s">
        <v>91</v>
      </c>
      <c r="G107">
        <v>3.9948999999999999</v>
      </c>
      <c r="J107">
        <v>4.0982000000000003</v>
      </c>
      <c r="K107">
        <v>4.1779000000000002</v>
      </c>
      <c r="L107">
        <v>4.0185000000000004</v>
      </c>
      <c r="M107">
        <v>3.8216999999999999</v>
      </c>
      <c r="N107">
        <v>3.9912999999999998</v>
      </c>
      <c r="O107">
        <v>3.6520999999999999</v>
      </c>
    </row>
    <row r="108" spans="1:15" x14ac:dyDescent="0.3">
      <c r="B108" t="s">
        <v>129</v>
      </c>
      <c r="J108">
        <v>3.8184</v>
      </c>
      <c r="K108">
        <v>3.8933</v>
      </c>
      <c r="L108">
        <v>3.7435999999999998</v>
      </c>
      <c r="M108">
        <v>3.7968000000000002</v>
      </c>
      <c r="N108">
        <v>3.8826999999999998</v>
      </c>
      <c r="O108">
        <v>3.7109000000000001</v>
      </c>
    </row>
    <row r="109" spans="1:15" x14ac:dyDescent="0.3">
      <c r="B109" t="s">
        <v>135</v>
      </c>
      <c r="J109">
        <v>4.0431999999999997</v>
      </c>
      <c r="K109">
        <v>4.1520000000000001</v>
      </c>
      <c r="L109">
        <v>3.9344000000000001</v>
      </c>
      <c r="M109">
        <v>3.8149000000000002</v>
      </c>
      <c r="N109">
        <v>3.9601999999999999</v>
      </c>
      <c r="O109">
        <v>3.6696</v>
      </c>
    </row>
    <row r="110" spans="1:15" x14ac:dyDescent="0.3">
      <c r="B110" t="s">
        <v>134</v>
      </c>
      <c r="J110">
        <v>3.9466999999999999</v>
      </c>
      <c r="K110">
        <v>3.9649999999999999</v>
      </c>
      <c r="L110">
        <v>3.9285000000000001</v>
      </c>
      <c r="M110">
        <v>3.7370999999999999</v>
      </c>
      <c r="N110">
        <v>3.8163999999999998</v>
      </c>
      <c r="O110">
        <v>3.6577999999999999</v>
      </c>
    </row>
    <row r="111" spans="1:15" x14ac:dyDescent="0.3">
      <c r="B111" t="s">
        <v>133</v>
      </c>
      <c r="J111">
        <v>3.8677000000000001</v>
      </c>
      <c r="K111">
        <v>3.8805000000000001</v>
      </c>
      <c r="L111">
        <v>3.8549000000000002</v>
      </c>
      <c r="M111">
        <v>3.6778</v>
      </c>
      <c r="N111">
        <v>3.7989000000000002</v>
      </c>
      <c r="O111">
        <v>3.5567000000000002</v>
      </c>
    </row>
    <row r="112" spans="1:15" x14ac:dyDescent="0.3">
      <c r="B112" t="s">
        <v>136</v>
      </c>
      <c r="J112">
        <v>3.7572999999999999</v>
      </c>
      <c r="K112">
        <v>3.7197</v>
      </c>
      <c r="L112">
        <v>3.7949000000000002</v>
      </c>
      <c r="M112">
        <v>3.6377000000000002</v>
      </c>
      <c r="N112">
        <v>3.7069999999999999</v>
      </c>
      <c r="O112">
        <v>3.5684</v>
      </c>
    </row>
    <row r="113" spans="2:16" x14ac:dyDescent="0.3">
      <c r="B113" t="s">
        <v>137</v>
      </c>
      <c r="J113">
        <v>3.8477999999999999</v>
      </c>
      <c r="K113">
        <v>4.0423</v>
      </c>
      <c r="L113">
        <v>3.6533000000000002</v>
      </c>
      <c r="M113">
        <v>3.8734000000000002</v>
      </c>
      <c r="N113">
        <v>4.0461999999999998</v>
      </c>
      <c r="O113">
        <v>3.7006000000000001</v>
      </c>
    </row>
    <row r="114" spans="2:16" x14ac:dyDescent="0.3">
      <c r="B114" t="s">
        <v>92</v>
      </c>
      <c r="J114">
        <v>3.9944999999999999</v>
      </c>
      <c r="K114">
        <v>4.2576000000000001</v>
      </c>
      <c r="L114">
        <v>3.7313999999999998</v>
      </c>
      <c r="M114">
        <v>3.7780999999999998</v>
      </c>
      <c r="N114">
        <v>3.8574999999999999</v>
      </c>
      <c r="O114">
        <v>3.6987999999999999</v>
      </c>
    </row>
    <row r="115" spans="2:16" x14ac:dyDescent="0.3">
      <c r="B115" t="s">
        <v>138</v>
      </c>
      <c r="J115">
        <v>3.7149000000000001</v>
      </c>
      <c r="K115">
        <v>3.8839999999999999</v>
      </c>
      <c r="L115">
        <v>3.5457999999999998</v>
      </c>
      <c r="M115">
        <v>3.5356999999999998</v>
      </c>
      <c r="N115">
        <v>3.8868</v>
      </c>
      <c r="O115">
        <v>3.1846000000000001</v>
      </c>
      <c r="P115" t="s">
        <v>96</v>
      </c>
    </row>
    <row r="116" spans="2:16" x14ac:dyDescent="0.3">
      <c r="B116" t="s">
        <v>93</v>
      </c>
      <c r="J116">
        <v>3.5249999999999999</v>
      </c>
      <c r="K116">
        <v>3.6120000000000001</v>
      </c>
      <c r="L116">
        <v>3.4380000000000002</v>
      </c>
      <c r="M116">
        <v>3.5390999999999999</v>
      </c>
      <c r="N116">
        <v>3.5590999999999999</v>
      </c>
      <c r="O116">
        <v>3.5190999999999999</v>
      </c>
    </row>
    <row r="117" spans="2:16" x14ac:dyDescent="0.3">
      <c r="B117" t="s">
        <v>94</v>
      </c>
      <c r="J117">
        <v>3.8576999999999999</v>
      </c>
      <c r="K117">
        <v>4.0205000000000002</v>
      </c>
      <c r="L117">
        <v>3.6947999999999999</v>
      </c>
      <c r="M117">
        <v>3.7961999999999998</v>
      </c>
      <c r="N117">
        <v>3.8466</v>
      </c>
      <c r="O117">
        <v>3.7458</v>
      </c>
    </row>
    <row r="118" spans="2:16" x14ac:dyDescent="0.3">
      <c r="B118" t="s">
        <v>95</v>
      </c>
      <c r="J118">
        <v>3.9211</v>
      </c>
      <c r="K118">
        <v>3.9903</v>
      </c>
      <c r="L118">
        <v>3.8517999999999999</v>
      </c>
      <c r="M118">
        <v>3.7692999999999999</v>
      </c>
      <c r="N118">
        <v>3.8069000000000002</v>
      </c>
      <c r="O118">
        <v>3.7317</v>
      </c>
    </row>
    <row r="119" spans="2:16" x14ac:dyDescent="0.3">
      <c r="B119">
        <v>2022</v>
      </c>
    </row>
    <row r="120" spans="2:16" x14ac:dyDescent="0.3">
      <c r="B120" t="s">
        <v>97</v>
      </c>
    </row>
    <row r="121" spans="2:16" x14ac:dyDescent="0.3">
      <c r="B121" t="s">
        <v>98</v>
      </c>
    </row>
    <row r="122" spans="2:16" x14ac:dyDescent="0.3">
      <c r="B122" t="s">
        <v>130</v>
      </c>
      <c r="C122">
        <v>3.6432000000000002</v>
      </c>
      <c r="D122">
        <v>3.6255999999999999</v>
      </c>
      <c r="E122">
        <v>3.6608000000000001</v>
      </c>
      <c r="F122">
        <v>3.6248999999999998</v>
      </c>
      <c r="G122">
        <v>3.6722000000000001</v>
      </c>
      <c r="H122">
        <v>3.5775999999999999</v>
      </c>
    </row>
    <row r="123" spans="2:16" x14ac:dyDescent="0.3">
      <c r="B123" t="s">
        <v>103</v>
      </c>
    </row>
    <row r="124" spans="2:16" x14ac:dyDescent="0.3">
      <c r="B124" t="s">
        <v>100</v>
      </c>
    </row>
    <row r="125" spans="2:16" x14ac:dyDescent="0.3">
      <c r="B125" t="s">
        <v>101</v>
      </c>
    </row>
    <row r="126" spans="2:16" x14ac:dyDescent="0.3">
      <c r="B126" t="s">
        <v>105</v>
      </c>
    </row>
    <row r="127" spans="2:16" x14ac:dyDescent="0.3">
      <c r="B127" t="s">
        <v>104</v>
      </c>
    </row>
    <row r="128" spans="2:16" x14ac:dyDescent="0.3">
      <c r="B128" t="s">
        <v>102</v>
      </c>
    </row>
    <row r="129" spans="1:16" x14ac:dyDescent="0.3">
      <c r="B129" t="s">
        <v>110</v>
      </c>
    </row>
    <row r="130" spans="1:16" x14ac:dyDescent="0.3">
      <c r="A130" t="e" cm="1">
        <f t="array" ref="A130">+H165A119:D171</f>
        <v>#NAME?</v>
      </c>
      <c r="B130">
        <v>2021</v>
      </c>
    </row>
    <row r="131" spans="1:16" x14ac:dyDescent="0.3">
      <c r="B131" t="s">
        <v>97</v>
      </c>
    </row>
    <row r="132" spans="1:16" x14ac:dyDescent="0.3">
      <c r="B132" t="s">
        <v>98</v>
      </c>
    </row>
    <row r="133" spans="1:16" x14ac:dyDescent="0.3">
      <c r="A133" t="s">
        <v>143</v>
      </c>
      <c r="B133" t="s">
        <v>130</v>
      </c>
      <c r="C133">
        <v>3.782</v>
      </c>
      <c r="D133">
        <v>4.0060000000000002</v>
      </c>
      <c r="E133">
        <v>3.5581</v>
      </c>
      <c r="F133">
        <v>3.5937999999999999</v>
      </c>
      <c r="G133">
        <v>3.8944999999999999</v>
      </c>
      <c r="H133">
        <v>3.2930999999999999</v>
      </c>
    </row>
    <row r="134" spans="1:16" x14ac:dyDescent="0.3">
      <c r="B134" t="s">
        <v>100</v>
      </c>
    </row>
    <row r="135" spans="1:16" x14ac:dyDescent="0.3">
      <c r="B135" t="s">
        <v>103</v>
      </c>
    </row>
    <row r="136" spans="1:16" x14ac:dyDescent="0.3">
      <c r="B136" t="s">
        <v>104</v>
      </c>
    </row>
    <row r="137" spans="1:16" x14ac:dyDescent="0.3">
      <c r="B137" t="s">
        <v>101</v>
      </c>
    </row>
    <row r="138" spans="1:16" x14ac:dyDescent="0.3">
      <c r="B138" t="s">
        <v>105</v>
      </c>
    </row>
    <row r="139" spans="1:16" x14ac:dyDescent="0.3">
      <c r="A139" t="s">
        <v>149</v>
      </c>
      <c r="B139" t="s">
        <v>144</v>
      </c>
      <c r="C139">
        <v>3.5663999999999998</v>
      </c>
      <c r="D139">
        <v>3.6680000000000001</v>
      </c>
      <c r="E139">
        <v>3.4647999999999999</v>
      </c>
      <c r="F139">
        <v>3.3940999999999999</v>
      </c>
      <c r="G139">
        <v>3.5714999999999999</v>
      </c>
      <c r="H139">
        <v>3.2166000000000001</v>
      </c>
    </row>
    <row r="140" spans="1:16" x14ac:dyDescent="0.3">
      <c r="B140" t="s">
        <v>102</v>
      </c>
    </row>
    <row r="141" spans="1:16" x14ac:dyDescent="0.3">
      <c r="B141">
        <v>2020</v>
      </c>
    </row>
    <row r="142" spans="1:16" x14ac:dyDescent="0.3">
      <c r="B142" t="s">
        <v>98</v>
      </c>
    </row>
    <row r="143" spans="1:16" x14ac:dyDescent="0.3">
      <c r="B143" t="s">
        <v>97</v>
      </c>
    </row>
    <row r="144" spans="1:16" x14ac:dyDescent="0.3">
      <c r="B144" t="s">
        <v>101</v>
      </c>
      <c r="P144" t="s">
        <v>131</v>
      </c>
    </row>
    <row r="145" spans="2:22" x14ac:dyDescent="0.3">
      <c r="B145" t="s">
        <v>99</v>
      </c>
      <c r="C145">
        <v>3.6838000000000002</v>
      </c>
      <c r="D145">
        <v>3.7183000000000002</v>
      </c>
      <c r="E145">
        <v>3.6493000000000002</v>
      </c>
      <c r="F145">
        <v>3.6179000000000001</v>
      </c>
      <c r="G145">
        <v>3.8534999999999999</v>
      </c>
      <c r="H145">
        <v>3.3822999999999999</v>
      </c>
    </row>
    <row r="146" spans="2:22" x14ac:dyDescent="0.3">
      <c r="B146" t="s">
        <v>100</v>
      </c>
    </row>
    <row r="147" spans="2:22" x14ac:dyDescent="0.3">
      <c r="B147" t="s">
        <v>105</v>
      </c>
    </row>
    <row r="148" spans="2:22" x14ac:dyDescent="0.3">
      <c r="B148" t="s">
        <v>50</v>
      </c>
    </row>
    <row r="149" spans="2:22" x14ac:dyDescent="0.3">
      <c r="B149" t="s">
        <v>102</v>
      </c>
    </row>
    <row r="150" spans="2:22" x14ac:dyDescent="0.3">
      <c r="B150" t="s">
        <v>107</v>
      </c>
      <c r="J150">
        <v>3</v>
      </c>
      <c r="K150">
        <v>2022</v>
      </c>
      <c r="L150">
        <v>3.6432000000000002</v>
      </c>
      <c r="M150">
        <v>3.6255999999999999</v>
      </c>
      <c r="N150">
        <v>3.6608000000000001</v>
      </c>
      <c r="O150">
        <v>3.6248999999999998</v>
      </c>
      <c r="P150">
        <v>3.6722000000000001</v>
      </c>
      <c r="Q150">
        <v>3.5775999999999999</v>
      </c>
      <c r="S150" t="s">
        <v>383</v>
      </c>
      <c r="T150" t="s">
        <v>384</v>
      </c>
      <c r="U150" t="s">
        <v>385</v>
      </c>
      <c r="V150" t="s">
        <v>386</v>
      </c>
    </row>
    <row r="151" spans="2:22" x14ac:dyDescent="0.3">
      <c r="B151" t="s">
        <v>103</v>
      </c>
      <c r="J151">
        <v>3</v>
      </c>
      <c r="K151">
        <v>2021</v>
      </c>
      <c r="L151">
        <v>3.782</v>
      </c>
      <c r="M151">
        <v>4.0060000000000002</v>
      </c>
      <c r="N151">
        <v>3.5581</v>
      </c>
      <c r="O151">
        <v>3.5937999999999999</v>
      </c>
      <c r="P151">
        <v>3.8944999999999999</v>
      </c>
      <c r="Q151">
        <v>3.2930999999999999</v>
      </c>
      <c r="R151" t="s">
        <v>375</v>
      </c>
      <c r="S151">
        <v>3.6432000000000002</v>
      </c>
      <c r="T151">
        <v>3.782</v>
      </c>
      <c r="U151">
        <v>3.6838000000000002</v>
      </c>
      <c r="V151">
        <v>3.6417999999999999</v>
      </c>
    </row>
    <row r="152" spans="2:22" x14ac:dyDescent="0.3">
      <c r="C152">
        <v>3.4430000000000001</v>
      </c>
      <c r="D152">
        <v>3.6576</v>
      </c>
      <c r="E152">
        <v>3.2282999999999999</v>
      </c>
      <c r="F152">
        <v>3.1859999999999999</v>
      </c>
      <c r="G152">
        <v>3.2322000000000002</v>
      </c>
      <c r="H152">
        <v>3.1398000000000001</v>
      </c>
      <c r="J152">
        <v>4</v>
      </c>
      <c r="K152">
        <v>2020</v>
      </c>
      <c r="L152">
        <v>3.6838000000000002</v>
      </c>
      <c r="M152">
        <v>3.7183000000000002</v>
      </c>
      <c r="N152">
        <v>3.6493000000000002</v>
      </c>
      <c r="O152">
        <v>3.6179000000000001</v>
      </c>
      <c r="P152">
        <v>3.8534999999999999</v>
      </c>
      <c r="Q152">
        <v>3.3822999999999999</v>
      </c>
      <c r="R152" t="s">
        <v>376</v>
      </c>
      <c r="S152">
        <v>3.6248999999999998</v>
      </c>
      <c r="T152">
        <v>3.5937999999999999</v>
      </c>
      <c r="U152">
        <v>3.6179000000000001</v>
      </c>
      <c r="V152">
        <v>3.6768999999999998</v>
      </c>
    </row>
    <row r="153" spans="2:22" x14ac:dyDescent="0.3">
      <c r="B153">
        <v>2019</v>
      </c>
      <c r="J153">
        <v>3</v>
      </c>
      <c r="K153">
        <v>2019</v>
      </c>
      <c r="L153">
        <v>3.6417999999999999</v>
      </c>
      <c r="M153">
        <v>3.6522999999999999</v>
      </c>
      <c r="N153">
        <v>3.6313</v>
      </c>
      <c r="O153">
        <v>3.6768999999999998</v>
      </c>
      <c r="P153">
        <v>3.7902999999999998</v>
      </c>
      <c r="Q153">
        <v>3.5634999999999999</v>
      </c>
    </row>
    <row r="154" spans="2:22" x14ac:dyDescent="0.3">
      <c r="B154" t="s">
        <v>98</v>
      </c>
    </row>
    <row r="155" spans="2:22" x14ac:dyDescent="0.3">
      <c r="B155" t="s">
        <v>97</v>
      </c>
      <c r="J155">
        <v>9</v>
      </c>
      <c r="K155">
        <v>2021</v>
      </c>
      <c r="L155">
        <v>3.5663999999999998</v>
      </c>
      <c r="M155">
        <v>3.6680000000000001</v>
      </c>
      <c r="N155">
        <v>3.4647999999999999</v>
      </c>
      <c r="O155">
        <v>3.3940999999999999</v>
      </c>
      <c r="P155">
        <v>3.5714999999999999</v>
      </c>
      <c r="Q155">
        <v>3.2166000000000001</v>
      </c>
    </row>
    <row r="156" spans="2:22" x14ac:dyDescent="0.3">
      <c r="B156" t="s">
        <v>130</v>
      </c>
      <c r="C156">
        <v>3.6417999999999999</v>
      </c>
      <c r="D156">
        <v>3.6522999999999999</v>
      </c>
      <c r="E156">
        <v>3.6313</v>
      </c>
      <c r="F156">
        <v>3.6768999999999998</v>
      </c>
      <c r="G156">
        <v>3.7902999999999998</v>
      </c>
      <c r="H156">
        <v>3.5634999999999999</v>
      </c>
      <c r="J156" t="s">
        <v>148</v>
      </c>
      <c r="K156">
        <v>2020</v>
      </c>
      <c r="L156">
        <v>3.4430000000000001</v>
      </c>
      <c r="M156">
        <v>3.6576</v>
      </c>
      <c r="N156">
        <v>3.2282999999999999</v>
      </c>
      <c r="O156">
        <v>3.1859999999999999</v>
      </c>
      <c r="P156">
        <v>3.2322000000000002</v>
      </c>
      <c r="Q156">
        <v>3.1398000000000001</v>
      </c>
    </row>
    <row r="157" spans="2:22" x14ac:dyDescent="0.3">
      <c r="B157" t="s">
        <v>141</v>
      </c>
      <c r="J157">
        <v>8</v>
      </c>
      <c r="K157">
        <v>2019</v>
      </c>
      <c r="L157">
        <v>3.7915999999999999</v>
      </c>
      <c r="M157">
        <v>3.923</v>
      </c>
      <c r="N157">
        <v>3.6602000000000001</v>
      </c>
      <c r="O157">
        <v>3.6029</v>
      </c>
      <c r="P157">
        <v>3.8605999999999998</v>
      </c>
      <c r="Q157">
        <v>3.3452999999999999</v>
      </c>
    </row>
    <row r="158" spans="2:22" x14ac:dyDescent="0.3">
      <c r="B158" t="s">
        <v>105</v>
      </c>
      <c r="J158">
        <v>4</v>
      </c>
      <c r="K158">
        <v>2018</v>
      </c>
      <c r="L158">
        <v>3.4645999999999999</v>
      </c>
      <c r="M158">
        <v>3.5543</v>
      </c>
      <c r="N158">
        <v>3.375</v>
      </c>
      <c r="O158">
        <v>3.2930999999999999</v>
      </c>
      <c r="P158">
        <v>3.3841999999999999</v>
      </c>
      <c r="Q158">
        <v>3.2019000000000002</v>
      </c>
    </row>
    <row r="159" spans="2:22" x14ac:dyDescent="0.3">
      <c r="B159" t="s">
        <v>108</v>
      </c>
      <c r="J159">
        <v>7</v>
      </c>
      <c r="K159">
        <v>2017</v>
      </c>
      <c r="L159">
        <v>3.4603000000000002</v>
      </c>
      <c r="M159">
        <v>3.5495000000000001</v>
      </c>
      <c r="N159">
        <v>3.3711000000000002</v>
      </c>
      <c r="O159">
        <v>3.3997000000000002</v>
      </c>
      <c r="P159">
        <v>3.4195000000000002</v>
      </c>
      <c r="Q159">
        <v>3.38</v>
      </c>
    </row>
    <row r="160" spans="2:22" x14ac:dyDescent="0.3">
      <c r="B160" t="s">
        <v>104</v>
      </c>
      <c r="J160">
        <v>10</v>
      </c>
      <c r="K160">
        <v>2016</v>
      </c>
      <c r="L160">
        <v>3.8088000000000002</v>
      </c>
      <c r="M160">
        <v>3.8174999999999999</v>
      </c>
      <c r="N160">
        <v>3.8001</v>
      </c>
      <c r="O160">
        <v>3.6745999999999999</v>
      </c>
      <c r="P160">
        <v>3.6187</v>
      </c>
      <c r="Q160">
        <v>3.7303999999999999</v>
      </c>
    </row>
    <row r="161" spans="2:16" x14ac:dyDescent="0.3">
      <c r="B161" t="s">
        <v>106</v>
      </c>
      <c r="C161">
        <v>3.7915999999999999</v>
      </c>
      <c r="D161">
        <v>3.923</v>
      </c>
      <c r="E161">
        <v>3.6602000000000001</v>
      </c>
      <c r="F161">
        <v>3.6029</v>
      </c>
      <c r="G161">
        <v>3.8605999999999998</v>
      </c>
      <c r="H161">
        <v>3.3452999999999999</v>
      </c>
    </row>
    <row r="162" spans="2:16" x14ac:dyDescent="0.3">
      <c r="B162" t="s">
        <v>107</v>
      </c>
    </row>
    <row r="163" spans="2:16" x14ac:dyDescent="0.3">
      <c r="B163" t="s">
        <v>109</v>
      </c>
    </row>
    <row r="164" spans="2:16" x14ac:dyDescent="0.3">
      <c r="B164">
        <v>2018</v>
      </c>
      <c r="K164" t="s">
        <v>377</v>
      </c>
      <c r="L164" t="s">
        <v>378</v>
      </c>
      <c r="M164" t="s">
        <v>379</v>
      </c>
      <c r="N164" t="s">
        <v>380</v>
      </c>
      <c r="O164" t="s">
        <v>381</v>
      </c>
      <c r="P164" t="s">
        <v>382</v>
      </c>
    </row>
    <row r="165" spans="2:16" x14ac:dyDescent="0.3">
      <c r="B165" t="s">
        <v>97</v>
      </c>
      <c r="J165" t="s">
        <v>375</v>
      </c>
      <c r="K165">
        <v>3.8088000000000002</v>
      </c>
      <c r="L165">
        <v>3.4603000000000002</v>
      </c>
      <c r="M165">
        <v>3.4645999999999999</v>
      </c>
      <c r="N165">
        <v>3.7915999999999999</v>
      </c>
      <c r="O165">
        <v>3.4430000000000001</v>
      </c>
      <c r="P165">
        <v>3.5663999999999998</v>
      </c>
    </row>
    <row r="166" spans="2:16" x14ac:dyDescent="0.3">
      <c r="B166" t="s">
        <v>98</v>
      </c>
      <c r="J166" t="s">
        <v>376</v>
      </c>
      <c r="K166">
        <v>3.6745999999999999</v>
      </c>
      <c r="L166">
        <v>3.3997000000000002</v>
      </c>
      <c r="M166">
        <v>3.2930999999999999</v>
      </c>
      <c r="N166">
        <v>3.6029</v>
      </c>
      <c r="O166">
        <v>3.1859999999999999</v>
      </c>
      <c r="P166">
        <v>3.3940999999999999</v>
      </c>
    </row>
    <row r="167" spans="2:16" x14ac:dyDescent="0.3">
      <c r="B167" t="s">
        <v>101</v>
      </c>
    </row>
    <row r="168" spans="2:16" x14ac:dyDescent="0.3">
      <c r="B168" t="s">
        <v>106</v>
      </c>
      <c r="C168">
        <v>3.4645999999999999</v>
      </c>
      <c r="D168">
        <v>3.5543</v>
      </c>
      <c r="E168">
        <v>3.375</v>
      </c>
      <c r="F168">
        <v>3.2930999999999999</v>
      </c>
      <c r="G168">
        <v>3.3841999999999999</v>
      </c>
      <c r="H168">
        <v>3.2019000000000002</v>
      </c>
    </row>
    <row r="169" spans="2:16" x14ac:dyDescent="0.3">
      <c r="B169" t="s">
        <v>105</v>
      </c>
    </row>
    <row r="170" spans="2:16" x14ac:dyDescent="0.3">
      <c r="B170" t="s">
        <v>110</v>
      </c>
    </row>
    <row r="171" spans="2:16" x14ac:dyDescent="0.3">
      <c r="B171" t="s">
        <v>111</v>
      </c>
    </row>
    <row r="172" spans="2:16" x14ac:dyDescent="0.3">
      <c r="B172" t="s">
        <v>112</v>
      </c>
    </row>
    <row r="173" spans="2:16" x14ac:dyDescent="0.3">
      <c r="B173" t="s">
        <v>104</v>
      </c>
    </row>
    <row r="174" spans="2:16" x14ac:dyDescent="0.3">
      <c r="B174" t="s">
        <v>113</v>
      </c>
    </row>
    <row r="175" spans="2:16" x14ac:dyDescent="0.3">
      <c r="B175">
        <v>2017</v>
      </c>
    </row>
    <row r="176" spans="2:16" x14ac:dyDescent="0.3">
      <c r="B176" t="s">
        <v>97</v>
      </c>
    </row>
    <row r="177" spans="2:24" x14ac:dyDescent="0.3">
      <c r="B177" t="s">
        <v>142</v>
      </c>
      <c r="L177">
        <v>2021</v>
      </c>
      <c r="Q177">
        <v>2016</v>
      </c>
    </row>
    <row r="178" spans="2:24" x14ac:dyDescent="0.3">
      <c r="B178" t="s">
        <v>101</v>
      </c>
      <c r="L178">
        <v>9</v>
      </c>
      <c r="M178" t="s">
        <v>148</v>
      </c>
      <c r="N178">
        <v>7</v>
      </c>
      <c r="O178">
        <v>4</v>
      </c>
      <c r="P178">
        <v>6</v>
      </c>
      <c r="Q178">
        <v>10</v>
      </c>
    </row>
    <row r="179" spans="2:24" x14ac:dyDescent="0.3">
      <c r="B179" t="s">
        <v>110</v>
      </c>
    </row>
    <row r="180" spans="2:24" x14ac:dyDescent="0.3">
      <c r="B180" t="s">
        <v>105</v>
      </c>
    </row>
    <row r="181" spans="2:24" x14ac:dyDescent="0.3">
      <c r="B181" t="s">
        <v>140</v>
      </c>
    </row>
    <row r="182" spans="2:24" x14ac:dyDescent="0.3">
      <c r="B182" t="s">
        <v>106</v>
      </c>
      <c r="C182">
        <v>3.4603000000000002</v>
      </c>
      <c r="D182">
        <v>3.5495000000000001</v>
      </c>
      <c r="E182">
        <v>3.3711000000000002</v>
      </c>
      <c r="F182">
        <v>3.3997000000000002</v>
      </c>
      <c r="G182">
        <v>3.4195000000000002</v>
      </c>
      <c r="H182">
        <v>3.38</v>
      </c>
    </row>
    <row r="183" spans="2:24" x14ac:dyDescent="0.3">
      <c r="B183" t="s">
        <v>114</v>
      </c>
    </row>
    <row r="184" spans="2:24" x14ac:dyDescent="0.3">
      <c r="B184" t="s">
        <v>139</v>
      </c>
    </row>
    <row r="185" spans="2:24" x14ac:dyDescent="0.3">
      <c r="B185" t="s">
        <v>132</v>
      </c>
      <c r="H185" cm="1">
        <f t="array" aca="1" ref="H185" ca="1">+H173:AB185</f>
        <v>0</v>
      </c>
    </row>
    <row r="186" spans="2:24" x14ac:dyDescent="0.3">
      <c r="B186">
        <v>2016</v>
      </c>
    </row>
    <row r="187" spans="2:24" x14ac:dyDescent="0.3">
      <c r="B187" t="s">
        <v>101</v>
      </c>
    </row>
    <row r="188" spans="2:24" x14ac:dyDescent="0.3">
      <c r="B188" t="s">
        <v>142</v>
      </c>
    </row>
    <row r="189" spans="2:24" x14ac:dyDescent="0.3">
      <c r="B189" t="s">
        <v>97</v>
      </c>
      <c r="X189" t="s">
        <v>172</v>
      </c>
    </row>
    <row r="190" spans="2:24" x14ac:dyDescent="0.3">
      <c r="B190" t="s">
        <v>132</v>
      </c>
    </row>
    <row r="191" spans="2:24" x14ac:dyDescent="0.3">
      <c r="B191" t="s">
        <v>105</v>
      </c>
    </row>
    <row r="192" spans="2:24" x14ac:dyDescent="0.3">
      <c r="B192" t="s">
        <v>146</v>
      </c>
    </row>
    <row r="193" spans="2:8" x14ac:dyDescent="0.3">
      <c r="B193" t="s">
        <v>114</v>
      </c>
    </row>
    <row r="194" spans="2:8" x14ac:dyDescent="0.3">
      <c r="B194" t="s">
        <v>110</v>
      </c>
    </row>
    <row r="195" spans="2:8" x14ac:dyDescent="0.3">
      <c r="B195" t="s">
        <v>147</v>
      </c>
    </row>
    <row r="196" spans="2:8" x14ac:dyDescent="0.3">
      <c r="B196" t="s">
        <v>144</v>
      </c>
      <c r="C196">
        <v>3.8088000000000002</v>
      </c>
      <c r="D196">
        <v>3.8174999999999999</v>
      </c>
      <c r="E196">
        <v>3.8001</v>
      </c>
      <c r="F196">
        <v>3.6745999999999999</v>
      </c>
      <c r="G196">
        <v>3.6187</v>
      </c>
      <c r="H196">
        <v>3.7303999999999999</v>
      </c>
    </row>
    <row r="213" spans="4:14" x14ac:dyDescent="0.3">
      <c r="L213" s="23" t="s">
        <v>152</v>
      </c>
      <c r="M213" s="23" t="s">
        <v>418</v>
      </c>
      <c r="N213" s="23" t="s">
        <v>420</v>
      </c>
    </row>
    <row r="214" spans="4:14" x14ac:dyDescent="0.3">
      <c r="L214" s="23" t="s">
        <v>57</v>
      </c>
      <c r="M214" s="23" t="s">
        <v>418</v>
      </c>
      <c r="N214" s="23" t="s">
        <v>420</v>
      </c>
    </row>
    <row r="215" spans="4:14" x14ac:dyDescent="0.3">
      <c r="D215" t="s">
        <v>120</v>
      </c>
      <c r="E215" t="s">
        <v>121</v>
      </c>
      <c r="F215" t="s">
        <v>122</v>
      </c>
      <c r="L215" s="23" t="s">
        <v>53</v>
      </c>
      <c r="M215" s="23" t="s">
        <v>418</v>
      </c>
      <c r="N215" s="23" t="s">
        <v>420</v>
      </c>
    </row>
    <row r="216" spans="4:14" x14ac:dyDescent="0.3">
      <c r="D216">
        <v>14</v>
      </c>
      <c r="E216">
        <v>2021</v>
      </c>
      <c r="F216">
        <v>4.2214</v>
      </c>
      <c r="L216" s="23" t="s">
        <v>59</v>
      </c>
      <c r="M216" s="23" t="s">
        <v>418</v>
      </c>
      <c r="N216" s="23" t="s">
        <v>420</v>
      </c>
    </row>
    <row r="217" spans="4:14" x14ac:dyDescent="0.3">
      <c r="D217">
        <v>13</v>
      </c>
      <c r="E217">
        <v>2021</v>
      </c>
      <c r="F217">
        <v>4.0061999999999998</v>
      </c>
      <c r="L217" s="23" t="s">
        <v>52</v>
      </c>
      <c r="M217" s="23" t="s">
        <v>418</v>
      </c>
      <c r="N217" s="23" t="s">
        <v>420</v>
      </c>
    </row>
    <row r="218" spans="4:14" x14ac:dyDescent="0.3">
      <c r="D218">
        <v>23</v>
      </c>
      <c r="E218">
        <v>2020</v>
      </c>
      <c r="F218">
        <v>3.9967000000000001</v>
      </c>
      <c r="L218" s="23" t="s">
        <v>163</v>
      </c>
      <c r="M218" s="23" t="s">
        <v>418</v>
      </c>
      <c r="N218" s="23" t="s">
        <v>420</v>
      </c>
    </row>
    <row r="219" spans="4:14" x14ac:dyDescent="0.3">
      <c r="D219">
        <v>7</v>
      </c>
      <c r="E219">
        <v>2022</v>
      </c>
      <c r="F219">
        <v>3.9937999999999998</v>
      </c>
      <c r="L219" s="23" t="s">
        <v>54</v>
      </c>
      <c r="M219" s="23" t="s">
        <v>418</v>
      </c>
      <c r="N219" s="23" t="s">
        <v>420</v>
      </c>
    </row>
    <row r="220" spans="4:14" x14ac:dyDescent="0.3">
      <c r="D220">
        <v>21</v>
      </c>
      <c r="E220">
        <v>2020</v>
      </c>
      <c r="F220">
        <v>3.9325999999999999</v>
      </c>
      <c r="L220" s="23" t="s">
        <v>60</v>
      </c>
      <c r="M220" s="23" t="s">
        <v>418</v>
      </c>
      <c r="N220" s="23" t="s">
        <v>420</v>
      </c>
    </row>
    <row r="221" spans="4:14" x14ac:dyDescent="0.3">
      <c r="D221">
        <v>5</v>
      </c>
      <c r="E221">
        <v>2022</v>
      </c>
      <c r="F221">
        <v>3.8875999999999999</v>
      </c>
      <c r="L221" s="23" t="s">
        <v>55</v>
      </c>
      <c r="M221" s="23" t="s">
        <v>418</v>
      </c>
      <c r="N221" s="23" t="s">
        <v>420</v>
      </c>
    </row>
    <row r="222" spans="4:14" x14ac:dyDescent="0.3">
      <c r="D222">
        <v>25</v>
      </c>
      <c r="E222">
        <v>2020</v>
      </c>
      <c r="F222">
        <v>3.8662000000000001</v>
      </c>
      <c r="L222" s="23" t="s">
        <v>58</v>
      </c>
      <c r="M222" s="23" t="s">
        <v>418</v>
      </c>
      <c r="N222" s="23" t="s">
        <v>420</v>
      </c>
    </row>
    <row r="223" spans="4:14" x14ac:dyDescent="0.3">
      <c r="D223">
        <v>29</v>
      </c>
      <c r="E223">
        <v>2020</v>
      </c>
      <c r="F223">
        <v>3.8401000000000001</v>
      </c>
      <c r="L223" s="23" t="s">
        <v>118</v>
      </c>
      <c r="M223" s="23" t="s">
        <v>418</v>
      </c>
      <c r="N223" s="23" t="s">
        <v>420</v>
      </c>
    </row>
    <row r="224" spans="4:14" x14ac:dyDescent="0.3">
      <c r="D224">
        <v>26</v>
      </c>
      <c r="E224">
        <v>2020</v>
      </c>
      <c r="F224">
        <v>3.8275999999999999</v>
      </c>
      <c r="L224" s="23" t="s">
        <v>71</v>
      </c>
      <c r="M224" s="23" t="s">
        <v>418</v>
      </c>
      <c r="N224" s="23" t="s">
        <v>420</v>
      </c>
    </row>
    <row r="225" spans="4:14" x14ac:dyDescent="0.3">
      <c r="D225">
        <v>11</v>
      </c>
      <c r="E225">
        <v>2021</v>
      </c>
      <c r="F225">
        <v>3.8178000000000001</v>
      </c>
      <c r="L225" s="23" t="s">
        <v>61</v>
      </c>
      <c r="M225" s="23" t="s">
        <v>418</v>
      </c>
      <c r="N225" s="23" t="s">
        <v>420</v>
      </c>
    </row>
    <row r="226" spans="4:14" x14ac:dyDescent="0.3">
      <c r="D226">
        <v>4</v>
      </c>
      <c r="E226">
        <v>2022</v>
      </c>
      <c r="F226">
        <v>3.7972000000000001</v>
      </c>
      <c r="L226" s="23" t="s">
        <v>73</v>
      </c>
      <c r="M226" s="23" t="s">
        <v>418</v>
      </c>
      <c r="N226" s="23" t="s">
        <v>420</v>
      </c>
    </row>
    <row r="227" spans="4:14" x14ac:dyDescent="0.3">
      <c r="D227">
        <v>22</v>
      </c>
      <c r="E227">
        <v>2020</v>
      </c>
      <c r="F227">
        <v>3.7435</v>
      </c>
      <c r="L227" s="23" t="s">
        <v>63</v>
      </c>
      <c r="M227" s="23" t="s">
        <v>418</v>
      </c>
      <c r="N227" s="23" t="s">
        <v>420</v>
      </c>
    </row>
    <row r="228" spans="4:14" x14ac:dyDescent="0.3">
      <c r="D228">
        <v>15</v>
      </c>
      <c r="E228">
        <v>2021</v>
      </c>
      <c r="F228">
        <v>3.7376</v>
      </c>
      <c r="L228" s="23" t="s">
        <v>72</v>
      </c>
      <c r="M228" s="23" t="s">
        <v>418</v>
      </c>
      <c r="N228" s="23" t="s">
        <v>420</v>
      </c>
    </row>
    <row r="229" spans="4:14" x14ac:dyDescent="0.3">
      <c r="D229">
        <v>2</v>
      </c>
      <c r="E229">
        <v>2022</v>
      </c>
      <c r="F229">
        <v>3.7290999999999999</v>
      </c>
      <c r="L229" s="23" t="s">
        <v>64</v>
      </c>
      <c r="M229" s="23" t="s">
        <v>418</v>
      </c>
      <c r="N229" s="23" t="s">
        <v>420</v>
      </c>
    </row>
    <row r="230" spans="4:14" x14ac:dyDescent="0.3">
      <c r="D230">
        <v>24</v>
      </c>
      <c r="E230">
        <v>2020</v>
      </c>
      <c r="F230">
        <v>3.7286999999999999</v>
      </c>
      <c r="L230" s="40" t="s">
        <v>74</v>
      </c>
      <c r="M230" s="23" t="s">
        <v>418</v>
      </c>
      <c r="N230" s="23" t="s">
        <v>420</v>
      </c>
    </row>
    <row r="231" spans="4:14" x14ac:dyDescent="0.3">
      <c r="D231">
        <v>10</v>
      </c>
      <c r="E231">
        <v>2022</v>
      </c>
      <c r="F231">
        <v>3.7069000000000001</v>
      </c>
      <c r="L231" s="40" t="s">
        <v>67</v>
      </c>
      <c r="M231" s="23" t="s">
        <v>418</v>
      </c>
      <c r="N231" s="23" t="s">
        <v>420</v>
      </c>
    </row>
    <row r="232" spans="4:14" x14ac:dyDescent="0.3">
      <c r="D232">
        <v>12</v>
      </c>
      <c r="E232">
        <v>2021</v>
      </c>
      <c r="F232">
        <v>3.6894</v>
      </c>
      <c r="L232" s="40" t="s">
        <v>65</v>
      </c>
      <c r="M232" s="23" t="s">
        <v>418</v>
      </c>
      <c r="N232" s="23" t="s">
        <v>420</v>
      </c>
    </row>
    <row r="233" spans="4:14" x14ac:dyDescent="0.3">
      <c r="D233">
        <v>6</v>
      </c>
      <c r="E233">
        <v>2022</v>
      </c>
      <c r="F233">
        <v>3.6789999999999998</v>
      </c>
      <c r="L233" s="23" t="s">
        <v>62</v>
      </c>
      <c r="M233" s="23" t="s">
        <v>418</v>
      </c>
      <c r="N233" s="23" t="s">
        <v>420</v>
      </c>
    </row>
    <row r="234" spans="4:14" x14ac:dyDescent="0.3">
      <c r="D234">
        <v>18</v>
      </c>
      <c r="E234">
        <v>2021</v>
      </c>
      <c r="F234">
        <v>3.6065999999999998</v>
      </c>
      <c r="L234" s="23" t="s">
        <v>68</v>
      </c>
      <c r="M234" s="23" t="s">
        <v>418</v>
      </c>
      <c r="N234" s="23" t="s">
        <v>420</v>
      </c>
    </row>
    <row r="235" spans="4:14" x14ac:dyDescent="0.3">
      <c r="D235">
        <v>3</v>
      </c>
      <c r="E235">
        <v>2022</v>
      </c>
      <c r="F235">
        <v>3.5802999999999998</v>
      </c>
      <c r="L235" s="23" t="s">
        <v>66</v>
      </c>
      <c r="M235" s="23" t="s">
        <v>418</v>
      </c>
      <c r="N235" s="23" t="s">
        <v>420</v>
      </c>
    </row>
    <row r="236" spans="4:14" x14ac:dyDescent="0.3">
      <c r="D236">
        <v>17</v>
      </c>
      <c r="E236">
        <v>2021</v>
      </c>
      <c r="F236">
        <v>3.4319999999999999</v>
      </c>
      <c r="L236" s="23" t="s">
        <v>162</v>
      </c>
      <c r="M236" s="23" t="s">
        <v>418</v>
      </c>
      <c r="N236" s="23" t="s">
        <v>420</v>
      </c>
    </row>
    <row r="237" spans="4:14" x14ac:dyDescent="0.3">
      <c r="D237">
        <v>9</v>
      </c>
      <c r="E237">
        <v>2022</v>
      </c>
      <c r="F237">
        <v>3.4184000000000001</v>
      </c>
      <c r="L237" s="23" t="s">
        <v>130</v>
      </c>
      <c r="M237" s="41" t="s">
        <v>418</v>
      </c>
      <c r="N237" s="41" t="s">
        <v>419</v>
      </c>
    </row>
    <row r="238" spans="4:14" x14ac:dyDescent="0.3">
      <c r="D238">
        <v>30</v>
      </c>
      <c r="E238">
        <v>2020</v>
      </c>
      <c r="F238">
        <v>3.3887999999999998</v>
      </c>
      <c r="L238" s="23" t="s">
        <v>106</v>
      </c>
      <c r="M238" s="41" t="s">
        <v>418</v>
      </c>
      <c r="N238" s="41" t="s">
        <v>419</v>
      </c>
    </row>
    <row r="239" spans="4:14" x14ac:dyDescent="0.3">
      <c r="D239">
        <v>1</v>
      </c>
      <c r="E239">
        <v>2022</v>
      </c>
      <c r="F239">
        <v>3.3668999999999998</v>
      </c>
    </row>
    <row r="240" spans="4:14" x14ac:dyDescent="0.3">
      <c r="D240">
        <v>19</v>
      </c>
      <c r="E240">
        <v>2021</v>
      </c>
      <c r="F240">
        <v>3.3249</v>
      </c>
    </row>
    <row r="241" spans="4:6" x14ac:dyDescent="0.3">
      <c r="D241">
        <v>28</v>
      </c>
      <c r="E241">
        <v>2020</v>
      </c>
      <c r="F241">
        <v>3.14</v>
      </c>
    </row>
    <row r="242" spans="4:6" x14ac:dyDescent="0.3">
      <c r="D242">
        <v>16</v>
      </c>
      <c r="E242">
        <v>2021</v>
      </c>
      <c r="F242">
        <v>3.1173999999999999</v>
      </c>
    </row>
    <row r="243" spans="4:6" x14ac:dyDescent="0.3">
      <c r="D243">
        <v>8</v>
      </c>
      <c r="E243">
        <v>2022</v>
      </c>
      <c r="F243">
        <v>3.0901999999999998</v>
      </c>
    </row>
    <row r="244" spans="4:6" x14ac:dyDescent="0.3">
      <c r="D244">
        <v>20</v>
      </c>
      <c r="E244">
        <v>2021</v>
      </c>
      <c r="F244">
        <v>2.9845999999999999</v>
      </c>
    </row>
    <row r="245" spans="4:6" x14ac:dyDescent="0.3">
      <c r="D245">
        <v>27</v>
      </c>
      <c r="E245">
        <v>2020</v>
      </c>
      <c r="F245">
        <v>2.7149999999999999</v>
      </c>
    </row>
  </sheetData>
  <mergeCells count="1">
    <mergeCell ref="AJ22:AM22"/>
  </mergeCells>
  <phoneticPr fontId="1" type="noConversion"/>
  <hyperlinks>
    <hyperlink ref="A1" r:id="rId1" xr:uid="{417B8CC6-2E1C-428F-A51A-B4E1F93B97FC}"/>
  </hyperlinks>
  <pageMargins left="0.7" right="0.7" top="0.75" bottom="0.75" header="0.3" footer="0.3"/>
  <pageSetup paperSize="9" orientation="portrait" r:id="rId2"/>
  <drawing r:id="rId3"/>
  <tableParts count="3"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Li</dc:creator>
  <cp:lastModifiedBy>Kevin Li</cp:lastModifiedBy>
  <dcterms:created xsi:type="dcterms:W3CDTF">2022-11-14T22:29:00Z</dcterms:created>
  <dcterms:modified xsi:type="dcterms:W3CDTF">2023-04-11T05:53:05Z</dcterms:modified>
</cp:coreProperties>
</file>