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/Documents/Repositories/covid-communities/COVID-19-Community-Response/backend/data/tweets/"/>
    </mc:Choice>
  </mc:AlternateContent>
  <xr:revisionPtr revIDLastSave="0" documentId="13_ncr:1_{F357282F-84D1-C746-90A6-2E47D53ACD52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tweets" sheetId="1" r:id="rId1"/>
  </sheets>
  <definedNames>
    <definedName name="_xlnm._FilterDatabase" localSheetId="0" hidden="1">tweets!$A$1:$C$3227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</calcChain>
</file>

<file path=xl/sharedStrings.xml><?xml version="1.0" encoding="utf-8"?>
<sst xmlns="http://schemas.openxmlformats.org/spreadsheetml/2006/main" count="5" uniqueCount="3">
  <si>
    <t>id_str</t>
  </si>
  <si>
    <t>support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</si>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</sst>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16" fillId="0" borderId="0" xfId="0" applyFont="1" applyAlignment="1">
      <alignment horizontal="left" vertical="top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27"/>
  <sheetViews>
    <sheetView tabSelected="1" workbookViewId="0">
      <selection activeCell="J9" sqref="J9"/>
    </sheetView>
  </sheetViews>
  <sheetFormatPr baseColWidth="10" defaultRowHeight="16" x14ac:dyDescent="0.2"/>
  <cols>
    <col min="1" max="1" width="2.83203125" style="1" customWidth="1"/>
    <col min="2" max="2" width="21.6640625" style="1" customWidth="1"/>
  </cols>
  <sheetData>
    <row r="1" spans="1:3" s="3" customFormat="1" x14ac:dyDescent="0.2">
      <c r="A1" s="2"/>
      <c r="B1" s="2" t="s">
        <v>0</v>
      </c>
      <c r="C1" t="s">
        <v>1</v>
      </c>
    </row>
    <row r="2" spans="1:3" x14ac:dyDescent="0.2">
      <c r="A2" s="1">
        <v>0</v>
      </c>
      <c r="B2" s="1" t="str">
        <f>"1242070780839636998"</f>
        <v>1242070780839636998</v>
      </c>
      <c r="C2">
        <v>0</v>
      </c>
    </row>
    <row r="3" spans="1:3" x14ac:dyDescent="0.2">
      <c r="A3" s="1">
        <v>1</v>
      </c>
      <c r="B3" s="1" t="str">
        <f>"1242070977321865217"</f>
        <v>1242070977321865217</v>
      </c>
      <c r="C3">
        <v>0</v>
      </c>
    </row>
    <row r="4" spans="1:3" x14ac:dyDescent="0.2">
      <c r="A4" s="1">
        <v>2</v>
      </c>
      <c r="B4" s="1" t="str">
        <f>"1242070982531088384"</f>
        <v>1242070982531088384</v>
      </c>
      <c r="C4">
        <v>0</v>
      </c>
    </row>
    <row r="5" spans="1:3" x14ac:dyDescent="0.2">
      <c r="A5" s="1">
        <v>3</v>
      </c>
      <c r="B5" s="1" t="str">
        <f>"1242071279538188288"</f>
        <v>1242071279538188288</v>
      </c>
      <c r="C5">
        <v>0</v>
      </c>
    </row>
    <row r="6" spans="1:3" x14ac:dyDescent="0.2">
      <c r="A6" s="1">
        <v>4</v>
      </c>
      <c r="B6" s="1" t="str">
        <f>"1242071760369078278"</f>
        <v>1242071760369078278</v>
      </c>
      <c r="C6">
        <v>0</v>
      </c>
    </row>
    <row r="7" spans="1:3" x14ac:dyDescent="0.2">
      <c r="A7" s="1">
        <v>5</v>
      </c>
      <c r="B7" s="1" t="str">
        <f>"1242072836879106048"</f>
        <v>1242072836879106048</v>
      </c>
      <c r="C7">
        <v>0</v>
      </c>
    </row>
    <row r="8" spans="1:3" x14ac:dyDescent="0.2">
      <c r="A8" s="1">
        <v>6</v>
      </c>
      <c r="B8" s="1" t="str">
        <f>"1242073356381323266"</f>
        <v>1242073356381323266</v>
      </c>
      <c r="C8">
        <v>0</v>
      </c>
    </row>
    <row r="9" spans="1:3" x14ac:dyDescent="0.2">
      <c r="A9" s="1">
        <v>7</v>
      </c>
      <c r="B9" s="1" t="str">
        <f>"1242073937057587205"</f>
        <v>1242073937057587205</v>
      </c>
      <c r="C9">
        <v>0</v>
      </c>
    </row>
    <row r="10" spans="1:3" x14ac:dyDescent="0.2">
      <c r="A10" s="1">
        <v>8</v>
      </c>
      <c r="B10" s="1" t="str">
        <f>"1242075252210970624"</f>
        <v>1242075252210970624</v>
      </c>
      <c r="C10">
        <v>0</v>
      </c>
    </row>
    <row r="11" spans="1:3" x14ac:dyDescent="0.2">
      <c r="A11" s="1">
        <v>9</v>
      </c>
      <c r="B11" s="1" t="str">
        <f>"1242075334813638657"</f>
        <v>1242075334813638657</v>
      </c>
      <c r="C11">
        <v>0</v>
      </c>
    </row>
    <row r="12" spans="1:3" x14ac:dyDescent="0.2">
      <c r="A12" s="1">
        <v>10</v>
      </c>
      <c r="B12" s="1" t="str">
        <f>"1242076900199202816"</f>
        <v>1242076900199202816</v>
      </c>
      <c r="C12">
        <v>0</v>
      </c>
    </row>
    <row r="13" spans="1:3" x14ac:dyDescent="0.2">
      <c r="A13" s="1">
        <v>11</v>
      </c>
      <c r="B13" s="1" t="str">
        <f>"1242077547577446401"</f>
        <v>1242077547577446401</v>
      </c>
      <c r="C13">
        <v>0</v>
      </c>
    </row>
    <row r="14" spans="1:3" x14ac:dyDescent="0.2">
      <c r="A14" s="1">
        <v>12</v>
      </c>
      <c r="B14" s="1" t="str">
        <f>"1242078714533380098"</f>
        <v>1242078714533380098</v>
      </c>
      <c r="C14">
        <v>0</v>
      </c>
    </row>
    <row r="15" spans="1:3" x14ac:dyDescent="0.2">
      <c r="A15" s="1">
        <v>13</v>
      </c>
      <c r="B15" s="1" t="str">
        <f>"1242079544498180096"</f>
        <v>1242079544498180096</v>
      </c>
      <c r="C15">
        <v>0</v>
      </c>
    </row>
    <row r="16" spans="1:3" x14ac:dyDescent="0.2">
      <c r="A16" s="1">
        <v>14</v>
      </c>
      <c r="B16" s="1" t="str">
        <f>"1242080201451941889"</f>
        <v>1242080201451941889</v>
      </c>
      <c r="C16">
        <v>0</v>
      </c>
    </row>
    <row r="17" spans="1:3" x14ac:dyDescent="0.2">
      <c r="A17" s="1">
        <v>15</v>
      </c>
      <c r="B17" s="1" t="str">
        <f>"1242082685134213129"</f>
        <v>1242082685134213129</v>
      </c>
      <c r="C17">
        <v>0</v>
      </c>
    </row>
    <row r="18" spans="1:3" x14ac:dyDescent="0.2">
      <c r="A18" s="1">
        <v>16</v>
      </c>
      <c r="B18" s="1" t="str">
        <f>"1242083356361326595"</f>
        <v>1242083356361326595</v>
      </c>
      <c r="C18">
        <v>0</v>
      </c>
    </row>
    <row r="19" spans="1:3" x14ac:dyDescent="0.2">
      <c r="A19" s="1">
        <v>17</v>
      </c>
      <c r="B19" s="1" t="str">
        <f>"1242083775581954048"</f>
        <v>1242083775581954048</v>
      </c>
      <c r="C19">
        <v>0</v>
      </c>
    </row>
    <row r="20" spans="1:3" x14ac:dyDescent="0.2">
      <c r="A20" s="1">
        <v>18</v>
      </c>
      <c r="B20" s="1" t="str">
        <f>"1242090233879040005"</f>
        <v>1242090233879040005</v>
      </c>
      <c r="C20">
        <v>0</v>
      </c>
    </row>
    <row r="21" spans="1:3" x14ac:dyDescent="0.2">
      <c r="A21" s="1">
        <v>19</v>
      </c>
      <c r="B21" s="1" t="str">
        <f>"1242090710427471872"</f>
        <v>1242090710427471872</v>
      </c>
      <c r="C21">
        <v>0</v>
      </c>
    </row>
    <row r="22" spans="1:3" x14ac:dyDescent="0.2">
      <c r="A22" s="1">
        <v>20</v>
      </c>
      <c r="B22" s="1" t="str">
        <f>"1242092415718174721"</f>
        <v>1242092415718174721</v>
      </c>
      <c r="C22">
        <v>0</v>
      </c>
    </row>
    <row r="23" spans="1:3" x14ac:dyDescent="0.2">
      <c r="A23" s="1">
        <v>21</v>
      </c>
      <c r="B23" s="1" t="str">
        <f>"1242095750391173123"</f>
        <v>1242095750391173123</v>
      </c>
      <c r="C23">
        <v>0</v>
      </c>
    </row>
    <row r="24" spans="1:3" x14ac:dyDescent="0.2">
      <c r="A24" s="1">
        <v>22</v>
      </c>
      <c r="B24" s="1" t="str">
        <f>"1242097645696552965"</f>
        <v>1242097645696552965</v>
      </c>
      <c r="C24">
        <v>0</v>
      </c>
    </row>
    <row r="25" spans="1:3" x14ac:dyDescent="0.2">
      <c r="A25" s="1">
        <v>23</v>
      </c>
      <c r="B25" s="1" t="str">
        <f>"1242097816752861189"</f>
        <v>1242097816752861189</v>
      </c>
      <c r="C25">
        <v>0</v>
      </c>
    </row>
    <row r="26" spans="1:3" x14ac:dyDescent="0.2">
      <c r="A26" s="1">
        <v>24</v>
      </c>
      <c r="B26" s="1" t="str">
        <f>"1242100902061801475"</f>
        <v>1242100902061801475</v>
      </c>
      <c r="C26">
        <v>0</v>
      </c>
    </row>
    <row r="27" spans="1:3" x14ac:dyDescent="0.2">
      <c r="A27" s="1">
        <v>25</v>
      </c>
      <c r="B27" s="1" t="str">
        <f>"1242101570910773249"</f>
        <v>1242101570910773249</v>
      </c>
      <c r="C27">
        <v>0</v>
      </c>
    </row>
    <row r="28" spans="1:3" x14ac:dyDescent="0.2">
      <c r="A28" s="1">
        <v>26</v>
      </c>
      <c r="B28" s="1" t="str">
        <f>"1242103306224353283"</f>
        <v>1242103306224353283</v>
      </c>
      <c r="C28">
        <v>0</v>
      </c>
    </row>
    <row r="29" spans="1:3" x14ac:dyDescent="0.2">
      <c r="A29" s="1">
        <v>27</v>
      </c>
      <c r="B29" s="1" t="str">
        <f>"1242104441089789952"</f>
        <v>1242104441089789952</v>
      </c>
      <c r="C29">
        <v>0</v>
      </c>
    </row>
    <row r="30" spans="1:3" x14ac:dyDescent="0.2">
      <c r="A30" s="1">
        <v>28</v>
      </c>
      <c r="B30" s="1" t="str">
        <f>"1242105457600278530"</f>
        <v>1242105457600278530</v>
      </c>
      <c r="C30">
        <v>0</v>
      </c>
    </row>
    <row r="31" spans="1:3" x14ac:dyDescent="0.2">
      <c r="A31" s="1">
        <v>29</v>
      </c>
      <c r="B31" s="1" t="str">
        <f>"1242105928566149121"</f>
        <v>1242105928566149121</v>
      </c>
      <c r="C31">
        <v>0</v>
      </c>
    </row>
    <row r="32" spans="1:3" x14ac:dyDescent="0.2">
      <c r="A32" s="1">
        <v>30</v>
      </c>
      <c r="B32" s="1" t="str">
        <f>"1242106649340522497"</f>
        <v>1242106649340522497</v>
      </c>
      <c r="C32">
        <v>0</v>
      </c>
    </row>
    <row r="33" spans="1:3" x14ac:dyDescent="0.2">
      <c r="A33" s="1">
        <v>31</v>
      </c>
      <c r="B33" s="1" t="str">
        <f>"1242109331195203584"</f>
        <v>1242109331195203584</v>
      </c>
      <c r="C33">
        <v>0</v>
      </c>
    </row>
    <row r="34" spans="1:3" x14ac:dyDescent="0.2">
      <c r="A34" s="1">
        <v>32</v>
      </c>
      <c r="B34" s="1" t="str">
        <f>"1242113607778926593"</f>
        <v>1242113607778926593</v>
      </c>
      <c r="C34">
        <v>0</v>
      </c>
    </row>
    <row r="35" spans="1:3" x14ac:dyDescent="0.2">
      <c r="A35" s="1">
        <v>33</v>
      </c>
      <c r="B35" s="1" t="str">
        <f>"1242116758456209409"</f>
        <v>1242116758456209409</v>
      </c>
      <c r="C35">
        <v>0</v>
      </c>
    </row>
    <row r="36" spans="1:3" x14ac:dyDescent="0.2">
      <c r="A36" s="1">
        <v>34</v>
      </c>
      <c r="B36" s="1" t="str">
        <f>"1242119109157978115"</f>
        <v>1242119109157978115</v>
      </c>
      <c r="C36">
        <v>0</v>
      </c>
    </row>
    <row r="37" spans="1:3" x14ac:dyDescent="0.2">
      <c r="A37" s="1">
        <v>35</v>
      </c>
      <c r="B37" s="1" t="str">
        <f>"1242119183179091968"</f>
        <v>1242119183179091968</v>
      </c>
      <c r="C37">
        <v>0</v>
      </c>
    </row>
    <row r="38" spans="1:3" x14ac:dyDescent="0.2">
      <c r="A38" s="1">
        <v>36</v>
      </c>
      <c r="B38" s="1" t="str">
        <f>"1242119420371177472"</f>
        <v>1242119420371177472</v>
      </c>
      <c r="C38">
        <v>0</v>
      </c>
    </row>
    <row r="39" spans="1:3" x14ac:dyDescent="0.2">
      <c r="A39" s="1">
        <v>37</v>
      </c>
      <c r="B39" s="1" t="str">
        <f>"1242119707836235779"</f>
        <v>1242119707836235779</v>
      </c>
      <c r="C39">
        <v>0</v>
      </c>
    </row>
    <row r="40" spans="1:3" x14ac:dyDescent="0.2">
      <c r="A40" s="1">
        <v>38</v>
      </c>
      <c r="B40" s="1" t="str">
        <f>"1242121573160628228"</f>
        <v>1242121573160628228</v>
      </c>
      <c r="C40">
        <v>0</v>
      </c>
    </row>
    <row r="41" spans="1:3" x14ac:dyDescent="0.2">
      <c r="A41" s="1">
        <v>39</v>
      </c>
      <c r="B41" s="1" t="str">
        <f>"1242121697177804802"</f>
        <v>1242121697177804802</v>
      </c>
      <c r="C41">
        <v>0</v>
      </c>
    </row>
    <row r="42" spans="1:3" x14ac:dyDescent="0.2">
      <c r="A42" s="1">
        <v>40</v>
      </c>
      <c r="B42" s="1" t="str">
        <f>"1242122414567370752"</f>
        <v>1242122414567370752</v>
      </c>
      <c r="C42">
        <v>0</v>
      </c>
    </row>
    <row r="43" spans="1:3" x14ac:dyDescent="0.2">
      <c r="A43" s="1">
        <v>41</v>
      </c>
      <c r="B43" s="1" t="str">
        <f>"1242122824518635522"</f>
        <v>1242122824518635522</v>
      </c>
      <c r="C43">
        <v>0</v>
      </c>
    </row>
    <row r="44" spans="1:3" x14ac:dyDescent="0.2">
      <c r="A44" s="1">
        <v>42</v>
      </c>
      <c r="B44" s="1" t="str">
        <f>"1242126059711221764"</f>
        <v>1242126059711221764</v>
      </c>
      <c r="C44">
        <v>0</v>
      </c>
    </row>
    <row r="45" spans="1:3" x14ac:dyDescent="0.2">
      <c r="A45" s="1">
        <v>43</v>
      </c>
      <c r="B45" s="1" t="str">
        <f>"1242126535408181249"</f>
        <v>1242126535408181249</v>
      </c>
      <c r="C45">
        <v>0</v>
      </c>
    </row>
    <row r="46" spans="1:3" x14ac:dyDescent="0.2">
      <c r="A46" s="1">
        <v>44</v>
      </c>
      <c r="B46" s="1" t="str">
        <f>"1242128097916399616"</f>
        <v>1242128097916399616</v>
      </c>
      <c r="C46">
        <v>0</v>
      </c>
    </row>
    <row r="47" spans="1:3" x14ac:dyDescent="0.2">
      <c r="A47" s="1">
        <v>45</v>
      </c>
      <c r="B47" s="1" t="str">
        <f>"1242130556479045635"</f>
        <v>1242130556479045635</v>
      </c>
      <c r="C47">
        <v>0</v>
      </c>
    </row>
    <row r="48" spans="1:3" x14ac:dyDescent="0.2">
      <c r="A48" s="1">
        <v>46</v>
      </c>
      <c r="B48" s="1" t="str">
        <f>"1242131117752430601"</f>
        <v>1242131117752430601</v>
      </c>
      <c r="C48">
        <v>0</v>
      </c>
    </row>
    <row r="49" spans="1:3" x14ac:dyDescent="0.2">
      <c r="A49" s="1">
        <v>47</v>
      </c>
      <c r="B49" s="1" t="str">
        <f>"1242131422313353223"</f>
        <v>1242131422313353223</v>
      </c>
      <c r="C49">
        <v>0</v>
      </c>
    </row>
    <row r="50" spans="1:3" x14ac:dyDescent="0.2">
      <c r="A50" s="1">
        <v>48</v>
      </c>
      <c r="B50" s="1" t="str">
        <f>"1242133350627905538"</f>
        <v>1242133350627905538</v>
      </c>
      <c r="C50">
        <v>0</v>
      </c>
    </row>
    <row r="51" spans="1:3" x14ac:dyDescent="0.2">
      <c r="A51" s="1">
        <v>49</v>
      </c>
      <c r="B51" s="1" t="str">
        <f>"1242133465648320520"</f>
        <v>1242133465648320520</v>
      </c>
      <c r="C51">
        <v>0</v>
      </c>
    </row>
    <row r="52" spans="1:3" x14ac:dyDescent="0.2">
      <c r="A52" s="1">
        <v>50</v>
      </c>
      <c r="B52" s="1" t="str">
        <f>"1242133782209101826"</f>
        <v>1242133782209101826</v>
      </c>
      <c r="C52">
        <v>0</v>
      </c>
    </row>
    <row r="53" spans="1:3" x14ac:dyDescent="0.2">
      <c r="A53" s="1">
        <v>51</v>
      </c>
      <c r="B53" s="1" t="str">
        <f>"1242134104075878401"</f>
        <v>1242134104075878401</v>
      </c>
      <c r="C53">
        <v>0</v>
      </c>
    </row>
    <row r="54" spans="1:3" x14ac:dyDescent="0.2">
      <c r="A54" s="1">
        <v>52</v>
      </c>
      <c r="B54" s="1" t="str">
        <f>"1242134669652627460"</f>
        <v>1242134669652627460</v>
      </c>
      <c r="C54">
        <v>0</v>
      </c>
    </row>
    <row r="55" spans="1:3" x14ac:dyDescent="0.2">
      <c r="A55" s="1">
        <v>53</v>
      </c>
      <c r="B55" s="1" t="str">
        <f>"1242135160759316483"</f>
        <v>1242135160759316483</v>
      </c>
      <c r="C55">
        <v>0</v>
      </c>
    </row>
    <row r="56" spans="1:3" x14ac:dyDescent="0.2">
      <c r="A56" s="1">
        <v>54</v>
      </c>
      <c r="B56" s="1" t="str">
        <f>"1242136187000815617"</f>
        <v>1242136187000815617</v>
      </c>
      <c r="C56">
        <v>0</v>
      </c>
    </row>
    <row r="57" spans="1:3" x14ac:dyDescent="0.2">
      <c r="A57" s="1">
        <v>55</v>
      </c>
      <c r="B57" s="1" t="str">
        <f>"1242138978373025793"</f>
        <v>1242138978373025793</v>
      </c>
      <c r="C57">
        <v>0</v>
      </c>
    </row>
    <row r="58" spans="1:3" x14ac:dyDescent="0.2">
      <c r="A58" s="1">
        <v>56</v>
      </c>
      <c r="B58" s="1" t="str">
        <f>"1242140108054282240"</f>
        <v>1242140108054282240</v>
      </c>
      <c r="C58">
        <v>0</v>
      </c>
    </row>
    <row r="59" spans="1:3" x14ac:dyDescent="0.2">
      <c r="A59" s="1">
        <v>57</v>
      </c>
      <c r="B59" s="1" t="str">
        <f>"1242141937475506176"</f>
        <v>1242141937475506176</v>
      </c>
      <c r="C59">
        <v>0</v>
      </c>
    </row>
    <row r="60" spans="1:3" x14ac:dyDescent="0.2">
      <c r="A60" s="1">
        <v>58</v>
      </c>
      <c r="B60" s="1" t="str">
        <f>"1242142856992698372"</f>
        <v>1242142856992698372</v>
      </c>
      <c r="C60">
        <v>0</v>
      </c>
    </row>
    <row r="61" spans="1:3" x14ac:dyDescent="0.2">
      <c r="A61" s="1">
        <v>59</v>
      </c>
      <c r="B61" s="1" t="str">
        <f>"1242144054227468289"</f>
        <v>1242144054227468289</v>
      </c>
      <c r="C61">
        <v>0</v>
      </c>
    </row>
    <row r="62" spans="1:3" x14ac:dyDescent="0.2">
      <c r="A62" s="1">
        <v>60</v>
      </c>
      <c r="B62" s="1" t="str">
        <f>"1242145393917517826"</f>
        <v>1242145393917517826</v>
      </c>
      <c r="C62">
        <v>0</v>
      </c>
    </row>
    <row r="63" spans="1:3" x14ac:dyDescent="0.2">
      <c r="A63" s="1">
        <v>61</v>
      </c>
      <c r="B63" s="1" t="str">
        <f>"1242145621735333893"</f>
        <v>1242145621735333893</v>
      </c>
      <c r="C63">
        <v>0</v>
      </c>
    </row>
    <row r="64" spans="1:3" x14ac:dyDescent="0.2">
      <c r="A64" s="1">
        <v>62</v>
      </c>
      <c r="B64" s="1" t="str">
        <f>"1242145964749660161"</f>
        <v>1242145964749660161</v>
      </c>
      <c r="C64">
        <v>0</v>
      </c>
    </row>
    <row r="65" spans="1:3" x14ac:dyDescent="0.2">
      <c r="A65" s="1">
        <v>63</v>
      </c>
      <c r="B65" s="1" t="str">
        <f>"1242148626710835205"</f>
        <v>1242148626710835205</v>
      </c>
      <c r="C65">
        <v>0</v>
      </c>
    </row>
    <row r="66" spans="1:3" x14ac:dyDescent="0.2">
      <c r="A66" s="1">
        <v>64</v>
      </c>
      <c r="B66" s="1" t="str">
        <f>"1242154563601346567"</f>
        <v>1242154563601346567</v>
      </c>
      <c r="C66">
        <v>0</v>
      </c>
    </row>
    <row r="67" spans="1:3" x14ac:dyDescent="0.2">
      <c r="A67" s="1">
        <v>65</v>
      </c>
      <c r="B67" s="1" t="str">
        <f>"1242154750939926538"</f>
        <v>1242154750939926538</v>
      </c>
      <c r="C67">
        <v>0</v>
      </c>
    </row>
    <row r="68" spans="1:3" x14ac:dyDescent="0.2">
      <c r="A68" s="1">
        <v>66</v>
      </c>
      <c r="B68" s="1" t="str">
        <f>"1242155637838163969"</f>
        <v>1242155637838163969</v>
      </c>
      <c r="C68">
        <v>0</v>
      </c>
    </row>
    <row r="69" spans="1:3" x14ac:dyDescent="0.2">
      <c r="A69" s="1">
        <v>67</v>
      </c>
      <c r="B69" s="1" t="str">
        <f>"1242156642382290945"</f>
        <v>1242156642382290945</v>
      </c>
      <c r="C69">
        <v>0</v>
      </c>
    </row>
    <row r="70" spans="1:3" x14ac:dyDescent="0.2">
      <c r="A70" s="1">
        <v>68</v>
      </c>
      <c r="B70" s="1" t="str">
        <f>"1242157898404429824"</f>
        <v>1242157898404429824</v>
      </c>
      <c r="C70">
        <v>0</v>
      </c>
    </row>
    <row r="71" spans="1:3" x14ac:dyDescent="0.2">
      <c r="A71" s="1">
        <v>69</v>
      </c>
      <c r="B71" s="1" t="str">
        <f>"1242160578988302336"</f>
        <v>1242160578988302336</v>
      </c>
      <c r="C71">
        <v>0</v>
      </c>
    </row>
    <row r="72" spans="1:3" x14ac:dyDescent="0.2">
      <c r="A72" s="1">
        <v>70</v>
      </c>
      <c r="B72" s="1" t="str">
        <f>"1242161016974331905"</f>
        <v>1242161016974331905</v>
      </c>
      <c r="C72">
        <v>0</v>
      </c>
    </row>
    <row r="73" spans="1:3" x14ac:dyDescent="0.2">
      <c r="A73" s="1">
        <v>71</v>
      </c>
      <c r="B73" s="1" t="str">
        <f>"1242161020476456961"</f>
        <v>1242161020476456961</v>
      </c>
      <c r="C73">
        <v>0</v>
      </c>
    </row>
    <row r="74" spans="1:3" x14ac:dyDescent="0.2">
      <c r="A74" s="1">
        <v>72</v>
      </c>
      <c r="B74" s="1" t="str">
        <f>"1242161989423697922"</f>
        <v>1242161989423697922</v>
      </c>
      <c r="C74">
        <v>0</v>
      </c>
    </row>
    <row r="75" spans="1:3" x14ac:dyDescent="0.2">
      <c r="A75" s="1">
        <v>73</v>
      </c>
      <c r="B75" s="1" t="str">
        <f>"1242162541016514561"</f>
        <v>1242162541016514561</v>
      </c>
      <c r="C75">
        <v>0</v>
      </c>
    </row>
    <row r="76" spans="1:3" x14ac:dyDescent="0.2">
      <c r="A76" s="1">
        <v>74</v>
      </c>
      <c r="B76" s="1" t="str">
        <f>"1242163291754987520"</f>
        <v>1242163291754987520</v>
      </c>
      <c r="C76">
        <v>0</v>
      </c>
    </row>
    <row r="77" spans="1:3" x14ac:dyDescent="0.2">
      <c r="A77" s="1">
        <v>75</v>
      </c>
      <c r="B77" s="1" t="str">
        <f>"1242163376907792387"</f>
        <v>1242163376907792387</v>
      </c>
      <c r="C77">
        <v>0</v>
      </c>
    </row>
    <row r="78" spans="1:3" x14ac:dyDescent="0.2">
      <c r="A78" s="1">
        <v>76</v>
      </c>
      <c r="B78" s="1" t="str">
        <f>"1242163598077628417"</f>
        <v>1242163598077628417</v>
      </c>
      <c r="C78">
        <v>0</v>
      </c>
    </row>
    <row r="79" spans="1:3" x14ac:dyDescent="0.2">
      <c r="A79" s="1">
        <v>77</v>
      </c>
      <c r="B79" s="1" t="str">
        <f>"1242163913661300736"</f>
        <v>1242163913661300736</v>
      </c>
      <c r="C79">
        <v>0</v>
      </c>
    </row>
    <row r="80" spans="1:3" x14ac:dyDescent="0.2">
      <c r="A80" s="1">
        <v>78</v>
      </c>
      <c r="B80" s="1" t="str">
        <f>"1242165402391756802"</f>
        <v>1242165402391756802</v>
      </c>
      <c r="C80">
        <v>0</v>
      </c>
    </row>
    <row r="81" spans="1:3" x14ac:dyDescent="0.2">
      <c r="A81" s="1">
        <v>79</v>
      </c>
      <c r="B81" s="1" t="str">
        <f>"1242170855096045570"</f>
        <v>1242170855096045570</v>
      </c>
      <c r="C81">
        <v>0</v>
      </c>
    </row>
    <row r="82" spans="1:3" x14ac:dyDescent="0.2">
      <c r="A82" s="1">
        <v>80</v>
      </c>
      <c r="B82" s="1" t="str">
        <f>"1242171258550263808"</f>
        <v>1242171258550263808</v>
      </c>
      <c r="C82">
        <v>0</v>
      </c>
    </row>
    <row r="83" spans="1:3" x14ac:dyDescent="0.2">
      <c r="A83" s="1">
        <v>81</v>
      </c>
      <c r="B83" s="1" t="str">
        <f>"1242171606354604032"</f>
        <v>1242171606354604032</v>
      </c>
      <c r="C83">
        <v>0</v>
      </c>
    </row>
    <row r="84" spans="1:3" x14ac:dyDescent="0.2">
      <c r="A84" s="1">
        <v>82</v>
      </c>
      <c r="B84" s="1" t="str">
        <f>"1242171873179439107"</f>
        <v>1242171873179439107</v>
      </c>
      <c r="C84">
        <v>0</v>
      </c>
    </row>
    <row r="85" spans="1:3" x14ac:dyDescent="0.2">
      <c r="A85" s="1">
        <v>83</v>
      </c>
      <c r="B85" s="1" t="str">
        <f>"1242172093845962752"</f>
        <v>1242172093845962752</v>
      </c>
      <c r="C85">
        <v>0</v>
      </c>
    </row>
    <row r="86" spans="1:3" x14ac:dyDescent="0.2">
      <c r="A86" s="1">
        <v>84</v>
      </c>
      <c r="B86" s="1" t="str">
        <f>"1242172640514707456"</f>
        <v>1242172640514707456</v>
      </c>
      <c r="C86">
        <v>0</v>
      </c>
    </row>
    <row r="87" spans="1:3" x14ac:dyDescent="0.2">
      <c r="A87" s="1">
        <v>85</v>
      </c>
      <c r="B87" s="1" t="str">
        <f>"1242172976344203267"</f>
        <v>1242172976344203267</v>
      </c>
      <c r="C87">
        <v>0</v>
      </c>
    </row>
    <row r="88" spans="1:3" x14ac:dyDescent="0.2">
      <c r="A88" s="1">
        <v>86</v>
      </c>
      <c r="B88" s="1" t="str">
        <f>"1242173811967000576"</f>
        <v>1242173811967000576</v>
      </c>
      <c r="C88">
        <v>0</v>
      </c>
    </row>
    <row r="89" spans="1:3" x14ac:dyDescent="0.2">
      <c r="A89" s="1">
        <v>87</v>
      </c>
      <c r="B89" s="1" t="str">
        <f>"1242174568258777089"</f>
        <v>1242174568258777089</v>
      </c>
      <c r="C89">
        <v>0</v>
      </c>
    </row>
    <row r="90" spans="1:3" x14ac:dyDescent="0.2">
      <c r="A90" s="1">
        <v>88</v>
      </c>
      <c r="B90" s="1" t="str">
        <f>"1242175113396699142"</f>
        <v>1242175113396699142</v>
      </c>
      <c r="C90">
        <v>0</v>
      </c>
    </row>
    <row r="91" spans="1:3" x14ac:dyDescent="0.2">
      <c r="A91" s="1">
        <v>89</v>
      </c>
      <c r="B91" s="1" t="str">
        <f>"1242175777883504644"</f>
        <v>1242175777883504644</v>
      </c>
      <c r="C91">
        <v>0</v>
      </c>
    </row>
    <row r="92" spans="1:3" x14ac:dyDescent="0.2">
      <c r="A92" s="1">
        <v>90</v>
      </c>
      <c r="B92" s="1" t="str">
        <f>"1242177764486250497"</f>
        <v>1242177764486250497</v>
      </c>
      <c r="C92">
        <v>0</v>
      </c>
    </row>
    <row r="93" spans="1:3" x14ac:dyDescent="0.2">
      <c r="A93" s="1">
        <v>91</v>
      </c>
      <c r="B93" s="1" t="str">
        <f>"1242178865293864963"</f>
        <v>1242178865293864963</v>
      </c>
      <c r="C93">
        <v>0</v>
      </c>
    </row>
    <row r="94" spans="1:3" x14ac:dyDescent="0.2">
      <c r="A94" s="1">
        <v>92</v>
      </c>
      <c r="B94" s="1" t="str">
        <f>"1242179902285262850"</f>
        <v>1242179902285262850</v>
      </c>
      <c r="C94">
        <v>0</v>
      </c>
    </row>
    <row r="95" spans="1:3" x14ac:dyDescent="0.2">
      <c r="A95" s="1">
        <v>93</v>
      </c>
      <c r="B95" s="1" t="str">
        <f>"1242189756152373254"</f>
        <v>1242189756152373254</v>
      </c>
      <c r="C95">
        <v>0</v>
      </c>
    </row>
    <row r="96" spans="1:3" x14ac:dyDescent="0.2">
      <c r="A96" s="1">
        <v>94</v>
      </c>
      <c r="B96" s="1" t="str">
        <f>"1242195185485983745"</f>
        <v>1242195185485983745</v>
      </c>
      <c r="C96">
        <v>0</v>
      </c>
    </row>
    <row r="97" spans="1:3" x14ac:dyDescent="0.2">
      <c r="A97" s="1">
        <v>95</v>
      </c>
      <c r="B97" s="1" t="str">
        <f>"1242195888568705028"</f>
        <v>1242195888568705028</v>
      </c>
      <c r="C97">
        <v>0</v>
      </c>
    </row>
    <row r="98" spans="1:3" x14ac:dyDescent="0.2">
      <c r="A98" s="1">
        <v>96</v>
      </c>
      <c r="B98" s="1" t="str">
        <f>"1242196041946009603"</f>
        <v>1242196041946009603</v>
      </c>
      <c r="C98">
        <v>0</v>
      </c>
    </row>
    <row r="99" spans="1:3" x14ac:dyDescent="0.2">
      <c r="A99" s="1">
        <v>97</v>
      </c>
      <c r="B99" s="1" t="str">
        <f>"1242199858360049664"</f>
        <v>1242199858360049664</v>
      </c>
      <c r="C99">
        <v>0</v>
      </c>
    </row>
    <row r="100" spans="1:3" x14ac:dyDescent="0.2">
      <c r="A100" s="1">
        <v>98</v>
      </c>
      <c r="B100" s="1" t="str">
        <f>"1242199974470922242"</f>
        <v>1242199974470922242</v>
      </c>
      <c r="C100">
        <v>0</v>
      </c>
    </row>
    <row r="101" spans="1:3" x14ac:dyDescent="0.2">
      <c r="A101" s="1">
        <v>99</v>
      </c>
      <c r="B101" s="1" t="str">
        <f>"1242200387937087489"</f>
        <v>1242200387937087489</v>
      </c>
      <c r="C101">
        <v>0</v>
      </c>
    </row>
    <row r="102" spans="1:3" x14ac:dyDescent="0.2">
      <c r="A102" s="1">
        <v>100</v>
      </c>
      <c r="B102" s="1" t="str">
        <f>"1242200572247277571"</f>
        <v>1242200572247277571</v>
      </c>
      <c r="C102">
        <v>0</v>
      </c>
    </row>
    <row r="103" spans="1:3" x14ac:dyDescent="0.2">
      <c r="A103" s="1">
        <v>101</v>
      </c>
      <c r="B103" s="1" t="str">
        <f>"1242200997210046470"</f>
        <v>1242200997210046470</v>
      </c>
      <c r="C103">
        <v>0</v>
      </c>
    </row>
    <row r="104" spans="1:3" x14ac:dyDescent="0.2">
      <c r="A104" s="1">
        <v>102</v>
      </c>
      <c r="B104" s="1" t="str">
        <f>"1242203647074799616"</f>
        <v>1242203647074799616</v>
      </c>
      <c r="C104">
        <v>0</v>
      </c>
    </row>
    <row r="105" spans="1:3" x14ac:dyDescent="0.2">
      <c r="A105" s="1">
        <v>103</v>
      </c>
      <c r="B105" s="1" t="str">
        <f>"1242204295962996738"</f>
        <v>1242204295962996738</v>
      </c>
      <c r="C105">
        <v>0</v>
      </c>
    </row>
    <row r="106" spans="1:3" x14ac:dyDescent="0.2">
      <c r="A106" s="1">
        <v>104</v>
      </c>
      <c r="B106" s="1" t="str">
        <f>"1242205625242746880"</f>
        <v>1242205625242746880</v>
      </c>
      <c r="C106">
        <v>0</v>
      </c>
    </row>
    <row r="107" spans="1:3" x14ac:dyDescent="0.2">
      <c r="A107" s="1">
        <v>105</v>
      </c>
      <c r="B107" s="1" t="str">
        <f>"1242207839126519808"</f>
        <v>1242207839126519808</v>
      </c>
      <c r="C107">
        <v>0</v>
      </c>
    </row>
    <row r="108" spans="1:3" x14ac:dyDescent="0.2">
      <c r="A108" s="1">
        <v>106</v>
      </c>
      <c r="B108" s="1" t="str">
        <f>"1242208816143400963"</f>
        <v>1242208816143400963</v>
      </c>
      <c r="C108">
        <v>0</v>
      </c>
    </row>
    <row r="109" spans="1:3" x14ac:dyDescent="0.2">
      <c r="A109" s="1">
        <v>107</v>
      </c>
      <c r="B109" s="1" t="str">
        <f>"1242209456794075144"</f>
        <v>1242209456794075144</v>
      </c>
      <c r="C109">
        <v>0</v>
      </c>
    </row>
    <row r="110" spans="1:3" x14ac:dyDescent="0.2">
      <c r="A110" s="1">
        <v>108</v>
      </c>
      <c r="B110" s="1" t="str">
        <f>"1242209986232627209"</f>
        <v>1242209986232627209</v>
      </c>
      <c r="C110">
        <v>0</v>
      </c>
    </row>
    <row r="111" spans="1:3" x14ac:dyDescent="0.2">
      <c r="A111" s="1">
        <v>109</v>
      </c>
      <c r="B111" s="1" t="str">
        <f>"1242210671451877376"</f>
        <v>1242210671451877376</v>
      </c>
      <c r="C111">
        <v>0</v>
      </c>
    </row>
    <row r="112" spans="1:3" x14ac:dyDescent="0.2">
      <c r="A112" s="1">
        <v>110</v>
      </c>
      <c r="B112" s="1" t="str">
        <f>"1242210741228371970"</f>
        <v>1242210741228371970</v>
      </c>
      <c r="C112">
        <v>0</v>
      </c>
    </row>
    <row r="113" spans="1:3" x14ac:dyDescent="0.2">
      <c r="A113" s="1">
        <v>111</v>
      </c>
      <c r="B113" s="1" t="str">
        <f>"1242211014210473985"</f>
        <v>1242211014210473985</v>
      </c>
      <c r="C113">
        <v>0</v>
      </c>
    </row>
    <row r="114" spans="1:3" x14ac:dyDescent="0.2">
      <c r="A114" s="1">
        <v>112</v>
      </c>
      <c r="B114" s="1" t="str">
        <f>"1242211522606174208"</f>
        <v>1242211522606174208</v>
      </c>
      <c r="C114">
        <v>0</v>
      </c>
    </row>
    <row r="115" spans="1:3" x14ac:dyDescent="0.2">
      <c r="A115" s="1">
        <v>113</v>
      </c>
      <c r="B115" s="1" t="str">
        <f>"1242212207108243458"</f>
        <v>1242212207108243458</v>
      </c>
      <c r="C115">
        <v>0</v>
      </c>
    </row>
    <row r="116" spans="1:3" x14ac:dyDescent="0.2">
      <c r="A116" s="1">
        <v>114</v>
      </c>
      <c r="B116" s="1" t="str">
        <f>"1242213344645390336"</f>
        <v>1242213344645390336</v>
      </c>
      <c r="C116">
        <v>0</v>
      </c>
    </row>
    <row r="117" spans="1:3" x14ac:dyDescent="0.2">
      <c r="A117" s="1">
        <v>115</v>
      </c>
      <c r="B117" s="1" t="str">
        <f>"1242214798370242563"</f>
        <v>1242214798370242563</v>
      </c>
      <c r="C117">
        <v>0</v>
      </c>
    </row>
    <row r="118" spans="1:3" x14ac:dyDescent="0.2">
      <c r="A118" s="1">
        <v>116</v>
      </c>
      <c r="B118" s="1" t="str">
        <f>"1242220465277612032"</f>
        <v>1242220465277612032</v>
      </c>
      <c r="C118">
        <v>0</v>
      </c>
    </row>
    <row r="119" spans="1:3" x14ac:dyDescent="0.2">
      <c r="A119" s="1">
        <v>117</v>
      </c>
      <c r="B119" s="1" t="str">
        <f>"1242221814207709187"</f>
        <v>1242221814207709187</v>
      </c>
      <c r="C119">
        <v>0</v>
      </c>
    </row>
    <row r="120" spans="1:3" x14ac:dyDescent="0.2">
      <c r="A120" s="1">
        <v>118</v>
      </c>
      <c r="B120" s="1" t="str">
        <f>"1242221949679554560"</f>
        <v>1242221949679554560</v>
      </c>
      <c r="C120">
        <v>0</v>
      </c>
    </row>
    <row r="121" spans="1:3" x14ac:dyDescent="0.2">
      <c r="A121" s="1">
        <v>119</v>
      </c>
      <c r="B121" s="1" t="str">
        <f>"1242228766165909507"</f>
        <v>1242228766165909507</v>
      </c>
      <c r="C121">
        <v>0</v>
      </c>
    </row>
    <row r="122" spans="1:3" x14ac:dyDescent="0.2">
      <c r="A122" s="1">
        <v>120</v>
      </c>
      <c r="B122" s="1" t="str">
        <f>"1242232642243899393"</f>
        <v>1242232642243899393</v>
      </c>
      <c r="C122">
        <v>0</v>
      </c>
    </row>
    <row r="123" spans="1:3" x14ac:dyDescent="0.2">
      <c r="A123" s="1">
        <v>121</v>
      </c>
      <c r="B123" s="1" t="str">
        <f>"1242236974578257921"</f>
        <v>1242236974578257921</v>
      </c>
      <c r="C123">
        <v>0</v>
      </c>
    </row>
    <row r="124" spans="1:3" x14ac:dyDescent="0.2">
      <c r="A124" s="1">
        <v>122</v>
      </c>
      <c r="B124" s="1" t="str">
        <f>"1242248656755056640"</f>
        <v>1242248656755056640</v>
      </c>
      <c r="C124">
        <v>0</v>
      </c>
    </row>
    <row r="125" spans="1:3" x14ac:dyDescent="0.2">
      <c r="A125" s="1">
        <v>123</v>
      </c>
      <c r="B125" s="1" t="str">
        <f>"1242251697944170502"</f>
        <v>1242251697944170502</v>
      </c>
      <c r="C125">
        <v>0</v>
      </c>
    </row>
    <row r="126" spans="1:3" x14ac:dyDescent="0.2">
      <c r="A126" s="1">
        <v>124</v>
      </c>
      <c r="B126" s="1" t="str">
        <f>"1242278602072342529"</f>
        <v>1242278602072342529</v>
      </c>
      <c r="C126">
        <v>0</v>
      </c>
    </row>
    <row r="127" spans="1:3" x14ac:dyDescent="0.2">
      <c r="A127" s="1">
        <v>125</v>
      </c>
      <c r="B127" s="1" t="str">
        <f>"1242280587488120840"</f>
        <v>1242280587488120840</v>
      </c>
      <c r="C127">
        <v>1</v>
      </c>
    </row>
    <row r="128" spans="1:3" x14ac:dyDescent="0.2">
      <c r="A128" s="1">
        <v>126</v>
      </c>
      <c r="B128" s="1" t="str">
        <f>"1242326291375939586"</f>
        <v>1242326291375939586</v>
      </c>
      <c r="C128">
        <v>0</v>
      </c>
    </row>
    <row r="129" spans="1:3" x14ac:dyDescent="0.2">
      <c r="A129" s="1">
        <v>127</v>
      </c>
      <c r="B129" s="1" t="str">
        <f>"1242334831838736389"</f>
        <v>1242334831838736389</v>
      </c>
      <c r="C129">
        <v>0</v>
      </c>
    </row>
    <row r="130" spans="1:3" x14ac:dyDescent="0.2">
      <c r="A130" s="1">
        <v>128</v>
      </c>
      <c r="B130" s="1" t="str">
        <f>"1242340942906109953"</f>
        <v>1242340942906109953</v>
      </c>
      <c r="C130">
        <v>0</v>
      </c>
    </row>
    <row r="131" spans="1:3" x14ac:dyDescent="0.2">
      <c r="A131" s="1">
        <v>129</v>
      </c>
      <c r="B131" s="1" t="str">
        <f>"1242345174887534592"</f>
        <v>1242345174887534592</v>
      </c>
      <c r="C131">
        <v>0</v>
      </c>
    </row>
    <row r="132" spans="1:3" x14ac:dyDescent="0.2">
      <c r="A132" s="1">
        <v>130</v>
      </c>
      <c r="B132" s="1" t="str">
        <f>"1242346456314523649"</f>
        <v>1242346456314523649</v>
      </c>
      <c r="C132">
        <v>0</v>
      </c>
    </row>
    <row r="133" spans="1:3" x14ac:dyDescent="0.2">
      <c r="A133" s="1">
        <v>131</v>
      </c>
      <c r="B133" s="1" t="str">
        <f>"1242348745968287744"</f>
        <v>1242348745968287744</v>
      </c>
      <c r="C133">
        <v>0</v>
      </c>
    </row>
    <row r="134" spans="1:3" x14ac:dyDescent="0.2">
      <c r="A134" s="1">
        <v>132</v>
      </c>
      <c r="B134" s="1" t="str">
        <f>"1242348753375367169"</f>
        <v>1242348753375367169</v>
      </c>
      <c r="C134">
        <v>0</v>
      </c>
    </row>
    <row r="135" spans="1:3" x14ac:dyDescent="0.2">
      <c r="A135" s="1">
        <v>133</v>
      </c>
      <c r="B135" s="1" t="str">
        <f>"1242351050985820160"</f>
        <v>1242351050985820160</v>
      </c>
      <c r="C135">
        <v>0</v>
      </c>
    </row>
    <row r="136" spans="1:3" x14ac:dyDescent="0.2">
      <c r="A136" s="1">
        <v>134</v>
      </c>
      <c r="B136" s="1" t="str">
        <f>"1242351800998678528"</f>
        <v>1242351800998678528</v>
      </c>
      <c r="C136">
        <v>0</v>
      </c>
    </row>
    <row r="137" spans="1:3" x14ac:dyDescent="0.2">
      <c r="A137" s="1">
        <v>135</v>
      </c>
      <c r="B137" s="1" t="str">
        <f>"1242356455203835904"</f>
        <v>1242356455203835904</v>
      </c>
      <c r="C137">
        <v>0</v>
      </c>
    </row>
    <row r="138" spans="1:3" x14ac:dyDescent="0.2">
      <c r="A138" s="1">
        <v>136</v>
      </c>
      <c r="B138" s="1" t="str">
        <f>"1242356884050513922"</f>
        <v>1242356884050513922</v>
      </c>
      <c r="C138">
        <v>0</v>
      </c>
    </row>
    <row r="139" spans="1:3" x14ac:dyDescent="0.2">
      <c r="A139" s="1">
        <v>137</v>
      </c>
      <c r="B139" s="1" t="str">
        <f>"1242359029483143168"</f>
        <v>1242359029483143168</v>
      </c>
      <c r="C139">
        <v>0</v>
      </c>
    </row>
    <row r="140" spans="1:3" x14ac:dyDescent="0.2">
      <c r="A140" s="1">
        <v>138</v>
      </c>
      <c r="B140" s="1" t="str">
        <f>"1242359337349152768"</f>
        <v>1242359337349152768</v>
      </c>
      <c r="C140">
        <v>0</v>
      </c>
    </row>
    <row r="141" spans="1:3" x14ac:dyDescent="0.2">
      <c r="A141" s="1">
        <v>139</v>
      </c>
      <c r="B141" s="1" t="str">
        <f>"1242363170829852672"</f>
        <v>1242363170829852672</v>
      </c>
      <c r="C141">
        <v>0</v>
      </c>
    </row>
    <row r="142" spans="1:3" x14ac:dyDescent="0.2">
      <c r="A142" s="1">
        <v>140</v>
      </c>
      <c r="B142" s="1" t="str">
        <f>"1242363989381861382"</f>
        <v>1242363989381861382</v>
      </c>
      <c r="C142">
        <v>0</v>
      </c>
    </row>
    <row r="143" spans="1:3" x14ac:dyDescent="0.2">
      <c r="A143" s="1">
        <v>141</v>
      </c>
      <c r="B143" s="1" t="str">
        <f>"1242365367298785281"</f>
        <v>1242365367298785281</v>
      </c>
      <c r="C143">
        <v>0</v>
      </c>
    </row>
    <row r="144" spans="1:3" x14ac:dyDescent="0.2">
      <c r="A144" s="1">
        <v>142</v>
      </c>
      <c r="B144" s="1" t="str">
        <f>"1242366219044429824"</f>
        <v>1242366219044429824</v>
      </c>
      <c r="C144">
        <v>0</v>
      </c>
    </row>
    <row r="145" spans="1:3" x14ac:dyDescent="0.2">
      <c r="A145" s="1">
        <v>143</v>
      </c>
      <c r="B145" s="1" t="str">
        <f>"1242366320345219072"</f>
        <v>1242366320345219072</v>
      </c>
      <c r="C145">
        <v>0</v>
      </c>
    </row>
    <row r="146" spans="1:3" x14ac:dyDescent="0.2">
      <c r="A146" s="1">
        <v>144</v>
      </c>
      <c r="B146" s="1" t="str">
        <f>"1242367448260775936"</f>
        <v>1242367448260775936</v>
      </c>
      <c r="C146">
        <v>0</v>
      </c>
    </row>
    <row r="147" spans="1:3" x14ac:dyDescent="0.2">
      <c r="A147" s="1">
        <v>145</v>
      </c>
      <c r="B147" s="1" t="str">
        <f>"1242367997274136576"</f>
        <v>1242367997274136576</v>
      </c>
      <c r="C147">
        <v>0</v>
      </c>
    </row>
    <row r="148" spans="1:3" x14ac:dyDescent="0.2">
      <c r="A148" s="1">
        <v>146</v>
      </c>
      <c r="B148" s="1" t="str">
        <f>"1242369118214541312"</f>
        <v>1242369118214541312</v>
      </c>
      <c r="C148">
        <v>0</v>
      </c>
    </row>
    <row r="149" spans="1:3" x14ac:dyDescent="0.2">
      <c r="A149" s="1">
        <v>147</v>
      </c>
      <c r="B149" s="1" t="str">
        <f>"1242369410486206464"</f>
        <v>1242369410486206464</v>
      </c>
      <c r="C149">
        <v>0</v>
      </c>
    </row>
    <row r="150" spans="1:3" x14ac:dyDescent="0.2">
      <c r="A150" s="1">
        <v>148</v>
      </c>
      <c r="B150" s="1" t="str">
        <f>"1242371308375224321"</f>
        <v>1242371308375224321</v>
      </c>
      <c r="C150">
        <v>0</v>
      </c>
    </row>
    <row r="151" spans="1:3" x14ac:dyDescent="0.2">
      <c r="A151" s="1">
        <v>149</v>
      </c>
      <c r="B151" s="1" t="str">
        <f>"1242372381823336448"</f>
        <v>1242372381823336448</v>
      </c>
      <c r="C151">
        <v>0</v>
      </c>
    </row>
    <row r="152" spans="1:3" x14ac:dyDescent="0.2">
      <c r="A152" s="1">
        <v>150</v>
      </c>
      <c r="B152" s="1" t="str">
        <f>"1242373718732570625"</f>
        <v>1242373718732570625</v>
      </c>
      <c r="C152">
        <v>0</v>
      </c>
    </row>
    <row r="153" spans="1:3" x14ac:dyDescent="0.2">
      <c r="A153" s="1">
        <v>151</v>
      </c>
      <c r="B153" s="1" t="str">
        <f>"1242376665206001664"</f>
        <v>1242376665206001664</v>
      </c>
      <c r="C153">
        <v>0</v>
      </c>
    </row>
    <row r="154" spans="1:3" x14ac:dyDescent="0.2">
      <c r="A154" s="1">
        <v>152</v>
      </c>
      <c r="B154" s="1" t="str">
        <f>"1242378131362766854"</f>
        <v>1242378131362766854</v>
      </c>
      <c r="C154">
        <v>0</v>
      </c>
    </row>
    <row r="155" spans="1:3" x14ac:dyDescent="0.2">
      <c r="A155" s="1">
        <v>153</v>
      </c>
      <c r="B155" s="1" t="str">
        <f>"1242379404107546625"</f>
        <v>1242379404107546625</v>
      </c>
      <c r="C155">
        <v>0</v>
      </c>
    </row>
    <row r="156" spans="1:3" x14ac:dyDescent="0.2">
      <c r="A156" s="1">
        <v>154</v>
      </c>
      <c r="B156" s="1" t="str">
        <f>"1242379622395887616"</f>
        <v>1242379622395887616</v>
      </c>
      <c r="C156">
        <v>0</v>
      </c>
    </row>
    <row r="157" spans="1:3" x14ac:dyDescent="0.2">
      <c r="A157" s="1">
        <v>155</v>
      </c>
      <c r="B157" s="1" t="str">
        <f>"1242380920008646656"</f>
        <v>1242380920008646656</v>
      </c>
      <c r="C157">
        <v>1</v>
      </c>
    </row>
    <row r="158" spans="1:3" x14ac:dyDescent="0.2">
      <c r="A158" s="1">
        <v>156</v>
      </c>
      <c r="B158" s="1" t="str">
        <f>"1242381433043333120"</f>
        <v>1242381433043333120</v>
      </c>
      <c r="C158">
        <v>0</v>
      </c>
    </row>
    <row r="159" spans="1:3" x14ac:dyDescent="0.2">
      <c r="A159" s="1">
        <v>157</v>
      </c>
      <c r="B159" s="1" t="str">
        <f>"1242381539243184128"</f>
        <v>1242381539243184128</v>
      </c>
      <c r="C159">
        <v>0</v>
      </c>
    </row>
    <row r="160" spans="1:3" x14ac:dyDescent="0.2">
      <c r="A160" s="1">
        <v>158</v>
      </c>
      <c r="B160" s="1" t="str">
        <f>"1242381544104366080"</f>
        <v>1242381544104366080</v>
      </c>
      <c r="C160">
        <v>0</v>
      </c>
    </row>
    <row r="161" spans="1:3" x14ac:dyDescent="0.2">
      <c r="A161" s="1">
        <v>159</v>
      </c>
      <c r="B161" s="1" t="str">
        <f>"1242382621407133698"</f>
        <v>1242382621407133698</v>
      </c>
      <c r="C161">
        <v>0</v>
      </c>
    </row>
    <row r="162" spans="1:3" x14ac:dyDescent="0.2">
      <c r="A162" s="1">
        <v>160</v>
      </c>
      <c r="B162" s="1" t="str">
        <f>"1242385261134299136"</f>
        <v>1242385261134299136</v>
      </c>
      <c r="C162">
        <v>0</v>
      </c>
    </row>
    <row r="163" spans="1:3" x14ac:dyDescent="0.2">
      <c r="A163" s="1">
        <v>161</v>
      </c>
      <c r="B163" s="1" t="str">
        <f>"1242386291980976130"</f>
        <v>1242386291980976130</v>
      </c>
      <c r="C163">
        <v>0</v>
      </c>
    </row>
    <row r="164" spans="1:3" x14ac:dyDescent="0.2">
      <c r="A164" s="1">
        <v>162</v>
      </c>
      <c r="B164" s="1" t="str">
        <f>"1242386734106791936"</f>
        <v>1242386734106791936</v>
      </c>
      <c r="C164">
        <v>0</v>
      </c>
    </row>
    <row r="165" spans="1:3" x14ac:dyDescent="0.2">
      <c r="A165" s="1">
        <v>163</v>
      </c>
      <c r="B165" s="1" t="str">
        <f>"1242389197178142722"</f>
        <v>1242389197178142722</v>
      </c>
      <c r="C165">
        <v>0</v>
      </c>
    </row>
    <row r="166" spans="1:3" x14ac:dyDescent="0.2">
      <c r="A166" s="1">
        <v>164</v>
      </c>
      <c r="B166" s="1" t="str">
        <f>"1242389302304268288"</f>
        <v>1242389302304268288</v>
      </c>
      <c r="C166">
        <v>0</v>
      </c>
    </row>
    <row r="167" spans="1:3" x14ac:dyDescent="0.2">
      <c r="A167" s="1">
        <v>165</v>
      </c>
      <c r="B167" s="1" t="str">
        <f>"1242390280764039168"</f>
        <v>1242390280764039168</v>
      </c>
      <c r="C167">
        <v>0</v>
      </c>
    </row>
    <row r="168" spans="1:3" x14ac:dyDescent="0.2">
      <c r="A168" s="1">
        <v>166</v>
      </c>
      <c r="B168" s="1" t="str">
        <f>"1242390455955881985"</f>
        <v>1242390455955881985</v>
      </c>
      <c r="C168">
        <v>0</v>
      </c>
    </row>
    <row r="169" spans="1:3" x14ac:dyDescent="0.2">
      <c r="A169" s="1">
        <v>167</v>
      </c>
      <c r="B169" s="1" t="str">
        <f>"1242390645081354241"</f>
        <v>1242390645081354241</v>
      </c>
      <c r="C169">
        <v>0</v>
      </c>
    </row>
    <row r="170" spans="1:3" x14ac:dyDescent="0.2">
      <c r="A170" s="1">
        <v>168</v>
      </c>
      <c r="B170" s="1" t="str">
        <f>"1242393877287440385"</f>
        <v>1242393877287440385</v>
      </c>
      <c r="C170">
        <v>0</v>
      </c>
    </row>
    <row r="171" spans="1:3" x14ac:dyDescent="0.2">
      <c r="A171" s="1">
        <v>169</v>
      </c>
      <c r="B171" s="1" t="str">
        <f>"1242394319568490497"</f>
        <v>1242394319568490497</v>
      </c>
      <c r="C171">
        <v>0</v>
      </c>
    </row>
    <row r="172" spans="1:3" x14ac:dyDescent="0.2">
      <c r="A172" s="1">
        <v>170</v>
      </c>
      <c r="B172" s="1" t="str">
        <f>"1242394417232822273"</f>
        <v>1242394417232822273</v>
      </c>
      <c r="C172">
        <v>0</v>
      </c>
    </row>
    <row r="173" spans="1:3" x14ac:dyDescent="0.2">
      <c r="A173" s="1">
        <v>171</v>
      </c>
      <c r="B173" s="1" t="str">
        <f>"1242395073234587648"</f>
        <v>1242395073234587648</v>
      </c>
      <c r="C173">
        <v>0</v>
      </c>
    </row>
    <row r="174" spans="1:3" x14ac:dyDescent="0.2">
      <c r="A174" s="1">
        <v>172</v>
      </c>
      <c r="B174" s="1" t="str">
        <f>"1242396381790253056"</f>
        <v>1242396381790253056</v>
      </c>
      <c r="C174">
        <v>0</v>
      </c>
    </row>
    <row r="175" spans="1:3" x14ac:dyDescent="0.2">
      <c r="A175" s="1">
        <v>173</v>
      </c>
      <c r="B175" s="1" t="str">
        <f>"1242397289727098882"</f>
        <v>1242397289727098882</v>
      </c>
      <c r="C175">
        <v>0</v>
      </c>
    </row>
    <row r="176" spans="1:3" x14ac:dyDescent="0.2">
      <c r="A176" s="1">
        <v>174</v>
      </c>
      <c r="B176" s="1" t="str">
        <f>"1242397639351599106"</f>
        <v>1242397639351599106</v>
      </c>
      <c r="C176">
        <v>0</v>
      </c>
    </row>
    <row r="177" spans="1:3" x14ac:dyDescent="0.2">
      <c r="A177" s="1">
        <v>175</v>
      </c>
      <c r="B177" s="1" t="str">
        <f>"1242397960601767936"</f>
        <v>1242397960601767936</v>
      </c>
      <c r="C177">
        <v>0</v>
      </c>
    </row>
    <row r="178" spans="1:3" x14ac:dyDescent="0.2">
      <c r="A178" s="1">
        <v>176</v>
      </c>
      <c r="B178" s="1" t="str">
        <f>"1242398675625705477"</f>
        <v>1242398675625705477</v>
      </c>
      <c r="C178">
        <v>0</v>
      </c>
    </row>
    <row r="179" spans="1:3" x14ac:dyDescent="0.2">
      <c r="A179" s="1">
        <v>177</v>
      </c>
      <c r="B179" s="1" t="str">
        <f>"1242398841284034560"</f>
        <v>1242398841284034560</v>
      </c>
      <c r="C179">
        <v>0</v>
      </c>
    </row>
    <row r="180" spans="1:3" x14ac:dyDescent="0.2">
      <c r="A180" s="1">
        <v>178</v>
      </c>
      <c r="B180" s="1" t="str">
        <f>"1242400535178862593"</f>
        <v>1242400535178862593</v>
      </c>
      <c r="C180">
        <v>0</v>
      </c>
    </row>
    <row r="181" spans="1:3" x14ac:dyDescent="0.2">
      <c r="A181" s="1">
        <v>179</v>
      </c>
      <c r="B181" s="1" t="str">
        <f>"1242401117088239617"</f>
        <v>1242401117088239617</v>
      </c>
      <c r="C181">
        <v>0</v>
      </c>
    </row>
    <row r="182" spans="1:3" x14ac:dyDescent="0.2">
      <c r="A182" s="1">
        <v>180</v>
      </c>
      <c r="B182" s="1" t="str">
        <f>"1242402232273899524"</f>
        <v>1242402232273899524</v>
      </c>
      <c r="C182">
        <v>0</v>
      </c>
    </row>
    <row r="183" spans="1:3" x14ac:dyDescent="0.2">
      <c r="A183" s="1">
        <v>181</v>
      </c>
      <c r="B183" s="1" t="str">
        <f>"1242404129126912000"</f>
        <v>1242404129126912000</v>
      </c>
      <c r="C183">
        <v>0</v>
      </c>
    </row>
    <row r="184" spans="1:3" x14ac:dyDescent="0.2">
      <c r="A184" s="1">
        <v>182</v>
      </c>
      <c r="B184" s="1" t="str">
        <f>"1242404955572572160"</f>
        <v>1242404955572572160</v>
      </c>
      <c r="C184">
        <v>0</v>
      </c>
    </row>
    <row r="185" spans="1:3" x14ac:dyDescent="0.2">
      <c r="A185" s="1">
        <v>183</v>
      </c>
      <c r="B185" s="1" t="str">
        <f>"1242409060328189952"</f>
        <v>1242409060328189952</v>
      </c>
      <c r="C185">
        <v>0</v>
      </c>
    </row>
    <row r="186" spans="1:3" x14ac:dyDescent="0.2">
      <c r="A186" s="1">
        <v>184</v>
      </c>
      <c r="B186" s="1" t="str">
        <f>"1242411530160922627"</f>
        <v>1242411530160922627</v>
      </c>
      <c r="C186">
        <v>0</v>
      </c>
    </row>
    <row r="187" spans="1:3" x14ac:dyDescent="0.2">
      <c r="A187" s="1">
        <v>185</v>
      </c>
      <c r="B187" s="1" t="str">
        <f>"1242412457781534721"</f>
        <v>1242412457781534721</v>
      </c>
      <c r="C187">
        <v>0</v>
      </c>
    </row>
    <row r="188" spans="1:3" x14ac:dyDescent="0.2">
      <c r="A188" s="1">
        <v>186</v>
      </c>
      <c r="B188" s="1" t="str">
        <f>"1242412536818995201"</f>
        <v>1242412536818995201</v>
      </c>
      <c r="C188">
        <v>0</v>
      </c>
    </row>
    <row r="189" spans="1:3" x14ac:dyDescent="0.2">
      <c r="A189" s="1">
        <v>187</v>
      </c>
      <c r="B189" s="1" t="str">
        <f>"1242412803627143168"</f>
        <v>1242412803627143168</v>
      </c>
      <c r="C189">
        <v>0</v>
      </c>
    </row>
    <row r="190" spans="1:3" x14ac:dyDescent="0.2">
      <c r="A190" s="1">
        <v>188</v>
      </c>
      <c r="B190" s="1" t="str">
        <f>"1242413714252365824"</f>
        <v>1242413714252365824</v>
      </c>
      <c r="C190">
        <v>0</v>
      </c>
    </row>
    <row r="191" spans="1:3" x14ac:dyDescent="0.2">
      <c r="A191" s="1">
        <v>189</v>
      </c>
      <c r="B191" s="1" t="str">
        <f>"1242414898732302336"</f>
        <v>1242414898732302336</v>
      </c>
      <c r="C191">
        <v>0</v>
      </c>
    </row>
    <row r="192" spans="1:3" x14ac:dyDescent="0.2">
      <c r="A192" s="1">
        <v>190</v>
      </c>
      <c r="B192" s="1" t="str">
        <f>"1242415858326163457"</f>
        <v>1242415858326163457</v>
      </c>
      <c r="C192">
        <v>0</v>
      </c>
    </row>
    <row r="193" spans="1:3" x14ac:dyDescent="0.2">
      <c r="A193" s="1">
        <v>191</v>
      </c>
      <c r="B193" s="1" t="str">
        <f>"1242416457339846661"</f>
        <v>1242416457339846661</v>
      </c>
      <c r="C193">
        <v>0</v>
      </c>
    </row>
    <row r="194" spans="1:3" x14ac:dyDescent="0.2">
      <c r="A194" s="1">
        <v>192</v>
      </c>
      <c r="B194" s="1" t="str">
        <f>"1242418062747406342"</f>
        <v>1242418062747406342</v>
      </c>
      <c r="C194">
        <v>0</v>
      </c>
    </row>
    <row r="195" spans="1:3" x14ac:dyDescent="0.2">
      <c r="A195" s="1">
        <v>193</v>
      </c>
      <c r="B195" s="1" t="str">
        <f>"1242418704102629377"</f>
        <v>1242418704102629377</v>
      </c>
      <c r="C195">
        <v>0</v>
      </c>
    </row>
    <row r="196" spans="1:3" x14ac:dyDescent="0.2">
      <c r="A196" s="1">
        <v>194</v>
      </c>
      <c r="B196" s="1" t="str">
        <f>"1242418811174862849"</f>
        <v>1242418811174862849</v>
      </c>
      <c r="C196">
        <v>0</v>
      </c>
    </row>
    <row r="197" spans="1:3" x14ac:dyDescent="0.2">
      <c r="A197" s="1">
        <v>195</v>
      </c>
      <c r="B197" s="1" t="str">
        <f>"1242420939519860736"</f>
        <v>1242420939519860736</v>
      </c>
      <c r="C197">
        <v>1</v>
      </c>
    </row>
    <row r="198" spans="1:3" x14ac:dyDescent="0.2">
      <c r="A198" s="1">
        <v>196</v>
      </c>
      <c r="B198" s="1" t="str">
        <f>"1242421044373315584"</f>
        <v>1242421044373315584</v>
      </c>
      <c r="C198">
        <v>0</v>
      </c>
    </row>
    <row r="199" spans="1:3" x14ac:dyDescent="0.2">
      <c r="A199" s="1">
        <v>197</v>
      </c>
      <c r="B199" s="1" t="str">
        <f>"1242422395417374720"</f>
        <v>1242422395417374720</v>
      </c>
      <c r="C199">
        <v>0</v>
      </c>
    </row>
    <row r="200" spans="1:3" x14ac:dyDescent="0.2">
      <c r="A200" s="1">
        <v>198</v>
      </c>
      <c r="B200" s="1" t="str">
        <f>"1242424698488619009"</f>
        <v>1242424698488619009</v>
      </c>
      <c r="C200">
        <v>1</v>
      </c>
    </row>
    <row r="201" spans="1:3" x14ac:dyDescent="0.2">
      <c r="A201" s="1">
        <v>199</v>
      </c>
      <c r="B201" s="1" t="str">
        <f>"1242424940747296768"</f>
        <v>1242424940747296768</v>
      </c>
      <c r="C201">
        <v>0</v>
      </c>
    </row>
    <row r="202" spans="1:3" x14ac:dyDescent="0.2">
      <c r="A202" s="1">
        <v>200</v>
      </c>
      <c r="B202" s="1" t="str">
        <f>"1242425375302520832"</f>
        <v>1242425375302520832</v>
      </c>
      <c r="C202">
        <v>0</v>
      </c>
    </row>
    <row r="203" spans="1:3" x14ac:dyDescent="0.2">
      <c r="A203" s="1">
        <v>201</v>
      </c>
      <c r="B203" s="1" t="str">
        <f>"1242425442029711368"</f>
        <v>1242425442029711368</v>
      </c>
      <c r="C203">
        <v>1</v>
      </c>
    </row>
    <row r="204" spans="1:3" x14ac:dyDescent="0.2">
      <c r="A204" s="1">
        <v>202</v>
      </c>
      <c r="B204" s="1" t="str">
        <f>"1242425472689926146"</f>
        <v>1242425472689926146</v>
      </c>
      <c r="C204">
        <v>0</v>
      </c>
    </row>
    <row r="205" spans="1:3" x14ac:dyDescent="0.2">
      <c r="A205" s="1">
        <v>203</v>
      </c>
      <c r="B205" s="1" t="str">
        <f>"1242425577044353029"</f>
        <v>1242425577044353029</v>
      </c>
      <c r="C205">
        <v>0</v>
      </c>
    </row>
    <row r="206" spans="1:3" x14ac:dyDescent="0.2">
      <c r="A206" s="1">
        <v>204</v>
      </c>
      <c r="B206" s="1" t="str">
        <f>"1242425667750432768"</f>
        <v>1242425667750432768</v>
      </c>
      <c r="C206">
        <v>0</v>
      </c>
    </row>
    <row r="207" spans="1:3" x14ac:dyDescent="0.2">
      <c r="A207" s="1">
        <v>205</v>
      </c>
      <c r="B207" s="1" t="str">
        <f>"1242425761979674624"</f>
        <v>1242425761979674624</v>
      </c>
      <c r="C207">
        <v>0</v>
      </c>
    </row>
    <row r="208" spans="1:3" x14ac:dyDescent="0.2">
      <c r="A208" s="1">
        <v>206</v>
      </c>
      <c r="B208" s="1" t="str">
        <f>"1242426112153661448"</f>
        <v>1242426112153661448</v>
      </c>
      <c r="C208">
        <v>0</v>
      </c>
    </row>
    <row r="209" spans="1:3" x14ac:dyDescent="0.2">
      <c r="A209" s="1">
        <v>207</v>
      </c>
      <c r="B209" s="1" t="str">
        <f>"1242426211072122884"</f>
        <v>1242426211072122884</v>
      </c>
      <c r="C209">
        <v>0</v>
      </c>
    </row>
    <row r="210" spans="1:3" x14ac:dyDescent="0.2">
      <c r="A210" s="1">
        <v>208</v>
      </c>
      <c r="B210" s="1" t="str">
        <f>"1242426311135682562"</f>
        <v>1242426311135682562</v>
      </c>
      <c r="C210">
        <v>0</v>
      </c>
    </row>
    <row r="211" spans="1:3" x14ac:dyDescent="0.2">
      <c r="A211" s="1">
        <v>209</v>
      </c>
      <c r="B211" s="1" t="str">
        <f>"1242426398779858944"</f>
        <v>1242426398779858944</v>
      </c>
      <c r="C211">
        <v>0</v>
      </c>
    </row>
    <row r="212" spans="1:3" x14ac:dyDescent="0.2">
      <c r="A212" s="1">
        <v>210</v>
      </c>
      <c r="B212" s="1" t="str">
        <f>"1242426756713373697"</f>
        <v>1242426756713373697</v>
      </c>
      <c r="C212">
        <v>0</v>
      </c>
    </row>
    <row r="213" spans="1:3" x14ac:dyDescent="0.2">
      <c r="A213" s="1">
        <v>211</v>
      </c>
      <c r="B213" s="1" t="str">
        <f>"1242427104932663297"</f>
        <v>1242427104932663297</v>
      </c>
      <c r="C213">
        <v>0</v>
      </c>
    </row>
    <row r="214" spans="1:3" x14ac:dyDescent="0.2">
      <c r="A214" s="1">
        <v>212</v>
      </c>
      <c r="B214" s="1" t="str">
        <f>"1242427943537856512"</f>
        <v>1242427943537856512</v>
      </c>
      <c r="C214">
        <v>0</v>
      </c>
    </row>
    <row r="215" spans="1:3" x14ac:dyDescent="0.2">
      <c r="A215" s="1">
        <v>213</v>
      </c>
      <c r="B215" s="1" t="str">
        <f>"1242428362456551426"</f>
        <v>1242428362456551426</v>
      </c>
      <c r="C215">
        <v>0</v>
      </c>
    </row>
    <row r="216" spans="1:3" x14ac:dyDescent="0.2">
      <c r="A216" s="1">
        <v>214</v>
      </c>
      <c r="B216" s="1" t="str">
        <f>"1242429199287189507"</f>
        <v>1242429199287189507</v>
      </c>
      <c r="C216">
        <v>0</v>
      </c>
    </row>
    <row r="217" spans="1:3" x14ac:dyDescent="0.2">
      <c r="A217" s="1">
        <v>215</v>
      </c>
      <c r="B217" s="1" t="str">
        <f>"1242429492481703936"</f>
        <v>1242429492481703936</v>
      </c>
      <c r="C217">
        <v>0</v>
      </c>
    </row>
    <row r="218" spans="1:3" x14ac:dyDescent="0.2">
      <c r="A218" s="1">
        <v>216</v>
      </c>
      <c r="B218" s="1" t="str">
        <f>"1242430586733629440"</f>
        <v>1242430586733629440</v>
      </c>
      <c r="C218">
        <v>0</v>
      </c>
    </row>
    <row r="219" spans="1:3" x14ac:dyDescent="0.2">
      <c r="A219" s="1">
        <v>217</v>
      </c>
      <c r="B219" s="1" t="str">
        <f>"1242430974840975362"</f>
        <v>1242430974840975362</v>
      </c>
      <c r="C219">
        <v>0</v>
      </c>
    </row>
    <row r="220" spans="1:3" x14ac:dyDescent="0.2">
      <c r="A220" s="1">
        <v>218</v>
      </c>
      <c r="B220" s="1" t="str">
        <f>"1242432342360293376"</f>
        <v>1242432342360293376</v>
      </c>
      <c r="C220">
        <v>0</v>
      </c>
    </row>
    <row r="221" spans="1:3" x14ac:dyDescent="0.2">
      <c r="A221" s="1">
        <v>219</v>
      </c>
      <c r="B221" s="1" t="str">
        <f>"1242432447708573696"</f>
        <v>1242432447708573696</v>
      </c>
      <c r="C221">
        <v>0</v>
      </c>
    </row>
    <row r="222" spans="1:3" x14ac:dyDescent="0.2">
      <c r="A222" s="1">
        <v>220</v>
      </c>
      <c r="B222" s="1" t="str">
        <f>"1242432461314887681"</f>
        <v>1242432461314887681</v>
      </c>
      <c r="C222">
        <v>0</v>
      </c>
    </row>
    <row r="223" spans="1:3" x14ac:dyDescent="0.2">
      <c r="A223" s="1">
        <v>221</v>
      </c>
      <c r="B223" s="1" t="str">
        <f>"1242433545651585026"</f>
        <v>1242433545651585026</v>
      </c>
      <c r="C223">
        <v>0</v>
      </c>
    </row>
    <row r="224" spans="1:3" x14ac:dyDescent="0.2">
      <c r="A224" s="1">
        <v>222</v>
      </c>
      <c r="B224" s="1" t="str">
        <f>"1242433827752095750"</f>
        <v>1242433827752095750</v>
      </c>
      <c r="C224">
        <v>0</v>
      </c>
    </row>
    <row r="225" spans="1:3" x14ac:dyDescent="0.2">
      <c r="A225" s="1">
        <v>223</v>
      </c>
      <c r="B225" s="1" t="str">
        <f>"1242434566360641540"</f>
        <v>1242434566360641540</v>
      </c>
      <c r="C225">
        <v>0</v>
      </c>
    </row>
    <row r="226" spans="1:3" x14ac:dyDescent="0.2">
      <c r="A226" s="1">
        <v>224</v>
      </c>
      <c r="B226" s="1" t="str">
        <f>"1242435322119688192"</f>
        <v>1242435322119688192</v>
      </c>
      <c r="C226">
        <v>0</v>
      </c>
    </row>
    <row r="227" spans="1:3" x14ac:dyDescent="0.2">
      <c r="A227" s="1">
        <v>225</v>
      </c>
      <c r="B227" s="1" t="str">
        <f>"1242435487060701185"</f>
        <v>1242435487060701185</v>
      </c>
      <c r="C227">
        <v>0</v>
      </c>
    </row>
    <row r="228" spans="1:3" x14ac:dyDescent="0.2">
      <c r="A228" s="1">
        <v>226</v>
      </c>
      <c r="B228" s="1" t="str">
        <f>"1242437977961349120"</f>
        <v>1242437977961349120</v>
      </c>
      <c r="C228">
        <v>0</v>
      </c>
    </row>
    <row r="229" spans="1:3" x14ac:dyDescent="0.2">
      <c r="A229" s="1">
        <v>227</v>
      </c>
      <c r="B229" s="1" t="str">
        <f>"1242438318614339586"</f>
        <v>1242438318614339586</v>
      </c>
      <c r="C229">
        <v>0</v>
      </c>
    </row>
    <row r="230" spans="1:3" x14ac:dyDescent="0.2">
      <c r="A230" s="1">
        <v>228</v>
      </c>
      <c r="B230" s="1" t="str">
        <f>"1242438418849837059"</f>
        <v>1242438418849837059</v>
      </c>
      <c r="C230">
        <v>0</v>
      </c>
    </row>
    <row r="231" spans="1:3" x14ac:dyDescent="0.2">
      <c r="A231" s="1">
        <v>229</v>
      </c>
      <c r="B231" s="1" t="str">
        <f>"1242438928176746497"</f>
        <v>1242438928176746497</v>
      </c>
      <c r="C231">
        <v>0</v>
      </c>
    </row>
    <row r="232" spans="1:3" x14ac:dyDescent="0.2">
      <c r="A232" s="1">
        <v>230</v>
      </c>
      <c r="B232" s="1" t="str">
        <f>"1242439246650236928"</f>
        <v>1242439246650236928</v>
      </c>
      <c r="C232">
        <v>0</v>
      </c>
    </row>
    <row r="233" spans="1:3" x14ac:dyDescent="0.2">
      <c r="A233" s="1">
        <v>231</v>
      </c>
      <c r="B233" s="1" t="str">
        <f>"1242439432579559424"</f>
        <v>1242439432579559424</v>
      </c>
      <c r="C233">
        <v>0</v>
      </c>
    </row>
    <row r="234" spans="1:3" x14ac:dyDescent="0.2">
      <c r="A234" s="1">
        <v>232</v>
      </c>
      <c r="B234" s="1" t="str">
        <f>"1242439605883895808"</f>
        <v>1242439605883895808</v>
      </c>
      <c r="C234">
        <v>0</v>
      </c>
    </row>
    <row r="235" spans="1:3" x14ac:dyDescent="0.2">
      <c r="A235" s="1">
        <v>233</v>
      </c>
      <c r="B235" s="1" t="str">
        <f>"1242440084621864974"</f>
        <v>1242440084621864974</v>
      </c>
      <c r="C235">
        <v>0</v>
      </c>
    </row>
    <row r="236" spans="1:3" x14ac:dyDescent="0.2">
      <c r="A236" s="1">
        <v>234</v>
      </c>
      <c r="B236" s="1" t="str">
        <f>"1242442732691431425"</f>
        <v>1242442732691431425</v>
      </c>
      <c r="C236">
        <v>0</v>
      </c>
    </row>
    <row r="237" spans="1:3" x14ac:dyDescent="0.2">
      <c r="A237" s="1">
        <v>235</v>
      </c>
      <c r="B237" s="1" t="str">
        <f>"1242444012331708421"</f>
        <v>1242444012331708421</v>
      </c>
      <c r="C237">
        <v>0</v>
      </c>
    </row>
    <row r="238" spans="1:3" x14ac:dyDescent="0.2">
      <c r="A238" s="1">
        <v>236</v>
      </c>
      <c r="B238" s="1" t="str">
        <f>"1242444319828606977"</f>
        <v>1242444319828606977</v>
      </c>
      <c r="C238">
        <v>0</v>
      </c>
    </row>
    <row r="239" spans="1:3" x14ac:dyDescent="0.2">
      <c r="A239" s="1">
        <v>237</v>
      </c>
      <c r="B239" s="1" t="str">
        <f>"1242445601113018368"</f>
        <v>1242445601113018368</v>
      </c>
      <c r="C239">
        <v>0</v>
      </c>
    </row>
    <row r="240" spans="1:3" x14ac:dyDescent="0.2">
      <c r="A240" s="1">
        <v>238</v>
      </c>
      <c r="B240" s="1" t="str">
        <f>"1242446050612428801"</f>
        <v>1242446050612428801</v>
      </c>
      <c r="C240">
        <v>0</v>
      </c>
    </row>
    <row r="241" spans="1:3" x14ac:dyDescent="0.2">
      <c r="A241" s="1">
        <v>239</v>
      </c>
      <c r="B241" s="1" t="str">
        <f>"1242446068824133633"</f>
        <v>1242446068824133633</v>
      </c>
      <c r="C241">
        <v>0</v>
      </c>
    </row>
    <row r="242" spans="1:3" x14ac:dyDescent="0.2">
      <c r="A242" s="1">
        <v>240</v>
      </c>
      <c r="B242" s="1" t="str">
        <f>"1242446365948608512"</f>
        <v>1242446365948608512</v>
      </c>
      <c r="C242">
        <v>0</v>
      </c>
    </row>
    <row r="243" spans="1:3" x14ac:dyDescent="0.2">
      <c r="A243" s="1">
        <v>241</v>
      </c>
      <c r="B243" s="1" t="str">
        <f>"1242446985149517827"</f>
        <v>1242446985149517827</v>
      </c>
      <c r="C243">
        <v>0</v>
      </c>
    </row>
    <row r="244" spans="1:3" x14ac:dyDescent="0.2">
      <c r="A244" s="1">
        <v>242</v>
      </c>
      <c r="B244" s="1" t="str">
        <f>"1242447249621372929"</f>
        <v>1242447249621372929</v>
      </c>
      <c r="C244">
        <v>0</v>
      </c>
    </row>
    <row r="245" spans="1:3" x14ac:dyDescent="0.2">
      <c r="A245" s="1">
        <v>243</v>
      </c>
      <c r="B245" s="1" t="str">
        <f>"1242448353549565952"</f>
        <v>1242448353549565952</v>
      </c>
      <c r="C245">
        <v>0</v>
      </c>
    </row>
    <row r="246" spans="1:3" x14ac:dyDescent="0.2">
      <c r="A246" s="1">
        <v>244</v>
      </c>
      <c r="B246" s="1" t="str">
        <f>"1242448591937064960"</f>
        <v>1242448591937064960</v>
      </c>
      <c r="C246">
        <v>0</v>
      </c>
    </row>
    <row r="247" spans="1:3" x14ac:dyDescent="0.2">
      <c r="A247" s="1">
        <v>245</v>
      </c>
      <c r="B247" s="1" t="str">
        <f>"1242450944773836800"</f>
        <v>1242450944773836800</v>
      </c>
      <c r="C247">
        <v>0</v>
      </c>
    </row>
    <row r="248" spans="1:3" x14ac:dyDescent="0.2">
      <c r="A248" s="1">
        <v>246</v>
      </c>
      <c r="B248" s="1" t="str">
        <f>"1242454561622810624"</f>
        <v>1242454561622810624</v>
      </c>
      <c r="C248">
        <v>0</v>
      </c>
    </row>
    <row r="249" spans="1:3" x14ac:dyDescent="0.2">
      <c r="A249" s="1">
        <v>247</v>
      </c>
      <c r="B249" s="1" t="str">
        <f>"1242455428384112641"</f>
        <v>1242455428384112641</v>
      </c>
      <c r="C249">
        <v>0</v>
      </c>
    </row>
    <row r="250" spans="1:3" x14ac:dyDescent="0.2">
      <c r="A250" s="1">
        <v>248</v>
      </c>
      <c r="B250" s="1" t="str">
        <f>"1242458501802270728"</f>
        <v>1242458501802270728</v>
      </c>
      <c r="C250">
        <v>0</v>
      </c>
    </row>
    <row r="251" spans="1:3" x14ac:dyDescent="0.2">
      <c r="A251" s="1">
        <v>249</v>
      </c>
      <c r="B251" s="1" t="str">
        <f>"1242462266362138624"</f>
        <v>1242462266362138624</v>
      </c>
      <c r="C251">
        <v>0</v>
      </c>
    </row>
    <row r="252" spans="1:3" x14ac:dyDescent="0.2">
      <c r="A252" s="1">
        <v>250</v>
      </c>
      <c r="B252" s="1" t="str">
        <f>"1242462606323003393"</f>
        <v>1242462606323003393</v>
      </c>
      <c r="C252">
        <v>0</v>
      </c>
    </row>
    <row r="253" spans="1:3" x14ac:dyDescent="0.2">
      <c r="A253" s="1">
        <v>251</v>
      </c>
      <c r="B253" s="1" t="str">
        <f>"1242463246138789888"</f>
        <v>1242463246138789888</v>
      </c>
      <c r="C253">
        <v>0</v>
      </c>
    </row>
    <row r="254" spans="1:3" x14ac:dyDescent="0.2">
      <c r="A254" s="1">
        <v>252</v>
      </c>
      <c r="B254" s="1" t="str">
        <f>"1242464899961212930"</f>
        <v>1242464899961212930</v>
      </c>
      <c r="C254">
        <v>0</v>
      </c>
    </row>
    <row r="255" spans="1:3" x14ac:dyDescent="0.2">
      <c r="A255" s="1">
        <v>253</v>
      </c>
      <c r="B255" s="1" t="str">
        <f>"1242465574451437571"</f>
        <v>1242465574451437571</v>
      </c>
      <c r="C255">
        <v>0</v>
      </c>
    </row>
    <row r="256" spans="1:3" x14ac:dyDescent="0.2">
      <c r="A256" s="1">
        <v>254</v>
      </c>
      <c r="B256" s="1" t="str">
        <f>"1242466943547756547"</f>
        <v>1242466943547756547</v>
      </c>
      <c r="C256">
        <v>0</v>
      </c>
    </row>
    <row r="257" spans="1:3" x14ac:dyDescent="0.2">
      <c r="A257" s="1">
        <v>255</v>
      </c>
      <c r="B257" s="1" t="str">
        <f>"1242469364160479232"</f>
        <v>1242469364160479232</v>
      </c>
      <c r="C257">
        <v>1</v>
      </c>
    </row>
    <row r="258" spans="1:3" x14ac:dyDescent="0.2">
      <c r="A258" s="1">
        <v>256</v>
      </c>
      <c r="B258" s="1" t="str">
        <f>"1242471166104780802"</f>
        <v>1242471166104780802</v>
      </c>
      <c r="C258">
        <v>0</v>
      </c>
    </row>
    <row r="259" spans="1:3" x14ac:dyDescent="0.2">
      <c r="A259" s="1">
        <v>257</v>
      </c>
      <c r="B259" s="1" t="str">
        <f>"1242471427313459202"</f>
        <v>1242471427313459202</v>
      </c>
      <c r="C259">
        <v>0</v>
      </c>
    </row>
    <row r="260" spans="1:3" x14ac:dyDescent="0.2">
      <c r="A260" s="1">
        <v>258</v>
      </c>
      <c r="B260" s="1" t="str">
        <f>"1242471569990938625"</f>
        <v>1242471569990938625</v>
      </c>
      <c r="C260">
        <v>0</v>
      </c>
    </row>
    <row r="261" spans="1:3" x14ac:dyDescent="0.2">
      <c r="A261" s="1">
        <v>259</v>
      </c>
      <c r="B261" s="1" t="str">
        <f>"1242475288665010184"</f>
        <v>1242475288665010184</v>
      </c>
      <c r="C261">
        <v>0</v>
      </c>
    </row>
    <row r="262" spans="1:3" x14ac:dyDescent="0.2">
      <c r="A262" s="1">
        <v>260</v>
      </c>
      <c r="B262" s="1" t="str">
        <f>"1242476525997391872"</f>
        <v>1242476525997391872</v>
      </c>
      <c r="C262">
        <v>0</v>
      </c>
    </row>
    <row r="263" spans="1:3" x14ac:dyDescent="0.2">
      <c r="A263" s="1">
        <v>261</v>
      </c>
      <c r="B263" s="1" t="str">
        <f>"1242477707558105093"</f>
        <v>1242477707558105093</v>
      </c>
      <c r="C263">
        <v>0</v>
      </c>
    </row>
    <row r="264" spans="1:3" x14ac:dyDescent="0.2">
      <c r="A264" s="1">
        <v>262</v>
      </c>
      <c r="B264" s="1" t="str">
        <f>"1242479681103736833"</f>
        <v>1242479681103736833</v>
      </c>
      <c r="C264">
        <v>0</v>
      </c>
    </row>
    <row r="265" spans="1:3" x14ac:dyDescent="0.2">
      <c r="A265" s="1">
        <v>263</v>
      </c>
      <c r="B265" s="1" t="str">
        <f>"1242482917823086593"</f>
        <v>1242482917823086593</v>
      </c>
      <c r="C265">
        <v>0</v>
      </c>
    </row>
    <row r="266" spans="1:3" x14ac:dyDescent="0.2">
      <c r="A266" s="1">
        <v>264</v>
      </c>
      <c r="B266" s="1" t="str">
        <f>"1242483360922046464"</f>
        <v>1242483360922046464</v>
      </c>
      <c r="C266">
        <v>0</v>
      </c>
    </row>
    <row r="267" spans="1:3" x14ac:dyDescent="0.2">
      <c r="A267" s="1">
        <v>265</v>
      </c>
      <c r="B267" s="1" t="str">
        <f>"1242483378714103809"</f>
        <v>1242483378714103809</v>
      </c>
      <c r="C267">
        <v>0</v>
      </c>
    </row>
    <row r="268" spans="1:3" x14ac:dyDescent="0.2">
      <c r="A268" s="1">
        <v>266</v>
      </c>
      <c r="B268" s="1" t="str">
        <f>"1242485709891604480"</f>
        <v>1242485709891604480</v>
      </c>
      <c r="C268">
        <v>0</v>
      </c>
    </row>
    <row r="269" spans="1:3" x14ac:dyDescent="0.2">
      <c r="A269" s="1">
        <v>267</v>
      </c>
      <c r="B269" s="1" t="str">
        <f>"1242485827470594048"</f>
        <v>1242485827470594048</v>
      </c>
      <c r="C269">
        <v>0</v>
      </c>
    </row>
    <row r="270" spans="1:3" x14ac:dyDescent="0.2">
      <c r="A270" s="1">
        <v>268</v>
      </c>
      <c r="B270" s="1" t="str">
        <f>"1242486899433828352"</f>
        <v>1242486899433828352</v>
      </c>
      <c r="C270">
        <v>0</v>
      </c>
    </row>
    <row r="271" spans="1:3" x14ac:dyDescent="0.2">
      <c r="A271" s="1">
        <v>269</v>
      </c>
      <c r="B271" s="1" t="str">
        <f>"1242487088244613121"</f>
        <v>1242487088244613121</v>
      </c>
      <c r="C271">
        <v>0</v>
      </c>
    </row>
    <row r="272" spans="1:3" x14ac:dyDescent="0.2">
      <c r="A272" s="1">
        <v>270</v>
      </c>
      <c r="B272" s="1" t="str">
        <f>"1242487968922828803"</f>
        <v>1242487968922828803</v>
      </c>
      <c r="C272">
        <v>0</v>
      </c>
    </row>
    <row r="273" spans="1:3" x14ac:dyDescent="0.2">
      <c r="A273" s="1">
        <v>271</v>
      </c>
      <c r="B273" s="1" t="str">
        <f>"1242488391008051200"</f>
        <v>1242488391008051200</v>
      </c>
      <c r="C273">
        <v>0</v>
      </c>
    </row>
    <row r="274" spans="1:3" x14ac:dyDescent="0.2">
      <c r="A274" s="1">
        <v>272</v>
      </c>
      <c r="B274" s="1" t="str">
        <f>"1242489034389229568"</f>
        <v>1242489034389229568</v>
      </c>
      <c r="C274">
        <v>0</v>
      </c>
    </row>
    <row r="275" spans="1:3" x14ac:dyDescent="0.2">
      <c r="A275" s="1">
        <v>273</v>
      </c>
      <c r="B275" s="1" t="str">
        <f>"1242492889063739392"</f>
        <v>1242492889063739392</v>
      </c>
      <c r="C275">
        <v>0</v>
      </c>
    </row>
    <row r="276" spans="1:3" x14ac:dyDescent="0.2">
      <c r="A276" s="1">
        <v>274</v>
      </c>
      <c r="B276" s="1" t="str">
        <f>"1242496684338315267"</f>
        <v>1242496684338315267</v>
      </c>
      <c r="C276">
        <v>0</v>
      </c>
    </row>
    <row r="277" spans="1:3" x14ac:dyDescent="0.2">
      <c r="A277" s="1">
        <v>275</v>
      </c>
      <c r="B277" s="1" t="str">
        <f>"1242500872883572737"</f>
        <v>1242500872883572737</v>
      </c>
      <c r="C277">
        <v>0</v>
      </c>
    </row>
    <row r="278" spans="1:3" x14ac:dyDescent="0.2">
      <c r="A278" s="1">
        <v>276</v>
      </c>
      <c r="B278" s="1" t="str">
        <f>"1242501079075565568"</f>
        <v>1242501079075565568</v>
      </c>
      <c r="C278">
        <v>0</v>
      </c>
    </row>
    <row r="279" spans="1:3" x14ac:dyDescent="0.2">
      <c r="A279" s="1">
        <v>277</v>
      </c>
      <c r="B279" s="1" t="str">
        <f>"1242503075203612677"</f>
        <v>1242503075203612677</v>
      </c>
      <c r="C279">
        <v>0</v>
      </c>
    </row>
    <row r="280" spans="1:3" x14ac:dyDescent="0.2">
      <c r="A280" s="1">
        <v>278</v>
      </c>
      <c r="B280" s="1" t="str">
        <f>"1242504250216919041"</f>
        <v>1242504250216919041</v>
      </c>
      <c r="C280">
        <v>0</v>
      </c>
    </row>
    <row r="281" spans="1:3" x14ac:dyDescent="0.2">
      <c r="A281" s="1">
        <v>279</v>
      </c>
      <c r="B281" s="1" t="str">
        <f>"1242504330118397959"</f>
        <v>1242504330118397959</v>
      </c>
      <c r="C281">
        <v>0</v>
      </c>
    </row>
    <row r="282" spans="1:3" x14ac:dyDescent="0.2">
      <c r="A282" s="1">
        <v>280</v>
      </c>
      <c r="B282" s="1" t="str">
        <f>"1242505627152396293"</f>
        <v>1242505627152396293</v>
      </c>
      <c r="C282">
        <v>1</v>
      </c>
    </row>
    <row r="283" spans="1:3" x14ac:dyDescent="0.2">
      <c r="A283" s="1">
        <v>281</v>
      </c>
      <c r="B283" s="1" t="str">
        <f>"1242506619914579968"</f>
        <v>1242506619914579968</v>
      </c>
      <c r="C283">
        <v>0</v>
      </c>
    </row>
    <row r="284" spans="1:3" x14ac:dyDescent="0.2">
      <c r="A284" s="1">
        <v>282</v>
      </c>
      <c r="B284" s="1" t="str">
        <f>"1242508584266719232"</f>
        <v>1242508584266719232</v>
      </c>
      <c r="C284">
        <v>0</v>
      </c>
    </row>
    <row r="285" spans="1:3" x14ac:dyDescent="0.2">
      <c r="A285" s="1">
        <v>283</v>
      </c>
      <c r="B285" s="1" t="str">
        <f>"1242510182917328896"</f>
        <v>1242510182917328896</v>
      </c>
      <c r="C285">
        <v>0</v>
      </c>
    </row>
    <row r="286" spans="1:3" x14ac:dyDescent="0.2">
      <c r="A286" s="1">
        <v>284</v>
      </c>
      <c r="B286" s="1" t="str">
        <f>"1242510490728882184"</f>
        <v>1242510490728882184</v>
      </c>
      <c r="C286">
        <v>0</v>
      </c>
    </row>
    <row r="287" spans="1:3" x14ac:dyDescent="0.2">
      <c r="A287" s="1">
        <v>285</v>
      </c>
      <c r="B287" s="1" t="str">
        <f>"1242511760302780418"</f>
        <v>1242511760302780418</v>
      </c>
      <c r="C287">
        <v>0</v>
      </c>
    </row>
    <row r="288" spans="1:3" x14ac:dyDescent="0.2">
      <c r="A288" s="1">
        <v>286</v>
      </c>
      <c r="B288" s="1" t="str">
        <f>"1242515999376711683"</f>
        <v>1242515999376711683</v>
      </c>
      <c r="C288">
        <v>0</v>
      </c>
    </row>
    <row r="289" spans="1:3" x14ac:dyDescent="0.2">
      <c r="A289" s="1">
        <v>287</v>
      </c>
      <c r="B289" s="1" t="str">
        <f>"1242521908148609024"</f>
        <v>1242521908148609024</v>
      </c>
      <c r="C289">
        <v>0</v>
      </c>
    </row>
    <row r="290" spans="1:3" x14ac:dyDescent="0.2">
      <c r="A290" s="1">
        <v>288</v>
      </c>
      <c r="B290" s="1" t="str">
        <f>"1242522545485684738"</f>
        <v>1242522545485684738</v>
      </c>
      <c r="C290">
        <v>0</v>
      </c>
    </row>
    <row r="291" spans="1:3" x14ac:dyDescent="0.2">
      <c r="A291" s="1">
        <v>289</v>
      </c>
      <c r="B291" s="1" t="str">
        <f>"1242522727027740679"</f>
        <v>1242522727027740679</v>
      </c>
      <c r="C291">
        <v>0</v>
      </c>
    </row>
    <row r="292" spans="1:3" x14ac:dyDescent="0.2">
      <c r="A292" s="1">
        <v>290</v>
      </c>
      <c r="B292" s="1" t="str">
        <f>"1242522813958959116"</f>
        <v>1242522813958959116</v>
      </c>
      <c r="C292">
        <v>0</v>
      </c>
    </row>
    <row r="293" spans="1:3" x14ac:dyDescent="0.2">
      <c r="A293" s="1">
        <v>291</v>
      </c>
      <c r="B293" s="1" t="str">
        <f>"1242524236033425408"</f>
        <v>1242524236033425408</v>
      </c>
      <c r="C293">
        <v>0</v>
      </c>
    </row>
    <row r="294" spans="1:3" x14ac:dyDescent="0.2">
      <c r="A294" s="1">
        <v>292</v>
      </c>
      <c r="B294" s="1" t="str">
        <f>"1242527206959722497"</f>
        <v>1242527206959722497</v>
      </c>
      <c r="C294">
        <v>0</v>
      </c>
    </row>
    <row r="295" spans="1:3" x14ac:dyDescent="0.2">
      <c r="A295" s="1">
        <v>293</v>
      </c>
      <c r="B295" s="1" t="str">
        <f>"1242527348328665104"</f>
        <v>1242527348328665104</v>
      </c>
      <c r="C295">
        <v>0</v>
      </c>
    </row>
    <row r="296" spans="1:3" x14ac:dyDescent="0.2">
      <c r="A296" s="1">
        <v>294</v>
      </c>
      <c r="B296" s="1" t="str">
        <f>"1242527724411015174"</f>
        <v>1242527724411015174</v>
      </c>
      <c r="C296">
        <v>0</v>
      </c>
    </row>
    <row r="297" spans="1:3" x14ac:dyDescent="0.2">
      <c r="A297" s="1">
        <v>295</v>
      </c>
      <c r="B297" s="1" t="str">
        <f>"1242528391238164483"</f>
        <v>1242528391238164483</v>
      </c>
      <c r="C297">
        <v>0</v>
      </c>
    </row>
    <row r="298" spans="1:3" x14ac:dyDescent="0.2">
      <c r="A298" s="1">
        <v>296</v>
      </c>
      <c r="B298" s="1" t="str">
        <f>"1242529078911139842"</f>
        <v>1242529078911139842</v>
      </c>
      <c r="C298">
        <v>0</v>
      </c>
    </row>
    <row r="299" spans="1:3" x14ac:dyDescent="0.2">
      <c r="A299" s="1">
        <v>297</v>
      </c>
      <c r="B299" s="1" t="str">
        <f>"1242529454422986752"</f>
        <v>1242529454422986752</v>
      </c>
      <c r="C299">
        <v>0</v>
      </c>
    </row>
    <row r="300" spans="1:3" x14ac:dyDescent="0.2">
      <c r="A300" s="1">
        <v>298</v>
      </c>
      <c r="B300" s="1" t="str">
        <f>"1242530995007619074"</f>
        <v>1242530995007619074</v>
      </c>
      <c r="C300">
        <v>1</v>
      </c>
    </row>
    <row r="301" spans="1:3" x14ac:dyDescent="0.2">
      <c r="A301" s="1">
        <v>299</v>
      </c>
      <c r="B301" s="1" t="str">
        <f>"1242532173304991745"</f>
        <v>1242532173304991745</v>
      </c>
      <c r="C301">
        <v>0</v>
      </c>
    </row>
    <row r="302" spans="1:3" x14ac:dyDescent="0.2">
      <c r="A302" s="1">
        <v>300</v>
      </c>
      <c r="B302" s="1" t="str">
        <f>"1242533932077367298"</f>
        <v>1242533932077367298</v>
      </c>
      <c r="C302">
        <v>0</v>
      </c>
    </row>
    <row r="303" spans="1:3" x14ac:dyDescent="0.2">
      <c r="A303" s="1">
        <v>301</v>
      </c>
      <c r="B303" s="1" t="str">
        <f>"1242535400943628292"</f>
        <v>1242535400943628292</v>
      </c>
      <c r="C303">
        <v>0</v>
      </c>
    </row>
    <row r="304" spans="1:3" x14ac:dyDescent="0.2">
      <c r="A304" s="1">
        <v>302</v>
      </c>
      <c r="B304" s="1" t="str">
        <f>"1242535516983250944"</f>
        <v>1242535516983250944</v>
      </c>
      <c r="C304">
        <v>0</v>
      </c>
    </row>
    <row r="305" spans="1:3" x14ac:dyDescent="0.2">
      <c r="A305" s="1">
        <v>303</v>
      </c>
      <c r="B305" s="1" t="str">
        <f>"1242535650861162497"</f>
        <v>1242535650861162497</v>
      </c>
      <c r="C305">
        <v>0</v>
      </c>
    </row>
    <row r="306" spans="1:3" x14ac:dyDescent="0.2">
      <c r="A306" s="1">
        <v>304</v>
      </c>
      <c r="B306" s="1" t="str">
        <f>"1242535957389365256"</f>
        <v>1242535957389365256</v>
      </c>
      <c r="C306">
        <v>0</v>
      </c>
    </row>
    <row r="307" spans="1:3" x14ac:dyDescent="0.2">
      <c r="A307" s="1">
        <v>305</v>
      </c>
      <c r="B307" s="1" t="str">
        <f>"1242536425486196736"</f>
        <v>1242536425486196736</v>
      </c>
      <c r="C307">
        <v>0</v>
      </c>
    </row>
    <row r="308" spans="1:3" x14ac:dyDescent="0.2">
      <c r="A308" s="1">
        <v>306</v>
      </c>
      <c r="B308" s="1" t="str">
        <f>"1242536999304773638"</f>
        <v>1242536999304773638</v>
      </c>
      <c r="C308">
        <v>0</v>
      </c>
    </row>
    <row r="309" spans="1:3" x14ac:dyDescent="0.2">
      <c r="A309" s="1">
        <v>307</v>
      </c>
      <c r="B309" s="1" t="str">
        <f>"1242537924480172032"</f>
        <v>1242537924480172032</v>
      </c>
      <c r="C309">
        <v>0</v>
      </c>
    </row>
    <row r="310" spans="1:3" x14ac:dyDescent="0.2">
      <c r="A310" s="1">
        <v>308</v>
      </c>
      <c r="B310" s="1" t="str">
        <f>"1242539353555046405"</f>
        <v>1242539353555046405</v>
      </c>
      <c r="C310">
        <v>0</v>
      </c>
    </row>
    <row r="311" spans="1:3" x14ac:dyDescent="0.2">
      <c r="A311" s="1">
        <v>309</v>
      </c>
      <c r="B311" s="1" t="str">
        <f>"1242539595172139009"</f>
        <v>1242539595172139009</v>
      </c>
      <c r="C311">
        <v>0</v>
      </c>
    </row>
    <row r="312" spans="1:3" x14ac:dyDescent="0.2">
      <c r="A312" s="1">
        <v>310</v>
      </c>
      <c r="B312" s="1" t="str">
        <f>"1242539744803897344"</f>
        <v>1242539744803897344</v>
      </c>
      <c r="C312">
        <v>0</v>
      </c>
    </row>
    <row r="313" spans="1:3" x14ac:dyDescent="0.2">
      <c r="A313" s="1">
        <v>311</v>
      </c>
      <c r="B313" s="1" t="str">
        <f>"1242540228050661377"</f>
        <v>1242540228050661377</v>
      </c>
      <c r="C313">
        <v>0</v>
      </c>
    </row>
    <row r="314" spans="1:3" x14ac:dyDescent="0.2">
      <c r="A314" s="1">
        <v>312</v>
      </c>
      <c r="B314" s="1" t="str">
        <f>"1242540252738269185"</f>
        <v>1242540252738269185</v>
      </c>
      <c r="C314">
        <v>0</v>
      </c>
    </row>
    <row r="315" spans="1:3" x14ac:dyDescent="0.2">
      <c r="A315" s="1">
        <v>313</v>
      </c>
      <c r="B315" s="1" t="str">
        <f>"1242542418580451328"</f>
        <v>1242542418580451328</v>
      </c>
      <c r="C315">
        <v>0</v>
      </c>
    </row>
    <row r="316" spans="1:3" x14ac:dyDescent="0.2">
      <c r="A316" s="1">
        <v>314</v>
      </c>
      <c r="B316" s="1" t="str">
        <f>"1242543416103313411"</f>
        <v>1242543416103313411</v>
      </c>
      <c r="C316">
        <v>0</v>
      </c>
    </row>
    <row r="317" spans="1:3" x14ac:dyDescent="0.2">
      <c r="A317" s="1">
        <v>315</v>
      </c>
      <c r="B317" s="1" t="str">
        <f>"1242544193165197312"</f>
        <v>1242544193165197312</v>
      </c>
      <c r="C317">
        <v>0</v>
      </c>
    </row>
    <row r="318" spans="1:3" x14ac:dyDescent="0.2">
      <c r="A318" s="1">
        <v>316</v>
      </c>
      <c r="B318" s="1" t="str">
        <f>"1242544782834053121"</f>
        <v>1242544782834053121</v>
      </c>
      <c r="C318">
        <v>0</v>
      </c>
    </row>
    <row r="319" spans="1:3" x14ac:dyDescent="0.2">
      <c r="A319" s="1">
        <v>317</v>
      </c>
      <c r="B319" s="1" t="str">
        <f>"1242548839535521797"</f>
        <v>1242548839535521797</v>
      </c>
      <c r="C319">
        <v>1</v>
      </c>
    </row>
    <row r="320" spans="1:3" x14ac:dyDescent="0.2">
      <c r="A320" s="1">
        <v>318</v>
      </c>
      <c r="B320" s="1" t="str">
        <f>"1242549572758626313"</f>
        <v>1242549572758626313</v>
      </c>
      <c r="C320">
        <v>0</v>
      </c>
    </row>
    <row r="321" spans="1:3" x14ac:dyDescent="0.2">
      <c r="A321" s="1">
        <v>319</v>
      </c>
      <c r="B321" s="1" t="str">
        <f>"1242551196935741441"</f>
        <v>1242551196935741441</v>
      </c>
      <c r="C321">
        <v>0</v>
      </c>
    </row>
    <row r="322" spans="1:3" x14ac:dyDescent="0.2">
      <c r="A322" s="1">
        <v>320</v>
      </c>
      <c r="B322" s="1" t="str">
        <f>"1242551886261227527"</f>
        <v>1242551886261227527</v>
      </c>
      <c r="C322">
        <v>0</v>
      </c>
    </row>
    <row r="323" spans="1:3" x14ac:dyDescent="0.2">
      <c r="A323" s="1">
        <v>321</v>
      </c>
      <c r="B323" s="1" t="str">
        <f>"1242552466878627842"</f>
        <v>1242552466878627842</v>
      </c>
      <c r="C323">
        <v>0</v>
      </c>
    </row>
    <row r="324" spans="1:3" x14ac:dyDescent="0.2">
      <c r="A324" s="1">
        <v>322</v>
      </c>
      <c r="B324" s="1" t="str">
        <f>"1242552667068653569"</f>
        <v>1242552667068653569</v>
      </c>
      <c r="C324">
        <v>0</v>
      </c>
    </row>
    <row r="325" spans="1:3" x14ac:dyDescent="0.2">
      <c r="A325" s="1">
        <v>323</v>
      </c>
      <c r="B325" s="1" t="str">
        <f>"1242552733804216321"</f>
        <v>1242552733804216321</v>
      </c>
      <c r="C325">
        <v>1</v>
      </c>
    </row>
    <row r="326" spans="1:3" x14ac:dyDescent="0.2">
      <c r="A326" s="1">
        <v>324</v>
      </c>
      <c r="B326" s="1" t="str">
        <f>"1242553023072735232"</f>
        <v>1242553023072735232</v>
      </c>
      <c r="C326">
        <v>0</v>
      </c>
    </row>
    <row r="327" spans="1:3" x14ac:dyDescent="0.2">
      <c r="A327" s="1">
        <v>325</v>
      </c>
      <c r="B327" s="1" t="str">
        <f>"1242553680164945923"</f>
        <v>1242553680164945923</v>
      </c>
      <c r="C327">
        <v>0</v>
      </c>
    </row>
    <row r="328" spans="1:3" x14ac:dyDescent="0.2">
      <c r="A328" s="1">
        <v>326</v>
      </c>
      <c r="B328" s="1" t="str">
        <f>"1242553876953346049"</f>
        <v>1242553876953346049</v>
      </c>
      <c r="C328">
        <v>0</v>
      </c>
    </row>
    <row r="329" spans="1:3" x14ac:dyDescent="0.2">
      <c r="A329" s="1">
        <v>327</v>
      </c>
      <c r="B329" s="1" t="str">
        <f>"1242555910041583622"</f>
        <v>1242555910041583622</v>
      </c>
      <c r="C329">
        <v>0</v>
      </c>
    </row>
    <row r="330" spans="1:3" x14ac:dyDescent="0.2">
      <c r="A330" s="1">
        <v>328</v>
      </c>
      <c r="B330" s="1" t="str">
        <f>"1242557865249902592"</f>
        <v>1242557865249902592</v>
      </c>
      <c r="C330">
        <v>0</v>
      </c>
    </row>
    <row r="331" spans="1:3" x14ac:dyDescent="0.2">
      <c r="A331" s="1">
        <v>329</v>
      </c>
      <c r="B331" s="1" t="str">
        <f>"1242557889610493953"</f>
        <v>1242557889610493953</v>
      </c>
      <c r="C331">
        <v>0</v>
      </c>
    </row>
    <row r="332" spans="1:3" x14ac:dyDescent="0.2">
      <c r="A332" s="1">
        <v>330</v>
      </c>
      <c r="B332" s="1" t="str">
        <f>"1242558019805810691"</f>
        <v>1242558019805810691</v>
      </c>
      <c r="C332">
        <v>0</v>
      </c>
    </row>
    <row r="333" spans="1:3" x14ac:dyDescent="0.2">
      <c r="A333" s="1">
        <v>331</v>
      </c>
      <c r="B333" s="1" t="str">
        <f>"1242559707723771904"</f>
        <v>1242559707723771904</v>
      </c>
      <c r="C333">
        <v>0</v>
      </c>
    </row>
    <row r="334" spans="1:3" x14ac:dyDescent="0.2">
      <c r="A334" s="1">
        <v>332</v>
      </c>
      <c r="B334" s="1" t="str">
        <f>"1242561355053510660"</f>
        <v>1242561355053510660</v>
      </c>
      <c r="C334">
        <v>0</v>
      </c>
    </row>
    <row r="335" spans="1:3" x14ac:dyDescent="0.2">
      <c r="A335" s="1">
        <v>333</v>
      </c>
      <c r="B335" s="1" t="str">
        <f>"1242562092395364352"</f>
        <v>1242562092395364352</v>
      </c>
      <c r="C335">
        <v>0</v>
      </c>
    </row>
    <row r="336" spans="1:3" x14ac:dyDescent="0.2">
      <c r="A336" s="1">
        <v>334</v>
      </c>
      <c r="B336" s="1" t="str">
        <f>"1242562286092500992"</f>
        <v>1242562286092500992</v>
      </c>
      <c r="C336">
        <v>0</v>
      </c>
    </row>
    <row r="337" spans="1:3" x14ac:dyDescent="0.2">
      <c r="A337" s="1">
        <v>335</v>
      </c>
      <c r="B337" s="1" t="str">
        <f>"1242564742591516673"</f>
        <v>1242564742591516673</v>
      </c>
      <c r="C337">
        <v>0</v>
      </c>
    </row>
    <row r="338" spans="1:3" x14ac:dyDescent="0.2">
      <c r="A338" s="1">
        <v>336</v>
      </c>
      <c r="B338" s="1" t="str">
        <f>"1242568502147514368"</f>
        <v>1242568502147514368</v>
      </c>
      <c r="C338">
        <v>0</v>
      </c>
    </row>
    <row r="339" spans="1:3" x14ac:dyDescent="0.2">
      <c r="A339" s="1">
        <v>337</v>
      </c>
      <c r="B339" s="1" t="str">
        <f>"1242568726605705217"</f>
        <v>1242568726605705217</v>
      </c>
      <c r="C339">
        <v>0</v>
      </c>
    </row>
    <row r="340" spans="1:3" x14ac:dyDescent="0.2">
      <c r="A340" s="1">
        <v>338</v>
      </c>
      <c r="B340" s="1" t="str">
        <f>"1242570465664815104"</f>
        <v>1242570465664815104</v>
      </c>
      <c r="C340">
        <v>0</v>
      </c>
    </row>
    <row r="341" spans="1:3" x14ac:dyDescent="0.2">
      <c r="A341" s="1">
        <v>339</v>
      </c>
      <c r="B341" s="1" t="str">
        <f>"1242573523534692352"</f>
        <v>1242573523534692352</v>
      </c>
      <c r="C341">
        <v>0</v>
      </c>
    </row>
    <row r="342" spans="1:3" x14ac:dyDescent="0.2">
      <c r="A342" s="1">
        <v>340</v>
      </c>
      <c r="B342" s="1" t="str">
        <f>"1242573898673205249"</f>
        <v>1242573898673205249</v>
      </c>
      <c r="C342">
        <v>0</v>
      </c>
    </row>
    <row r="343" spans="1:3" x14ac:dyDescent="0.2">
      <c r="A343" s="1">
        <v>341</v>
      </c>
      <c r="B343" s="1" t="str">
        <f>"1242574720651988993"</f>
        <v>1242574720651988993</v>
      </c>
      <c r="C343">
        <v>1</v>
      </c>
    </row>
    <row r="344" spans="1:3" x14ac:dyDescent="0.2">
      <c r="A344" s="1">
        <v>342</v>
      </c>
      <c r="B344" s="1" t="str">
        <f>"1242576274943545351"</f>
        <v>1242576274943545351</v>
      </c>
      <c r="C344">
        <v>0</v>
      </c>
    </row>
    <row r="345" spans="1:3" x14ac:dyDescent="0.2">
      <c r="A345" s="1">
        <v>343</v>
      </c>
      <c r="B345" s="1" t="str">
        <f>"1242576438026547200"</f>
        <v>1242576438026547200</v>
      </c>
      <c r="C345">
        <v>0</v>
      </c>
    </row>
    <row r="346" spans="1:3" x14ac:dyDescent="0.2">
      <c r="A346" s="1">
        <v>344</v>
      </c>
      <c r="B346" s="1" t="str">
        <f>"1242582161187889153"</f>
        <v>1242582161187889153</v>
      </c>
      <c r="C346">
        <v>0</v>
      </c>
    </row>
    <row r="347" spans="1:3" x14ac:dyDescent="0.2">
      <c r="A347" s="1">
        <v>345</v>
      </c>
      <c r="B347" s="1" t="str">
        <f>"1242584019151335424"</f>
        <v>1242584019151335424</v>
      </c>
      <c r="C347">
        <v>0</v>
      </c>
    </row>
    <row r="348" spans="1:3" x14ac:dyDescent="0.2">
      <c r="A348" s="1">
        <v>346</v>
      </c>
      <c r="B348" s="1" t="str">
        <f>"1242586220967989249"</f>
        <v>1242586220967989249</v>
      </c>
      <c r="C348">
        <v>0</v>
      </c>
    </row>
    <row r="349" spans="1:3" x14ac:dyDescent="0.2">
      <c r="A349" s="1">
        <v>347</v>
      </c>
      <c r="B349" s="1" t="str">
        <f>"1242588235663986688"</f>
        <v>1242588235663986688</v>
      </c>
      <c r="C349">
        <v>0</v>
      </c>
    </row>
    <row r="350" spans="1:3" x14ac:dyDescent="0.2">
      <c r="A350" s="1">
        <v>348</v>
      </c>
      <c r="B350" s="1" t="str">
        <f>"1242591959967023106"</f>
        <v>1242591959967023106</v>
      </c>
      <c r="C350">
        <v>0</v>
      </c>
    </row>
    <row r="351" spans="1:3" x14ac:dyDescent="0.2">
      <c r="A351" s="1">
        <v>349</v>
      </c>
      <c r="B351" s="1" t="str">
        <f>"1242593504699785218"</f>
        <v>1242593504699785218</v>
      </c>
      <c r="C351">
        <v>0</v>
      </c>
    </row>
    <row r="352" spans="1:3" x14ac:dyDescent="0.2">
      <c r="A352" s="1">
        <v>350</v>
      </c>
      <c r="B352" s="1" t="str">
        <f>"1242602457965920261"</f>
        <v>1242602457965920261</v>
      </c>
      <c r="C352">
        <v>0</v>
      </c>
    </row>
    <row r="353" spans="1:3" x14ac:dyDescent="0.2">
      <c r="A353" s="1">
        <v>351</v>
      </c>
      <c r="B353" s="1" t="str">
        <f>"1242630511824179205"</f>
        <v>1242630511824179205</v>
      </c>
      <c r="C353">
        <v>0</v>
      </c>
    </row>
    <row r="354" spans="1:3" x14ac:dyDescent="0.2">
      <c r="A354" s="1">
        <v>352</v>
      </c>
      <c r="B354" s="1" t="str">
        <f>"1242654265090457600"</f>
        <v>1242654265090457600</v>
      </c>
      <c r="C354">
        <v>0</v>
      </c>
    </row>
    <row r="355" spans="1:3" x14ac:dyDescent="0.2">
      <c r="A355" s="1">
        <v>353</v>
      </c>
      <c r="B355" s="1" t="str">
        <f>"1242701126916546566"</f>
        <v>1242701126916546566</v>
      </c>
      <c r="C355">
        <v>0</v>
      </c>
    </row>
    <row r="356" spans="1:3" x14ac:dyDescent="0.2">
      <c r="A356" s="1">
        <v>354</v>
      </c>
      <c r="B356" s="1" t="str">
        <f>"1242701615754285058"</f>
        <v>1242701615754285058</v>
      </c>
      <c r="C356">
        <v>0</v>
      </c>
    </row>
    <row r="357" spans="1:3" x14ac:dyDescent="0.2">
      <c r="A357" s="1">
        <v>355</v>
      </c>
      <c r="B357" s="1" t="str">
        <f>"1242705202630754306"</f>
        <v>1242705202630754306</v>
      </c>
      <c r="C357">
        <v>0</v>
      </c>
    </row>
    <row r="358" spans="1:3" x14ac:dyDescent="0.2">
      <c r="A358" s="1">
        <v>356</v>
      </c>
      <c r="B358" s="1" t="str">
        <f>"1242707702603751424"</f>
        <v>1242707702603751424</v>
      </c>
      <c r="C358">
        <v>0</v>
      </c>
    </row>
    <row r="359" spans="1:3" x14ac:dyDescent="0.2">
      <c r="A359" s="1">
        <v>357</v>
      </c>
      <c r="B359" s="1" t="str">
        <f>"1242710419246120961"</f>
        <v>1242710419246120961</v>
      </c>
      <c r="C359">
        <v>0</v>
      </c>
    </row>
    <row r="360" spans="1:3" x14ac:dyDescent="0.2">
      <c r="A360" s="1">
        <v>358</v>
      </c>
      <c r="B360" s="1" t="str">
        <f>"1242711053470924800"</f>
        <v>1242711053470924800</v>
      </c>
      <c r="C360">
        <v>0</v>
      </c>
    </row>
    <row r="361" spans="1:3" x14ac:dyDescent="0.2">
      <c r="A361" s="1">
        <v>359</v>
      </c>
      <c r="B361" s="1" t="str">
        <f>"1242711330748063746"</f>
        <v>1242711330748063746</v>
      </c>
      <c r="C361">
        <v>0</v>
      </c>
    </row>
    <row r="362" spans="1:3" x14ac:dyDescent="0.2">
      <c r="A362" s="1">
        <v>360</v>
      </c>
      <c r="B362" s="1" t="str">
        <f>"1242712637068247041"</f>
        <v>1242712637068247041</v>
      </c>
      <c r="C362">
        <v>0</v>
      </c>
    </row>
    <row r="363" spans="1:3" x14ac:dyDescent="0.2">
      <c r="A363" s="1">
        <v>361</v>
      </c>
      <c r="B363" s="1" t="str">
        <f>"1242714902453784582"</f>
        <v>1242714902453784582</v>
      </c>
      <c r="C363">
        <v>0</v>
      </c>
    </row>
    <row r="364" spans="1:3" x14ac:dyDescent="0.2">
      <c r="A364" s="1">
        <v>362</v>
      </c>
      <c r="B364" s="1" t="str">
        <f>"1242716961118867456"</f>
        <v>1242716961118867456</v>
      </c>
      <c r="C364">
        <v>0</v>
      </c>
    </row>
    <row r="365" spans="1:3" x14ac:dyDescent="0.2">
      <c r="A365" s="1">
        <v>363</v>
      </c>
      <c r="B365" s="1" t="str">
        <f>"1242725398384869377"</f>
        <v>1242725398384869377</v>
      </c>
      <c r="C365">
        <v>0</v>
      </c>
    </row>
    <row r="366" spans="1:3" x14ac:dyDescent="0.2">
      <c r="A366" s="1">
        <v>364</v>
      </c>
      <c r="B366" s="1" t="str">
        <f>"1242725632687169536"</f>
        <v>1242725632687169536</v>
      </c>
      <c r="C366">
        <v>0</v>
      </c>
    </row>
    <row r="367" spans="1:3" x14ac:dyDescent="0.2">
      <c r="A367" s="1">
        <v>365</v>
      </c>
      <c r="B367" s="1" t="str">
        <f>"1242725745509703680"</f>
        <v>1242725745509703680</v>
      </c>
      <c r="C367">
        <v>1</v>
      </c>
    </row>
    <row r="368" spans="1:3" x14ac:dyDescent="0.2">
      <c r="A368" s="1">
        <v>366</v>
      </c>
      <c r="B368" s="1" t="str">
        <f>"1242726093792120836"</f>
        <v>1242726093792120836</v>
      </c>
      <c r="C368">
        <v>0</v>
      </c>
    </row>
    <row r="369" spans="1:3" x14ac:dyDescent="0.2">
      <c r="A369" s="1">
        <v>367</v>
      </c>
      <c r="B369" s="1" t="str">
        <f>"1242726438618497024"</f>
        <v>1242726438618497024</v>
      </c>
      <c r="C369">
        <v>1</v>
      </c>
    </row>
    <row r="370" spans="1:3" x14ac:dyDescent="0.2">
      <c r="A370" s="1">
        <v>368</v>
      </c>
      <c r="B370" s="1" t="str">
        <f>"1242728471257907201"</f>
        <v>1242728471257907201</v>
      </c>
      <c r="C370">
        <v>0</v>
      </c>
    </row>
    <row r="371" spans="1:3" x14ac:dyDescent="0.2">
      <c r="A371" s="1">
        <v>369</v>
      </c>
      <c r="B371" s="1" t="str">
        <f>"1242731435166924801"</f>
        <v>1242731435166924801</v>
      </c>
      <c r="C371">
        <v>0</v>
      </c>
    </row>
    <row r="372" spans="1:3" x14ac:dyDescent="0.2">
      <c r="A372" s="1">
        <v>370</v>
      </c>
      <c r="B372" s="1" t="str">
        <f>"1242733294619365377"</f>
        <v>1242733294619365377</v>
      </c>
      <c r="C372">
        <v>0</v>
      </c>
    </row>
    <row r="373" spans="1:3" x14ac:dyDescent="0.2">
      <c r="A373" s="1">
        <v>371</v>
      </c>
      <c r="B373" s="1" t="str">
        <f>"1242733464593596416"</f>
        <v>1242733464593596416</v>
      </c>
      <c r="C373">
        <v>0</v>
      </c>
    </row>
    <row r="374" spans="1:3" x14ac:dyDescent="0.2">
      <c r="A374" s="1">
        <v>372</v>
      </c>
      <c r="B374" s="1" t="str">
        <f>"1242734165419843589"</f>
        <v>1242734165419843589</v>
      </c>
      <c r="C374">
        <v>1</v>
      </c>
    </row>
    <row r="375" spans="1:3" x14ac:dyDescent="0.2">
      <c r="A375" s="1">
        <v>373</v>
      </c>
      <c r="B375" s="1" t="str">
        <f>"1242735818604765190"</f>
        <v>1242735818604765190</v>
      </c>
      <c r="C375">
        <v>0</v>
      </c>
    </row>
    <row r="376" spans="1:3" x14ac:dyDescent="0.2">
      <c r="A376" s="1">
        <v>374</v>
      </c>
      <c r="B376" s="1" t="str">
        <f>"1242736946809581568"</f>
        <v>1242736946809581568</v>
      </c>
      <c r="C376">
        <v>0</v>
      </c>
    </row>
    <row r="377" spans="1:3" x14ac:dyDescent="0.2">
      <c r="A377" s="1">
        <v>375</v>
      </c>
      <c r="B377" s="1" t="str">
        <f>"1242737222798979072"</f>
        <v>1242737222798979072</v>
      </c>
      <c r="C377">
        <v>0</v>
      </c>
    </row>
    <row r="378" spans="1:3" x14ac:dyDescent="0.2">
      <c r="A378" s="1">
        <v>376</v>
      </c>
      <c r="B378" s="1" t="str">
        <f>"1242739920168456198"</f>
        <v>1242739920168456198</v>
      </c>
      <c r="C378">
        <v>0</v>
      </c>
    </row>
    <row r="379" spans="1:3" x14ac:dyDescent="0.2">
      <c r="A379" s="1">
        <v>377</v>
      </c>
      <c r="B379" s="1" t="str">
        <f>"1242740448520798208"</f>
        <v>1242740448520798208</v>
      </c>
      <c r="C379">
        <v>0</v>
      </c>
    </row>
    <row r="380" spans="1:3" x14ac:dyDescent="0.2">
      <c r="A380" s="1">
        <v>378</v>
      </c>
      <c r="B380" s="1" t="str">
        <f>"1242742183817609216"</f>
        <v>1242742183817609216</v>
      </c>
      <c r="C380">
        <v>0</v>
      </c>
    </row>
    <row r="381" spans="1:3" x14ac:dyDescent="0.2">
      <c r="A381" s="1">
        <v>379</v>
      </c>
      <c r="B381" s="1" t="str">
        <f>"1242744225936166912"</f>
        <v>1242744225936166912</v>
      </c>
      <c r="C381">
        <v>0</v>
      </c>
    </row>
    <row r="382" spans="1:3" x14ac:dyDescent="0.2">
      <c r="A382" s="1">
        <v>380</v>
      </c>
      <c r="B382" s="1" t="str">
        <f>"1242745112108707840"</f>
        <v>1242745112108707840</v>
      </c>
      <c r="C382">
        <v>0</v>
      </c>
    </row>
    <row r="383" spans="1:3" x14ac:dyDescent="0.2">
      <c r="A383" s="1">
        <v>381</v>
      </c>
      <c r="B383" s="1" t="str">
        <f>"1242745321874231304"</f>
        <v>1242745321874231304</v>
      </c>
      <c r="C383">
        <v>0</v>
      </c>
    </row>
    <row r="384" spans="1:3" x14ac:dyDescent="0.2">
      <c r="A384" s="1">
        <v>382</v>
      </c>
      <c r="B384" s="1" t="str">
        <f>"1242746487882297344"</f>
        <v>1242746487882297344</v>
      </c>
      <c r="C384">
        <v>0</v>
      </c>
    </row>
    <row r="385" spans="1:3" x14ac:dyDescent="0.2">
      <c r="A385" s="1">
        <v>383</v>
      </c>
      <c r="B385" s="1" t="str">
        <f>"1242747174359838720"</f>
        <v>1242747174359838720</v>
      </c>
      <c r="C385">
        <v>0</v>
      </c>
    </row>
    <row r="386" spans="1:3" x14ac:dyDescent="0.2">
      <c r="A386" s="1">
        <v>384</v>
      </c>
      <c r="B386" s="1" t="str">
        <f>"1242747321345024001"</f>
        <v>1242747321345024001</v>
      </c>
      <c r="C386">
        <v>0</v>
      </c>
    </row>
    <row r="387" spans="1:3" x14ac:dyDescent="0.2">
      <c r="A387" s="1">
        <v>385</v>
      </c>
      <c r="B387" s="1" t="str">
        <f>"1242749812342218753"</f>
        <v>1242749812342218753</v>
      </c>
      <c r="C387">
        <v>0</v>
      </c>
    </row>
    <row r="388" spans="1:3" x14ac:dyDescent="0.2">
      <c r="A388" s="1">
        <v>386</v>
      </c>
      <c r="B388" s="1" t="str">
        <f>"1242751251323985921"</f>
        <v>1242751251323985921</v>
      </c>
      <c r="C388">
        <v>0</v>
      </c>
    </row>
    <row r="389" spans="1:3" x14ac:dyDescent="0.2">
      <c r="A389" s="1">
        <v>387</v>
      </c>
      <c r="B389" s="1" t="str">
        <f>"1242751346014662656"</f>
        <v>1242751346014662656</v>
      </c>
      <c r="C389">
        <v>0</v>
      </c>
    </row>
    <row r="390" spans="1:3" x14ac:dyDescent="0.2">
      <c r="A390" s="1">
        <v>388</v>
      </c>
      <c r="B390" s="1" t="str">
        <f>"1242751462662443008"</f>
        <v>1242751462662443008</v>
      </c>
      <c r="C390">
        <v>0</v>
      </c>
    </row>
    <row r="391" spans="1:3" x14ac:dyDescent="0.2">
      <c r="A391" s="1">
        <v>389</v>
      </c>
      <c r="B391" s="1" t="str">
        <f>"1242754497388204034"</f>
        <v>1242754497388204034</v>
      </c>
      <c r="C391">
        <v>0</v>
      </c>
    </row>
    <row r="392" spans="1:3" x14ac:dyDescent="0.2">
      <c r="A392" s="1">
        <v>390</v>
      </c>
      <c r="B392" s="1" t="str">
        <f>"1242756835712663552"</f>
        <v>1242756835712663552</v>
      </c>
      <c r="C392">
        <v>0</v>
      </c>
    </row>
    <row r="393" spans="1:3" x14ac:dyDescent="0.2">
      <c r="A393" s="1">
        <v>391</v>
      </c>
      <c r="B393" s="1" t="str">
        <f>"1242758070763057153"</f>
        <v>1242758070763057153</v>
      </c>
      <c r="C393">
        <v>0</v>
      </c>
    </row>
    <row r="394" spans="1:3" x14ac:dyDescent="0.2">
      <c r="A394" s="1">
        <v>392</v>
      </c>
      <c r="B394" s="1" t="str">
        <f>"1242758119618420736"</f>
        <v>1242758119618420736</v>
      </c>
      <c r="C394">
        <v>0</v>
      </c>
    </row>
    <row r="395" spans="1:3" x14ac:dyDescent="0.2">
      <c r="A395" s="1">
        <v>393</v>
      </c>
      <c r="B395" s="1" t="str">
        <f>"1242758179940970498"</f>
        <v>1242758179940970498</v>
      </c>
      <c r="C395">
        <v>0</v>
      </c>
    </row>
    <row r="396" spans="1:3" x14ac:dyDescent="0.2">
      <c r="A396" s="1">
        <v>394</v>
      </c>
      <c r="B396" s="1" t="str">
        <f>"1242758324577280003"</f>
        <v>1242758324577280003</v>
      </c>
      <c r="C396">
        <v>0</v>
      </c>
    </row>
    <row r="397" spans="1:3" x14ac:dyDescent="0.2">
      <c r="A397" s="1">
        <v>395</v>
      </c>
      <c r="B397" s="1" t="str">
        <f>"1242759779304583173"</f>
        <v>1242759779304583173</v>
      </c>
      <c r="C397">
        <v>0</v>
      </c>
    </row>
    <row r="398" spans="1:3" x14ac:dyDescent="0.2">
      <c r="A398" s="1">
        <v>396</v>
      </c>
      <c r="B398" s="1" t="str">
        <f>"1242760088647073793"</f>
        <v>1242760088647073793</v>
      </c>
      <c r="C398">
        <v>0</v>
      </c>
    </row>
    <row r="399" spans="1:3" x14ac:dyDescent="0.2">
      <c r="A399" s="1">
        <v>397</v>
      </c>
      <c r="B399" s="1" t="str">
        <f>"1242764196862758912"</f>
        <v>1242764196862758912</v>
      </c>
      <c r="C399">
        <v>0</v>
      </c>
    </row>
    <row r="400" spans="1:3" x14ac:dyDescent="0.2">
      <c r="A400" s="1">
        <v>398</v>
      </c>
      <c r="B400" s="1" t="str">
        <f>"1242766137080889346"</f>
        <v>1242766137080889346</v>
      </c>
      <c r="C400">
        <v>0</v>
      </c>
    </row>
    <row r="401" spans="1:3" x14ac:dyDescent="0.2">
      <c r="A401" s="1">
        <v>399</v>
      </c>
      <c r="B401" s="1" t="str">
        <f>"1242767302367600646"</f>
        <v>1242767302367600646</v>
      </c>
      <c r="C401">
        <v>0</v>
      </c>
    </row>
    <row r="402" spans="1:3" x14ac:dyDescent="0.2">
      <c r="A402" s="1">
        <v>400</v>
      </c>
      <c r="B402" s="1" t="str">
        <f>"1242769402933719041"</f>
        <v>1242769402933719041</v>
      </c>
      <c r="C402">
        <v>0</v>
      </c>
    </row>
    <row r="403" spans="1:3" x14ac:dyDescent="0.2">
      <c r="A403" s="1">
        <v>401</v>
      </c>
      <c r="B403" s="1" t="str">
        <f>"1242770478542004224"</f>
        <v>1242770478542004224</v>
      </c>
      <c r="C403">
        <v>0</v>
      </c>
    </row>
    <row r="404" spans="1:3" x14ac:dyDescent="0.2">
      <c r="A404" s="1">
        <v>402</v>
      </c>
      <c r="B404" s="1" t="str">
        <f>"1242771035746906112"</f>
        <v>1242771035746906112</v>
      </c>
      <c r="C404">
        <v>0</v>
      </c>
    </row>
    <row r="405" spans="1:3" x14ac:dyDescent="0.2">
      <c r="A405" s="1">
        <v>403</v>
      </c>
      <c r="B405" s="1" t="str">
        <f>"1242773495785938945"</f>
        <v>1242773495785938945</v>
      </c>
      <c r="C405">
        <v>0</v>
      </c>
    </row>
    <row r="406" spans="1:3" x14ac:dyDescent="0.2">
      <c r="A406" s="1">
        <v>404</v>
      </c>
      <c r="B406" s="1" t="str">
        <f>"1242773576178163712"</f>
        <v>1242773576178163712</v>
      </c>
      <c r="C406">
        <v>0</v>
      </c>
    </row>
    <row r="407" spans="1:3" x14ac:dyDescent="0.2">
      <c r="A407" s="1">
        <v>405</v>
      </c>
      <c r="B407" s="1" t="str">
        <f>"1242773977476538368"</f>
        <v>1242773977476538368</v>
      </c>
      <c r="C407">
        <v>0</v>
      </c>
    </row>
    <row r="408" spans="1:3" x14ac:dyDescent="0.2">
      <c r="A408" s="1">
        <v>406</v>
      </c>
      <c r="B408" s="1" t="str">
        <f>"1242774603438723072"</f>
        <v>1242774603438723072</v>
      </c>
      <c r="C408">
        <v>0</v>
      </c>
    </row>
    <row r="409" spans="1:3" x14ac:dyDescent="0.2">
      <c r="A409" s="1">
        <v>407</v>
      </c>
      <c r="B409" s="1" t="str">
        <f>"1242777227340787713"</f>
        <v>1242777227340787713</v>
      </c>
      <c r="C409">
        <v>0</v>
      </c>
    </row>
    <row r="410" spans="1:3" x14ac:dyDescent="0.2">
      <c r="A410" s="1">
        <v>408</v>
      </c>
      <c r="B410" s="1" t="str">
        <f>"1242777817521123329"</f>
        <v>1242777817521123329</v>
      </c>
      <c r="C410">
        <v>0</v>
      </c>
    </row>
    <row r="411" spans="1:3" x14ac:dyDescent="0.2">
      <c r="A411" s="1">
        <v>409</v>
      </c>
      <c r="B411" s="1" t="str">
        <f>"1242778816314896386"</f>
        <v>1242778816314896386</v>
      </c>
      <c r="C411">
        <v>0</v>
      </c>
    </row>
    <row r="412" spans="1:3" x14ac:dyDescent="0.2">
      <c r="A412" s="1">
        <v>410</v>
      </c>
      <c r="B412" s="1" t="str">
        <f>"1242780496511320064"</f>
        <v>1242780496511320064</v>
      </c>
      <c r="C412">
        <v>0</v>
      </c>
    </row>
    <row r="413" spans="1:3" x14ac:dyDescent="0.2">
      <c r="A413" s="1">
        <v>411</v>
      </c>
      <c r="B413" s="1" t="str">
        <f>"1242780928587583496"</f>
        <v>1242780928587583496</v>
      </c>
      <c r="C413">
        <v>0</v>
      </c>
    </row>
    <row r="414" spans="1:3" x14ac:dyDescent="0.2">
      <c r="A414" s="1">
        <v>412</v>
      </c>
      <c r="B414" s="1" t="str">
        <f>"1242781762478055425"</f>
        <v>1242781762478055425</v>
      </c>
      <c r="C414">
        <v>0</v>
      </c>
    </row>
    <row r="415" spans="1:3" x14ac:dyDescent="0.2">
      <c r="A415" s="1">
        <v>413</v>
      </c>
      <c r="B415" s="1" t="str">
        <f>"1242786560979992578"</f>
        <v>1242786560979992578</v>
      </c>
      <c r="C415">
        <v>0</v>
      </c>
    </row>
    <row r="416" spans="1:3" x14ac:dyDescent="0.2">
      <c r="A416" s="1">
        <v>414</v>
      </c>
      <c r="B416" s="1" t="str">
        <f>"1242788786230222850"</f>
        <v>1242788786230222850</v>
      </c>
      <c r="C416">
        <v>0</v>
      </c>
    </row>
    <row r="417" spans="1:3" x14ac:dyDescent="0.2">
      <c r="A417" s="1">
        <v>415</v>
      </c>
      <c r="B417" s="1" t="str">
        <f>"1242789126434426880"</f>
        <v>1242789126434426880</v>
      </c>
      <c r="C417">
        <v>0</v>
      </c>
    </row>
    <row r="418" spans="1:3" x14ac:dyDescent="0.2">
      <c r="A418" s="1">
        <v>416</v>
      </c>
      <c r="B418" s="1" t="str">
        <f>"1242790829175029761"</f>
        <v>1242790829175029761</v>
      </c>
      <c r="C418">
        <v>0</v>
      </c>
    </row>
    <row r="419" spans="1:3" x14ac:dyDescent="0.2">
      <c r="A419" s="1">
        <v>417</v>
      </c>
      <c r="B419" s="1" t="str">
        <f>"1242791713736921089"</f>
        <v>1242791713736921089</v>
      </c>
      <c r="C419">
        <v>0</v>
      </c>
    </row>
    <row r="420" spans="1:3" x14ac:dyDescent="0.2">
      <c r="A420" s="1">
        <v>418</v>
      </c>
      <c r="B420" s="1" t="str">
        <f>"1242792120244752385"</f>
        <v>1242792120244752385</v>
      </c>
      <c r="C420">
        <v>0</v>
      </c>
    </row>
    <row r="421" spans="1:3" x14ac:dyDescent="0.2">
      <c r="A421" s="1">
        <v>419</v>
      </c>
      <c r="B421" s="1" t="str">
        <f>"1242792613373149184"</f>
        <v>1242792613373149184</v>
      </c>
      <c r="C421">
        <v>0</v>
      </c>
    </row>
    <row r="422" spans="1:3" x14ac:dyDescent="0.2">
      <c r="A422" s="1">
        <v>420</v>
      </c>
      <c r="B422" s="1" t="str">
        <f>"1242792618972581890"</f>
        <v>1242792618972581890</v>
      </c>
      <c r="C422">
        <v>0</v>
      </c>
    </row>
    <row r="423" spans="1:3" x14ac:dyDescent="0.2">
      <c r="A423" s="1">
        <v>421</v>
      </c>
      <c r="B423" s="1" t="str">
        <f>"1242792770122780677"</f>
        <v>1242792770122780677</v>
      </c>
      <c r="C423">
        <v>0</v>
      </c>
    </row>
    <row r="424" spans="1:3" x14ac:dyDescent="0.2">
      <c r="A424" s="1">
        <v>422</v>
      </c>
      <c r="B424" s="1" t="str">
        <f>"1242793367744000001"</f>
        <v>1242793367744000001</v>
      </c>
      <c r="C424">
        <v>0</v>
      </c>
    </row>
    <row r="425" spans="1:3" x14ac:dyDescent="0.2">
      <c r="A425" s="1">
        <v>423</v>
      </c>
      <c r="B425" s="1" t="str">
        <f>"1242793559444635649"</f>
        <v>1242793559444635649</v>
      </c>
      <c r="C425">
        <v>0</v>
      </c>
    </row>
    <row r="426" spans="1:3" x14ac:dyDescent="0.2">
      <c r="A426" s="1">
        <v>424</v>
      </c>
      <c r="B426" s="1" t="str">
        <f>"1242798261649510402"</f>
        <v>1242798261649510402</v>
      </c>
      <c r="C426">
        <v>0</v>
      </c>
    </row>
    <row r="427" spans="1:3" x14ac:dyDescent="0.2">
      <c r="A427" s="1">
        <v>425</v>
      </c>
      <c r="B427" s="1" t="str">
        <f>"1242799783208783872"</f>
        <v>1242799783208783872</v>
      </c>
      <c r="C427">
        <v>0</v>
      </c>
    </row>
    <row r="428" spans="1:3" x14ac:dyDescent="0.2">
      <c r="A428" s="1">
        <v>426</v>
      </c>
      <c r="B428" s="1" t="str">
        <f>"1242801398439448576"</f>
        <v>1242801398439448576</v>
      </c>
      <c r="C428">
        <v>0</v>
      </c>
    </row>
    <row r="429" spans="1:3" x14ac:dyDescent="0.2">
      <c r="A429" s="1">
        <v>427</v>
      </c>
      <c r="B429" s="1" t="str">
        <f>"1242802024548380672"</f>
        <v>1242802024548380672</v>
      </c>
      <c r="C429">
        <v>0</v>
      </c>
    </row>
    <row r="430" spans="1:3" x14ac:dyDescent="0.2">
      <c r="A430" s="1">
        <v>428</v>
      </c>
      <c r="B430" s="1" t="str">
        <f>"1242802406016122882"</f>
        <v>1242802406016122882</v>
      </c>
      <c r="C430">
        <v>1</v>
      </c>
    </row>
    <row r="431" spans="1:3" x14ac:dyDescent="0.2">
      <c r="A431" s="1">
        <v>429</v>
      </c>
      <c r="B431" s="1" t="str">
        <f>"1242802863836889089"</f>
        <v>1242802863836889089</v>
      </c>
      <c r="C431">
        <v>0</v>
      </c>
    </row>
    <row r="432" spans="1:3" x14ac:dyDescent="0.2">
      <c r="A432" s="1">
        <v>430</v>
      </c>
      <c r="B432" s="1" t="str">
        <f>"1242803662793121794"</f>
        <v>1242803662793121794</v>
      </c>
      <c r="C432">
        <v>0</v>
      </c>
    </row>
    <row r="433" spans="1:3" x14ac:dyDescent="0.2">
      <c r="A433" s="1">
        <v>431</v>
      </c>
      <c r="B433" s="1" t="str">
        <f>"1242809012069888002"</f>
        <v>1242809012069888002</v>
      </c>
      <c r="C433">
        <v>0</v>
      </c>
    </row>
    <row r="434" spans="1:3" x14ac:dyDescent="0.2">
      <c r="A434" s="1">
        <v>432</v>
      </c>
      <c r="B434" s="1" t="str">
        <f>"1242810744753848321"</f>
        <v>1242810744753848321</v>
      </c>
      <c r="C434">
        <v>0</v>
      </c>
    </row>
    <row r="435" spans="1:3" x14ac:dyDescent="0.2">
      <c r="A435" s="1">
        <v>433</v>
      </c>
      <c r="B435" s="1" t="str">
        <f>"1242811182387527680"</f>
        <v>1242811182387527680</v>
      </c>
      <c r="C435">
        <v>0</v>
      </c>
    </row>
    <row r="436" spans="1:3" x14ac:dyDescent="0.2">
      <c r="A436" s="1">
        <v>434</v>
      </c>
      <c r="B436" s="1" t="str">
        <f>"1242811699457122306"</f>
        <v>1242811699457122306</v>
      </c>
      <c r="C436">
        <v>0</v>
      </c>
    </row>
    <row r="437" spans="1:3" x14ac:dyDescent="0.2">
      <c r="A437" s="1">
        <v>435</v>
      </c>
      <c r="B437" s="1" t="str">
        <f>"1242812477018198018"</f>
        <v>1242812477018198018</v>
      </c>
      <c r="C437">
        <v>0</v>
      </c>
    </row>
    <row r="438" spans="1:3" x14ac:dyDescent="0.2">
      <c r="A438" s="1">
        <v>436</v>
      </c>
      <c r="B438" s="1" t="str">
        <f>"1242813369427677187"</f>
        <v>1242813369427677187</v>
      </c>
      <c r="C438">
        <v>0</v>
      </c>
    </row>
    <row r="439" spans="1:3" x14ac:dyDescent="0.2">
      <c r="A439" s="1">
        <v>437</v>
      </c>
      <c r="B439" s="1" t="str">
        <f>"1242813490118746113"</f>
        <v>1242813490118746113</v>
      </c>
      <c r="C439">
        <v>0</v>
      </c>
    </row>
    <row r="440" spans="1:3" x14ac:dyDescent="0.2">
      <c r="A440" s="1">
        <v>438</v>
      </c>
      <c r="B440" s="1" t="str">
        <f>"1242814212252012546"</f>
        <v>1242814212252012546</v>
      </c>
      <c r="C440">
        <v>0</v>
      </c>
    </row>
    <row r="441" spans="1:3" x14ac:dyDescent="0.2">
      <c r="A441" s="1">
        <v>439</v>
      </c>
      <c r="B441" s="1" t="str">
        <f>"1242819443463467010"</f>
        <v>1242819443463467010</v>
      </c>
      <c r="C441">
        <v>0</v>
      </c>
    </row>
    <row r="442" spans="1:3" x14ac:dyDescent="0.2">
      <c r="A442" s="1">
        <v>440</v>
      </c>
      <c r="B442" s="1" t="str">
        <f>"1242819871081148418"</f>
        <v>1242819871081148418</v>
      </c>
      <c r="C442">
        <v>0</v>
      </c>
    </row>
    <row r="443" spans="1:3" x14ac:dyDescent="0.2">
      <c r="A443" s="1">
        <v>441</v>
      </c>
      <c r="B443" s="1" t="str">
        <f>"1242820986539520003"</f>
        <v>1242820986539520003</v>
      </c>
      <c r="C443">
        <v>0</v>
      </c>
    </row>
    <row r="444" spans="1:3" x14ac:dyDescent="0.2">
      <c r="A444" s="1">
        <v>442</v>
      </c>
      <c r="B444" s="1" t="str">
        <f>"1242821823458414594"</f>
        <v>1242821823458414594</v>
      </c>
      <c r="C444">
        <v>0</v>
      </c>
    </row>
    <row r="445" spans="1:3" x14ac:dyDescent="0.2">
      <c r="A445" s="1">
        <v>443</v>
      </c>
      <c r="B445" s="1" t="str">
        <f>"1242823219549175809"</f>
        <v>1242823219549175809</v>
      </c>
      <c r="C445">
        <v>0</v>
      </c>
    </row>
    <row r="446" spans="1:3" x14ac:dyDescent="0.2">
      <c r="A446" s="1">
        <v>444</v>
      </c>
      <c r="B446" s="1" t="str">
        <f>"1242823449585876992"</f>
        <v>1242823449585876992</v>
      </c>
      <c r="C446">
        <v>0</v>
      </c>
    </row>
    <row r="447" spans="1:3" x14ac:dyDescent="0.2">
      <c r="A447" s="1">
        <v>445</v>
      </c>
      <c r="B447" s="1" t="str">
        <f>"1242824744451411969"</f>
        <v>1242824744451411969</v>
      </c>
      <c r="C447">
        <v>0</v>
      </c>
    </row>
    <row r="448" spans="1:3" x14ac:dyDescent="0.2">
      <c r="A448" s="1">
        <v>446</v>
      </c>
      <c r="B448" s="1" t="str">
        <f>"1242825122886692870"</f>
        <v>1242825122886692870</v>
      </c>
      <c r="C448">
        <v>0</v>
      </c>
    </row>
    <row r="449" spans="1:3" x14ac:dyDescent="0.2">
      <c r="A449" s="1">
        <v>447</v>
      </c>
      <c r="B449" s="1" t="str">
        <f>"1242827957351206918"</f>
        <v>1242827957351206918</v>
      </c>
      <c r="C449">
        <v>0</v>
      </c>
    </row>
    <row r="450" spans="1:3" x14ac:dyDescent="0.2">
      <c r="A450" s="1">
        <v>448</v>
      </c>
      <c r="B450" s="1" t="str">
        <f>"1242832122035003392"</f>
        <v>1242832122035003392</v>
      </c>
      <c r="C450">
        <v>0</v>
      </c>
    </row>
    <row r="451" spans="1:3" x14ac:dyDescent="0.2">
      <c r="A451" s="1">
        <v>449</v>
      </c>
      <c r="B451" s="1" t="str">
        <f>"1242832770981863428"</f>
        <v>1242832770981863428</v>
      </c>
      <c r="C451">
        <v>0</v>
      </c>
    </row>
    <row r="452" spans="1:3" x14ac:dyDescent="0.2">
      <c r="A452" s="1">
        <v>450</v>
      </c>
      <c r="B452" s="1" t="str">
        <f>"1242835244744609794"</f>
        <v>1242835244744609794</v>
      </c>
      <c r="C452">
        <v>0</v>
      </c>
    </row>
    <row r="453" spans="1:3" x14ac:dyDescent="0.2">
      <c r="A453" s="1">
        <v>451</v>
      </c>
      <c r="B453" s="1" t="str">
        <f>"1242835529411878912"</f>
        <v>1242835529411878912</v>
      </c>
      <c r="C453">
        <v>0</v>
      </c>
    </row>
    <row r="454" spans="1:3" x14ac:dyDescent="0.2">
      <c r="A454" s="1">
        <v>452</v>
      </c>
      <c r="B454" s="1" t="str">
        <f>"1242840196556652549"</f>
        <v>1242840196556652549</v>
      </c>
      <c r="C454">
        <v>0</v>
      </c>
    </row>
    <row r="455" spans="1:3" x14ac:dyDescent="0.2">
      <c r="A455" s="1">
        <v>453</v>
      </c>
      <c r="B455" s="1" t="str">
        <f>"1242841713372278784"</f>
        <v>1242841713372278784</v>
      </c>
      <c r="C455">
        <v>0</v>
      </c>
    </row>
    <row r="456" spans="1:3" x14ac:dyDescent="0.2">
      <c r="A456" s="1">
        <v>454</v>
      </c>
      <c r="B456" s="1" t="str">
        <f>"1242842742398562304"</f>
        <v>1242842742398562304</v>
      </c>
      <c r="C456">
        <v>0</v>
      </c>
    </row>
    <row r="457" spans="1:3" x14ac:dyDescent="0.2">
      <c r="A457" s="1">
        <v>455</v>
      </c>
      <c r="B457" s="1" t="str">
        <f>"1242844269410476032"</f>
        <v>1242844269410476032</v>
      </c>
      <c r="C457">
        <v>0</v>
      </c>
    </row>
    <row r="458" spans="1:3" x14ac:dyDescent="0.2">
      <c r="A458" s="1">
        <v>456</v>
      </c>
      <c r="B458" s="1" t="str">
        <f>"1242845273854029827"</f>
        <v>1242845273854029827</v>
      </c>
      <c r="C458">
        <v>0</v>
      </c>
    </row>
    <row r="459" spans="1:3" x14ac:dyDescent="0.2">
      <c r="A459" s="1">
        <v>457</v>
      </c>
      <c r="B459" s="1" t="str">
        <f>"1242846851084189696"</f>
        <v>1242846851084189696</v>
      </c>
      <c r="C459">
        <v>0</v>
      </c>
    </row>
    <row r="460" spans="1:3" x14ac:dyDescent="0.2">
      <c r="A460" s="1">
        <v>458</v>
      </c>
      <c r="B460" s="1" t="str">
        <f>"1242849536600612867"</f>
        <v>1242849536600612867</v>
      </c>
      <c r="C460">
        <v>0</v>
      </c>
    </row>
    <row r="461" spans="1:3" x14ac:dyDescent="0.2">
      <c r="A461" s="1">
        <v>459</v>
      </c>
      <c r="B461" s="1" t="str">
        <f>"1242849627180871681"</f>
        <v>1242849627180871681</v>
      </c>
      <c r="C461">
        <v>0</v>
      </c>
    </row>
    <row r="462" spans="1:3" x14ac:dyDescent="0.2">
      <c r="A462" s="1">
        <v>460</v>
      </c>
      <c r="B462" s="1" t="str">
        <f>"1242850777351237633"</f>
        <v>1242850777351237633</v>
      </c>
      <c r="C462">
        <v>0</v>
      </c>
    </row>
    <row r="463" spans="1:3" x14ac:dyDescent="0.2">
      <c r="A463" s="1">
        <v>461</v>
      </c>
      <c r="B463" s="1" t="str">
        <f>"1242854567571853315"</f>
        <v>1242854567571853315</v>
      </c>
      <c r="C463">
        <v>0</v>
      </c>
    </row>
    <row r="464" spans="1:3" x14ac:dyDescent="0.2">
      <c r="A464" s="1">
        <v>462</v>
      </c>
      <c r="B464" s="1" t="str">
        <f>"1242854829443162112"</f>
        <v>1242854829443162112</v>
      </c>
      <c r="C464">
        <v>0</v>
      </c>
    </row>
    <row r="465" spans="1:3" x14ac:dyDescent="0.2">
      <c r="A465" s="1">
        <v>463</v>
      </c>
      <c r="B465" s="1" t="str">
        <f>"1242855898273525761"</f>
        <v>1242855898273525761</v>
      </c>
      <c r="C465">
        <v>0</v>
      </c>
    </row>
    <row r="466" spans="1:3" x14ac:dyDescent="0.2">
      <c r="A466" s="1">
        <v>464</v>
      </c>
      <c r="B466" s="1" t="str">
        <f>"1242857316472344582"</f>
        <v>1242857316472344582</v>
      </c>
      <c r="C466">
        <v>0</v>
      </c>
    </row>
    <row r="467" spans="1:3" x14ac:dyDescent="0.2">
      <c r="A467" s="1">
        <v>465</v>
      </c>
      <c r="B467" s="1" t="str">
        <f>"1242857435389403137"</f>
        <v>1242857435389403137</v>
      </c>
      <c r="C467">
        <v>0</v>
      </c>
    </row>
    <row r="468" spans="1:3" x14ac:dyDescent="0.2">
      <c r="A468" s="1">
        <v>466</v>
      </c>
      <c r="B468" s="1" t="str">
        <f>"1242858316730114048"</f>
        <v>1242858316730114048</v>
      </c>
      <c r="C468">
        <v>0</v>
      </c>
    </row>
    <row r="469" spans="1:3" x14ac:dyDescent="0.2">
      <c r="A469" s="1">
        <v>467</v>
      </c>
      <c r="B469" s="1" t="str">
        <f>"1242860320860897281"</f>
        <v>1242860320860897281</v>
      </c>
      <c r="C469">
        <v>0</v>
      </c>
    </row>
    <row r="470" spans="1:3" x14ac:dyDescent="0.2">
      <c r="A470" s="1">
        <v>468</v>
      </c>
      <c r="B470" s="1" t="str">
        <f>"1242861736841170947"</f>
        <v>1242861736841170947</v>
      </c>
      <c r="C470">
        <v>0</v>
      </c>
    </row>
    <row r="471" spans="1:3" x14ac:dyDescent="0.2">
      <c r="A471" s="1">
        <v>469</v>
      </c>
      <c r="B471" s="1" t="str">
        <f>"1242863454408650758"</f>
        <v>1242863454408650758</v>
      </c>
      <c r="C471">
        <v>0</v>
      </c>
    </row>
    <row r="472" spans="1:3" x14ac:dyDescent="0.2">
      <c r="A472" s="1">
        <v>470</v>
      </c>
      <c r="B472" s="1" t="str">
        <f>"1242863999865274369"</f>
        <v>1242863999865274369</v>
      </c>
      <c r="C472">
        <v>0</v>
      </c>
    </row>
    <row r="473" spans="1:3" x14ac:dyDescent="0.2">
      <c r="A473" s="1">
        <v>471</v>
      </c>
      <c r="B473" s="1" t="str">
        <f>"1242865986610565121"</f>
        <v>1242865986610565121</v>
      </c>
      <c r="C473">
        <v>0</v>
      </c>
    </row>
    <row r="474" spans="1:3" x14ac:dyDescent="0.2">
      <c r="A474" s="1">
        <v>472</v>
      </c>
      <c r="B474" s="1" t="str">
        <f>"1242867262178156549"</f>
        <v>1242867262178156549</v>
      </c>
      <c r="C474">
        <v>0</v>
      </c>
    </row>
    <row r="475" spans="1:3" x14ac:dyDescent="0.2">
      <c r="A475" s="1">
        <v>473</v>
      </c>
      <c r="B475" s="1" t="str">
        <f>"1242867848424361986"</f>
        <v>1242867848424361986</v>
      </c>
      <c r="C475">
        <v>0</v>
      </c>
    </row>
    <row r="476" spans="1:3" x14ac:dyDescent="0.2">
      <c r="A476" s="1">
        <v>474</v>
      </c>
      <c r="B476" s="1" t="str">
        <f>"1242868198854328320"</f>
        <v>1242868198854328320</v>
      </c>
      <c r="C476">
        <v>0</v>
      </c>
    </row>
    <row r="477" spans="1:3" x14ac:dyDescent="0.2">
      <c r="A477" s="1">
        <v>475</v>
      </c>
      <c r="B477" s="1" t="str">
        <f>"1242868324243058691"</f>
        <v>1242868324243058691</v>
      </c>
      <c r="C477">
        <v>1</v>
      </c>
    </row>
    <row r="478" spans="1:3" x14ac:dyDescent="0.2">
      <c r="A478" s="1">
        <v>476</v>
      </c>
      <c r="B478" s="1" t="str">
        <f>"1242868757795667970"</f>
        <v>1242868757795667970</v>
      </c>
      <c r="C478">
        <v>0</v>
      </c>
    </row>
    <row r="479" spans="1:3" x14ac:dyDescent="0.2">
      <c r="A479" s="1">
        <v>477</v>
      </c>
      <c r="B479" s="1" t="str">
        <f>"1242869470491742209"</f>
        <v>1242869470491742209</v>
      </c>
      <c r="C479">
        <v>0</v>
      </c>
    </row>
    <row r="480" spans="1:3" x14ac:dyDescent="0.2">
      <c r="A480" s="1">
        <v>478</v>
      </c>
      <c r="B480" s="1" t="str">
        <f>"1242869617875398657"</f>
        <v>1242869617875398657</v>
      </c>
      <c r="C480">
        <v>0</v>
      </c>
    </row>
    <row r="481" spans="1:3" x14ac:dyDescent="0.2">
      <c r="A481" s="1">
        <v>479</v>
      </c>
      <c r="B481" s="1" t="str">
        <f>"1242869728407887880"</f>
        <v>1242869728407887880</v>
      </c>
      <c r="C481">
        <v>0</v>
      </c>
    </row>
    <row r="482" spans="1:3" x14ac:dyDescent="0.2">
      <c r="A482" s="1">
        <v>480</v>
      </c>
      <c r="B482" s="1" t="str">
        <f>"1242869782271217665"</f>
        <v>1242869782271217665</v>
      </c>
      <c r="C482">
        <v>0</v>
      </c>
    </row>
    <row r="483" spans="1:3" x14ac:dyDescent="0.2">
      <c r="A483" s="1">
        <v>481</v>
      </c>
      <c r="B483" s="1" t="str">
        <f>"1242870457189138437"</f>
        <v>1242870457189138437</v>
      </c>
      <c r="C483">
        <v>0</v>
      </c>
    </row>
    <row r="484" spans="1:3" x14ac:dyDescent="0.2">
      <c r="A484" s="1">
        <v>482</v>
      </c>
      <c r="B484" s="1" t="str">
        <f>"1242874320868737024"</f>
        <v>1242874320868737024</v>
      </c>
      <c r="C484">
        <v>0</v>
      </c>
    </row>
    <row r="485" spans="1:3" x14ac:dyDescent="0.2">
      <c r="A485" s="1">
        <v>483</v>
      </c>
      <c r="B485" s="1" t="str">
        <f>"1242875354106269701"</f>
        <v>1242875354106269701</v>
      </c>
      <c r="C485">
        <v>0</v>
      </c>
    </row>
    <row r="486" spans="1:3" x14ac:dyDescent="0.2">
      <c r="A486" s="1">
        <v>484</v>
      </c>
      <c r="B486" s="1" t="str">
        <f>"1242877597501083651"</f>
        <v>1242877597501083651</v>
      </c>
      <c r="C486">
        <v>0</v>
      </c>
    </row>
    <row r="487" spans="1:3" x14ac:dyDescent="0.2">
      <c r="A487" s="1">
        <v>485</v>
      </c>
      <c r="B487" s="1" t="str">
        <f>"1242879650327642117"</f>
        <v>1242879650327642117</v>
      </c>
      <c r="C487">
        <v>0</v>
      </c>
    </row>
    <row r="488" spans="1:3" x14ac:dyDescent="0.2">
      <c r="A488" s="1">
        <v>486</v>
      </c>
      <c r="B488" s="1" t="str">
        <f>"1242883085303250944"</f>
        <v>1242883085303250944</v>
      </c>
      <c r="C488">
        <v>1</v>
      </c>
    </row>
    <row r="489" spans="1:3" x14ac:dyDescent="0.2">
      <c r="A489" s="1">
        <v>487</v>
      </c>
      <c r="B489" s="1" t="str">
        <f>"1242883381760843778"</f>
        <v>1242883381760843778</v>
      </c>
      <c r="C489">
        <v>1</v>
      </c>
    </row>
    <row r="490" spans="1:3" x14ac:dyDescent="0.2">
      <c r="A490" s="1">
        <v>488</v>
      </c>
      <c r="B490" s="1" t="str">
        <f>"1242883516020465664"</f>
        <v>1242883516020465664</v>
      </c>
      <c r="C490">
        <v>0</v>
      </c>
    </row>
    <row r="491" spans="1:3" x14ac:dyDescent="0.2">
      <c r="A491" s="1">
        <v>489</v>
      </c>
      <c r="B491" s="1" t="str">
        <f>"1242883650724810758"</f>
        <v>1242883650724810758</v>
      </c>
      <c r="C491">
        <v>0</v>
      </c>
    </row>
    <row r="492" spans="1:3" x14ac:dyDescent="0.2">
      <c r="A492" s="1">
        <v>490</v>
      </c>
      <c r="B492" s="1" t="str">
        <f>"1242885197395304456"</f>
        <v>1242885197395304456</v>
      </c>
      <c r="C492">
        <v>0</v>
      </c>
    </row>
    <row r="493" spans="1:3" x14ac:dyDescent="0.2">
      <c r="A493" s="1">
        <v>491</v>
      </c>
      <c r="B493" s="1" t="str">
        <f>"1242888612477313025"</f>
        <v>1242888612477313025</v>
      </c>
      <c r="C493">
        <v>0</v>
      </c>
    </row>
    <row r="494" spans="1:3" x14ac:dyDescent="0.2">
      <c r="A494" s="1">
        <v>492</v>
      </c>
      <c r="B494" s="1" t="str">
        <f>"1242890501562359808"</f>
        <v>1242890501562359808</v>
      </c>
      <c r="C494">
        <v>0</v>
      </c>
    </row>
    <row r="495" spans="1:3" x14ac:dyDescent="0.2">
      <c r="A495" s="1">
        <v>493</v>
      </c>
      <c r="B495" s="1" t="str">
        <f>"1242891330298302466"</f>
        <v>1242891330298302466</v>
      </c>
      <c r="C495">
        <v>0</v>
      </c>
    </row>
    <row r="496" spans="1:3" x14ac:dyDescent="0.2">
      <c r="A496" s="1">
        <v>494</v>
      </c>
      <c r="B496" s="1" t="str">
        <f>"1242895034988531712"</f>
        <v>1242895034988531712</v>
      </c>
      <c r="C496">
        <v>0</v>
      </c>
    </row>
    <row r="497" spans="1:3" x14ac:dyDescent="0.2">
      <c r="A497" s="1">
        <v>495</v>
      </c>
      <c r="B497" s="1" t="str">
        <f>"1242895971429818371"</f>
        <v>1242895971429818371</v>
      </c>
      <c r="C497">
        <v>0</v>
      </c>
    </row>
    <row r="498" spans="1:3" x14ac:dyDescent="0.2">
      <c r="A498" s="1">
        <v>496</v>
      </c>
      <c r="B498" s="1" t="str">
        <f>"1242896643529334786"</f>
        <v>1242896643529334786</v>
      </c>
      <c r="C498">
        <v>0</v>
      </c>
    </row>
    <row r="499" spans="1:3" x14ac:dyDescent="0.2">
      <c r="A499" s="1">
        <v>497</v>
      </c>
      <c r="B499" s="1" t="str">
        <f>"1242896785649078274"</f>
        <v>1242896785649078274</v>
      </c>
      <c r="C499">
        <v>0</v>
      </c>
    </row>
    <row r="500" spans="1:3" x14ac:dyDescent="0.2">
      <c r="A500" s="1">
        <v>498</v>
      </c>
      <c r="B500" s="1" t="str">
        <f>"1242897092617666564"</f>
        <v>1242897092617666564</v>
      </c>
      <c r="C500">
        <v>0</v>
      </c>
    </row>
    <row r="501" spans="1:3" x14ac:dyDescent="0.2">
      <c r="A501" s="1">
        <v>499</v>
      </c>
      <c r="B501" s="1" t="str">
        <f>"1242898825263509505"</f>
        <v>1242898825263509505</v>
      </c>
      <c r="C501">
        <v>0</v>
      </c>
    </row>
    <row r="502" spans="1:3" x14ac:dyDescent="0.2">
      <c r="A502" s="1">
        <v>500</v>
      </c>
      <c r="B502" s="1" t="str">
        <f>"1242898928514805766"</f>
        <v>1242898928514805766</v>
      </c>
      <c r="C502">
        <v>0</v>
      </c>
    </row>
    <row r="503" spans="1:3" x14ac:dyDescent="0.2">
      <c r="A503" s="1">
        <v>501</v>
      </c>
      <c r="B503" s="1" t="str">
        <f>"1242899937999958016"</f>
        <v>1242899937999958016</v>
      </c>
      <c r="C503">
        <v>0</v>
      </c>
    </row>
    <row r="504" spans="1:3" x14ac:dyDescent="0.2">
      <c r="A504" s="1">
        <v>502</v>
      </c>
      <c r="B504" s="1" t="str">
        <f>"1242900322604941313"</f>
        <v>1242900322604941313</v>
      </c>
      <c r="C504">
        <v>0</v>
      </c>
    </row>
    <row r="505" spans="1:3" x14ac:dyDescent="0.2">
      <c r="A505" s="1">
        <v>503</v>
      </c>
      <c r="B505" s="1" t="str">
        <f>"1242900830694658048"</f>
        <v>1242900830694658048</v>
      </c>
      <c r="C505">
        <v>0</v>
      </c>
    </row>
    <row r="506" spans="1:3" x14ac:dyDescent="0.2">
      <c r="A506" s="1">
        <v>504</v>
      </c>
      <c r="B506" s="1" t="str">
        <f>"1242900997942501382"</f>
        <v>1242900997942501382</v>
      </c>
      <c r="C506">
        <v>0</v>
      </c>
    </row>
    <row r="507" spans="1:3" x14ac:dyDescent="0.2">
      <c r="A507" s="1">
        <v>505</v>
      </c>
      <c r="B507" s="1" t="str">
        <f>"1242902282640830464"</f>
        <v>1242902282640830464</v>
      </c>
      <c r="C507">
        <v>0</v>
      </c>
    </row>
    <row r="508" spans="1:3" x14ac:dyDescent="0.2">
      <c r="A508" s="1">
        <v>506</v>
      </c>
      <c r="B508" s="1" t="str">
        <f>"1242904213920919560"</f>
        <v>1242904213920919560</v>
      </c>
      <c r="C508">
        <v>0</v>
      </c>
    </row>
    <row r="509" spans="1:3" x14ac:dyDescent="0.2">
      <c r="A509" s="1">
        <v>507</v>
      </c>
      <c r="B509" s="1" t="str">
        <f>"1242904464694149123"</f>
        <v>1242904464694149123</v>
      </c>
      <c r="C509">
        <v>0</v>
      </c>
    </row>
    <row r="510" spans="1:3" x14ac:dyDescent="0.2">
      <c r="A510" s="1">
        <v>508</v>
      </c>
      <c r="B510" s="1" t="str">
        <f>"1242911145629036545"</f>
        <v>1242911145629036545</v>
      </c>
      <c r="C510">
        <v>0</v>
      </c>
    </row>
    <row r="511" spans="1:3" x14ac:dyDescent="0.2">
      <c r="A511" s="1">
        <v>509</v>
      </c>
      <c r="B511" s="1" t="str">
        <f>"1242911976717762561"</f>
        <v>1242911976717762561</v>
      </c>
      <c r="C511">
        <v>0</v>
      </c>
    </row>
    <row r="512" spans="1:3" x14ac:dyDescent="0.2">
      <c r="A512" s="1">
        <v>510</v>
      </c>
      <c r="B512" s="1" t="str">
        <f>"1242912819462496256"</f>
        <v>1242912819462496256</v>
      </c>
      <c r="C512">
        <v>0</v>
      </c>
    </row>
    <row r="513" spans="1:3" x14ac:dyDescent="0.2">
      <c r="A513" s="1">
        <v>511</v>
      </c>
      <c r="B513" s="1" t="str">
        <f>"1242913524206260224"</f>
        <v>1242913524206260224</v>
      </c>
      <c r="C513">
        <v>0</v>
      </c>
    </row>
    <row r="514" spans="1:3" x14ac:dyDescent="0.2">
      <c r="A514" s="1">
        <v>512</v>
      </c>
      <c r="B514" s="1" t="str">
        <f>"1242916020697870339"</f>
        <v>1242916020697870339</v>
      </c>
      <c r="C514">
        <v>0</v>
      </c>
    </row>
    <row r="515" spans="1:3" x14ac:dyDescent="0.2">
      <c r="A515" s="1">
        <v>513</v>
      </c>
      <c r="B515" s="1" t="str">
        <f>"1242916399145783298"</f>
        <v>1242916399145783298</v>
      </c>
      <c r="C515">
        <v>0</v>
      </c>
    </row>
    <row r="516" spans="1:3" x14ac:dyDescent="0.2">
      <c r="A516" s="1">
        <v>514</v>
      </c>
      <c r="B516" s="1" t="str">
        <f>"1242919113682489345"</f>
        <v>1242919113682489345</v>
      </c>
      <c r="C516">
        <v>0</v>
      </c>
    </row>
    <row r="517" spans="1:3" x14ac:dyDescent="0.2">
      <c r="A517" s="1">
        <v>515</v>
      </c>
      <c r="B517" s="1" t="str">
        <f>"1242920189966061568"</f>
        <v>1242920189966061568</v>
      </c>
      <c r="C517">
        <v>0</v>
      </c>
    </row>
    <row r="518" spans="1:3" x14ac:dyDescent="0.2">
      <c r="A518" s="1">
        <v>516</v>
      </c>
      <c r="B518" s="1" t="str">
        <f>"1242921529819770880"</f>
        <v>1242921529819770880</v>
      </c>
      <c r="C518">
        <v>0</v>
      </c>
    </row>
    <row r="519" spans="1:3" x14ac:dyDescent="0.2">
      <c r="A519" s="1">
        <v>517</v>
      </c>
      <c r="B519" s="1" t="str">
        <f>"1242921840131137541"</f>
        <v>1242921840131137541</v>
      </c>
      <c r="C519">
        <v>0</v>
      </c>
    </row>
    <row r="520" spans="1:3" x14ac:dyDescent="0.2">
      <c r="A520" s="1">
        <v>518</v>
      </c>
      <c r="B520" s="1" t="str">
        <f>"1242924726869262336"</f>
        <v>1242924726869262336</v>
      </c>
      <c r="C520">
        <v>0</v>
      </c>
    </row>
    <row r="521" spans="1:3" x14ac:dyDescent="0.2">
      <c r="A521" s="1">
        <v>519</v>
      </c>
      <c r="B521" s="1" t="str">
        <f>"1242926821957664770"</f>
        <v>1242926821957664770</v>
      </c>
      <c r="C521">
        <v>0</v>
      </c>
    </row>
    <row r="522" spans="1:3" x14ac:dyDescent="0.2">
      <c r="A522" s="1">
        <v>520</v>
      </c>
      <c r="B522" s="1" t="str">
        <f>"1242927917828636672"</f>
        <v>1242927917828636672</v>
      </c>
      <c r="C522">
        <v>0</v>
      </c>
    </row>
    <row r="523" spans="1:3" x14ac:dyDescent="0.2">
      <c r="A523" s="1">
        <v>521</v>
      </c>
      <c r="B523" s="1" t="str">
        <f>"1242929563031818241"</f>
        <v>1242929563031818241</v>
      </c>
      <c r="C523">
        <v>0</v>
      </c>
    </row>
    <row r="524" spans="1:3" x14ac:dyDescent="0.2">
      <c r="A524" s="1">
        <v>522</v>
      </c>
      <c r="B524" s="1" t="str">
        <f>"1242929567578427394"</f>
        <v>1242929567578427394</v>
      </c>
      <c r="C524">
        <v>0</v>
      </c>
    </row>
    <row r="525" spans="1:3" x14ac:dyDescent="0.2">
      <c r="A525" s="1">
        <v>523</v>
      </c>
      <c r="B525" s="1" t="str">
        <f>"1242930392199544834"</f>
        <v>1242930392199544834</v>
      </c>
      <c r="C525">
        <v>0</v>
      </c>
    </row>
    <row r="526" spans="1:3" x14ac:dyDescent="0.2">
      <c r="A526" s="1">
        <v>524</v>
      </c>
      <c r="B526" s="1" t="str">
        <f>"1242932052640567298"</f>
        <v>1242932052640567298</v>
      </c>
      <c r="C526">
        <v>0</v>
      </c>
    </row>
    <row r="527" spans="1:3" x14ac:dyDescent="0.2">
      <c r="A527" s="1">
        <v>525</v>
      </c>
      <c r="B527" s="1" t="str">
        <f>"1242937216177000454"</f>
        <v>1242937216177000454</v>
      </c>
      <c r="C527">
        <v>0</v>
      </c>
    </row>
    <row r="528" spans="1:3" x14ac:dyDescent="0.2">
      <c r="A528" s="1">
        <v>526</v>
      </c>
      <c r="B528" s="1" t="str">
        <f>"1242937951300042752"</f>
        <v>1242937951300042752</v>
      </c>
      <c r="C528">
        <v>0</v>
      </c>
    </row>
    <row r="529" spans="1:3" x14ac:dyDescent="0.2">
      <c r="A529" s="1">
        <v>527</v>
      </c>
      <c r="B529" s="1" t="str">
        <f>"1242938570698035200"</f>
        <v>1242938570698035200</v>
      </c>
      <c r="C529">
        <v>0</v>
      </c>
    </row>
    <row r="530" spans="1:3" x14ac:dyDescent="0.2">
      <c r="A530" s="1">
        <v>528</v>
      </c>
      <c r="B530" s="1" t="str">
        <f>"1242939706670604289"</f>
        <v>1242939706670604289</v>
      </c>
      <c r="C530">
        <v>0</v>
      </c>
    </row>
    <row r="531" spans="1:3" x14ac:dyDescent="0.2">
      <c r="A531" s="1">
        <v>529</v>
      </c>
      <c r="B531" s="1" t="str">
        <f>"1242941651909214208"</f>
        <v>1242941651909214208</v>
      </c>
      <c r="C531">
        <v>0</v>
      </c>
    </row>
    <row r="532" spans="1:3" x14ac:dyDescent="0.2">
      <c r="A532" s="1">
        <v>530</v>
      </c>
      <c r="B532" s="1" t="str">
        <f>"1242943523248373763"</f>
        <v>1242943523248373763</v>
      </c>
      <c r="C532">
        <v>0</v>
      </c>
    </row>
    <row r="533" spans="1:3" x14ac:dyDescent="0.2">
      <c r="A533" s="1">
        <v>531</v>
      </c>
      <c r="B533" s="1" t="str">
        <f>"1242944271415750657"</f>
        <v>1242944271415750657</v>
      </c>
      <c r="C533">
        <v>0</v>
      </c>
    </row>
    <row r="534" spans="1:3" x14ac:dyDescent="0.2">
      <c r="A534" s="1">
        <v>532</v>
      </c>
      <c r="B534" s="1" t="str">
        <f>"1242951201651638276"</f>
        <v>1242951201651638276</v>
      </c>
      <c r="C534">
        <v>0</v>
      </c>
    </row>
    <row r="535" spans="1:3" x14ac:dyDescent="0.2">
      <c r="A535" s="1">
        <v>533</v>
      </c>
      <c r="B535" s="1" t="str">
        <f>"1242952442909724674"</f>
        <v>1242952442909724674</v>
      </c>
      <c r="C535">
        <v>0</v>
      </c>
    </row>
    <row r="536" spans="1:3" x14ac:dyDescent="0.2">
      <c r="A536" s="1">
        <v>534</v>
      </c>
      <c r="B536" s="1" t="str">
        <f>"1242961978936766465"</f>
        <v>1242961978936766465</v>
      </c>
      <c r="C536">
        <v>0</v>
      </c>
    </row>
    <row r="537" spans="1:3" x14ac:dyDescent="0.2">
      <c r="A537" s="1">
        <v>535</v>
      </c>
      <c r="B537" s="1" t="str">
        <f>"1242965069488689152"</f>
        <v>1242965069488689152</v>
      </c>
      <c r="C537">
        <v>0</v>
      </c>
    </row>
    <row r="538" spans="1:3" x14ac:dyDescent="0.2">
      <c r="A538" s="1">
        <v>536</v>
      </c>
      <c r="B538" s="1" t="str">
        <f>"1242969576796819456"</f>
        <v>1242969576796819456</v>
      </c>
      <c r="C538">
        <v>1</v>
      </c>
    </row>
    <row r="539" spans="1:3" x14ac:dyDescent="0.2">
      <c r="A539" s="1">
        <v>537</v>
      </c>
      <c r="B539" s="1" t="str">
        <f>"1242998192247103488"</f>
        <v>1242998192247103488</v>
      </c>
      <c r="C539">
        <v>0</v>
      </c>
    </row>
    <row r="540" spans="1:3" x14ac:dyDescent="0.2">
      <c r="A540" s="1">
        <v>538</v>
      </c>
      <c r="B540" s="1" t="str">
        <f>"1243059415017758723"</f>
        <v>1243059415017758723</v>
      </c>
      <c r="C540">
        <v>0</v>
      </c>
    </row>
    <row r="541" spans="1:3" x14ac:dyDescent="0.2">
      <c r="A541" s="1">
        <v>539</v>
      </c>
      <c r="B541" s="1" t="str">
        <f>"1243061055212879872"</f>
        <v>1243061055212879872</v>
      </c>
      <c r="C541">
        <v>0</v>
      </c>
    </row>
    <row r="542" spans="1:3" x14ac:dyDescent="0.2">
      <c r="A542" s="1">
        <v>540</v>
      </c>
      <c r="B542" s="1" t="str">
        <f>"1243066973078147072"</f>
        <v>1243066973078147072</v>
      </c>
      <c r="C542">
        <v>0</v>
      </c>
    </row>
    <row r="543" spans="1:3" x14ac:dyDescent="0.2">
      <c r="A543" s="1">
        <v>541</v>
      </c>
      <c r="B543" s="1" t="str">
        <f>"1243069592735559680"</f>
        <v>1243069592735559680</v>
      </c>
      <c r="C543">
        <v>0</v>
      </c>
    </row>
    <row r="544" spans="1:3" x14ac:dyDescent="0.2">
      <c r="A544" s="1">
        <v>542</v>
      </c>
      <c r="B544" s="1" t="str">
        <f>"1243071579522727936"</f>
        <v>1243071579522727936</v>
      </c>
      <c r="C544">
        <v>0</v>
      </c>
    </row>
    <row r="545" spans="1:3" x14ac:dyDescent="0.2">
      <c r="A545" s="1">
        <v>543</v>
      </c>
      <c r="B545" s="1" t="str">
        <f>"1243073859177324544"</f>
        <v>1243073859177324544</v>
      </c>
      <c r="C545">
        <v>0</v>
      </c>
    </row>
    <row r="546" spans="1:3" x14ac:dyDescent="0.2">
      <c r="A546" s="1">
        <v>544</v>
      </c>
      <c r="B546" s="1" t="str">
        <f>"1243077065869533184"</f>
        <v>1243077065869533184</v>
      </c>
      <c r="C546">
        <v>0</v>
      </c>
    </row>
    <row r="547" spans="1:3" x14ac:dyDescent="0.2">
      <c r="A547" s="1">
        <v>545</v>
      </c>
      <c r="B547" s="1" t="str">
        <f>"1243077677533343747"</f>
        <v>1243077677533343747</v>
      </c>
      <c r="C547">
        <v>0</v>
      </c>
    </row>
    <row r="548" spans="1:3" x14ac:dyDescent="0.2">
      <c r="A548" s="1">
        <v>546</v>
      </c>
      <c r="B548" s="1" t="str">
        <f>"1243077742201094145"</f>
        <v>1243077742201094145</v>
      </c>
      <c r="C548">
        <v>0</v>
      </c>
    </row>
    <row r="549" spans="1:3" x14ac:dyDescent="0.2">
      <c r="A549" s="1">
        <v>547</v>
      </c>
      <c r="B549" s="1" t="str">
        <f>"1243078005695668224"</f>
        <v>1243078005695668224</v>
      </c>
      <c r="C549">
        <v>0</v>
      </c>
    </row>
    <row r="550" spans="1:3" x14ac:dyDescent="0.2">
      <c r="A550" s="1">
        <v>548</v>
      </c>
      <c r="B550" s="1" t="str">
        <f>"1243079060647022592"</f>
        <v>1243079060647022592</v>
      </c>
      <c r="C550">
        <v>0</v>
      </c>
    </row>
    <row r="551" spans="1:3" x14ac:dyDescent="0.2">
      <c r="A551" s="1">
        <v>549</v>
      </c>
      <c r="B551" s="1" t="str">
        <f>"1243083517589848066"</f>
        <v>1243083517589848066</v>
      </c>
      <c r="C551">
        <v>0</v>
      </c>
    </row>
    <row r="552" spans="1:3" x14ac:dyDescent="0.2">
      <c r="A552" s="1">
        <v>550</v>
      </c>
      <c r="B552" s="1" t="str">
        <f>"1243083721345024000"</f>
        <v>1243083721345024000</v>
      </c>
      <c r="C552">
        <v>0</v>
      </c>
    </row>
    <row r="553" spans="1:3" x14ac:dyDescent="0.2">
      <c r="A553" s="1">
        <v>551</v>
      </c>
      <c r="B553" s="1" t="str">
        <f>"1243091773196566528"</f>
        <v>1243091773196566528</v>
      </c>
      <c r="C553">
        <v>0</v>
      </c>
    </row>
    <row r="554" spans="1:3" x14ac:dyDescent="0.2">
      <c r="A554" s="1">
        <v>552</v>
      </c>
      <c r="B554" s="1" t="str">
        <f>"1243098720109019136"</f>
        <v>1243098720109019136</v>
      </c>
      <c r="C554">
        <v>0</v>
      </c>
    </row>
    <row r="555" spans="1:3" x14ac:dyDescent="0.2">
      <c r="A555" s="1">
        <v>553</v>
      </c>
      <c r="B555" s="1" t="str">
        <f>"1243099164227100674"</f>
        <v>1243099164227100674</v>
      </c>
      <c r="C555">
        <v>0</v>
      </c>
    </row>
    <row r="556" spans="1:3" x14ac:dyDescent="0.2">
      <c r="A556" s="1">
        <v>554</v>
      </c>
      <c r="B556" s="1" t="str">
        <f>"1243100377630810113"</f>
        <v>1243100377630810113</v>
      </c>
      <c r="C556">
        <v>0</v>
      </c>
    </row>
    <row r="557" spans="1:3" x14ac:dyDescent="0.2">
      <c r="A557" s="1">
        <v>555</v>
      </c>
      <c r="B557" s="1" t="str">
        <f>"1243101020210814976"</f>
        <v>1243101020210814976</v>
      </c>
      <c r="C557">
        <v>0</v>
      </c>
    </row>
    <row r="558" spans="1:3" x14ac:dyDescent="0.2">
      <c r="A558" s="1">
        <v>556</v>
      </c>
      <c r="B558" s="1" t="str">
        <f>"1243101692427735043"</f>
        <v>1243101692427735043</v>
      </c>
      <c r="C558">
        <v>0</v>
      </c>
    </row>
    <row r="559" spans="1:3" x14ac:dyDescent="0.2">
      <c r="A559" s="1">
        <v>557</v>
      </c>
      <c r="B559" s="1" t="str">
        <f>"1243102554029985792"</f>
        <v>1243102554029985792</v>
      </c>
      <c r="C559">
        <v>0</v>
      </c>
    </row>
    <row r="560" spans="1:3" x14ac:dyDescent="0.2">
      <c r="A560" s="1">
        <v>558</v>
      </c>
      <c r="B560" s="1" t="str">
        <f>"1243104096317472769"</f>
        <v>1243104096317472769</v>
      </c>
      <c r="C560">
        <v>0</v>
      </c>
    </row>
    <row r="561" spans="1:3" x14ac:dyDescent="0.2">
      <c r="A561" s="1">
        <v>559</v>
      </c>
      <c r="B561" s="1" t="str">
        <f>"1243105361781014528"</f>
        <v>1243105361781014528</v>
      </c>
      <c r="C561">
        <v>0</v>
      </c>
    </row>
    <row r="562" spans="1:3" x14ac:dyDescent="0.2">
      <c r="A562" s="1">
        <v>560</v>
      </c>
      <c r="B562" s="1" t="str">
        <f>"1243106103854084097"</f>
        <v>1243106103854084097</v>
      </c>
      <c r="C562">
        <v>0</v>
      </c>
    </row>
    <row r="563" spans="1:3" x14ac:dyDescent="0.2">
      <c r="A563" s="1">
        <v>561</v>
      </c>
      <c r="B563" s="1" t="str">
        <f>"1243108217401606144"</f>
        <v>1243108217401606144</v>
      </c>
      <c r="C563">
        <v>0</v>
      </c>
    </row>
    <row r="564" spans="1:3" x14ac:dyDescent="0.2">
      <c r="A564" s="1">
        <v>562</v>
      </c>
      <c r="B564" s="1" t="str">
        <f>"1243110866146537474"</f>
        <v>1243110866146537474</v>
      </c>
      <c r="C564">
        <v>0</v>
      </c>
    </row>
    <row r="565" spans="1:3" x14ac:dyDescent="0.2">
      <c r="A565" s="1">
        <v>563</v>
      </c>
      <c r="B565" s="1" t="str">
        <f>"1243125368560762881"</f>
        <v>1243125368560762881</v>
      </c>
      <c r="C565">
        <v>0</v>
      </c>
    </row>
    <row r="566" spans="1:3" x14ac:dyDescent="0.2">
      <c r="A566" s="1">
        <v>564</v>
      </c>
      <c r="B566" s="1" t="str">
        <f>"1243125385606332416"</f>
        <v>1243125385606332416</v>
      </c>
      <c r="C566">
        <v>0</v>
      </c>
    </row>
    <row r="567" spans="1:3" x14ac:dyDescent="0.2">
      <c r="A567" s="1">
        <v>565</v>
      </c>
      <c r="B567" s="1" t="str">
        <f>"1243127905149947904"</f>
        <v>1243127905149947904</v>
      </c>
      <c r="C567">
        <v>0</v>
      </c>
    </row>
    <row r="568" spans="1:3" x14ac:dyDescent="0.2">
      <c r="A568" s="1">
        <v>566</v>
      </c>
      <c r="B568" s="1" t="str">
        <f>"1243128074797027331"</f>
        <v>1243128074797027331</v>
      </c>
      <c r="C568">
        <v>0</v>
      </c>
    </row>
    <row r="569" spans="1:3" x14ac:dyDescent="0.2">
      <c r="A569" s="1">
        <v>567</v>
      </c>
      <c r="B569" s="1" t="str">
        <f>"1243128128979042304"</f>
        <v>1243128128979042304</v>
      </c>
      <c r="C569">
        <v>1</v>
      </c>
    </row>
    <row r="570" spans="1:3" x14ac:dyDescent="0.2">
      <c r="A570" s="1">
        <v>568</v>
      </c>
      <c r="B570" s="1" t="str">
        <f>"1243128317018091520"</f>
        <v>1243128317018091520</v>
      </c>
      <c r="C570">
        <v>1</v>
      </c>
    </row>
    <row r="571" spans="1:3" x14ac:dyDescent="0.2">
      <c r="A571" s="1">
        <v>569</v>
      </c>
      <c r="B571" s="1" t="str">
        <f>"1243128347497988096"</f>
        <v>1243128347497988096</v>
      </c>
      <c r="C571">
        <v>0</v>
      </c>
    </row>
    <row r="572" spans="1:3" x14ac:dyDescent="0.2">
      <c r="A572" s="1">
        <v>570</v>
      </c>
      <c r="B572" s="1" t="str">
        <f>"1243132574584778753"</f>
        <v>1243132574584778753</v>
      </c>
      <c r="C572">
        <v>0</v>
      </c>
    </row>
    <row r="573" spans="1:3" x14ac:dyDescent="0.2">
      <c r="A573" s="1">
        <v>571</v>
      </c>
      <c r="B573" s="1" t="str">
        <f>"1243133747505123329"</f>
        <v>1243133747505123329</v>
      </c>
      <c r="C573">
        <v>0</v>
      </c>
    </row>
    <row r="574" spans="1:3" x14ac:dyDescent="0.2">
      <c r="A574" s="1">
        <v>572</v>
      </c>
      <c r="B574" s="1" t="str">
        <f>"1243135249548300289"</f>
        <v>1243135249548300289</v>
      </c>
      <c r="C574">
        <v>0</v>
      </c>
    </row>
    <row r="575" spans="1:3" x14ac:dyDescent="0.2">
      <c r="A575" s="1">
        <v>573</v>
      </c>
      <c r="B575" s="1" t="str">
        <f>"1243140656035500033"</f>
        <v>1243140656035500033</v>
      </c>
      <c r="C575">
        <v>0</v>
      </c>
    </row>
    <row r="576" spans="1:3" x14ac:dyDescent="0.2">
      <c r="A576" s="1">
        <v>574</v>
      </c>
      <c r="B576" s="1" t="str">
        <f>"1243141481466081283"</f>
        <v>1243141481466081283</v>
      </c>
      <c r="C576">
        <v>0</v>
      </c>
    </row>
    <row r="577" spans="1:3" x14ac:dyDescent="0.2">
      <c r="A577" s="1">
        <v>575</v>
      </c>
      <c r="B577" s="1" t="str">
        <f>"1243143110554763264"</f>
        <v>1243143110554763264</v>
      </c>
      <c r="C577">
        <v>0</v>
      </c>
    </row>
    <row r="578" spans="1:3" x14ac:dyDescent="0.2">
      <c r="A578" s="1">
        <v>576</v>
      </c>
      <c r="B578" s="1" t="str">
        <f>"1243143744695816192"</f>
        <v>1243143744695816192</v>
      </c>
      <c r="C578">
        <v>0</v>
      </c>
    </row>
    <row r="579" spans="1:3" x14ac:dyDescent="0.2">
      <c r="A579" s="1">
        <v>577</v>
      </c>
      <c r="B579" s="1" t="str">
        <f>"1243145877893586944"</f>
        <v>1243145877893586944</v>
      </c>
      <c r="C579">
        <v>0</v>
      </c>
    </row>
    <row r="580" spans="1:3" x14ac:dyDescent="0.2">
      <c r="A580" s="1">
        <v>578</v>
      </c>
      <c r="B580" s="1" t="str">
        <f>"1243146969079517185"</f>
        <v>1243146969079517185</v>
      </c>
      <c r="C580">
        <v>0</v>
      </c>
    </row>
    <row r="581" spans="1:3" x14ac:dyDescent="0.2">
      <c r="A581" s="1">
        <v>579</v>
      </c>
      <c r="B581" s="1" t="str">
        <f>"1243147042047885319"</f>
        <v>1243147042047885319</v>
      </c>
      <c r="C581">
        <v>0</v>
      </c>
    </row>
    <row r="582" spans="1:3" x14ac:dyDescent="0.2">
      <c r="A582" s="1">
        <v>580</v>
      </c>
      <c r="B582" s="1" t="str">
        <f>"1243147431983939584"</f>
        <v>1243147431983939584</v>
      </c>
      <c r="C582">
        <v>0</v>
      </c>
    </row>
    <row r="583" spans="1:3" x14ac:dyDescent="0.2">
      <c r="A583" s="1">
        <v>581</v>
      </c>
      <c r="B583" s="1" t="str">
        <f>"1243147716793970689"</f>
        <v>1243147716793970689</v>
      </c>
      <c r="C583">
        <v>0</v>
      </c>
    </row>
    <row r="584" spans="1:3" x14ac:dyDescent="0.2">
      <c r="A584" s="1">
        <v>582</v>
      </c>
      <c r="B584" s="1" t="str">
        <f>"1243147978447163392"</f>
        <v>1243147978447163392</v>
      </c>
      <c r="C584">
        <v>0</v>
      </c>
    </row>
    <row r="585" spans="1:3" x14ac:dyDescent="0.2">
      <c r="A585" s="1">
        <v>583</v>
      </c>
      <c r="B585" s="1" t="str">
        <f>"1243148600009515009"</f>
        <v>1243148600009515009</v>
      </c>
      <c r="C585">
        <v>0</v>
      </c>
    </row>
    <row r="586" spans="1:3" x14ac:dyDescent="0.2">
      <c r="A586" s="1">
        <v>584</v>
      </c>
      <c r="B586" s="1" t="str">
        <f>"1243148949525073920"</f>
        <v>1243148949525073920</v>
      </c>
      <c r="C586">
        <v>0</v>
      </c>
    </row>
    <row r="587" spans="1:3" x14ac:dyDescent="0.2">
      <c r="A587" s="1">
        <v>585</v>
      </c>
      <c r="B587" s="1" t="str">
        <f>"1243149769377284097"</f>
        <v>1243149769377284097</v>
      </c>
      <c r="C587">
        <v>0</v>
      </c>
    </row>
    <row r="588" spans="1:3" x14ac:dyDescent="0.2">
      <c r="A588" s="1">
        <v>586</v>
      </c>
      <c r="B588" s="1" t="str">
        <f>"1243152333627940864"</f>
        <v>1243152333627940864</v>
      </c>
      <c r="C588">
        <v>0</v>
      </c>
    </row>
    <row r="589" spans="1:3" x14ac:dyDescent="0.2">
      <c r="A589" s="1">
        <v>587</v>
      </c>
      <c r="B589" s="1" t="str">
        <f>"1243152584879325186"</f>
        <v>1243152584879325186</v>
      </c>
      <c r="C589">
        <v>0</v>
      </c>
    </row>
    <row r="590" spans="1:3" x14ac:dyDescent="0.2">
      <c r="A590" s="1">
        <v>588</v>
      </c>
      <c r="B590" s="1" t="str">
        <f>"1243158217812836352"</f>
        <v>1243158217812836352</v>
      </c>
      <c r="C590">
        <v>0</v>
      </c>
    </row>
    <row r="591" spans="1:3" x14ac:dyDescent="0.2">
      <c r="A591" s="1">
        <v>589</v>
      </c>
      <c r="B591" s="1" t="str">
        <f>"1243161419358576641"</f>
        <v>1243161419358576641</v>
      </c>
      <c r="C591">
        <v>0</v>
      </c>
    </row>
    <row r="592" spans="1:3" x14ac:dyDescent="0.2">
      <c r="A592" s="1">
        <v>590</v>
      </c>
      <c r="B592" s="1" t="str">
        <f>"1243161867629068292"</f>
        <v>1243161867629068292</v>
      </c>
      <c r="C592">
        <v>0</v>
      </c>
    </row>
    <row r="593" spans="1:3" x14ac:dyDescent="0.2">
      <c r="A593" s="1">
        <v>591</v>
      </c>
      <c r="B593" s="1" t="str">
        <f>"1243161885488316416"</f>
        <v>1243161885488316416</v>
      </c>
      <c r="C593">
        <v>0</v>
      </c>
    </row>
    <row r="594" spans="1:3" x14ac:dyDescent="0.2">
      <c r="A594" s="1">
        <v>592</v>
      </c>
      <c r="B594" s="1" t="str">
        <f>"1243167385399496704"</f>
        <v>1243167385399496704</v>
      </c>
      <c r="C594">
        <v>0</v>
      </c>
    </row>
    <row r="595" spans="1:3" x14ac:dyDescent="0.2">
      <c r="A595" s="1">
        <v>593</v>
      </c>
      <c r="B595" s="1" t="str">
        <f>"1243168467684974594"</f>
        <v>1243168467684974594</v>
      </c>
      <c r="C595">
        <v>0</v>
      </c>
    </row>
    <row r="596" spans="1:3" x14ac:dyDescent="0.2">
      <c r="A596" s="1">
        <v>594</v>
      </c>
      <c r="B596" s="1" t="str">
        <f>"1243174754456133632"</f>
        <v>1243174754456133632</v>
      </c>
      <c r="C596">
        <v>0</v>
      </c>
    </row>
    <row r="597" spans="1:3" x14ac:dyDescent="0.2">
      <c r="A597" s="1">
        <v>595</v>
      </c>
      <c r="B597" s="1" t="str">
        <f>"1243184519949279234"</f>
        <v>1243184519949279234</v>
      </c>
      <c r="C597">
        <v>0</v>
      </c>
    </row>
    <row r="598" spans="1:3" x14ac:dyDescent="0.2">
      <c r="A598" s="1">
        <v>596</v>
      </c>
      <c r="B598" s="1" t="str">
        <f>"1243185651299897344"</f>
        <v>1243185651299897344</v>
      </c>
      <c r="C598">
        <v>0</v>
      </c>
    </row>
    <row r="599" spans="1:3" x14ac:dyDescent="0.2">
      <c r="A599" s="1">
        <v>597</v>
      </c>
      <c r="B599" s="1" t="str">
        <f>"1243186806973235200"</f>
        <v>1243186806973235200</v>
      </c>
      <c r="C599">
        <v>0</v>
      </c>
    </row>
    <row r="600" spans="1:3" x14ac:dyDescent="0.2">
      <c r="A600" s="1">
        <v>598</v>
      </c>
      <c r="B600" s="1" t="str">
        <f>"1243188414578597888"</f>
        <v>1243188414578597888</v>
      </c>
      <c r="C600">
        <v>0</v>
      </c>
    </row>
    <row r="601" spans="1:3" x14ac:dyDescent="0.2">
      <c r="A601" s="1">
        <v>599</v>
      </c>
      <c r="B601" s="1" t="str">
        <f>"1243189060803473409"</f>
        <v>1243189060803473409</v>
      </c>
      <c r="C601">
        <v>0</v>
      </c>
    </row>
    <row r="602" spans="1:3" x14ac:dyDescent="0.2">
      <c r="A602" s="1">
        <v>600</v>
      </c>
      <c r="B602" s="1" t="str">
        <f>"1243192255613108225"</f>
        <v>1243192255613108225</v>
      </c>
      <c r="C602">
        <v>0</v>
      </c>
    </row>
    <row r="603" spans="1:3" x14ac:dyDescent="0.2">
      <c r="A603" s="1">
        <v>601</v>
      </c>
      <c r="B603" s="1" t="str">
        <f>"1243197471607738369"</f>
        <v>1243197471607738369</v>
      </c>
      <c r="C603">
        <v>0</v>
      </c>
    </row>
    <row r="604" spans="1:3" x14ac:dyDescent="0.2">
      <c r="A604" s="1">
        <v>602</v>
      </c>
      <c r="B604" s="1" t="str">
        <f>"1243200426134159360"</f>
        <v>1243200426134159360</v>
      </c>
      <c r="C604">
        <v>0</v>
      </c>
    </row>
    <row r="605" spans="1:3" x14ac:dyDescent="0.2">
      <c r="A605" s="1">
        <v>603</v>
      </c>
      <c r="B605" s="1" t="str">
        <f>"1243201912465502209"</f>
        <v>1243201912465502209</v>
      </c>
      <c r="C605">
        <v>0</v>
      </c>
    </row>
    <row r="606" spans="1:3" x14ac:dyDescent="0.2">
      <c r="A606" s="1">
        <v>604</v>
      </c>
      <c r="B606" s="1" t="str">
        <f>"1243204669490507781"</f>
        <v>1243204669490507781</v>
      </c>
      <c r="C606">
        <v>0</v>
      </c>
    </row>
    <row r="607" spans="1:3" x14ac:dyDescent="0.2">
      <c r="A607" s="1">
        <v>605</v>
      </c>
      <c r="B607" s="1" t="str">
        <f>"1243204982222053378"</f>
        <v>1243204982222053378</v>
      </c>
      <c r="C607">
        <v>0</v>
      </c>
    </row>
    <row r="608" spans="1:3" x14ac:dyDescent="0.2">
      <c r="A608" s="1">
        <v>606</v>
      </c>
      <c r="B608" s="1" t="str">
        <f>"1243205428873478146"</f>
        <v>1243205428873478146</v>
      </c>
      <c r="C608">
        <v>0</v>
      </c>
    </row>
    <row r="609" spans="1:3" x14ac:dyDescent="0.2">
      <c r="A609" s="1">
        <v>607</v>
      </c>
      <c r="B609" s="1" t="str">
        <f>"1243207300254502914"</f>
        <v>1243207300254502914</v>
      </c>
      <c r="C609">
        <v>0</v>
      </c>
    </row>
    <row r="610" spans="1:3" x14ac:dyDescent="0.2">
      <c r="A610" s="1">
        <v>608</v>
      </c>
      <c r="B610" s="1" t="str">
        <f>"1243210446980689920"</f>
        <v>1243210446980689920</v>
      </c>
      <c r="C610">
        <v>0</v>
      </c>
    </row>
    <row r="611" spans="1:3" x14ac:dyDescent="0.2">
      <c r="A611" s="1">
        <v>609</v>
      </c>
      <c r="B611" s="1" t="str">
        <f>"1243211232267689984"</f>
        <v>1243211232267689984</v>
      </c>
      <c r="C611">
        <v>0</v>
      </c>
    </row>
    <row r="612" spans="1:3" x14ac:dyDescent="0.2">
      <c r="A612" s="1">
        <v>610</v>
      </c>
      <c r="B612" s="1" t="str">
        <f>"1243213619971739649"</f>
        <v>1243213619971739649</v>
      </c>
      <c r="C612">
        <v>0</v>
      </c>
    </row>
    <row r="613" spans="1:3" x14ac:dyDescent="0.2">
      <c r="A613" s="1">
        <v>611</v>
      </c>
      <c r="B613" s="1" t="str">
        <f>"1243224534150516739"</f>
        <v>1243224534150516739</v>
      </c>
      <c r="C613">
        <v>0</v>
      </c>
    </row>
    <row r="614" spans="1:3" x14ac:dyDescent="0.2">
      <c r="A614" s="1">
        <v>612</v>
      </c>
      <c r="B614" s="1" t="str">
        <f>"1243225324130885647"</f>
        <v>1243225324130885647</v>
      </c>
      <c r="C614">
        <v>0</v>
      </c>
    </row>
    <row r="615" spans="1:3" x14ac:dyDescent="0.2">
      <c r="A615" s="1">
        <v>613</v>
      </c>
      <c r="B615" s="1" t="str">
        <f>"1243228554751549441"</f>
        <v>1243228554751549441</v>
      </c>
      <c r="C615">
        <v>0</v>
      </c>
    </row>
    <row r="616" spans="1:3" x14ac:dyDescent="0.2">
      <c r="A616" s="1">
        <v>614</v>
      </c>
      <c r="B616" s="1" t="str">
        <f>"1243229304382685186"</f>
        <v>1243229304382685186</v>
      </c>
      <c r="C616">
        <v>0</v>
      </c>
    </row>
    <row r="617" spans="1:3" x14ac:dyDescent="0.2">
      <c r="A617" s="1">
        <v>615</v>
      </c>
      <c r="B617" s="1" t="str">
        <f>"1243229740435202055"</f>
        <v>1243229740435202055</v>
      </c>
      <c r="C617">
        <v>0</v>
      </c>
    </row>
    <row r="618" spans="1:3" x14ac:dyDescent="0.2">
      <c r="A618" s="1">
        <v>616</v>
      </c>
      <c r="B618" s="1" t="str">
        <f>"1243229828465283074"</f>
        <v>1243229828465283074</v>
      </c>
      <c r="C618">
        <v>0</v>
      </c>
    </row>
    <row r="619" spans="1:3" x14ac:dyDescent="0.2">
      <c r="A619" s="1">
        <v>617</v>
      </c>
      <c r="B619" s="1" t="str">
        <f>"1243231206696792065"</f>
        <v>1243231206696792065</v>
      </c>
      <c r="C619">
        <v>0</v>
      </c>
    </row>
    <row r="620" spans="1:3" x14ac:dyDescent="0.2">
      <c r="A620" s="1">
        <v>618</v>
      </c>
      <c r="B620" s="1" t="str">
        <f>"1243232927565131780"</f>
        <v>1243232927565131780</v>
      </c>
      <c r="C620">
        <v>0</v>
      </c>
    </row>
    <row r="621" spans="1:3" x14ac:dyDescent="0.2">
      <c r="A621" s="1">
        <v>619</v>
      </c>
      <c r="B621" s="1" t="str">
        <f>"1243233350480994304"</f>
        <v>1243233350480994304</v>
      </c>
      <c r="C621">
        <v>0</v>
      </c>
    </row>
    <row r="622" spans="1:3" x14ac:dyDescent="0.2">
      <c r="A622" s="1">
        <v>620</v>
      </c>
      <c r="B622" s="1" t="str">
        <f>"1243240668476121088"</f>
        <v>1243240668476121088</v>
      </c>
      <c r="C622">
        <v>0</v>
      </c>
    </row>
    <row r="623" spans="1:3" x14ac:dyDescent="0.2">
      <c r="A623" s="1">
        <v>621</v>
      </c>
      <c r="B623" s="1" t="str">
        <f>"1243241338612723712"</f>
        <v>1243241338612723712</v>
      </c>
      <c r="C623">
        <v>0</v>
      </c>
    </row>
    <row r="624" spans="1:3" x14ac:dyDescent="0.2">
      <c r="A624" s="1">
        <v>622</v>
      </c>
      <c r="B624" s="1" t="str">
        <f>"1243242753242402817"</f>
        <v>1243242753242402817</v>
      </c>
      <c r="C624">
        <v>0</v>
      </c>
    </row>
    <row r="625" spans="1:3" x14ac:dyDescent="0.2">
      <c r="A625" s="1">
        <v>623</v>
      </c>
      <c r="B625" s="1" t="str">
        <f>"1243242902190460929"</f>
        <v>1243242902190460929</v>
      </c>
      <c r="C625">
        <v>0</v>
      </c>
    </row>
    <row r="626" spans="1:3" x14ac:dyDescent="0.2">
      <c r="A626" s="1">
        <v>624</v>
      </c>
      <c r="B626" s="1" t="str">
        <f>"1243243241362907136"</f>
        <v>1243243241362907136</v>
      </c>
      <c r="C626">
        <v>0</v>
      </c>
    </row>
    <row r="627" spans="1:3" x14ac:dyDescent="0.2">
      <c r="A627" s="1">
        <v>625</v>
      </c>
      <c r="B627" s="1" t="str">
        <f>"1243244011093180422"</f>
        <v>1243244011093180422</v>
      </c>
      <c r="C627">
        <v>0</v>
      </c>
    </row>
    <row r="628" spans="1:3" x14ac:dyDescent="0.2">
      <c r="A628" s="1">
        <v>626</v>
      </c>
      <c r="B628" s="1" t="str">
        <f>"1243244707519574017"</f>
        <v>1243244707519574017</v>
      </c>
      <c r="C628">
        <v>0</v>
      </c>
    </row>
    <row r="629" spans="1:3" x14ac:dyDescent="0.2">
      <c r="A629" s="1">
        <v>627</v>
      </c>
      <c r="B629" s="1" t="str">
        <f>"1243244979302084609"</f>
        <v>1243244979302084609</v>
      </c>
      <c r="C629">
        <v>0</v>
      </c>
    </row>
    <row r="630" spans="1:3" x14ac:dyDescent="0.2">
      <c r="A630" s="1">
        <v>628</v>
      </c>
      <c r="B630" s="1" t="str">
        <f>"1243248875974152193"</f>
        <v>1243248875974152193</v>
      </c>
      <c r="C630">
        <v>0</v>
      </c>
    </row>
    <row r="631" spans="1:3" x14ac:dyDescent="0.2">
      <c r="A631" s="1">
        <v>629</v>
      </c>
      <c r="B631" s="1" t="str">
        <f>"1243251886549065733"</f>
        <v>1243251886549065733</v>
      </c>
      <c r="C631">
        <v>0</v>
      </c>
    </row>
    <row r="632" spans="1:3" x14ac:dyDescent="0.2">
      <c r="A632" s="1">
        <v>630</v>
      </c>
      <c r="B632" s="1" t="str">
        <f>"1243252053926912006"</f>
        <v>1243252053926912006</v>
      </c>
      <c r="C632">
        <v>0</v>
      </c>
    </row>
    <row r="633" spans="1:3" x14ac:dyDescent="0.2">
      <c r="A633" s="1">
        <v>631</v>
      </c>
      <c r="B633" s="1" t="str">
        <f>"1243252883015053313"</f>
        <v>1243252883015053313</v>
      </c>
      <c r="C633">
        <v>0</v>
      </c>
    </row>
    <row r="634" spans="1:3" x14ac:dyDescent="0.2">
      <c r="A634" s="1">
        <v>632</v>
      </c>
      <c r="B634" s="1" t="str">
        <f>"1243255566149058567"</f>
        <v>1243255566149058567</v>
      </c>
      <c r="C634">
        <v>0</v>
      </c>
    </row>
    <row r="635" spans="1:3" x14ac:dyDescent="0.2">
      <c r="A635" s="1">
        <v>633</v>
      </c>
      <c r="B635" s="1" t="str">
        <f>"1243256192081760269"</f>
        <v>1243256192081760269</v>
      </c>
      <c r="C635">
        <v>0</v>
      </c>
    </row>
    <row r="636" spans="1:3" x14ac:dyDescent="0.2">
      <c r="A636" s="1">
        <v>634</v>
      </c>
      <c r="B636" s="1" t="str">
        <f>"1243258846111510529"</f>
        <v>1243258846111510529</v>
      </c>
      <c r="C636">
        <v>0</v>
      </c>
    </row>
    <row r="637" spans="1:3" x14ac:dyDescent="0.2">
      <c r="A637" s="1">
        <v>635</v>
      </c>
      <c r="B637" s="1" t="str">
        <f>"1243260411895521281"</f>
        <v>1243260411895521281</v>
      </c>
      <c r="C637">
        <v>0</v>
      </c>
    </row>
    <row r="638" spans="1:3" x14ac:dyDescent="0.2">
      <c r="A638" s="1">
        <v>636</v>
      </c>
      <c r="B638" s="1" t="str">
        <f>"1243262989307981824"</f>
        <v>1243262989307981824</v>
      </c>
      <c r="C638">
        <v>0</v>
      </c>
    </row>
    <row r="639" spans="1:3" x14ac:dyDescent="0.2">
      <c r="A639" s="1">
        <v>637</v>
      </c>
      <c r="B639" s="1" t="str">
        <f>"1243263186280865798"</f>
        <v>1243263186280865798</v>
      </c>
      <c r="C639">
        <v>0</v>
      </c>
    </row>
    <row r="640" spans="1:3" x14ac:dyDescent="0.2">
      <c r="A640" s="1">
        <v>638</v>
      </c>
      <c r="B640" s="1" t="str">
        <f>"1243264721870032898"</f>
        <v>1243264721870032898</v>
      </c>
      <c r="C640">
        <v>1</v>
      </c>
    </row>
    <row r="641" spans="1:3" x14ac:dyDescent="0.2">
      <c r="A641" s="1">
        <v>639</v>
      </c>
      <c r="B641" s="1" t="str">
        <f>"1243267748114956300"</f>
        <v>1243267748114956300</v>
      </c>
      <c r="C641">
        <v>0</v>
      </c>
    </row>
    <row r="642" spans="1:3" x14ac:dyDescent="0.2">
      <c r="A642" s="1">
        <v>640</v>
      </c>
      <c r="B642" s="1" t="str">
        <f>"1243269059996680194"</f>
        <v>1243269059996680194</v>
      </c>
      <c r="C642">
        <v>0</v>
      </c>
    </row>
    <row r="643" spans="1:3" x14ac:dyDescent="0.2">
      <c r="A643" s="1">
        <v>641</v>
      </c>
      <c r="B643" s="1" t="str">
        <f>"1243270192483966976"</f>
        <v>1243270192483966976</v>
      </c>
      <c r="C643">
        <v>0</v>
      </c>
    </row>
    <row r="644" spans="1:3" x14ac:dyDescent="0.2">
      <c r="A644" s="1">
        <v>642</v>
      </c>
      <c r="B644" s="1" t="str">
        <f>"1243271558371708929"</f>
        <v>1243271558371708929</v>
      </c>
      <c r="C644">
        <v>0</v>
      </c>
    </row>
    <row r="645" spans="1:3" x14ac:dyDescent="0.2">
      <c r="A645" s="1">
        <v>643</v>
      </c>
      <c r="B645" s="1" t="str">
        <f>"1243271808217989120"</f>
        <v>1243271808217989120</v>
      </c>
      <c r="C645">
        <v>0</v>
      </c>
    </row>
    <row r="646" spans="1:3" x14ac:dyDescent="0.2">
      <c r="A646" s="1">
        <v>644</v>
      </c>
      <c r="B646" s="1" t="str">
        <f>"1243272702154149896"</f>
        <v>1243272702154149896</v>
      </c>
      <c r="C646">
        <v>0</v>
      </c>
    </row>
    <row r="647" spans="1:3" x14ac:dyDescent="0.2">
      <c r="A647" s="1">
        <v>645</v>
      </c>
      <c r="B647" s="1" t="str">
        <f>"1243272949035077640"</f>
        <v>1243272949035077640</v>
      </c>
      <c r="C647">
        <v>0</v>
      </c>
    </row>
    <row r="648" spans="1:3" x14ac:dyDescent="0.2">
      <c r="A648" s="1">
        <v>646</v>
      </c>
      <c r="B648" s="1" t="str">
        <f>"1243274019220193286"</f>
        <v>1243274019220193286</v>
      </c>
      <c r="C648">
        <v>0</v>
      </c>
    </row>
    <row r="649" spans="1:3" x14ac:dyDescent="0.2">
      <c r="A649" s="1">
        <v>647</v>
      </c>
      <c r="B649" s="1" t="str">
        <f>"1243277434348277760"</f>
        <v>1243277434348277760</v>
      </c>
      <c r="C649">
        <v>0</v>
      </c>
    </row>
    <row r="650" spans="1:3" x14ac:dyDescent="0.2">
      <c r="A650" s="1">
        <v>648</v>
      </c>
      <c r="B650" s="1" t="str">
        <f>"1243280390950977538"</f>
        <v>1243280390950977538</v>
      </c>
      <c r="C650">
        <v>0</v>
      </c>
    </row>
    <row r="651" spans="1:3" x14ac:dyDescent="0.2">
      <c r="A651" s="1">
        <v>649</v>
      </c>
      <c r="B651" s="1" t="str">
        <f>"1243281239328645126"</f>
        <v>1243281239328645126</v>
      </c>
      <c r="C651">
        <v>1</v>
      </c>
    </row>
    <row r="652" spans="1:3" x14ac:dyDescent="0.2">
      <c r="A652" s="1">
        <v>650</v>
      </c>
      <c r="B652" s="1" t="str">
        <f>"1243285457938591750"</f>
        <v>1243285457938591750</v>
      </c>
      <c r="C652">
        <v>1</v>
      </c>
    </row>
    <row r="653" spans="1:3" x14ac:dyDescent="0.2">
      <c r="A653" s="1">
        <v>651</v>
      </c>
      <c r="B653" s="1" t="str">
        <f>"1243288675351437314"</f>
        <v>1243288675351437314</v>
      </c>
      <c r="C653">
        <v>0</v>
      </c>
    </row>
    <row r="654" spans="1:3" x14ac:dyDescent="0.2">
      <c r="A654" s="1">
        <v>652</v>
      </c>
      <c r="B654" s="1" t="str">
        <f>"1243289385543634944"</f>
        <v>1243289385543634944</v>
      </c>
      <c r="C654">
        <v>0</v>
      </c>
    </row>
    <row r="655" spans="1:3" x14ac:dyDescent="0.2">
      <c r="A655" s="1">
        <v>653</v>
      </c>
      <c r="B655" s="1" t="str">
        <f>"1243290290879975425"</f>
        <v>1243290290879975425</v>
      </c>
      <c r="C655">
        <v>0</v>
      </c>
    </row>
    <row r="656" spans="1:3" x14ac:dyDescent="0.2">
      <c r="A656" s="1">
        <v>654</v>
      </c>
      <c r="B656" s="1" t="str">
        <f>"1243298859008380931"</f>
        <v>1243298859008380931</v>
      </c>
      <c r="C656">
        <v>0</v>
      </c>
    </row>
    <row r="657" spans="1:3" x14ac:dyDescent="0.2">
      <c r="A657" s="1">
        <v>655</v>
      </c>
      <c r="B657" s="1" t="str">
        <f>"1243303370716258305"</f>
        <v>1243303370716258305</v>
      </c>
      <c r="C657">
        <v>0</v>
      </c>
    </row>
    <row r="658" spans="1:3" x14ac:dyDescent="0.2">
      <c r="A658" s="1">
        <v>656</v>
      </c>
      <c r="B658" s="1" t="str">
        <f>"1243305727529287688"</f>
        <v>1243305727529287688</v>
      </c>
      <c r="C658">
        <v>0</v>
      </c>
    </row>
    <row r="659" spans="1:3" x14ac:dyDescent="0.2">
      <c r="A659" s="1">
        <v>657</v>
      </c>
      <c r="B659" s="1" t="str">
        <f>"1243307828565151752"</f>
        <v>1243307828565151752</v>
      </c>
      <c r="C659">
        <v>0</v>
      </c>
    </row>
    <row r="660" spans="1:3" x14ac:dyDescent="0.2">
      <c r="A660" s="1">
        <v>658</v>
      </c>
      <c r="B660" s="1" t="str">
        <f>"1243313544818540544"</f>
        <v>1243313544818540544</v>
      </c>
      <c r="C660">
        <v>0</v>
      </c>
    </row>
    <row r="661" spans="1:3" x14ac:dyDescent="0.2">
      <c r="A661" s="1">
        <v>659</v>
      </c>
      <c r="B661" s="1" t="str">
        <f>"1243319603025137664"</f>
        <v>1243319603025137664</v>
      </c>
      <c r="C661">
        <v>0</v>
      </c>
    </row>
    <row r="662" spans="1:3" x14ac:dyDescent="0.2">
      <c r="A662" s="1">
        <v>660</v>
      </c>
      <c r="B662" s="1" t="str">
        <f>"1243321300493520901"</f>
        <v>1243321300493520901</v>
      </c>
      <c r="C662">
        <v>0</v>
      </c>
    </row>
    <row r="663" spans="1:3" x14ac:dyDescent="0.2">
      <c r="A663" s="1">
        <v>661</v>
      </c>
      <c r="B663" s="1" t="str">
        <f>"1243326772747403264"</f>
        <v>1243326772747403264</v>
      </c>
      <c r="C663">
        <v>0</v>
      </c>
    </row>
    <row r="664" spans="1:3" x14ac:dyDescent="0.2">
      <c r="A664" s="1">
        <v>662</v>
      </c>
      <c r="B664" s="1" t="str">
        <f>"1243328391744544782"</f>
        <v>1243328391744544782</v>
      </c>
      <c r="C664">
        <v>0</v>
      </c>
    </row>
    <row r="665" spans="1:3" x14ac:dyDescent="0.2">
      <c r="A665" s="1">
        <v>663</v>
      </c>
      <c r="B665" s="1" t="str">
        <f>"1243328995875270656"</f>
        <v>1243328995875270656</v>
      </c>
      <c r="C665">
        <v>0</v>
      </c>
    </row>
    <row r="666" spans="1:3" x14ac:dyDescent="0.2">
      <c r="A666" s="1">
        <v>664</v>
      </c>
      <c r="B666" s="1" t="str">
        <f>"1243360393029767169"</f>
        <v>1243360393029767169</v>
      </c>
      <c r="C666">
        <v>0</v>
      </c>
    </row>
    <row r="667" spans="1:3" x14ac:dyDescent="0.2">
      <c r="A667" s="1">
        <v>665</v>
      </c>
      <c r="B667" s="1" t="str">
        <f>"1243415686874935305"</f>
        <v>1243415686874935305</v>
      </c>
      <c r="C667">
        <v>0</v>
      </c>
    </row>
    <row r="668" spans="1:3" x14ac:dyDescent="0.2">
      <c r="A668" s="1">
        <v>666</v>
      </c>
      <c r="B668" s="1" t="str">
        <f>"1243420954216128514"</f>
        <v>1243420954216128514</v>
      </c>
      <c r="C668">
        <v>0</v>
      </c>
    </row>
    <row r="669" spans="1:3" x14ac:dyDescent="0.2">
      <c r="A669" s="1">
        <v>667</v>
      </c>
      <c r="B669" s="1" t="str">
        <f>"1243427985622958081"</f>
        <v>1243427985622958081</v>
      </c>
      <c r="C669">
        <v>0</v>
      </c>
    </row>
    <row r="670" spans="1:3" x14ac:dyDescent="0.2">
      <c r="A670" s="1">
        <v>668</v>
      </c>
      <c r="B670" s="1" t="str">
        <f>"1243433266184667137"</f>
        <v>1243433266184667137</v>
      </c>
      <c r="C670">
        <v>0</v>
      </c>
    </row>
    <row r="671" spans="1:3" x14ac:dyDescent="0.2">
      <c r="A671" s="1">
        <v>669</v>
      </c>
      <c r="B671" s="1" t="str">
        <f>"1243434397908549633"</f>
        <v>1243434397908549633</v>
      </c>
      <c r="C671">
        <v>0</v>
      </c>
    </row>
    <row r="672" spans="1:3" x14ac:dyDescent="0.2">
      <c r="A672" s="1">
        <v>670</v>
      </c>
      <c r="B672" s="1" t="str">
        <f>"1243442821161537537"</f>
        <v>1243442821161537537</v>
      </c>
      <c r="C672">
        <v>0</v>
      </c>
    </row>
    <row r="673" spans="1:3" x14ac:dyDescent="0.2">
      <c r="A673" s="1">
        <v>671</v>
      </c>
      <c r="B673" s="1" t="str">
        <f>"1243447745475682304"</f>
        <v>1243447745475682304</v>
      </c>
      <c r="C673">
        <v>0</v>
      </c>
    </row>
    <row r="674" spans="1:3" x14ac:dyDescent="0.2">
      <c r="A674" s="1">
        <v>672</v>
      </c>
      <c r="B674" s="1" t="str">
        <f>"1243448993146982402"</f>
        <v>1243448993146982402</v>
      </c>
      <c r="C674">
        <v>0</v>
      </c>
    </row>
    <row r="675" spans="1:3" x14ac:dyDescent="0.2">
      <c r="A675" s="1">
        <v>673</v>
      </c>
      <c r="B675" s="1" t="str">
        <f>"1243449504528924672"</f>
        <v>1243449504528924672</v>
      </c>
      <c r="C675">
        <v>0</v>
      </c>
    </row>
    <row r="676" spans="1:3" x14ac:dyDescent="0.2">
      <c r="A676" s="1">
        <v>674</v>
      </c>
      <c r="B676" s="1" t="str">
        <f>"1243449738336391168"</f>
        <v>1243449738336391168</v>
      </c>
      <c r="C676">
        <v>0</v>
      </c>
    </row>
    <row r="677" spans="1:3" x14ac:dyDescent="0.2">
      <c r="A677" s="1">
        <v>675</v>
      </c>
      <c r="B677" s="1" t="str">
        <f>"1243450098643881984"</f>
        <v>1243450098643881984</v>
      </c>
      <c r="C677">
        <v>0</v>
      </c>
    </row>
    <row r="678" spans="1:3" x14ac:dyDescent="0.2">
      <c r="A678" s="1">
        <v>676</v>
      </c>
      <c r="B678" s="1" t="str">
        <f>"1243450714371874817"</f>
        <v>1243450714371874817</v>
      </c>
      <c r="C678">
        <v>0</v>
      </c>
    </row>
    <row r="679" spans="1:3" x14ac:dyDescent="0.2">
      <c r="A679" s="1">
        <v>677</v>
      </c>
      <c r="B679" s="1" t="str">
        <f>"1243452496690978816"</f>
        <v>1243452496690978816</v>
      </c>
      <c r="C679">
        <v>0</v>
      </c>
    </row>
    <row r="680" spans="1:3" x14ac:dyDescent="0.2">
      <c r="A680" s="1">
        <v>678</v>
      </c>
      <c r="B680" s="1" t="str">
        <f>"1243453646949531648"</f>
        <v>1243453646949531648</v>
      </c>
      <c r="C680">
        <v>0</v>
      </c>
    </row>
    <row r="681" spans="1:3" x14ac:dyDescent="0.2">
      <c r="A681" s="1">
        <v>679</v>
      </c>
      <c r="B681" s="1" t="str">
        <f>"1243454852606427137"</f>
        <v>1243454852606427137</v>
      </c>
      <c r="C681">
        <v>0</v>
      </c>
    </row>
    <row r="682" spans="1:3" x14ac:dyDescent="0.2">
      <c r="A682" s="1">
        <v>680</v>
      </c>
      <c r="B682" s="1" t="str">
        <f>"1243454927336243202"</f>
        <v>1243454927336243202</v>
      </c>
      <c r="C682">
        <v>0</v>
      </c>
    </row>
    <row r="683" spans="1:3" x14ac:dyDescent="0.2">
      <c r="A683" s="1">
        <v>681</v>
      </c>
      <c r="B683" s="1" t="str">
        <f>"1243460722459377665"</f>
        <v>1243460722459377665</v>
      </c>
      <c r="C683">
        <v>0</v>
      </c>
    </row>
    <row r="684" spans="1:3" x14ac:dyDescent="0.2">
      <c r="A684" s="1">
        <v>682</v>
      </c>
      <c r="B684" s="1" t="str">
        <f>"1243463349242912768"</f>
        <v>1243463349242912768</v>
      </c>
      <c r="C684">
        <v>0</v>
      </c>
    </row>
    <row r="685" spans="1:3" x14ac:dyDescent="0.2">
      <c r="A685" s="1">
        <v>683</v>
      </c>
      <c r="B685" s="1" t="str">
        <f>"1243463695776301056"</f>
        <v>1243463695776301056</v>
      </c>
      <c r="C685">
        <v>0</v>
      </c>
    </row>
    <row r="686" spans="1:3" x14ac:dyDescent="0.2">
      <c r="A686" s="1">
        <v>684</v>
      </c>
      <c r="B686" s="1" t="str">
        <f>"1243464566144749568"</f>
        <v>1243464566144749568</v>
      </c>
      <c r="C686">
        <v>0</v>
      </c>
    </row>
    <row r="687" spans="1:3" x14ac:dyDescent="0.2">
      <c r="A687" s="1">
        <v>685</v>
      </c>
      <c r="B687" s="1" t="str">
        <f>"1243464844877144066"</f>
        <v>1243464844877144066</v>
      </c>
      <c r="C687">
        <v>0</v>
      </c>
    </row>
    <row r="688" spans="1:3" x14ac:dyDescent="0.2">
      <c r="A688" s="1">
        <v>686</v>
      </c>
      <c r="B688" s="1" t="str">
        <f>"1243465442066411520"</f>
        <v>1243465442066411520</v>
      </c>
      <c r="C688">
        <v>0</v>
      </c>
    </row>
    <row r="689" spans="1:3" x14ac:dyDescent="0.2">
      <c r="A689" s="1">
        <v>687</v>
      </c>
      <c r="B689" s="1" t="str">
        <f>"1243468753834295297"</f>
        <v>1243468753834295297</v>
      </c>
      <c r="C689">
        <v>0</v>
      </c>
    </row>
    <row r="690" spans="1:3" x14ac:dyDescent="0.2">
      <c r="A690" s="1">
        <v>688</v>
      </c>
      <c r="B690" s="1" t="str">
        <f>"1243471304994537472"</f>
        <v>1243471304994537472</v>
      </c>
      <c r="C690">
        <v>0</v>
      </c>
    </row>
    <row r="691" spans="1:3" x14ac:dyDescent="0.2">
      <c r="A691" s="1">
        <v>689</v>
      </c>
      <c r="B691" s="1" t="str">
        <f>"1243473660289134592"</f>
        <v>1243473660289134592</v>
      </c>
      <c r="C691">
        <v>0</v>
      </c>
    </row>
    <row r="692" spans="1:3" x14ac:dyDescent="0.2">
      <c r="A692" s="1">
        <v>690</v>
      </c>
      <c r="B692" s="1" t="str">
        <f>"1243474854315266049"</f>
        <v>1243474854315266049</v>
      </c>
      <c r="C692">
        <v>0</v>
      </c>
    </row>
    <row r="693" spans="1:3" x14ac:dyDescent="0.2">
      <c r="A693" s="1">
        <v>691</v>
      </c>
      <c r="B693" s="1" t="str">
        <f>"1243479259630444545"</f>
        <v>1243479259630444545</v>
      </c>
      <c r="C693">
        <v>0</v>
      </c>
    </row>
    <row r="694" spans="1:3" x14ac:dyDescent="0.2">
      <c r="A694" s="1">
        <v>692</v>
      </c>
      <c r="B694" s="1" t="str">
        <f>"1243479342962880512"</f>
        <v>1243479342962880512</v>
      </c>
      <c r="C694">
        <v>0</v>
      </c>
    </row>
    <row r="695" spans="1:3" x14ac:dyDescent="0.2">
      <c r="A695" s="1">
        <v>693</v>
      </c>
      <c r="B695" s="1" t="str">
        <f>"1243484773399638017"</f>
        <v>1243484773399638017</v>
      </c>
      <c r="C695">
        <v>0</v>
      </c>
    </row>
    <row r="696" spans="1:3" x14ac:dyDescent="0.2">
      <c r="A696" s="1">
        <v>694</v>
      </c>
      <c r="B696" s="1" t="str">
        <f>"1243485605998342144"</f>
        <v>1243485605998342144</v>
      </c>
      <c r="C696">
        <v>0</v>
      </c>
    </row>
    <row r="697" spans="1:3" x14ac:dyDescent="0.2">
      <c r="A697" s="1">
        <v>695</v>
      </c>
      <c r="B697" s="1" t="str">
        <f>"1243486197831405573"</f>
        <v>1243486197831405573</v>
      </c>
      <c r="C697">
        <v>0</v>
      </c>
    </row>
    <row r="698" spans="1:3" x14ac:dyDescent="0.2">
      <c r="A698" s="1">
        <v>696</v>
      </c>
      <c r="B698" s="1" t="str">
        <f>"1243488574143705088"</f>
        <v>1243488574143705088</v>
      </c>
      <c r="C698">
        <v>0</v>
      </c>
    </row>
    <row r="699" spans="1:3" x14ac:dyDescent="0.2">
      <c r="A699" s="1">
        <v>697</v>
      </c>
      <c r="B699" s="1" t="str">
        <f>"1243489072561172480"</f>
        <v>1243489072561172480</v>
      </c>
      <c r="C699">
        <v>0</v>
      </c>
    </row>
    <row r="700" spans="1:3" x14ac:dyDescent="0.2">
      <c r="A700" s="1">
        <v>698</v>
      </c>
      <c r="B700" s="1" t="str">
        <f>"1243489200856539136"</f>
        <v>1243489200856539136</v>
      </c>
      <c r="C700">
        <v>0</v>
      </c>
    </row>
    <row r="701" spans="1:3" x14ac:dyDescent="0.2">
      <c r="A701" s="1">
        <v>699</v>
      </c>
      <c r="B701" s="1" t="str">
        <f>"1243489865091727361"</f>
        <v>1243489865091727361</v>
      </c>
      <c r="C701">
        <v>0</v>
      </c>
    </row>
    <row r="702" spans="1:3" x14ac:dyDescent="0.2">
      <c r="A702" s="1">
        <v>700</v>
      </c>
      <c r="B702" s="1" t="str">
        <f>"1243490434720182273"</f>
        <v>1243490434720182273</v>
      </c>
      <c r="C702">
        <v>0</v>
      </c>
    </row>
    <row r="703" spans="1:3" x14ac:dyDescent="0.2">
      <c r="A703" s="1">
        <v>701</v>
      </c>
      <c r="B703" s="1" t="str">
        <f>"1243491877971734528"</f>
        <v>1243491877971734528</v>
      </c>
      <c r="C703">
        <v>0</v>
      </c>
    </row>
    <row r="704" spans="1:3" x14ac:dyDescent="0.2">
      <c r="A704" s="1">
        <v>702</v>
      </c>
      <c r="B704" s="1" t="str">
        <f>"1243491906698588162"</f>
        <v>1243491906698588162</v>
      </c>
      <c r="C704">
        <v>0</v>
      </c>
    </row>
    <row r="705" spans="1:3" x14ac:dyDescent="0.2">
      <c r="A705" s="1">
        <v>703</v>
      </c>
      <c r="B705" s="1" t="str">
        <f>"1243491980002410497"</f>
        <v>1243491980002410497</v>
      </c>
      <c r="C705">
        <v>0</v>
      </c>
    </row>
    <row r="706" spans="1:3" x14ac:dyDescent="0.2">
      <c r="A706" s="1">
        <v>704</v>
      </c>
      <c r="B706" s="1" t="str">
        <f>"1243492665485864962"</f>
        <v>1243492665485864962</v>
      </c>
      <c r="C706">
        <v>0</v>
      </c>
    </row>
    <row r="707" spans="1:3" x14ac:dyDescent="0.2">
      <c r="A707" s="1">
        <v>705</v>
      </c>
      <c r="B707" s="1" t="str">
        <f>"1243493136766242816"</f>
        <v>1243493136766242816</v>
      </c>
      <c r="C707">
        <v>0</v>
      </c>
    </row>
    <row r="708" spans="1:3" x14ac:dyDescent="0.2">
      <c r="A708" s="1">
        <v>706</v>
      </c>
      <c r="B708" s="1" t="str">
        <f>"1243493290395209728"</f>
        <v>1243493290395209728</v>
      </c>
      <c r="C708">
        <v>0</v>
      </c>
    </row>
    <row r="709" spans="1:3" x14ac:dyDescent="0.2">
      <c r="A709" s="1">
        <v>707</v>
      </c>
      <c r="B709" s="1" t="str">
        <f>"1243493566854434816"</f>
        <v>1243493566854434816</v>
      </c>
      <c r="C709">
        <v>0</v>
      </c>
    </row>
    <row r="710" spans="1:3" x14ac:dyDescent="0.2">
      <c r="A710" s="1">
        <v>708</v>
      </c>
      <c r="B710" s="1" t="str">
        <f>"1243493940122320902"</f>
        <v>1243493940122320902</v>
      </c>
      <c r="C710">
        <v>0</v>
      </c>
    </row>
    <row r="711" spans="1:3" x14ac:dyDescent="0.2">
      <c r="A711" s="1">
        <v>709</v>
      </c>
      <c r="B711" s="1" t="str">
        <f>"1243494129297997825"</f>
        <v>1243494129297997825</v>
      </c>
      <c r="C711">
        <v>0</v>
      </c>
    </row>
    <row r="712" spans="1:3" x14ac:dyDescent="0.2">
      <c r="A712" s="1">
        <v>710</v>
      </c>
      <c r="B712" s="1" t="str">
        <f>"1243494242976239623"</f>
        <v>1243494242976239623</v>
      </c>
      <c r="C712">
        <v>0</v>
      </c>
    </row>
    <row r="713" spans="1:3" x14ac:dyDescent="0.2">
      <c r="A713" s="1">
        <v>711</v>
      </c>
      <c r="B713" s="1" t="str">
        <f>"1243494321447370754"</f>
        <v>1243494321447370754</v>
      </c>
      <c r="C713">
        <v>0</v>
      </c>
    </row>
    <row r="714" spans="1:3" x14ac:dyDescent="0.2">
      <c r="A714" s="1">
        <v>712</v>
      </c>
      <c r="B714" s="1" t="str">
        <f>"1243494652214460416"</f>
        <v>1243494652214460416</v>
      </c>
      <c r="C714">
        <v>0</v>
      </c>
    </row>
    <row r="715" spans="1:3" x14ac:dyDescent="0.2">
      <c r="A715" s="1">
        <v>713</v>
      </c>
      <c r="B715" s="1" t="str">
        <f>"1243495060861259776"</f>
        <v>1243495060861259776</v>
      </c>
      <c r="C715">
        <v>0</v>
      </c>
    </row>
    <row r="716" spans="1:3" x14ac:dyDescent="0.2">
      <c r="A716" s="1">
        <v>714</v>
      </c>
      <c r="B716" s="1" t="str">
        <f>"1243495225601011712"</f>
        <v>1243495225601011712</v>
      </c>
      <c r="C716">
        <v>0</v>
      </c>
    </row>
    <row r="717" spans="1:3" x14ac:dyDescent="0.2">
      <c r="A717" s="1">
        <v>715</v>
      </c>
      <c r="B717" s="1" t="str">
        <f>"1243495605214863361"</f>
        <v>1243495605214863361</v>
      </c>
      <c r="C717">
        <v>0</v>
      </c>
    </row>
    <row r="718" spans="1:3" x14ac:dyDescent="0.2">
      <c r="A718" s="1">
        <v>716</v>
      </c>
      <c r="B718" s="1" t="str">
        <f>"1243497584410443779"</f>
        <v>1243497584410443779</v>
      </c>
      <c r="C718">
        <v>0</v>
      </c>
    </row>
    <row r="719" spans="1:3" x14ac:dyDescent="0.2">
      <c r="A719" s="1">
        <v>717</v>
      </c>
      <c r="B719" s="1" t="str">
        <f>"1243498087961812994"</f>
        <v>1243498087961812994</v>
      </c>
      <c r="C719">
        <v>0</v>
      </c>
    </row>
    <row r="720" spans="1:3" x14ac:dyDescent="0.2">
      <c r="A720" s="1">
        <v>718</v>
      </c>
      <c r="B720" s="1" t="str">
        <f>"1243498360402857985"</f>
        <v>1243498360402857985</v>
      </c>
      <c r="C720">
        <v>0</v>
      </c>
    </row>
    <row r="721" spans="1:3" x14ac:dyDescent="0.2">
      <c r="A721" s="1">
        <v>719</v>
      </c>
      <c r="B721" s="1" t="str">
        <f>"1243501466364583936"</f>
        <v>1243501466364583936</v>
      </c>
      <c r="C721">
        <v>0</v>
      </c>
    </row>
    <row r="722" spans="1:3" x14ac:dyDescent="0.2">
      <c r="A722" s="1">
        <v>720</v>
      </c>
      <c r="B722" s="1" t="str">
        <f>"1243501493686239234"</f>
        <v>1243501493686239234</v>
      </c>
      <c r="C722">
        <v>0</v>
      </c>
    </row>
    <row r="723" spans="1:3" x14ac:dyDescent="0.2">
      <c r="A723" s="1">
        <v>721</v>
      </c>
      <c r="B723" s="1" t="str">
        <f>"1243502093102702593"</f>
        <v>1243502093102702593</v>
      </c>
      <c r="C723">
        <v>0</v>
      </c>
    </row>
    <row r="724" spans="1:3" x14ac:dyDescent="0.2">
      <c r="A724" s="1">
        <v>722</v>
      </c>
      <c r="B724" s="1" t="str">
        <f>"1243502366189424640"</f>
        <v>1243502366189424640</v>
      </c>
      <c r="C724">
        <v>0</v>
      </c>
    </row>
    <row r="725" spans="1:3" x14ac:dyDescent="0.2">
      <c r="A725" s="1">
        <v>723</v>
      </c>
      <c r="B725" s="1" t="str">
        <f>"1243503200294100995"</f>
        <v>1243503200294100995</v>
      </c>
      <c r="C725">
        <v>0</v>
      </c>
    </row>
    <row r="726" spans="1:3" x14ac:dyDescent="0.2">
      <c r="A726" s="1">
        <v>724</v>
      </c>
      <c r="B726" s="1" t="str">
        <f>"1243503450358525953"</f>
        <v>1243503450358525953</v>
      </c>
      <c r="C726">
        <v>0</v>
      </c>
    </row>
    <row r="727" spans="1:3" x14ac:dyDescent="0.2">
      <c r="A727" s="1">
        <v>725</v>
      </c>
      <c r="B727" s="1" t="str">
        <f>"1243503933911445505"</f>
        <v>1243503933911445505</v>
      </c>
      <c r="C727">
        <v>0</v>
      </c>
    </row>
    <row r="728" spans="1:3" x14ac:dyDescent="0.2">
      <c r="A728" s="1">
        <v>726</v>
      </c>
      <c r="B728" s="1" t="str">
        <f>"1243504127751094275"</f>
        <v>1243504127751094275</v>
      </c>
      <c r="C728">
        <v>0</v>
      </c>
    </row>
    <row r="729" spans="1:3" x14ac:dyDescent="0.2">
      <c r="A729" s="1">
        <v>727</v>
      </c>
      <c r="B729" s="1" t="str">
        <f>"1243504326854742017"</f>
        <v>1243504326854742017</v>
      </c>
      <c r="C729">
        <v>0</v>
      </c>
    </row>
    <row r="730" spans="1:3" x14ac:dyDescent="0.2">
      <c r="A730" s="1">
        <v>728</v>
      </c>
      <c r="B730" s="1" t="str">
        <f>"1243504707265531905"</f>
        <v>1243504707265531905</v>
      </c>
      <c r="C730">
        <v>0</v>
      </c>
    </row>
    <row r="731" spans="1:3" x14ac:dyDescent="0.2">
      <c r="A731" s="1">
        <v>729</v>
      </c>
      <c r="B731" s="1" t="str">
        <f>"1243505469446074369"</f>
        <v>1243505469446074369</v>
      </c>
      <c r="C731">
        <v>0</v>
      </c>
    </row>
    <row r="732" spans="1:3" x14ac:dyDescent="0.2">
      <c r="A732" s="1">
        <v>730</v>
      </c>
      <c r="B732" s="1" t="str">
        <f>"1243511135535587329"</f>
        <v>1243511135535587329</v>
      </c>
      <c r="C732">
        <v>0</v>
      </c>
    </row>
    <row r="733" spans="1:3" x14ac:dyDescent="0.2">
      <c r="A733" s="1">
        <v>731</v>
      </c>
      <c r="B733" s="1" t="str">
        <f>"1243512005304168449"</f>
        <v>1243512005304168449</v>
      </c>
      <c r="C733">
        <v>0</v>
      </c>
    </row>
    <row r="734" spans="1:3" x14ac:dyDescent="0.2">
      <c r="A734" s="1">
        <v>732</v>
      </c>
      <c r="B734" s="1" t="str">
        <f>"1243513328661561346"</f>
        <v>1243513328661561346</v>
      </c>
      <c r="C734">
        <v>0</v>
      </c>
    </row>
    <row r="735" spans="1:3" x14ac:dyDescent="0.2">
      <c r="A735" s="1">
        <v>733</v>
      </c>
      <c r="B735" s="1" t="str">
        <f>"1243515603324932097"</f>
        <v>1243515603324932097</v>
      </c>
      <c r="C735">
        <v>0</v>
      </c>
    </row>
    <row r="736" spans="1:3" x14ac:dyDescent="0.2">
      <c r="A736" s="1">
        <v>734</v>
      </c>
      <c r="B736" s="1" t="str">
        <f>"1243517640573943808"</f>
        <v>1243517640573943808</v>
      </c>
      <c r="C736">
        <v>0</v>
      </c>
    </row>
    <row r="737" spans="1:3" x14ac:dyDescent="0.2">
      <c r="A737" s="1">
        <v>735</v>
      </c>
      <c r="B737" s="1" t="str">
        <f>"1243517789102579715"</f>
        <v>1243517789102579715</v>
      </c>
      <c r="C737">
        <v>0</v>
      </c>
    </row>
    <row r="738" spans="1:3" x14ac:dyDescent="0.2">
      <c r="A738" s="1">
        <v>736</v>
      </c>
      <c r="B738" s="1" t="str">
        <f>"1243518089800581128"</f>
        <v>1243518089800581128</v>
      </c>
      <c r="C738">
        <v>0</v>
      </c>
    </row>
    <row r="739" spans="1:3" x14ac:dyDescent="0.2">
      <c r="A739" s="1">
        <v>737</v>
      </c>
      <c r="B739" s="1" t="str">
        <f>"1243520253335941120"</f>
        <v>1243520253335941120</v>
      </c>
      <c r="C739">
        <v>0</v>
      </c>
    </row>
    <row r="740" spans="1:3" x14ac:dyDescent="0.2">
      <c r="A740" s="1">
        <v>738</v>
      </c>
      <c r="B740" s="1" t="str">
        <f>"1243521147351658499"</f>
        <v>1243521147351658499</v>
      </c>
      <c r="C740">
        <v>0</v>
      </c>
    </row>
    <row r="741" spans="1:3" x14ac:dyDescent="0.2">
      <c r="A741" s="1">
        <v>739</v>
      </c>
      <c r="B741" s="1" t="str">
        <f>"1243528648700964864"</f>
        <v>1243528648700964864</v>
      </c>
      <c r="C741">
        <v>0</v>
      </c>
    </row>
    <row r="742" spans="1:3" x14ac:dyDescent="0.2">
      <c r="A742" s="1">
        <v>740</v>
      </c>
      <c r="B742" s="1" t="str">
        <f>"1243530710595624961"</f>
        <v>1243530710595624961</v>
      </c>
      <c r="C742">
        <v>0</v>
      </c>
    </row>
    <row r="743" spans="1:3" x14ac:dyDescent="0.2">
      <c r="A743" s="1">
        <v>741</v>
      </c>
      <c r="B743" s="1" t="str">
        <f>"1243531291817136129"</f>
        <v>1243531291817136129</v>
      </c>
      <c r="C743">
        <v>0</v>
      </c>
    </row>
    <row r="744" spans="1:3" x14ac:dyDescent="0.2">
      <c r="A744" s="1">
        <v>742</v>
      </c>
      <c r="B744" s="1" t="str">
        <f>"1243536120857714689"</f>
        <v>1243536120857714689</v>
      </c>
      <c r="C744">
        <v>0</v>
      </c>
    </row>
    <row r="745" spans="1:3" x14ac:dyDescent="0.2">
      <c r="A745" s="1">
        <v>743</v>
      </c>
      <c r="B745" s="1" t="str">
        <f>"1243537363248300034"</f>
        <v>1243537363248300034</v>
      </c>
      <c r="C745">
        <v>0</v>
      </c>
    </row>
    <row r="746" spans="1:3" x14ac:dyDescent="0.2">
      <c r="A746" s="1">
        <v>744</v>
      </c>
      <c r="B746" s="1" t="str">
        <f>"1243538183624765442"</f>
        <v>1243538183624765442</v>
      </c>
      <c r="C746">
        <v>0</v>
      </c>
    </row>
    <row r="747" spans="1:3" x14ac:dyDescent="0.2">
      <c r="A747" s="1">
        <v>745</v>
      </c>
      <c r="B747" s="1" t="str">
        <f>"1243539446798135297"</f>
        <v>1243539446798135297</v>
      </c>
      <c r="C747">
        <v>0</v>
      </c>
    </row>
    <row r="748" spans="1:3" x14ac:dyDescent="0.2">
      <c r="A748" s="1">
        <v>746</v>
      </c>
      <c r="B748" s="1" t="str">
        <f>"1243540965517918213"</f>
        <v>1243540965517918213</v>
      </c>
      <c r="C748">
        <v>0</v>
      </c>
    </row>
    <row r="749" spans="1:3" x14ac:dyDescent="0.2">
      <c r="A749" s="1">
        <v>747</v>
      </c>
      <c r="B749" s="1" t="str">
        <f>"1243546701631234049"</f>
        <v>1243546701631234049</v>
      </c>
      <c r="C749">
        <v>0</v>
      </c>
    </row>
    <row r="750" spans="1:3" x14ac:dyDescent="0.2">
      <c r="A750" s="1">
        <v>748</v>
      </c>
      <c r="B750" s="1" t="str">
        <f>"1243548581350563844"</f>
        <v>1243548581350563844</v>
      </c>
      <c r="C750">
        <v>0</v>
      </c>
    </row>
    <row r="751" spans="1:3" x14ac:dyDescent="0.2">
      <c r="A751" s="1">
        <v>749</v>
      </c>
      <c r="B751" s="1" t="str">
        <f>"1243551030220128258"</f>
        <v>1243551030220128258</v>
      </c>
      <c r="C751">
        <v>0</v>
      </c>
    </row>
    <row r="752" spans="1:3" x14ac:dyDescent="0.2">
      <c r="A752" s="1">
        <v>750</v>
      </c>
      <c r="B752" s="1" t="str">
        <f>"1243553918375923720"</f>
        <v>1243553918375923720</v>
      </c>
      <c r="C752">
        <v>0</v>
      </c>
    </row>
    <row r="753" spans="1:3" x14ac:dyDescent="0.2">
      <c r="A753" s="1">
        <v>751</v>
      </c>
      <c r="B753" s="1" t="str">
        <f>"1243555998104723457"</f>
        <v>1243555998104723457</v>
      </c>
      <c r="C753">
        <v>0</v>
      </c>
    </row>
    <row r="754" spans="1:3" x14ac:dyDescent="0.2">
      <c r="A754" s="1">
        <v>752</v>
      </c>
      <c r="B754" s="1" t="str">
        <f>"1243556908323278855"</f>
        <v>1243556908323278855</v>
      </c>
      <c r="C754">
        <v>0</v>
      </c>
    </row>
    <row r="755" spans="1:3" x14ac:dyDescent="0.2">
      <c r="A755" s="1">
        <v>753</v>
      </c>
      <c r="B755" s="1" t="str">
        <f>"1243557086564364288"</f>
        <v>1243557086564364288</v>
      </c>
      <c r="C755">
        <v>0</v>
      </c>
    </row>
    <row r="756" spans="1:3" x14ac:dyDescent="0.2">
      <c r="A756" s="1">
        <v>754</v>
      </c>
      <c r="B756" s="1" t="str">
        <f>"1243567555274584068"</f>
        <v>1243567555274584068</v>
      </c>
      <c r="C756">
        <v>0</v>
      </c>
    </row>
    <row r="757" spans="1:3" x14ac:dyDescent="0.2">
      <c r="A757" s="1">
        <v>755</v>
      </c>
      <c r="B757" s="1" t="str">
        <f>"1243569765538566151"</f>
        <v>1243569765538566151</v>
      </c>
      <c r="C757">
        <v>0</v>
      </c>
    </row>
    <row r="758" spans="1:3" x14ac:dyDescent="0.2">
      <c r="A758" s="1">
        <v>756</v>
      </c>
      <c r="B758" s="1" t="str">
        <f>"1243572712079085570"</f>
        <v>1243572712079085570</v>
      </c>
      <c r="C758">
        <v>1</v>
      </c>
    </row>
    <row r="759" spans="1:3" x14ac:dyDescent="0.2">
      <c r="A759" s="1">
        <v>757</v>
      </c>
      <c r="B759" s="1" t="str">
        <f>"1243572889066049545"</f>
        <v>1243572889066049545</v>
      </c>
      <c r="C759">
        <v>0</v>
      </c>
    </row>
    <row r="760" spans="1:3" x14ac:dyDescent="0.2">
      <c r="A760" s="1">
        <v>758</v>
      </c>
      <c r="B760" s="1" t="str">
        <f>"1243573592442486785"</f>
        <v>1243573592442486785</v>
      </c>
      <c r="C760">
        <v>0</v>
      </c>
    </row>
    <row r="761" spans="1:3" x14ac:dyDescent="0.2">
      <c r="A761" s="1">
        <v>759</v>
      </c>
      <c r="B761" s="1" t="str">
        <f>"1243573754556493832"</f>
        <v>1243573754556493832</v>
      </c>
      <c r="C761">
        <v>0</v>
      </c>
    </row>
    <row r="762" spans="1:3" x14ac:dyDescent="0.2">
      <c r="A762" s="1">
        <v>760</v>
      </c>
      <c r="B762" s="1" t="str">
        <f>"1243574200746598406"</f>
        <v>1243574200746598406</v>
      </c>
      <c r="C762">
        <v>0</v>
      </c>
    </row>
    <row r="763" spans="1:3" x14ac:dyDescent="0.2">
      <c r="A763" s="1">
        <v>761</v>
      </c>
      <c r="B763" s="1" t="str">
        <f>"1243576869099843585"</f>
        <v>1243576869099843585</v>
      </c>
      <c r="C763">
        <v>0</v>
      </c>
    </row>
    <row r="764" spans="1:3" x14ac:dyDescent="0.2">
      <c r="A764" s="1">
        <v>762</v>
      </c>
      <c r="B764" s="1" t="str">
        <f>"1243577138915217408"</f>
        <v>1243577138915217408</v>
      </c>
      <c r="C764">
        <v>0</v>
      </c>
    </row>
    <row r="765" spans="1:3" x14ac:dyDescent="0.2">
      <c r="A765" s="1">
        <v>763</v>
      </c>
      <c r="B765" s="1" t="str">
        <f>"1243578686890217475"</f>
        <v>1243578686890217475</v>
      </c>
      <c r="C765">
        <v>1</v>
      </c>
    </row>
    <row r="766" spans="1:3" x14ac:dyDescent="0.2">
      <c r="A766" s="1">
        <v>764</v>
      </c>
      <c r="B766" s="1" t="str">
        <f>"1243579095369363456"</f>
        <v>1243579095369363456</v>
      </c>
      <c r="C766">
        <v>0</v>
      </c>
    </row>
    <row r="767" spans="1:3" x14ac:dyDescent="0.2">
      <c r="A767" s="1">
        <v>765</v>
      </c>
      <c r="B767" s="1" t="str">
        <f>"1243579974549995520"</f>
        <v>1243579974549995520</v>
      </c>
      <c r="C767">
        <v>0</v>
      </c>
    </row>
    <row r="768" spans="1:3" x14ac:dyDescent="0.2">
      <c r="A768" s="1">
        <v>766</v>
      </c>
      <c r="B768" s="1" t="str">
        <f>"1243581258908590082"</f>
        <v>1243581258908590082</v>
      </c>
      <c r="C768">
        <v>0</v>
      </c>
    </row>
    <row r="769" spans="1:3" x14ac:dyDescent="0.2">
      <c r="A769" s="1">
        <v>767</v>
      </c>
      <c r="B769" s="1" t="str">
        <f>"1243583046986629122"</f>
        <v>1243583046986629122</v>
      </c>
      <c r="C769">
        <v>0</v>
      </c>
    </row>
    <row r="770" spans="1:3" x14ac:dyDescent="0.2">
      <c r="A770" s="1">
        <v>768</v>
      </c>
      <c r="B770" s="1" t="str">
        <f>"1243584333002276870"</f>
        <v>1243584333002276870</v>
      </c>
      <c r="C770">
        <v>0</v>
      </c>
    </row>
    <row r="771" spans="1:3" x14ac:dyDescent="0.2">
      <c r="A771" s="1">
        <v>769</v>
      </c>
      <c r="B771" s="1" t="str">
        <f>"1243587278104154116"</f>
        <v>1243587278104154116</v>
      </c>
      <c r="C771">
        <v>0</v>
      </c>
    </row>
    <row r="772" spans="1:3" x14ac:dyDescent="0.2">
      <c r="A772" s="1">
        <v>770</v>
      </c>
      <c r="B772" s="1" t="str">
        <f>"1243587690924294145"</f>
        <v>1243587690924294145</v>
      </c>
      <c r="C772">
        <v>0</v>
      </c>
    </row>
    <row r="773" spans="1:3" x14ac:dyDescent="0.2">
      <c r="A773" s="1">
        <v>771</v>
      </c>
      <c r="B773" s="1" t="str">
        <f>"1243588440245055488"</f>
        <v>1243588440245055488</v>
      </c>
      <c r="C773">
        <v>0</v>
      </c>
    </row>
    <row r="774" spans="1:3" x14ac:dyDescent="0.2">
      <c r="A774" s="1">
        <v>772</v>
      </c>
      <c r="B774" s="1" t="str">
        <f>"1243590926167130118"</f>
        <v>1243590926167130118</v>
      </c>
      <c r="C774">
        <v>0</v>
      </c>
    </row>
    <row r="775" spans="1:3" x14ac:dyDescent="0.2">
      <c r="A775" s="1">
        <v>773</v>
      </c>
      <c r="B775" s="1" t="str">
        <f>"1243591573272698880"</f>
        <v>1243591573272698880</v>
      </c>
      <c r="C775">
        <v>0</v>
      </c>
    </row>
    <row r="776" spans="1:3" x14ac:dyDescent="0.2">
      <c r="A776" s="1">
        <v>774</v>
      </c>
      <c r="B776" s="1" t="str">
        <f>"1243593884669804545"</f>
        <v>1243593884669804545</v>
      </c>
      <c r="C776">
        <v>0</v>
      </c>
    </row>
    <row r="777" spans="1:3" x14ac:dyDescent="0.2">
      <c r="A777" s="1">
        <v>775</v>
      </c>
      <c r="B777" s="1" t="str">
        <f>"1243594196134645760"</f>
        <v>1243594196134645760</v>
      </c>
      <c r="C777">
        <v>0</v>
      </c>
    </row>
    <row r="778" spans="1:3" x14ac:dyDescent="0.2">
      <c r="A778" s="1">
        <v>776</v>
      </c>
      <c r="B778" s="1" t="str">
        <f>"1243594759593172993"</f>
        <v>1243594759593172993</v>
      </c>
      <c r="C778">
        <v>0</v>
      </c>
    </row>
    <row r="779" spans="1:3" x14ac:dyDescent="0.2">
      <c r="A779" s="1">
        <v>777</v>
      </c>
      <c r="B779" s="1" t="str">
        <f>"1243596968548499456"</f>
        <v>1243596968548499456</v>
      </c>
      <c r="C779">
        <v>0</v>
      </c>
    </row>
    <row r="780" spans="1:3" x14ac:dyDescent="0.2">
      <c r="A780" s="1">
        <v>778</v>
      </c>
      <c r="B780" s="1" t="str">
        <f>"1243598031565598720"</f>
        <v>1243598031565598720</v>
      </c>
      <c r="C780">
        <v>0</v>
      </c>
    </row>
    <row r="781" spans="1:3" x14ac:dyDescent="0.2">
      <c r="A781" s="1">
        <v>779</v>
      </c>
      <c r="B781" s="1" t="str">
        <f>"1243598331567378432"</f>
        <v>1243598331567378432</v>
      </c>
      <c r="C781">
        <v>0</v>
      </c>
    </row>
    <row r="782" spans="1:3" x14ac:dyDescent="0.2">
      <c r="A782" s="1">
        <v>780</v>
      </c>
      <c r="B782" s="1" t="str">
        <f>"1243598831243182084"</f>
        <v>1243598831243182084</v>
      </c>
      <c r="C782">
        <v>0</v>
      </c>
    </row>
    <row r="783" spans="1:3" x14ac:dyDescent="0.2">
      <c r="A783" s="1">
        <v>781</v>
      </c>
      <c r="B783" s="1" t="str">
        <f>"1243600452106715139"</f>
        <v>1243600452106715139</v>
      </c>
      <c r="C783">
        <v>0</v>
      </c>
    </row>
    <row r="784" spans="1:3" x14ac:dyDescent="0.2">
      <c r="A784" s="1">
        <v>782</v>
      </c>
      <c r="B784" s="1" t="str">
        <f>"1243600926532931584"</f>
        <v>1243600926532931584</v>
      </c>
      <c r="C784">
        <v>0</v>
      </c>
    </row>
    <row r="785" spans="1:3" x14ac:dyDescent="0.2">
      <c r="A785" s="1">
        <v>783</v>
      </c>
      <c r="B785" s="1" t="str">
        <f>"1243601021240250368"</f>
        <v>1243601021240250368</v>
      </c>
      <c r="C785">
        <v>0</v>
      </c>
    </row>
    <row r="786" spans="1:3" x14ac:dyDescent="0.2">
      <c r="A786" s="1">
        <v>784</v>
      </c>
      <c r="B786" s="1" t="str">
        <f>"1243601535638126592"</f>
        <v>1243601535638126592</v>
      </c>
      <c r="C786">
        <v>0</v>
      </c>
    </row>
    <row r="787" spans="1:3" x14ac:dyDescent="0.2">
      <c r="A787" s="1">
        <v>785</v>
      </c>
      <c r="B787" s="1" t="str">
        <f>"1243601720460087297"</f>
        <v>1243601720460087297</v>
      </c>
      <c r="C787">
        <v>0</v>
      </c>
    </row>
    <row r="788" spans="1:3" x14ac:dyDescent="0.2">
      <c r="A788" s="1">
        <v>786</v>
      </c>
      <c r="B788" s="1" t="str">
        <f>"1243607456137216000"</f>
        <v>1243607456137216000</v>
      </c>
      <c r="C788">
        <v>0</v>
      </c>
    </row>
    <row r="789" spans="1:3" x14ac:dyDescent="0.2">
      <c r="A789" s="1">
        <v>787</v>
      </c>
      <c r="B789" s="1" t="str">
        <f>"1243608262852972544"</f>
        <v>1243608262852972544</v>
      </c>
      <c r="C789">
        <v>0</v>
      </c>
    </row>
    <row r="790" spans="1:3" x14ac:dyDescent="0.2">
      <c r="A790" s="1">
        <v>788</v>
      </c>
      <c r="B790" s="1" t="str">
        <f>"1243608608119705600"</f>
        <v>1243608608119705600</v>
      </c>
      <c r="C790">
        <v>0</v>
      </c>
    </row>
    <row r="791" spans="1:3" x14ac:dyDescent="0.2">
      <c r="A791" s="1">
        <v>789</v>
      </c>
      <c r="B791" s="1" t="str">
        <f>"1243609807342444547"</f>
        <v>1243609807342444547</v>
      </c>
      <c r="C791">
        <v>0</v>
      </c>
    </row>
    <row r="792" spans="1:3" x14ac:dyDescent="0.2">
      <c r="A792" s="1">
        <v>790</v>
      </c>
      <c r="B792" s="1" t="str">
        <f>"1243614106260824064"</f>
        <v>1243614106260824064</v>
      </c>
      <c r="C792">
        <v>1</v>
      </c>
    </row>
    <row r="793" spans="1:3" x14ac:dyDescent="0.2">
      <c r="A793" s="1">
        <v>791</v>
      </c>
      <c r="B793" s="1" t="str">
        <f>"1243615822175756292"</f>
        <v>1243615822175756292</v>
      </c>
      <c r="C793">
        <v>0</v>
      </c>
    </row>
    <row r="794" spans="1:3" x14ac:dyDescent="0.2">
      <c r="A794" s="1">
        <v>792</v>
      </c>
      <c r="B794" s="1" t="str">
        <f>"1243616243778756610"</f>
        <v>1243616243778756610</v>
      </c>
      <c r="C794">
        <v>0</v>
      </c>
    </row>
    <row r="795" spans="1:3" x14ac:dyDescent="0.2">
      <c r="A795" s="1">
        <v>793</v>
      </c>
      <c r="B795" s="1" t="str">
        <f>"1243618596208685061"</f>
        <v>1243618596208685061</v>
      </c>
      <c r="C795">
        <v>0</v>
      </c>
    </row>
    <row r="796" spans="1:3" x14ac:dyDescent="0.2">
      <c r="A796" s="1">
        <v>794</v>
      </c>
      <c r="B796" s="1" t="str">
        <f>"1243618839738429441"</f>
        <v>1243618839738429441</v>
      </c>
      <c r="C796">
        <v>0</v>
      </c>
    </row>
    <row r="797" spans="1:3" x14ac:dyDescent="0.2">
      <c r="A797" s="1">
        <v>795</v>
      </c>
      <c r="B797" s="1" t="str">
        <f>"1243619254055972872"</f>
        <v>1243619254055972872</v>
      </c>
      <c r="C797">
        <v>0</v>
      </c>
    </row>
    <row r="798" spans="1:3" x14ac:dyDescent="0.2">
      <c r="A798" s="1">
        <v>796</v>
      </c>
      <c r="B798" s="1" t="str">
        <f>"1243620931160989701"</f>
        <v>1243620931160989701</v>
      </c>
      <c r="C798">
        <v>0</v>
      </c>
    </row>
    <row r="799" spans="1:3" x14ac:dyDescent="0.2">
      <c r="A799" s="1">
        <v>797</v>
      </c>
      <c r="B799" s="1" t="str">
        <f>"1243622453240348673"</f>
        <v>1243622453240348673</v>
      </c>
      <c r="C799">
        <v>1</v>
      </c>
    </row>
    <row r="800" spans="1:3" x14ac:dyDescent="0.2">
      <c r="A800" s="1">
        <v>798</v>
      </c>
      <c r="B800" s="1" t="str">
        <f>"1243624749974065152"</f>
        <v>1243624749974065152</v>
      </c>
      <c r="C800">
        <v>0</v>
      </c>
    </row>
    <row r="801" spans="1:3" x14ac:dyDescent="0.2">
      <c r="A801" s="1">
        <v>799</v>
      </c>
      <c r="B801" s="1" t="str">
        <f>"1243625025619591168"</f>
        <v>1243625025619591168</v>
      </c>
      <c r="C801">
        <v>0</v>
      </c>
    </row>
    <row r="802" spans="1:3" x14ac:dyDescent="0.2">
      <c r="A802" s="1">
        <v>800</v>
      </c>
      <c r="B802" s="1" t="str">
        <f>"1243625917647388672"</f>
        <v>1243625917647388672</v>
      </c>
      <c r="C802">
        <v>0</v>
      </c>
    </row>
    <row r="803" spans="1:3" x14ac:dyDescent="0.2">
      <c r="A803" s="1">
        <v>801</v>
      </c>
      <c r="B803" s="1" t="str">
        <f>"1243625975402893312"</f>
        <v>1243625975402893312</v>
      </c>
      <c r="C803">
        <v>0</v>
      </c>
    </row>
    <row r="804" spans="1:3" x14ac:dyDescent="0.2">
      <c r="A804" s="1">
        <v>802</v>
      </c>
      <c r="B804" s="1" t="str">
        <f>"1243627419128533001"</f>
        <v>1243627419128533001</v>
      </c>
      <c r="C804">
        <v>0</v>
      </c>
    </row>
    <row r="805" spans="1:3" x14ac:dyDescent="0.2">
      <c r="A805" s="1">
        <v>803</v>
      </c>
      <c r="B805" s="1" t="str">
        <f>"1243628459164868609"</f>
        <v>1243628459164868609</v>
      </c>
      <c r="C805">
        <v>0</v>
      </c>
    </row>
    <row r="806" spans="1:3" x14ac:dyDescent="0.2">
      <c r="A806" s="1">
        <v>804</v>
      </c>
      <c r="B806" s="1" t="str">
        <f>"1243629042882011142"</f>
        <v>1243629042882011142</v>
      </c>
      <c r="C806">
        <v>0</v>
      </c>
    </row>
    <row r="807" spans="1:3" x14ac:dyDescent="0.2">
      <c r="A807" s="1">
        <v>805</v>
      </c>
      <c r="B807" s="1" t="str">
        <f>"1243630438805012491"</f>
        <v>1243630438805012491</v>
      </c>
      <c r="C807">
        <v>0</v>
      </c>
    </row>
    <row r="808" spans="1:3" x14ac:dyDescent="0.2">
      <c r="A808" s="1">
        <v>806</v>
      </c>
      <c r="B808" s="1" t="str">
        <f>"1243631894828326912"</f>
        <v>1243631894828326912</v>
      </c>
      <c r="C808">
        <v>0</v>
      </c>
    </row>
    <row r="809" spans="1:3" x14ac:dyDescent="0.2">
      <c r="A809" s="1">
        <v>807</v>
      </c>
      <c r="B809" s="1" t="str">
        <f>"1243631929011965954"</f>
        <v>1243631929011965954</v>
      </c>
      <c r="C809">
        <v>0</v>
      </c>
    </row>
    <row r="810" spans="1:3" x14ac:dyDescent="0.2">
      <c r="A810" s="1">
        <v>808</v>
      </c>
      <c r="B810" s="1" t="str">
        <f>"1243632194347831306"</f>
        <v>1243632194347831306</v>
      </c>
      <c r="C810">
        <v>0</v>
      </c>
    </row>
    <row r="811" spans="1:3" x14ac:dyDescent="0.2">
      <c r="A811" s="1">
        <v>809</v>
      </c>
      <c r="B811" s="1" t="str">
        <f>"1243633303414018048"</f>
        <v>1243633303414018048</v>
      </c>
      <c r="C811">
        <v>0</v>
      </c>
    </row>
    <row r="812" spans="1:3" x14ac:dyDescent="0.2">
      <c r="A812" s="1">
        <v>810</v>
      </c>
      <c r="B812" s="1" t="str">
        <f>"1243636156069265409"</f>
        <v>1243636156069265409</v>
      </c>
      <c r="C812">
        <v>0</v>
      </c>
    </row>
    <row r="813" spans="1:3" x14ac:dyDescent="0.2">
      <c r="A813" s="1">
        <v>811</v>
      </c>
      <c r="B813" s="1" t="str">
        <f>"1243639658606661632"</f>
        <v>1243639658606661632</v>
      </c>
      <c r="C813">
        <v>0</v>
      </c>
    </row>
    <row r="814" spans="1:3" x14ac:dyDescent="0.2">
      <c r="A814" s="1">
        <v>812</v>
      </c>
      <c r="B814" s="1" t="str">
        <f>"1243640822760968193"</f>
        <v>1243640822760968193</v>
      </c>
      <c r="C814">
        <v>0</v>
      </c>
    </row>
    <row r="815" spans="1:3" x14ac:dyDescent="0.2">
      <c r="A815" s="1">
        <v>813</v>
      </c>
      <c r="B815" s="1" t="str">
        <f>"1243646042006003716"</f>
        <v>1243646042006003716</v>
      </c>
      <c r="C815">
        <v>0</v>
      </c>
    </row>
    <row r="816" spans="1:3" x14ac:dyDescent="0.2">
      <c r="A816" s="1">
        <v>814</v>
      </c>
      <c r="B816" s="1" t="str">
        <f>"1243649697652367362"</f>
        <v>1243649697652367362</v>
      </c>
      <c r="C816">
        <v>0</v>
      </c>
    </row>
    <row r="817" spans="1:3" x14ac:dyDescent="0.2">
      <c r="A817" s="1">
        <v>815</v>
      </c>
      <c r="B817" s="1" t="str">
        <f>"1243650678976905217"</f>
        <v>1243650678976905217</v>
      </c>
      <c r="C817">
        <v>0</v>
      </c>
    </row>
    <row r="818" spans="1:3" x14ac:dyDescent="0.2">
      <c r="A818" s="1">
        <v>816</v>
      </c>
      <c r="B818" s="1" t="str">
        <f>"1243650902663344130"</f>
        <v>1243650902663344130</v>
      </c>
      <c r="C818">
        <v>0</v>
      </c>
    </row>
    <row r="819" spans="1:3" x14ac:dyDescent="0.2">
      <c r="A819" s="1">
        <v>817</v>
      </c>
      <c r="B819" s="1" t="str">
        <f>"1243652911550410758"</f>
        <v>1243652911550410758</v>
      </c>
      <c r="C819">
        <v>0</v>
      </c>
    </row>
    <row r="820" spans="1:3" x14ac:dyDescent="0.2">
      <c r="A820" s="1">
        <v>818</v>
      </c>
      <c r="B820" s="1" t="str">
        <f>"1243653697399394313"</f>
        <v>1243653697399394313</v>
      </c>
      <c r="C820">
        <v>0</v>
      </c>
    </row>
    <row r="821" spans="1:3" x14ac:dyDescent="0.2">
      <c r="A821" s="1">
        <v>819</v>
      </c>
      <c r="B821" s="1" t="str">
        <f>"1243654137985761287"</f>
        <v>1243654137985761287</v>
      </c>
      <c r="C821">
        <v>0</v>
      </c>
    </row>
    <row r="822" spans="1:3" x14ac:dyDescent="0.2">
      <c r="A822" s="1">
        <v>820</v>
      </c>
      <c r="B822" s="1" t="str">
        <f>"1243655045931061249"</f>
        <v>1243655045931061249</v>
      </c>
      <c r="C822">
        <v>0</v>
      </c>
    </row>
    <row r="823" spans="1:3" x14ac:dyDescent="0.2">
      <c r="A823" s="1">
        <v>821</v>
      </c>
      <c r="B823" s="1" t="str">
        <f>"1243658974081298439"</f>
        <v>1243658974081298439</v>
      </c>
      <c r="C823">
        <v>0</v>
      </c>
    </row>
    <row r="824" spans="1:3" x14ac:dyDescent="0.2">
      <c r="A824" s="1">
        <v>822</v>
      </c>
      <c r="B824" s="1" t="str">
        <f>"1243662386868949001"</f>
        <v>1243662386868949001</v>
      </c>
      <c r="C824">
        <v>0</v>
      </c>
    </row>
    <row r="825" spans="1:3" x14ac:dyDescent="0.2">
      <c r="A825" s="1">
        <v>823</v>
      </c>
      <c r="B825" s="1" t="str">
        <f>"1243663199150444547"</f>
        <v>1243663199150444547</v>
      </c>
      <c r="C825">
        <v>0</v>
      </c>
    </row>
    <row r="826" spans="1:3" x14ac:dyDescent="0.2">
      <c r="A826" s="1">
        <v>824</v>
      </c>
      <c r="B826" s="1" t="str">
        <f>"1243666733711396865"</f>
        <v>1243666733711396865</v>
      </c>
      <c r="C826">
        <v>0</v>
      </c>
    </row>
    <row r="827" spans="1:3" x14ac:dyDescent="0.2">
      <c r="A827" s="1">
        <v>825</v>
      </c>
      <c r="B827" s="1" t="str">
        <f>"1243672021122383872"</f>
        <v>1243672021122383872</v>
      </c>
      <c r="C827">
        <v>0</v>
      </c>
    </row>
    <row r="828" spans="1:3" x14ac:dyDescent="0.2">
      <c r="A828" s="1">
        <v>826</v>
      </c>
      <c r="B828" s="1" t="str">
        <f>"1243676455583854594"</f>
        <v>1243676455583854594</v>
      </c>
      <c r="C828">
        <v>0</v>
      </c>
    </row>
    <row r="829" spans="1:3" x14ac:dyDescent="0.2">
      <c r="A829" s="1">
        <v>827</v>
      </c>
      <c r="B829" s="1" t="str">
        <f>"1243677321938243585"</f>
        <v>1243677321938243585</v>
      </c>
      <c r="C829">
        <v>0</v>
      </c>
    </row>
    <row r="830" spans="1:3" x14ac:dyDescent="0.2">
      <c r="A830" s="1">
        <v>828</v>
      </c>
      <c r="B830" s="1" t="str">
        <f>"1243680273167978497"</f>
        <v>1243680273167978497</v>
      </c>
      <c r="C830">
        <v>0</v>
      </c>
    </row>
    <row r="831" spans="1:3" x14ac:dyDescent="0.2">
      <c r="A831" s="1">
        <v>829</v>
      </c>
      <c r="B831" s="1" t="str">
        <f>"1243682304779857922"</f>
        <v>1243682304779857922</v>
      </c>
      <c r="C831">
        <v>0</v>
      </c>
    </row>
    <row r="832" spans="1:3" x14ac:dyDescent="0.2">
      <c r="A832" s="1">
        <v>830</v>
      </c>
      <c r="B832" s="1" t="str">
        <f>"1243685144407441408"</f>
        <v>1243685144407441408</v>
      </c>
      <c r="C832">
        <v>0</v>
      </c>
    </row>
    <row r="833" spans="1:3" x14ac:dyDescent="0.2">
      <c r="A833" s="1">
        <v>831</v>
      </c>
      <c r="B833" s="1" t="str">
        <f>"1243693572307791877"</f>
        <v>1243693572307791877</v>
      </c>
      <c r="C833">
        <v>0</v>
      </c>
    </row>
    <row r="834" spans="1:3" x14ac:dyDescent="0.2">
      <c r="A834" s="1">
        <v>832</v>
      </c>
      <c r="B834" s="1" t="str">
        <f>"1243797265086664705"</f>
        <v>1243797265086664705</v>
      </c>
      <c r="C834">
        <v>0</v>
      </c>
    </row>
    <row r="835" spans="1:3" x14ac:dyDescent="0.2">
      <c r="A835" s="1">
        <v>833</v>
      </c>
      <c r="B835" s="1" t="str">
        <f>"1243800639798480896"</f>
        <v>1243800639798480896</v>
      </c>
      <c r="C835">
        <v>0</v>
      </c>
    </row>
    <row r="836" spans="1:3" x14ac:dyDescent="0.2">
      <c r="A836" s="1">
        <v>834</v>
      </c>
      <c r="B836" s="1" t="str">
        <f>"1243805094799433730"</f>
        <v>1243805094799433730</v>
      </c>
      <c r="C836">
        <v>0</v>
      </c>
    </row>
    <row r="837" spans="1:3" x14ac:dyDescent="0.2">
      <c r="A837" s="1">
        <v>835</v>
      </c>
      <c r="B837" s="1" t="str">
        <f>"1243805857999183872"</f>
        <v>1243805857999183872</v>
      </c>
      <c r="C837">
        <v>0</v>
      </c>
    </row>
    <row r="838" spans="1:3" x14ac:dyDescent="0.2">
      <c r="A838" s="1">
        <v>836</v>
      </c>
      <c r="B838" s="1" t="str">
        <f>"1243806244114219008"</f>
        <v>1243806244114219008</v>
      </c>
      <c r="C838">
        <v>0</v>
      </c>
    </row>
    <row r="839" spans="1:3" x14ac:dyDescent="0.2">
      <c r="A839" s="1">
        <v>837</v>
      </c>
      <c r="B839" s="1" t="str">
        <f>"1243810132456341505"</f>
        <v>1243810132456341505</v>
      </c>
      <c r="C839">
        <v>0</v>
      </c>
    </row>
    <row r="840" spans="1:3" x14ac:dyDescent="0.2">
      <c r="A840" s="1">
        <v>838</v>
      </c>
      <c r="B840" s="1" t="str">
        <f>"1243813146734800896"</f>
        <v>1243813146734800896</v>
      </c>
      <c r="C840">
        <v>0</v>
      </c>
    </row>
    <row r="841" spans="1:3" x14ac:dyDescent="0.2">
      <c r="A841" s="1">
        <v>839</v>
      </c>
      <c r="B841" s="1" t="str">
        <f>"1243821586521751552"</f>
        <v>1243821586521751552</v>
      </c>
      <c r="C841">
        <v>0</v>
      </c>
    </row>
    <row r="842" spans="1:3" x14ac:dyDescent="0.2">
      <c r="A842" s="1">
        <v>840</v>
      </c>
      <c r="B842" s="1" t="str">
        <f>"1243823467402838016"</f>
        <v>1243823467402838016</v>
      </c>
      <c r="C842">
        <v>1</v>
      </c>
    </row>
    <row r="843" spans="1:3" x14ac:dyDescent="0.2">
      <c r="A843" s="1">
        <v>841</v>
      </c>
      <c r="B843" s="1" t="str">
        <f>"1243825299596414981"</f>
        <v>1243825299596414981</v>
      </c>
      <c r="C843">
        <v>1</v>
      </c>
    </row>
    <row r="844" spans="1:3" x14ac:dyDescent="0.2">
      <c r="A844" s="1">
        <v>842</v>
      </c>
      <c r="B844" s="1" t="str">
        <f>"1243825847036936193"</f>
        <v>1243825847036936193</v>
      </c>
      <c r="C844">
        <v>0</v>
      </c>
    </row>
    <row r="845" spans="1:3" x14ac:dyDescent="0.2">
      <c r="A845" s="1">
        <v>843</v>
      </c>
      <c r="B845" s="1" t="str">
        <f>"1243830324456554497"</f>
        <v>1243830324456554497</v>
      </c>
      <c r="C845">
        <v>0</v>
      </c>
    </row>
    <row r="846" spans="1:3" x14ac:dyDescent="0.2">
      <c r="A846" s="1">
        <v>844</v>
      </c>
      <c r="B846" s="1" t="str">
        <f>"1243830536688340997"</f>
        <v>1243830536688340997</v>
      </c>
      <c r="C846">
        <v>0</v>
      </c>
    </row>
    <row r="847" spans="1:3" x14ac:dyDescent="0.2">
      <c r="A847" s="1">
        <v>845</v>
      </c>
      <c r="B847" s="1" t="str">
        <f>"1243831634694148100"</f>
        <v>1243831634694148100</v>
      </c>
      <c r="C847">
        <v>0</v>
      </c>
    </row>
    <row r="848" spans="1:3" x14ac:dyDescent="0.2">
      <c r="A848" s="1">
        <v>846</v>
      </c>
      <c r="B848" s="1" t="str">
        <f>"1243833782777585665"</f>
        <v>1243833782777585665</v>
      </c>
      <c r="C848">
        <v>1</v>
      </c>
    </row>
    <row r="849" spans="1:3" x14ac:dyDescent="0.2">
      <c r="A849" s="1">
        <v>847</v>
      </c>
      <c r="B849" s="1" t="str">
        <f>"1243835056529039360"</f>
        <v>1243835056529039360</v>
      </c>
      <c r="C849">
        <v>0</v>
      </c>
    </row>
    <row r="850" spans="1:3" x14ac:dyDescent="0.2">
      <c r="A850" s="1">
        <v>848</v>
      </c>
      <c r="B850" s="1" t="str">
        <f>"1243835735586877441"</f>
        <v>1243835735586877441</v>
      </c>
      <c r="C850">
        <v>0</v>
      </c>
    </row>
    <row r="851" spans="1:3" x14ac:dyDescent="0.2">
      <c r="A851" s="1">
        <v>849</v>
      </c>
      <c r="B851" s="1" t="str">
        <f>"1243836386379206656"</f>
        <v>1243836386379206656</v>
      </c>
      <c r="C851">
        <v>0</v>
      </c>
    </row>
    <row r="852" spans="1:3" x14ac:dyDescent="0.2">
      <c r="A852" s="1">
        <v>850</v>
      </c>
      <c r="B852" s="1" t="str">
        <f>"1243836524954779650"</f>
        <v>1243836524954779650</v>
      </c>
      <c r="C852">
        <v>0</v>
      </c>
    </row>
    <row r="853" spans="1:3" x14ac:dyDescent="0.2">
      <c r="A853" s="1">
        <v>851</v>
      </c>
      <c r="B853" s="1" t="str">
        <f>"1243838807469932544"</f>
        <v>1243838807469932544</v>
      </c>
      <c r="C853">
        <v>0</v>
      </c>
    </row>
    <row r="854" spans="1:3" x14ac:dyDescent="0.2">
      <c r="A854" s="1">
        <v>852</v>
      </c>
      <c r="B854" s="1" t="str">
        <f>"1243839119152775169"</f>
        <v>1243839119152775169</v>
      </c>
      <c r="C854">
        <v>0</v>
      </c>
    </row>
    <row r="855" spans="1:3" x14ac:dyDescent="0.2">
      <c r="A855" s="1">
        <v>853</v>
      </c>
      <c r="B855" s="1" t="str">
        <f>"1243840112548552704"</f>
        <v>1243840112548552704</v>
      </c>
      <c r="C855">
        <v>0</v>
      </c>
    </row>
    <row r="856" spans="1:3" x14ac:dyDescent="0.2">
      <c r="A856" s="1">
        <v>854</v>
      </c>
      <c r="B856" s="1" t="str">
        <f>"1243842236862926848"</f>
        <v>1243842236862926848</v>
      </c>
      <c r="C856">
        <v>0</v>
      </c>
    </row>
    <row r="857" spans="1:3" x14ac:dyDescent="0.2">
      <c r="A857" s="1">
        <v>855</v>
      </c>
      <c r="B857" s="1" t="str">
        <f>"1243844009270837249"</f>
        <v>1243844009270837249</v>
      </c>
      <c r="C857">
        <v>0</v>
      </c>
    </row>
    <row r="858" spans="1:3" x14ac:dyDescent="0.2">
      <c r="A858" s="1">
        <v>856</v>
      </c>
      <c r="B858" s="1" t="str">
        <f>"1243844354357243906"</f>
        <v>1243844354357243906</v>
      </c>
      <c r="C858">
        <v>0</v>
      </c>
    </row>
    <row r="859" spans="1:3" x14ac:dyDescent="0.2">
      <c r="A859" s="1">
        <v>857</v>
      </c>
      <c r="B859" s="1" t="str">
        <f>"1243845077635563521"</f>
        <v>1243845077635563521</v>
      </c>
      <c r="C859">
        <v>0</v>
      </c>
    </row>
    <row r="860" spans="1:3" x14ac:dyDescent="0.2">
      <c r="A860" s="1">
        <v>858</v>
      </c>
      <c r="B860" s="1" t="str">
        <f>"1243845394251034626"</f>
        <v>1243845394251034626</v>
      </c>
      <c r="C860">
        <v>0</v>
      </c>
    </row>
    <row r="861" spans="1:3" x14ac:dyDescent="0.2">
      <c r="A861" s="1">
        <v>859</v>
      </c>
      <c r="B861" s="1" t="str">
        <f>"1243845399066140672"</f>
        <v>1243845399066140672</v>
      </c>
      <c r="C861">
        <v>0</v>
      </c>
    </row>
    <row r="862" spans="1:3" x14ac:dyDescent="0.2">
      <c r="A862" s="1">
        <v>860</v>
      </c>
      <c r="B862" s="1" t="str">
        <f>"1243846327353651201"</f>
        <v>1243846327353651201</v>
      </c>
      <c r="C862">
        <v>0</v>
      </c>
    </row>
    <row r="863" spans="1:3" x14ac:dyDescent="0.2">
      <c r="A863" s="1">
        <v>861</v>
      </c>
      <c r="B863" s="1" t="str">
        <f>"1243847094961668096"</f>
        <v>1243847094961668096</v>
      </c>
      <c r="C863">
        <v>0</v>
      </c>
    </row>
    <row r="864" spans="1:3" x14ac:dyDescent="0.2">
      <c r="A864" s="1">
        <v>862</v>
      </c>
      <c r="B864" s="1" t="str">
        <f>"1243847632008683520"</f>
        <v>1243847632008683520</v>
      </c>
      <c r="C864">
        <v>0</v>
      </c>
    </row>
    <row r="865" spans="1:3" x14ac:dyDescent="0.2">
      <c r="A865" s="1">
        <v>863</v>
      </c>
      <c r="B865" s="1" t="str">
        <f>"1243852306220756994"</f>
        <v>1243852306220756994</v>
      </c>
      <c r="C865">
        <v>1</v>
      </c>
    </row>
    <row r="866" spans="1:3" x14ac:dyDescent="0.2">
      <c r="A866" s="1">
        <v>864</v>
      </c>
      <c r="B866" s="1" t="str">
        <f>"1243854653554655232"</f>
        <v>1243854653554655232</v>
      </c>
      <c r="C866">
        <v>0</v>
      </c>
    </row>
    <row r="867" spans="1:3" x14ac:dyDescent="0.2">
      <c r="A867" s="1">
        <v>865</v>
      </c>
      <c r="B867" s="1" t="str">
        <f>"1243863457822322690"</f>
        <v>1243863457822322690</v>
      </c>
      <c r="C867">
        <v>0</v>
      </c>
    </row>
    <row r="868" spans="1:3" x14ac:dyDescent="0.2">
      <c r="A868" s="1">
        <v>866</v>
      </c>
      <c r="B868" s="1" t="str">
        <f>"1243864273492815872"</f>
        <v>1243864273492815872</v>
      </c>
      <c r="C868">
        <v>0</v>
      </c>
    </row>
    <row r="869" spans="1:3" x14ac:dyDescent="0.2">
      <c r="A869" s="1">
        <v>867</v>
      </c>
      <c r="B869" s="1" t="str">
        <f>"1243864772963115009"</f>
        <v>1243864772963115009</v>
      </c>
      <c r="C869">
        <v>0</v>
      </c>
    </row>
    <row r="870" spans="1:3" x14ac:dyDescent="0.2">
      <c r="A870" s="1">
        <v>868</v>
      </c>
      <c r="B870" s="1" t="str">
        <f>"1243865721727332354"</f>
        <v>1243865721727332354</v>
      </c>
      <c r="C870">
        <v>0</v>
      </c>
    </row>
    <row r="871" spans="1:3" x14ac:dyDescent="0.2">
      <c r="A871" s="1">
        <v>869</v>
      </c>
      <c r="B871" s="1" t="str">
        <f>"1243866243825795077"</f>
        <v>1243866243825795077</v>
      </c>
      <c r="C871">
        <v>0</v>
      </c>
    </row>
    <row r="872" spans="1:3" x14ac:dyDescent="0.2">
      <c r="A872" s="1">
        <v>870</v>
      </c>
      <c r="B872" s="1" t="str">
        <f>"1243866452454760454"</f>
        <v>1243866452454760454</v>
      </c>
      <c r="C872">
        <v>0</v>
      </c>
    </row>
    <row r="873" spans="1:3" x14ac:dyDescent="0.2">
      <c r="A873" s="1">
        <v>871</v>
      </c>
      <c r="B873" s="1" t="str">
        <f>"1243866640577683456"</f>
        <v>1243866640577683456</v>
      </c>
      <c r="C873">
        <v>0</v>
      </c>
    </row>
    <row r="874" spans="1:3" x14ac:dyDescent="0.2">
      <c r="A874" s="1">
        <v>872</v>
      </c>
      <c r="B874" s="1" t="str">
        <f>"1243869737232347136"</f>
        <v>1243869737232347136</v>
      </c>
      <c r="C874">
        <v>0</v>
      </c>
    </row>
    <row r="875" spans="1:3" x14ac:dyDescent="0.2">
      <c r="A875" s="1">
        <v>873</v>
      </c>
      <c r="B875" s="1" t="str">
        <f>"1243870051687641088"</f>
        <v>1243870051687641088</v>
      </c>
      <c r="C875">
        <v>0</v>
      </c>
    </row>
    <row r="876" spans="1:3" x14ac:dyDescent="0.2">
      <c r="A876" s="1">
        <v>874</v>
      </c>
      <c r="B876" s="1" t="str">
        <f>"1243872324723658757"</f>
        <v>1243872324723658757</v>
      </c>
      <c r="C876">
        <v>0</v>
      </c>
    </row>
    <row r="877" spans="1:3" x14ac:dyDescent="0.2">
      <c r="A877" s="1">
        <v>875</v>
      </c>
      <c r="B877" s="1" t="str">
        <f>"1243872372425449475"</f>
        <v>1243872372425449475</v>
      </c>
      <c r="C877">
        <v>0</v>
      </c>
    </row>
    <row r="878" spans="1:3" x14ac:dyDescent="0.2">
      <c r="A878" s="1">
        <v>876</v>
      </c>
      <c r="B878" s="1" t="str">
        <f>"1243873008764301312"</f>
        <v>1243873008764301312</v>
      </c>
      <c r="C878">
        <v>0</v>
      </c>
    </row>
    <row r="879" spans="1:3" x14ac:dyDescent="0.2">
      <c r="A879" s="1">
        <v>877</v>
      </c>
      <c r="B879" s="1" t="str">
        <f>"1243873085880774657"</f>
        <v>1243873085880774657</v>
      </c>
      <c r="C879">
        <v>0</v>
      </c>
    </row>
    <row r="880" spans="1:3" x14ac:dyDescent="0.2">
      <c r="A880" s="1">
        <v>878</v>
      </c>
      <c r="B880" s="1" t="str">
        <f>"1243878326885892097"</f>
        <v>1243878326885892097</v>
      </c>
      <c r="C880">
        <v>0</v>
      </c>
    </row>
    <row r="881" spans="1:3" x14ac:dyDescent="0.2">
      <c r="A881" s="1">
        <v>879</v>
      </c>
      <c r="B881" s="1" t="str">
        <f>"1243879989696770049"</f>
        <v>1243879989696770049</v>
      </c>
      <c r="C881">
        <v>0</v>
      </c>
    </row>
    <row r="882" spans="1:3" x14ac:dyDescent="0.2">
      <c r="A882" s="1">
        <v>880</v>
      </c>
      <c r="B882" s="1" t="str">
        <f>"1243881371036266497"</f>
        <v>1243881371036266497</v>
      </c>
      <c r="C882">
        <v>0</v>
      </c>
    </row>
    <row r="883" spans="1:3" x14ac:dyDescent="0.2">
      <c r="A883" s="1">
        <v>881</v>
      </c>
      <c r="B883" s="1" t="str">
        <f>"1243881465433272320"</f>
        <v>1243881465433272320</v>
      </c>
      <c r="C883">
        <v>0</v>
      </c>
    </row>
    <row r="884" spans="1:3" x14ac:dyDescent="0.2">
      <c r="A884" s="1">
        <v>882</v>
      </c>
      <c r="B884" s="1" t="str">
        <f>"1243881477164630017"</f>
        <v>1243881477164630017</v>
      </c>
      <c r="C884">
        <v>0</v>
      </c>
    </row>
    <row r="885" spans="1:3" x14ac:dyDescent="0.2">
      <c r="A885" s="1">
        <v>883</v>
      </c>
      <c r="B885" s="1" t="str">
        <f>"1243890853661356032"</f>
        <v>1243890853661356032</v>
      </c>
      <c r="C885">
        <v>0</v>
      </c>
    </row>
    <row r="886" spans="1:3" x14ac:dyDescent="0.2">
      <c r="A886" s="1">
        <v>884</v>
      </c>
      <c r="B886" s="1" t="str">
        <f>"1243891395154321410"</f>
        <v>1243891395154321410</v>
      </c>
      <c r="C886">
        <v>0</v>
      </c>
    </row>
    <row r="887" spans="1:3" x14ac:dyDescent="0.2">
      <c r="A887" s="1">
        <v>885</v>
      </c>
      <c r="B887" s="1" t="str">
        <f>"1243896446992166913"</f>
        <v>1243896446992166913</v>
      </c>
      <c r="C887">
        <v>0</v>
      </c>
    </row>
    <row r="888" spans="1:3" x14ac:dyDescent="0.2">
      <c r="A888" s="1">
        <v>886</v>
      </c>
      <c r="B888" s="1" t="str">
        <f>"1243898035786125315"</f>
        <v>1243898035786125315</v>
      </c>
      <c r="C888">
        <v>0</v>
      </c>
    </row>
    <row r="889" spans="1:3" x14ac:dyDescent="0.2">
      <c r="A889" s="1">
        <v>887</v>
      </c>
      <c r="B889" s="1" t="str">
        <f>"1243906191723499523"</f>
        <v>1243906191723499523</v>
      </c>
      <c r="C889">
        <v>0</v>
      </c>
    </row>
    <row r="890" spans="1:3" x14ac:dyDescent="0.2">
      <c r="A890" s="1">
        <v>888</v>
      </c>
      <c r="B890" s="1" t="str">
        <f>"1243907435171102722"</f>
        <v>1243907435171102722</v>
      </c>
      <c r="C890">
        <v>0</v>
      </c>
    </row>
    <row r="891" spans="1:3" x14ac:dyDescent="0.2">
      <c r="A891" s="1">
        <v>889</v>
      </c>
      <c r="B891" s="1" t="str">
        <f>"1243907897177845760"</f>
        <v>1243907897177845760</v>
      </c>
      <c r="C891">
        <v>0</v>
      </c>
    </row>
    <row r="892" spans="1:3" x14ac:dyDescent="0.2">
      <c r="A892" s="1">
        <v>890</v>
      </c>
      <c r="B892" s="1" t="str">
        <f>"1243908050064465922"</f>
        <v>1243908050064465922</v>
      </c>
      <c r="C892">
        <v>0</v>
      </c>
    </row>
    <row r="893" spans="1:3" x14ac:dyDescent="0.2">
      <c r="A893" s="1">
        <v>891</v>
      </c>
      <c r="B893" s="1" t="str">
        <f>"1243908722746740736"</f>
        <v>1243908722746740736</v>
      </c>
      <c r="C893">
        <v>0</v>
      </c>
    </row>
    <row r="894" spans="1:3" x14ac:dyDescent="0.2">
      <c r="A894" s="1">
        <v>892</v>
      </c>
      <c r="B894" s="1" t="str">
        <f>"1243923823168294914"</f>
        <v>1243923823168294914</v>
      </c>
      <c r="C894">
        <v>0</v>
      </c>
    </row>
    <row r="895" spans="1:3" x14ac:dyDescent="0.2">
      <c r="A895" s="1">
        <v>893</v>
      </c>
      <c r="B895" s="1" t="str">
        <f>"1243925899160018948"</f>
        <v>1243925899160018948</v>
      </c>
      <c r="C895">
        <v>0</v>
      </c>
    </row>
    <row r="896" spans="1:3" x14ac:dyDescent="0.2">
      <c r="A896" s="1">
        <v>894</v>
      </c>
      <c r="B896" s="1" t="str">
        <f>"1243926077292109831"</f>
        <v>1243926077292109831</v>
      </c>
      <c r="C896">
        <v>0</v>
      </c>
    </row>
    <row r="897" spans="1:3" x14ac:dyDescent="0.2">
      <c r="A897" s="1">
        <v>895</v>
      </c>
      <c r="B897" s="1" t="str">
        <f>"1243926341386264577"</f>
        <v>1243926341386264577</v>
      </c>
      <c r="C897">
        <v>0</v>
      </c>
    </row>
    <row r="898" spans="1:3" x14ac:dyDescent="0.2">
      <c r="A898" s="1">
        <v>896</v>
      </c>
      <c r="B898" s="1" t="str">
        <f>"1243930224326303744"</f>
        <v>1243930224326303744</v>
      </c>
      <c r="C898">
        <v>0</v>
      </c>
    </row>
    <row r="899" spans="1:3" x14ac:dyDescent="0.2">
      <c r="A899" s="1">
        <v>897</v>
      </c>
      <c r="B899" s="1" t="str">
        <f>"1243934089226444800"</f>
        <v>1243934089226444800</v>
      </c>
      <c r="C899">
        <v>0</v>
      </c>
    </row>
    <row r="900" spans="1:3" x14ac:dyDescent="0.2">
      <c r="A900" s="1">
        <v>898</v>
      </c>
      <c r="B900" s="1" t="str">
        <f>"1243934739884580865"</f>
        <v>1243934739884580865</v>
      </c>
      <c r="C900">
        <v>0</v>
      </c>
    </row>
    <row r="901" spans="1:3" x14ac:dyDescent="0.2">
      <c r="A901" s="1">
        <v>899</v>
      </c>
      <c r="B901" s="1" t="str">
        <f>"1243935746408448002"</f>
        <v>1243935746408448002</v>
      </c>
      <c r="C901">
        <v>0</v>
      </c>
    </row>
    <row r="902" spans="1:3" x14ac:dyDescent="0.2">
      <c r="A902" s="1">
        <v>900</v>
      </c>
      <c r="B902" s="1" t="str">
        <f>"1243938615501225985"</f>
        <v>1243938615501225985</v>
      </c>
      <c r="C902">
        <v>0</v>
      </c>
    </row>
    <row r="903" spans="1:3" x14ac:dyDescent="0.2">
      <c r="A903" s="1">
        <v>901</v>
      </c>
      <c r="B903" s="1" t="str">
        <f>"1243940449590665219"</f>
        <v>1243940449590665219</v>
      </c>
      <c r="C903">
        <v>0</v>
      </c>
    </row>
    <row r="904" spans="1:3" x14ac:dyDescent="0.2">
      <c r="A904" s="1">
        <v>902</v>
      </c>
      <c r="B904" s="1" t="str">
        <f>"1243940610165350400"</f>
        <v>1243940610165350400</v>
      </c>
      <c r="C904">
        <v>0</v>
      </c>
    </row>
    <row r="905" spans="1:3" x14ac:dyDescent="0.2">
      <c r="A905" s="1">
        <v>903</v>
      </c>
      <c r="B905" s="1" t="str">
        <f>"1243947046387810306"</f>
        <v>1243947046387810306</v>
      </c>
      <c r="C905">
        <v>0</v>
      </c>
    </row>
    <row r="906" spans="1:3" x14ac:dyDescent="0.2">
      <c r="A906" s="1">
        <v>904</v>
      </c>
      <c r="B906" s="1" t="str">
        <f>"1243948740014202880"</f>
        <v>1243948740014202880</v>
      </c>
      <c r="C906">
        <v>0</v>
      </c>
    </row>
    <row r="907" spans="1:3" x14ac:dyDescent="0.2">
      <c r="A907" s="1">
        <v>905</v>
      </c>
      <c r="B907" s="1" t="str">
        <f>"1243951360346898432"</f>
        <v>1243951360346898432</v>
      </c>
      <c r="C907">
        <v>0</v>
      </c>
    </row>
    <row r="908" spans="1:3" x14ac:dyDescent="0.2">
      <c r="A908" s="1">
        <v>906</v>
      </c>
      <c r="B908" s="1" t="str">
        <f>"1243954971126763520"</f>
        <v>1243954971126763520</v>
      </c>
      <c r="C908">
        <v>0</v>
      </c>
    </row>
    <row r="909" spans="1:3" x14ac:dyDescent="0.2">
      <c r="A909" s="1">
        <v>907</v>
      </c>
      <c r="B909" s="1" t="str">
        <f>"1243956675238912002"</f>
        <v>1243956675238912002</v>
      </c>
      <c r="C909">
        <v>0</v>
      </c>
    </row>
    <row r="910" spans="1:3" x14ac:dyDescent="0.2">
      <c r="A910" s="1">
        <v>908</v>
      </c>
      <c r="B910" s="1" t="str">
        <f>"1243957562225102849"</f>
        <v>1243957562225102849</v>
      </c>
      <c r="C910">
        <v>0</v>
      </c>
    </row>
    <row r="911" spans="1:3" x14ac:dyDescent="0.2">
      <c r="A911" s="1">
        <v>909</v>
      </c>
      <c r="B911" s="1" t="str">
        <f>"1243959379877081088"</f>
        <v>1243959379877081088</v>
      </c>
      <c r="C911">
        <v>1</v>
      </c>
    </row>
    <row r="912" spans="1:3" x14ac:dyDescent="0.2">
      <c r="A912" s="1">
        <v>910</v>
      </c>
      <c r="B912" s="1" t="str">
        <f>"1243959821830946818"</f>
        <v>1243959821830946818</v>
      </c>
      <c r="C912">
        <v>0</v>
      </c>
    </row>
    <row r="913" spans="1:3" x14ac:dyDescent="0.2">
      <c r="A913" s="1">
        <v>911</v>
      </c>
      <c r="B913" s="1" t="str">
        <f>"1243960513631059969"</f>
        <v>1243960513631059969</v>
      </c>
      <c r="C913">
        <v>1</v>
      </c>
    </row>
    <row r="914" spans="1:3" x14ac:dyDescent="0.2">
      <c r="A914" s="1">
        <v>912</v>
      </c>
      <c r="B914" s="1" t="str">
        <f>"1243961041370984449"</f>
        <v>1243961041370984449</v>
      </c>
      <c r="C914">
        <v>0</v>
      </c>
    </row>
    <row r="915" spans="1:3" x14ac:dyDescent="0.2">
      <c r="A915" s="1">
        <v>913</v>
      </c>
      <c r="B915" s="1" t="str">
        <f>"1243961692268175361"</f>
        <v>1243961692268175361</v>
      </c>
      <c r="C915">
        <v>0</v>
      </c>
    </row>
    <row r="916" spans="1:3" x14ac:dyDescent="0.2">
      <c r="A916" s="1">
        <v>914</v>
      </c>
      <c r="B916" s="1" t="str">
        <f>"1243962473578999809"</f>
        <v>1243962473578999809</v>
      </c>
      <c r="C916">
        <v>0</v>
      </c>
    </row>
    <row r="917" spans="1:3" x14ac:dyDescent="0.2">
      <c r="A917" s="1">
        <v>915</v>
      </c>
      <c r="B917" s="1" t="str">
        <f>"1243962870242643969"</f>
        <v>1243962870242643969</v>
      </c>
      <c r="C917">
        <v>0</v>
      </c>
    </row>
    <row r="918" spans="1:3" x14ac:dyDescent="0.2">
      <c r="A918" s="1">
        <v>916</v>
      </c>
      <c r="B918" s="1" t="str">
        <f>"1243962934440624128"</f>
        <v>1243962934440624128</v>
      </c>
      <c r="C918">
        <v>0</v>
      </c>
    </row>
    <row r="919" spans="1:3" x14ac:dyDescent="0.2">
      <c r="A919" s="1">
        <v>917</v>
      </c>
      <c r="B919" s="1" t="str">
        <f>"1243964425490649088"</f>
        <v>1243964425490649088</v>
      </c>
      <c r="C919">
        <v>0</v>
      </c>
    </row>
    <row r="920" spans="1:3" x14ac:dyDescent="0.2">
      <c r="A920" s="1">
        <v>918</v>
      </c>
      <c r="B920" s="1" t="str">
        <f>"1243966148091219968"</f>
        <v>1243966148091219968</v>
      </c>
      <c r="C920">
        <v>0</v>
      </c>
    </row>
    <row r="921" spans="1:3" x14ac:dyDescent="0.2">
      <c r="A921" s="1">
        <v>919</v>
      </c>
      <c r="B921" s="1" t="str">
        <f>"1243973719262924800"</f>
        <v>1243973719262924800</v>
      </c>
      <c r="C921">
        <v>0</v>
      </c>
    </row>
    <row r="922" spans="1:3" x14ac:dyDescent="0.2">
      <c r="A922" s="1">
        <v>920</v>
      </c>
      <c r="B922" s="1" t="str">
        <f>"1243974807479148546"</f>
        <v>1243974807479148546</v>
      </c>
      <c r="C922">
        <v>1</v>
      </c>
    </row>
    <row r="923" spans="1:3" x14ac:dyDescent="0.2">
      <c r="A923" s="1">
        <v>921</v>
      </c>
      <c r="B923" s="1" t="str">
        <f>"1243977421453430785"</f>
        <v>1243977421453430785</v>
      </c>
      <c r="C923">
        <v>0</v>
      </c>
    </row>
    <row r="924" spans="1:3" x14ac:dyDescent="0.2">
      <c r="A924" s="1">
        <v>922</v>
      </c>
      <c r="B924" s="1" t="str">
        <f>"1243979136584081408"</f>
        <v>1243979136584081408</v>
      </c>
      <c r="C924">
        <v>0</v>
      </c>
    </row>
    <row r="925" spans="1:3" x14ac:dyDescent="0.2">
      <c r="A925" s="1">
        <v>923</v>
      </c>
      <c r="B925" s="1" t="str">
        <f>"1243980020579786752"</f>
        <v>1243980020579786752</v>
      </c>
      <c r="C925">
        <v>0</v>
      </c>
    </row>
    <row r="926" spans="1:3" x14ac:dyDescent="0.2">
      <c r="A926" s="1">
        <v>924</v>
      </c>
      <c r="B926" s="1" t="str">
        <f>"1243980089563512833"</f>
        <v>1243980089563512833</v>
      </c>
      <c r="C926">
        <v>0</v>
      </c>
    </row>
    <row r="927" spans="1:3" x14ac:dyDescent="0.2">
      <c r="A927" s="1">
        <v>925</v>
      </c>
      <c r="B927" s="1" t="str">
        <f>"1243982155614748672"</f>
        <v>1243982155614748672</v>
      </c>
      <c r="C927">
        <v>0</v>
      </c>
    </row>
    <row r="928" spans="1:3" x14ac:dyDescent="0.2">
      <c r="A928" s="1">
        <v>926</v>
      </c>
      <c r="B928" s="1" t="str">
        <f>"1243982258991763457"</f>
        <v>1243982258991763457</v>
      </c>
      <c r="C928">
        <v>0</v>
      </c>
    </row>
    <row r="929" spans="1:3" x14ac:dyDescent="0.2">
      <c r="A929" s="1">
        <v>927</v>
      </c>
      <c r="B929" s="1" t="str">
        <f>"1243983027027488768"</f>
        <v>1243983027027488768</v>
      </c>
      <c r="C929">
        <v>0</v>
      </c>
    </row>
    <row r="930" spans="1:3" x14ac:dyDescent="0.2">
      <c r="A930" s="1">
        <v>928</v>
      </c>
      <c r="B930" s="1" t="str">
        <f>"1243984083434209281"</f>
        <v>1243984083434209281</v>
      </c>
      <c r="C930">
        <v>0</v>
      </c>
    </row>
    <row r="931" spans="1:3" x14ac:dyDescent="0.2">
      <c r="A931" s="1">
        <v>929</v>
      </c>
      <c r="B931" s="1" t="str">
        <f>"1243991199993729025"</f>
        <v>1243991199993729025</v>
      </c>
      <c r="C931">
        <v>0</v>
      </c>
    </row>
    <row r="932" spans="1:3" x14ac:dyDescent="0.2">
      <c r="A932" s="1">
        <v>930</v>
      </c>
      <c r="B932" s="1" t="str">
        <f>"1243998101033140224"</f>
        <v>1243998101033140224</v>
      </c>
      <c r="C932">
        <v>0</v>
      </c>
    </row>
    <row r="933" spans="1:3" x14ac:dyDescent="0.2">
      <c r="A933" s="1">
        <v>931</v>
      </c>
      <c r="B933" s="1" t="str">
        <f>"1243998607499579392"</f>
        <v>1243998607499579392</v>
      </c>
      <c r="C933">
        <v>0</v>
      </c>
    </row>
    <row r="934" spans="1:3" x14ac:dyDescent="0.2">
      <c r="A934" s="1">
        <v>932</v>
      </c>
      <c r="B934" s="1" t="str">
        <f>"1244000507905093632"</f>
        <v>1244000507905093632</v>
      </c>
      <c r="C934">
        <v>0</v>
      </c>
    </row>
    <row r="935" spans="1:3" x14ac:dyDescent="0.2">
      <c r="A935" s="1">
        <v>933</v>
      </c>
      <c r="B935" s="1" t="str">
        <f>"1244000924907028482"</f>
        <v>1244000924907028482</v>
      </c>
      <c r="C935">
        <v>0</v>
      </c>
    </row>
    <row r="936" spans="1:3" x14ac:dyDescent="0.2">
      <c r="A936" s="1">
        <v>934</v>
      </c>
      <c r="B936" s="1" t="str">
        <f>"1244002610992091136"</f>
        <v>1244002610992091136</v>
      </c>
      <c r="C936">
        <v>0</v>
      </c>
    </row>
    <row r="937" spans="1:3" x14ac:dyDescent="0.2">
      <c r="A937" s="1">
        <v>935</v>
      </c>
      <c r="B937" s="1" t="str">
        <f>"1244007097701892096"</f>
        <v>1244007097701892096</v>
      </c>
      <c r="C937">
        <v>0</v>
      </c>
    </row>
    <row r="938" spans="1:3" x14ac:dyDescent="0.2">
      <c r="A938" s="1">
        <v>936</v>
      </c>
      <c r="B938" s="1" t="str">
        <f>"1244008784428662786"</f>
        <v>1244008784428662786</v>
      </c>
      <c r="C938">
        <v>0</v>
      </c>
    </row>
    <row r="939" spans="1:3" x14ac:dyDescent="0.2">
      <c r="A939" s="1">
        <v>937</v>
      </c>
      <c r="B939" s="1" t="str">
        <f>"1244009888797405184"</f>
        <v>1244009888797405184</v>
      </c>
      <c r="C939">
        <v>0</v>
      </c>
    </row>
    <row r="940" spans="1:3" x14ac:dyDescent="0.2">
      <c r="A940" s="1">
        <v>938</v>
      </c>
      <c r="B940" s="1" t="str">
        <f>"1244010307686674433"</f>
        <v>1244010307686674433</v>
      </c>
      <c r="C940">
        <v>0</v>
      </c>
    </row>
    <row r="941" spans="1:3" x14ac:dyDescent="0.2">
      <c r="A941" s="1">
        <v>939</v>
      </c>
      <c r="B941" s="1" t="str">
        <f>"1244010349474516993"</f>
        <v>1244010349474516993</v>
      </c>
      <c r="C941">
        <v>0</v>
      </c>
    </row>
    <row r="942" spans="1:3" x14ac:dyDescent="0.2">
      <c r="A942" s="1">
        <v>940</v>
      </c>
      <c r="B942" s="1" t="str">
        <f>"1244011506360037377"</f>
        <v>1244011506360037377</v>
      </c>
      <c r="C942">
        <v>0</v>
      </c>
    </row>
    <row r="943" spans="1:3" x14ac:dyDescent="0.2">
      <c r="A943" s="1">
        <v>941</v>
      </c>
      <c r="B943" s="1" t="str">
        <f>"1244017036000399361"</f>
        <v>1244017036000399361</v>
      </c>
      <c r="C943">
        <v>0</v>
      </c>
    </row>
    <row r="944" spans="1:3" x14ac:dyDescent="0.2">
      <c r="A944" s="1">
        <v>942</v>
      </c>
      <c r="B944" s="1" t="str">
        <f>"1244028252034826241"</f>
        <v>1244028252034826241</v>
      </c>
      <c r="C944">
        <v>0</v>
      </c>
    </row>
    <row r="945" spans="1:3" x14ac:dyDescent="0.2">
      <c r="A945" s="1">
        <v>943</v>
      </c>
      <c r="B945" s="1" t="str">
        <f>"1244028836557316096"</f>
        <v>1244028836557316096</v>
      </c>
      <c r="C945">
        <v>0</v>
      </c>
    </row>
    <row r="946" spans="1:3" x14ac:dyDescent="0.2">
      <c r="A946" s="1">
        <v>944</v>
      </c>
      <c r="B946" s="1" t="str">
        <f>"1244030122312818688"</f>
        <v>1244030122312818688</v>
      </c>
      <c r="C946">
        <v>0</v>
      </c>
    </row>
    <row r="947" spans="1:3" x14ac:dyDescent="0.2">
      <c r="A947" s="1">
        <v>945</v>
      </c>
      <c r="B947" s="1" t="str">
        <f>"1244030216781037568"</f>
        <v>1244030216781037568</v>
      </c>
      <c r="C947">
        <v>0</v>
      </c>
    </row>
    <row r="948" spans="1:3" x14ac:dyDescent="0.2">
      <c r="A948" s="1">
        <v>946</v>
      </c>
      <c r="B948" s="1" t="str">
        <f>"1244033989100425217"</f>
        <v>1244033989100425217</v>
      </c>
      <c r="C948">
        <v>0</v>
      </c>
    </row>
    <row r="949" spans="1:3" x14ac:dyDescent="0.2">
      <c r="A949" s="1">
        <v>947</v>
      </c>
      <c r="B949" s="1" t="str">
        <f>"1244036697593196546"</f>
        <v>1244036697593196546</v>
      </c>
      <c r="C949">
        <v>0</v>
      </c>
    </row>
    <row r="950" spans="1:3" x14ac:dyDescent="0.2">
      <c r="A950" s="1">
        <v>948</v>
      </c>
      <c r="B950" s="1" t="str">
        <f>"1244040601152229377"</f>
        <v>1244040601152229377</v>
      </c>
      <c r="C950">
        <v>0</v>
      </c>
    </row>
    <row r="951" spans="1:3" x14ac:dyDescent="0.2">
      <c r="A951" s="1">
        <v>949</v>
      </c>
      <c r="B951" s="1" t="str">
        <f>"1244043754698354688"</f>
        <v>1244043754698354688</v>
      </c>
      <c r="C951">
        <v>0</v>
      </c>
    </row>
    <row r="952" spans="1:3" x14ac:dyDescent="0.2">
      <c r="A952" s="1">
        <v>950</v>
      </c>
      <c r="B952" s="1" t="str">
        <f>"1244046905543458819"</f>
        <v>1244046905543458819</v>
      </c>
      <c r="C952">
        <v>0</v>
      </c>
    </row>
    <row r="953" spans="1:3" x14ac:dyDescent="0.2">
      <c r="A953" s="1">
        <v>951</v>
      </c>
      <c r="B953" s="1" t="str">
        <f>"1244049749281513472"</f>
        <v>1244049749281513472</v>
      </c>
      <c r="C953">
        <v>0</v>
      </c>
    </row>
    <row r="954" spans="1:3" x14ac:dyDescent="0.2">
      <c r="A954" s="1">
        <v>952</v>
      </c>
      <c r="B954" s="1" t="str">
        <f>"1244080172279762945"</f>
        <v>1244080172279762945</v>
      </c>
      <c r="C954">
        <v>0</v>
      </c>
    </row>
    <row r="955" spans="1:3" x14ac:dyDescent="0.2">
      <c r="A955" s="1">
        <v>953</v>
      </c>
      <c r="B955" s="1" t="str">
        <f>"1244098270894448640"</f>
        <v>1244098270894448640</v>
      </c>
      <c r="C955">
        <v>0</v>
      </c>
    </row>
    <row r="956" spans="1:3" x14ac:dyDescent="0.2">
      <c r="A956" s="1">
        <v>954</v>
      </c>
      <c r="B956" s="1" t="str">
        <f>"1244148265475551232"</f>
        <v>1244148265475551232</v>
      </c>
      <c r="C956">
        <v>0</v>
      </c>
    </row>
    <row r="957" spans="1:3" x14ac:dyDescent="0.2">
      <c r="A957" s="1">
        <v>955</v>
      </c>
      <c r="B957" s="1" t="str">
        <f>"1244168584496103424"</f>
        <v>1244168584496103424</v>
      </c>
      <c r="C957">
        <v>0</v>
      </c>
    </row>
    <row r="958" spans="1:3" x14ac:dyDescent="0.2">
      <c r="A958" s="1">
        <v>956</v>
      </c>
      <c r="B958" s="1" t="str">
        <f>"1244176855810347010"</f>
        <v>1244176855810347010</v>
      </c>
      <c r="C958">
        <v>0</v>
      </c>
    </row>
    <row r="959" spans="1:3" x14ac:dyDescent="0.2">
      <c r="A959" s="1">
        <v>957</v>
      </c>
      <c r="B959" s="1" t="str">
        <f>"1244179462855540736"</f>
        <v>1244179462855540736</v>
      </c>
      <c r="C959">
        <v>0</v>
      </c>
    </row>
    <row r="960" spans="1:3" x14ac:dyDescent="0.2">
      <c r="A960" s="1">
        <v>958</v>
      </c>
      <c r="B960" s="1" t="str">
        <f>"1244185012314034176"</f>
        <v>1244185012314034176</v>
      </c>
      <c r="C960">
        <v>0</v>
      </c>
    </row>
    <row r="961" spans="1:3" x14ac:dyDescent="0.2">
      <c r="A961" s="1">
        <v>959</v>
      </c>
      <c r="B961" s="1" t="str">
        <f>"1244187144513630208"</f>
        <v>1244187144513630208</v>
      </c>
      <c r="C961">
        <v>0</v>
      </c>
    </row>
    <row r="962" spans="1:3" x14ac:dyDescent="0.2">
      <c r="A962" s="1">
        <v>960</v>
      </c>
      <c r="B962" s="1" t="str">
        <f>"1244189891690475521"</f>
        <v>1244189891690475521</v>
      </c>
      <c r="C962">
        <v>0</v>
      </c>
    </row>
    <row r="963" spans="1:3" x14ac:dyDescent="0.2">
      <c r="A963" s="1">
        <v>961</v>
      </c>
      <c r="B963" s="1" t="str">
        <f>"1244190508555124736"</f>
        <v>1244190508555124736</v>
      </c>
      <c r="C963">
        <v>0</v>
      </c>
    </row>
    <row r="964" spans="1:3" x14ac:dyDescent="0.2">
      <c r="A964" s="1">
        <v>962</v>
      </c>
      <c r="B964" s="1" t="str">
        <f>"1244191364990095361"</f>
        <v>1244191364990095361</v>
      </c>
      <c r="C964">
        <v>0</v>
      </c>
    </row>
    <row r="965" spans="1:3" x14ac:dyDescent="0.2">
      <c r="A965" s="1">
        <v>963</v>
      </c>
      <c r="B965" s="1" t="str">
        <f>"1244194921973776384"</f>
        <v>1244194921973776384</v>
      </c>
      <c r="C965">
        <v>0</v>
      </c>
    </row>
    <row r="966" spans="1:3" x14ac:dyDescent="0.2">
      <c r="A966" s="1">
        <v>964</v>
      </c>
      <c r="B966" s="1" t="str">
        <f>"1244196250653560832"</f>
        <v>1244196250653560832</v>
      </c>
      <c r="C966">
        <v>0</v>
      </c>
    </row>
    <row r="967" spans="1:3" x14ac:dyDescent="0.2">
      <c r="A967" s="1">
        <v>965</v>
      </c>
      <c r="B967" s="1" t="str">
        <f>"1244196955917561856"</f>
        <v>1244196955917561856</v>
      </c>
      <c r="C967">
        <v>0</v>
      </c>
    </row>
    <row r="968" spans="1:3" x14ac:dyDescent="0.2">
      <c r="A968" s="1">
        <v>966</v>
      </c>
      <c r="B968" s="1" t="str">
        <f>"1244198305065771009"</f>
        <v>1244198305065771009</v>
      </c>
      <c r="C968">
        <v>0</v>
      </c>
    </row>
    <row r="969" spans="1:3" x14ac:dyDescent="0.2">
      <c r="A969" s="1">
        <v>967</v>
      </c>
      <c r="B969" s="1" t="str">
        <f>"1244198623740641281"</f>
        <v>1244198623740641281</v>
      </c>
      <c r="C969">
        <v>0</v>
      </c>
    </row>
    <row r="970" spans="1:3" x14ac:dyDescent="0.2">
      <c r="A970" s="1">
        <v>968</v>
      </c>
      <c r="B970" s="1" t="str">
        <f>"1244199686937985024"</f>
        <v>1244199686937985024</v>
      </c>
      <c r="C970">
        <v>0</v>
      </c>
    </row>
    <row r="971" spans="1:3" x14ac:dyDescent="0.2">
      <c r="A971" s="1">
        <v>969</v>
      </c>
      <c r="B971" s="1" t="str">
        <f>"1244207903285948416"</f>
        <v>1244207903285948416</v>
      </c>
      <c r="C971">
        <v>0</v>
      </c>
    </row>
    <row r="972" spans="1:3" x14ac:dyDescent="0.2">
      <c r="A972" s="1">
        <v>970</v>
      </c>
      <c r="B972" s="1" t="str">
        <f>"1244208727839969280"</f>
        <v>1244208727839969280</v>
      </c>
      <c r="C972">
        <v>1</v>
      </c>
    </row>
    <row r="973" spans="1:3" x14ac:dyDescent="0.2">
      <c r="A973" s="1">
        <v>971</v>
      </c>
      <c r="B973" s="1" t="str">
        <f>"1244209218238009344"</f>
        <v>1244209218238009344</v>
      </c>
      <c r="C973">
        <v>0</v>
      </c>
    </row>
    <row r="974" spans="1:3" x14ac:dyDescent="0.2">
      <c r="A974" s="1">
        <v>972</v>
      </c>
      <c r="B974" s="1" t="str">
        <f>"1244209286986772480"</f>
        <v>1244209286986772480</v>
      </c>
      <c r="C974">
        <v>0</v>
      </c>
    </row>
    <row r="975" spans="1:3" x14ac:dyDescent="0.2">
      <c r="A975" s="1">
        <v>973</v>
      </c>
      <c r="B975" s="1" t="str">
        <f>"1244209468264546304"</f>
        <v>1244209468264546304</v>
      </c>
      <c r="C975">
        <v>0</v>
      </c>
    </row>
    <row r="976" spans="1:3" x14ac:dyDescent="0.2">
      <c r="A976" s="1">
        <v>974</v>
      </c>
      <c r="B976" s="1" t="str">
        <f>"1244210232613646338"</f>
        <v>1244210232613646338</v>
      </c>
      <c r="C976">
        <v>0</v>
      </c>
    </row>
    <row r="977" spans="1:3" x14ac:dyDescent="0.2">
      <c r="A977" s="1">
        <v>975</v>
      </c>
      <c r="B977" s="1" t="str">
        <f>"1244210710986571778"</f>
        <v>1244210710986571778</v>
      </c>
      <c r="C977">
        <v>0</v>
      </c>
    </row>
    <row r="978" spans="1:3" x14ac:dyDescent="0.2">
      <c r="A978" s="1">
        <v>976</v>
      </c>
      <c r="B978" s="1" t="str">
        <f>"1244212875020906497"</f>
        <v>1244212875020906497</v>
      </c>
      <c r="C978">
        <v>0</v>
      </c>
    </row>
    <row r="979" spans="1:3" x14ac:dyDescent="0.2">
      <c r="A979" s="1">
        <v>977</v>
      </c>
      <c r="B979" s="1" t="str">
        <f>"1244217293887787014"</f>
        <v>1244217293887787014</v>
      </c>
      <c r="C979">
        <v>0</v>
      </c>
    </row>
    <row r="980" spans="1:3" x14ac:dyDescent="0.2">
      <c r="A980" s="1">
        <v>978</v>
      </c>
      <c r="B980" s="1" t="str">
        <f>"1244217775339573248"</f>
        <v>1244217775339573248</v>
      </c>
      <c r="C980">
        <v>0</v>
      </c>
    </row>
    <row r="981" spans="1:3" x14ac:dyDescent="0.2">
      <c r="A981" s="1">
        <v>979</v>
      </c>
      <c r="B981" s="1" t="str">
        <f>"1244224189587955716"</f>
        <v>1244224189587955716</v>
      </c>
      <c r="C981">
        <v>0</v>
      </c>
    </row>
    <row r="982" spans="1:3" x14ac:dyDescent="0.2">
      <c r="A982" s="1">
        <v>980</v>
      </c>
      <c r="B982" s="1" t="str">
        <f>"1244226018975584257"</f>
        <v>1244226018975584257</v>
      </c>
      <c r="C982">
        <v>0</v>
      </c>
    </row>
    <row r="983" spans="1:3" x14ac:dyDescent="0.2">
      <c r="A983" s="1">
        <v>981</v>
      </c>
      <c r="B983" s="1" t="str">
        <f>"1244226384441921537"</f>
        <v>1244226384441921537</v>
      </c>
      <c r="C983">
        <v>0</v>
      </c>
    </row>
    <row r="984" spans="1:3" x14ac:dyDescent="0.2">
      <c r="A984" s="1">
        <v>982</v>
      </c>
      <c r="B984" s="1" t="str">
        <f>"1244226802819592193"</f>
        <v>1244226802819592193</v>
      </c>
      <c r="C984">
        <v>0</v>
      </c>
    </row>
    <row r="985" spans="1:3" x14ac:dyDescent="0.2">
      <c r="A985" s="1">
        <v>983</v>
      </c>
      <c r="B985" s="1" t="str">
        <f>"1244231632250441728"</f>
        <v>1244231632250441728</v>
      </c>
      <c r="C985">
        <v>0</v>
      </c>
    </row>
    <row r="986" spans="1:3" x14ac:dyDescent="0.2">
      <c r="A986" s="1">
        <v>984</v>
      </c>
      <c r="B986" s="1" t="str">
        <f>"1244233001241903110"</f>
        <v>1244233001241903110</v>
      </c>
      <c r="C986">
        <v>0</v>
      </c>
    </row>
    <row r="987" spans="1:3" x14ac:dyDescent="0.2">
      <c r="A987" s="1">
        <v>985</v>
      </c>
      <c r="B987" s="1" t="str">
        <f>"1244234102879944706"</f>
        <v>1244234102879944706</v>
      </c>
      <c r="C987">
        <v>0</v>
      </c>
    </row>
    <row r="988" spans="1:3" x14ac:dyDescent="0.2">
      <c r="A988" s="1">
        <v>986</v>
      </c>
      <c r="B988" s="1" t="str">
        <f>"1244234273152020481"</f>
        <v>1244234273152020481</v>
      </c>
      <c r="C988">
        <v>0</v>
      </c>
    </row>
    <row r="989" spans="1:3" x14ac:dyDescent="0.2">
      <c r="A989" s="1">
        <v>987</v>
      </c>
      <c r="B989" s="1" t="str">
        <f>"1244234581236219905"</f>
        <v>1244234581236219905</v>
      </c>
      <c r="C989">
        <v>0</v>
      </c>
    </row>
    <row r="990" spans="1:3" x14ac:dyDescent="0.2">
      <c r="A990" s="1">
        <v>988</v>
      </c>
      <c r="B990" s="1" t="str">
        <f>"1244239221046591494"</f>
        <v>1244239221046591494</v>
      </c>
      <c r="C990">
        <v>0</v>
      </c>
    </row>
    <row r="991" spans="1:3" x14ac:dyDescent="0.2">
      <c r="A991" s="1">
        <v>989</v>
      </c>
      <c r="B991" s="1" t="str">
        <f>"1244241248745140224"</f>
        <v>1244241248745140224</v>
      </c>
      <c r="C991">
        <v>0</v>
      </c>
    </row>
    <row r="992" spans="1:3" x14ac:dyDescent="0.2">
      <c r="A992" s="1">
        <v>990</v>
      </c>
      <c r="B992" s="1" t="str">
        <f>"1244246461426122752"</f>
        <v>1244246461426122752</v>
      </c>
      <c r="C992">
        <v>0</v>
      </c>
    </row>
    <row r="993" spans="1:3" x14ac:dyDescent="0.2">
      <c r="A993" s="1">
        <v>991</v>
      </c>
      <c r="B993" s="1" t="str">
        <f>"1244247623491600384"</f>
        <v>1244247623491600384</v>
      </c>
      <c r="C993">
        <v>0</v>
      </c>
    </row>
    <row r="994" spans="1:3" x14ac:dyDescent="0.2">
      <c r="A994" s="1">
        <v>992</v>
      </c>
      <c r="B994" s="1" t="str">
        <f>"1244249367378354176"</f>
        <v>1244249367378354176</v>
      </c>
      <c r="C994">
        <v>0</v>
      </c>
    </row>
    <row r="995" spans="1:3" x14ac:dyDescent="0.2">
      <c r="A995" s="1">
        <v>993</v>
      </c>
      <c r="B995" s="1" t="str">
        <f>"1244250897603080197"</f>
        <v>1244250897603080197</v>
      </c>
      <c r="C995">
        <v>0</v>
      </c>
    </row>
    <row r="996" spans="1:3" x14ac:dyDescent="0.2">
      <c r="A996" s="1">
        <v>994</v>
      </c>
      <c r="B996" s="1" t="str">
        <f>"1244251892504506368"</f>
        <v>1244251892504506368</v>
      </c>
      <c r="C996">
        <v>0</v>
      </c>
    </row>
    <row r="997" spans="1:3" x14ac:dyDescent="0.2">
      <c r="A997" s="1">
        <v>995</v>
      </c>
      <c r="B997" s="1" t="str">
        <f>"1244260093539102721"</f>
        <v>1244260093539102721</v>
      </c>
      <c r="C997">
        <v>0</v>
      </c>
    </row>
    <row r="998" spans="1:3" x14ac:dyDescent="0.2">
      <c r="A998" s="1">
        <v>996</v>
      </c>
      <c r="B998" s="1" t="str">
        <f>"1244260608519942144"</f>
        <v>1244260608519942144</v>
      </c>
      <c r="C998">
        <v>1</v>
      </c>
    </row>
    <row r="999" spans="1:3" x14ac:dyDescent="0.2">
      <c r="A999" s="1">
        <v>997</v>
      </c>
      <c r="B999" s="1" t="str">
        <f>"1244263886087426048"</f>
        <v>1244263886087426048</v>
      </c>
      <c r="C999">
        <v>0</v>
      </c>
    </row>
    <row r="1000" spans="1:3" x14ac:dyDescent="0.2">
      <c r="A1000" s="1">
        <v>998</v>
      </c>
      <c r="B1000" s="1" t="str">
        <f>"1244265261814996992"</f>
        <v>1244265261814996992</v>
      </c>
      <c r="C1000">
        <v>0</v>
      </c>
    </row>
    <row r="1001" spans="1:3" x14ac:dyDescent="0.2">
      <c r="A1001" s="1">
        <v>999</v>
      </c>
      <c r="B1001" s="1" t="str">
        <f>"1244265863282376704"</f>
        <v>1244265863282376704</v>
      </c>
      <c r="C1001">
        <v>0</v>
      </c>
    </row>
    <row r="1002" spans="1:3" x14ac:dyDescent="0.2">
      <c r="A1002" s="1">
        <v>1000</v>
      </c>
      <c r="B1002" s="1" t="str">
        <f>"1244265936854700035"</f>
        <v>1244265936854700035</v>
      </c>
      <c r="C1002">
        <v>0</v>
      </c>
    </row>
    <row r="1003" spans="1:3" x14ac:dyDescent="0.2">
      <c r="A1003" s="1">
        <v>1001</v>
      </c>
      <c r="B1003" s="1" t="str">
        <f>"1244267435424964611"</f>
        <v>1244267435424964611</v>
      </c>
      <c r="C1003">
        <v>0</v>
      </c>
    </row>
    <row r="1004" spans="1:3" x14ac:dyDescent="0.2">
      <c r="A1004" s="1">
        <v>1002</v>
      </c>
      <c r="B1004" s="1" t="str">
        <f>"1244272832756035585"</f>
        <v>1244272832756035585</v>
      </c>
      <c r="C1004">
        <v>0</v>
      </c>
    </row>
    <row r="1005" spans="1:3" x14ac:dyDescent="0.2">
      <c r="A1005" s="1">
        <v>1003</v>
      </c>
      <c r="B1005" s="1" t="str">
        <f>"1244274300875681792"</f>
        <v>1244274300875681792</v>
      </c>
      <c r="C1005">
        <v>0</v>
      </c>
    </row>
    <row r="1006" spans="1:3" x14ac:dyDescent="0.2">
      <c r="A1006" s="1">
        <v>1004</v>
      </c>
      <c r="B1006" s="1" t="str">
        <f>"1244276870612422656"</f>
        <v>1244276870612422656</v>
      </c>
      <c r="C1006">
        <v>0</v>
      </c>
    </row>
    <row r="1007" spans="1:3" x14ac:dyDescent="0.2">
      <c r="A1007" s="1">
        <v>1005</v>
      </c>
      <c r="B1007" s="1" t="str">
        <f>"1244281884001144833"</f>
        <v>1244281884001144833</v>
      </c>
      <c r="C1007">
        <v>0</v>
      </c>
    </row>
    <row r="1008" spans="1:3" x14ac:dyDescent="0.2">
      <c r="A1008" s="1">
        <v>1006</v>
      </c>
      <c r="B1008" s="1" t="str">
        <f>"1244281958462611464"</f>
        <v>1244281958462611464</v>
      </c>
      <c r="C1008">
        <v>0</v>
      </c>
    </row>
    <row r="1009" spans="1:3" x14ac:dyDescent="0.2">
      <c r="A1009" s="1">
        <v>1007</v>
      </c>
      <c r="B1009" s="1" t="str">
        <f>"1244283108633071616"</f>
        <v>1244283108633071616</v>
      </c>
      <c r="C1009">
        <v>0</v>
      </c>
    </row>
    <row r="1010" spans="1:3" x14ac:dyDescent="0.2">
      <c r="A1010" s="1">
        <v>1008</v>
      </c>
      <c r="B1010" s="1" t="str">
        <f>"1244283226132295681"</f>
        <v>1244283226132295681</v>
      </c>
      <c r="C1010">
        <v>0</v>
      </c>
    </row>
    <row r="1011" spans="1:3" x14ac:dyDescent="0.2">
      <c r="A1011" s="1">
        <v>1009</v>
      </c>
      <c r="B1011" s="1" t="str">
        <f>"1244284539779702786"</f>
        <v>1244284539779702786</v>
      </c>
      <c r="C1011">
        <v>0</v>
      </c>
    </row>
    <row r="1012" spans="1:3" x14ac:dyDescent="0.2">
      <c r="A1012" s="1">
        <v>1010</v>
      </c>
      <c r="B1012" s="1" t="str">
        <f>"1244284780109316096"</f>
        <v>1244284780109316096</v>
      </c>
      <c r="C1012">
        <v>0</v>
      </c>
    </row>
    <row r="1013" spans="1:3" x14ac:dyDescent="0.2">
      <c r="A1013" s="1">
        <v>1011</v>
      </c>
      <c r="B1013" s="1" t="str">
        <f>"1244285757021458434"</f>
        <v>1244285757021458434</v>
      </c>
      <c r="C1013">
        <v>0</v>
      </c>
    </row>
    <row r="1014" spans="1:3" x14ac:dyDescent="0.2">
      <c r="A1014" s="1">
        <v>1012</v>
      </c>
      <c r="B1014" s="1" t="str">
        <f>"1244287092299046914"</f>
        <v>1244287092299046914</v>
      </c>
      <c r="C1014">
        <v>0</v>
      </c>
    </row>
    <row r="1015" spans="1:3" x14ac:dyDescent="0.2">
      <c r="A1015" s="1">
        <v>1013</v>
      </c>
      <c r="B1015" s="1" t="str">
        <f>"1244288928666005515"</f>
        <v>1244288928666005515</v>
      </c>
      <c r="C1015">
        <v>1</v>
      </c>
    </row>
    <row r="1016" spans="1:3" x14ac:dyDescent="0.2">
      <c r="A1016" s="1">
        <v>1014</v>
      </c>
      <c r="B1016" s="1" t="str">
        <f>"1244289659561279488"</f>
        <v>1244289659561279488</v>
      </c>
      <c r="C1016">
        <v>0</v>
      </c>
    </row>
    <row r="1017" spans="1:3" x14ac:dyDescent="0.2">
      <c r="A1017" s="1">
        <v>1015</v>
      </c>
      <c r="B1017" s="1" t="str">
        <f>"1244292768215830528"</f>
        <v>1244292768215830528</v>
      </c>
      <c r="C1017">
        <v>0</v>
      </c>
    </row>
    <row r="1018" spans="1:3" x14ac:dyDescent="0.2">
      <c r="A1018" s="1">
        <v>1016</v>
      </c>
      <c r="B1018" s="1" t="str">
        <f>"1244293325139705857"</f>
        <v>1244293325139705857</v>
      </c>
      <c r="C1018">
        <v>0</v>
      </c>
    </row>
    <row r="1019" spans="1:3" x14ac:dyDescent="0.2">
      <c r="A1019" s="1">
        <v>1017</v>
      </c>
      <c r="B1019" s="1" t="str">
        <f>"1244294906379677700"</f>
        <v>1244294906379677700</v>
      </c>
      <c r="C1019">
        <v>0</v>
      </c>
    </row>
    <row r="1020" spans="1:3" x14ac:dyDescent="0.2">
      <c r="A1020" s="1">
        <v>1018</v>
      </c>
      <c r="B1020" s="1" t="str">
        <f>"1244296459748610048"</f>
        <v>1244296459748610048</v>
      </c>
      <c r="C1020">
        <v>0</v>
      </c>
    </row>
    <row r="1021" spans="1:3" x14ac:dyDescent="0.2">
      <c r="A1021" s="1">
        <v>1019</v>
      </c>
      <c r="B1021" s="1" t="str">
        <f>"1244303283906281473"</f>
        <v>1244303283906281473</v>
      </c>
      <c r="C1021">
        <v>0</v>
      </c>
    </row>
    <row r="1022" spans="1:3" x14ac:dyDescent="0.2">
      <c r="A1022" s="1">
        <v>1020</v>
      </c>
      <c r="B1022" s="1" t="str">
        <f>"1244305124400467976"</f>
        <v>1244305124400467976</v>
      </c>
      <c r="C1022">
        <v>0</v>
      </c>
    </row>
    <row r="1023" spans="1:3" x14ac:dyDescent="0.2">
      <c r="A1023" s="1">
        <v>1021</v>
      </c>
      <c r="B1023" s="1" t="str">
        <f>"1244305486519959552"</f>
        <v>1244305486519959552</v>
      </c>
      <c r="C1023">
        <v>0</v>
      </c>
    </row>
    <row r="1024" spans="1:3" x14ac:dyDescent="0.2">
      <c r="A1024" s="1">
        <v>1022</v>
      </c>
      <c r="B1024" s="1" t="str">
        <f>"1244305597681500163"</f>
        <v>1244305597681500163</v>
      </c>
      <c r="C1024">
        <v>0</v>
      </c>
    </row>
    <row r="1025" spans="1:3" x14ac:dyDescent="0.2">
      <c r="A1025" s="1">
        <v>1023</v>
      </c>
      <c r="B1025" s="1" t="str">
        <f>"1244305645362393089"</f>
        <v>1244305645362393089</v>
      </c>
      <c r="C1025">
        <v>0</v>
      </c>
    </row>
    <row r="1026" spans="1:3" x14ac:dyDescent="0.2">
      <c r="A1026" s="1">
        <v>1024</v>
      </c>
      <c r="B1026" s="1" t="str">
        <f>"1244305841299349506"</f>
        <v>1244305841299349506</v>
      </c>
      <c r="C1026">
        <v>0</v>
      </c>
    </row>
    <row r="1027" spans="1:3" x14ac:dyDescent="0.2">
      <c r="A1027" s="1">
        <v>1025</v>
      </c>
      <c r="B1027" s="1" t="str">
        <f>"1244308986737942528"</f>
        <v>1244308986737942528</v>
      </c>
      <c r="C1027">
        <v>0</v>
      </c>
    </row>
    <row r="1028" spans="1:3" x14ac:dyDescent="0.2">
      <c r="A1028" s="1">
        <v>1026</v>
      </c>
      <c r="B1028" s="1" t="str">
        <f>"1244309989461819397"</f>
        <v>1244309989461819397</v>
      </c>
      <c r="C1028">
        <v>0</v>
      </c>
    </row>
    <row r="1029" spans="1:3" x14ac:dyDescent="0.2">
      <c r="A1029" s="1">
        <v>1027</v>
      </c>
      <c r="B1029" s="1" t="str">
        <f>"1244310485941587968"</f>
        <v>1244310485941587968</v>
      </c>
      <c r="C1029">
        <v>0</v>
      </c>
    </row>
    <row r="1030" spans="1:3" x14ac:dyDescent="0.2">
      <c r="A1030" s="1">
        <v>1028</v>
      </c>
      <c r="B1030" s="1" t="str">
        <f>"1244312404793724934"</f>
        <v>1244312404793724934</v>
      </c>
      <c r="C1030">
        <v>0</v>
      </c>
    </row>
    <row r="1031" spans="1:3" x14ac:dyDescent="0.2">
      <c r="A1031" s="1">
        <v>1029</v>
      </c>
      <c r="B1031" s="1" t="str">
        <f>"1244315153232871426"</f>
        <v>1244315153232871426</v>
      </c>
      <c r="C1031">
        <v>0</v>
      </c>
    </row>
    <row r="1032" spans="1:3" x14ac:dyDescent="0.2">
      <c r="A1032" s="1">
        <v>1030</v>
      </c>
      <c r="B1032" s="1" t="str">
        <f>"1244317817291366400"</f>
        <v>1244317817291366400</v>
      </c>
      <c r="C1032">
        <v>1</v>
      </c>
    </row>
    <row r="1033" spans="1:3" x14ac:dyDescent="0.2">
      <c r="A1033" s="1">
        <v>1031</v>
      </c>
      <c r="B1033" s="1" t="str">
        <f>"1244319344856903680"</f>
        <v>1244319344856903680</v>
      </c>
      <c r="C1033">
        <v>1</v>
      </c>
    </row>
    <row r="1034" spans="1:3" x14ac:dyDescent="0.2">
      <c r="A1034" s="1">
        <v>1032</v>
      </c>
      <c r="B1034" s="1" t="str">
        <f>"1244319360749101059"</f>
        <v>1244319360749101059</v>
      </c>
      <c r="C1034">
        <v>1</v>
      </c>
    </row>
    <row r="1035" spans="1:3" x14ac:dyDescent="0.2">
      <c r="A1035" s="1">
        <v>1033</v>
      </c>
      <c r="B1035" s="1" t="str">
        <f>"1244320489004314624"</f>
        <v>1244320489004314624</v>
      </c>
      <c r="C1035">
        <v>1</v>
      </c>
    </row>
    <row r="1036" spans="1:3" x14ac:dyDescent="0.2">
      <c r="A1036" s="1">
        <v>1034</v>
      </c>
      <c r="B1036" s="1" t="str">
        <f>"1244320721943347202"</f>
        <v>1244320721943347202</v>
      </c>
      <c r="C1036">
        <v>0</v>
      </c>
    </row>
    <row r="1037" spans="1:3" x14ac:dyDescent="0.2">
      <c r="A1037" s="1">
        <v>1035</v>
      </c>
      <c r="B1037" s="1" t="str">
        <f>"1244321453291470855"</f>
        <v>1244321453291470855</v>
      </c>
      <c r="C1037">
        <v>0</v>
      </c>
    </row>
    <row r="1038" spans="1:3" x14ac:dyDescent="0.2">
      <c r="A1038" s="1">
        <v>1036</v>
      </c>
      <c r="B1038" s="1" t="str">
        <f>"1244323532181581833"</f>
        <v>1244323532181581833</v>
      </c>
      <c r="C1038">
        <v>0</v>
      </c>
    </row>
    <row r="1039" spans="1:3" x14ac:dyDescent="0.2">
      <c r="A1039" s="1">
        <v>1037</v>
      </c>
      <c r="B1039" s="1" t="str">
        <f>"1244325849635131398"</f>
        <v>1244325849635131398</v>
      </c>
      <c r="C1039">
        <v>0</v>
      </c>
    </row>
    <row r="1040" spans="1:3" x14ac:dyDescent="0.2">
      <c r="A1040" s="1">
        <v>1038</v>
      </c>
      <c r="B1040" s="1" t="str">
        <f>"1244326587694186497"</f>
        <v>1244326587694186497</v>
      </c>
      <c r="C1040">
        <v>0</v>
      </c>
    </row>
    <row r="1041" spans="1:3" x14ac:dyDescent="0.2">
      <c r="A1041" s="1">
        <v>1039</v>
      </c>
      <c r="B1041" s="1" t="str">
        <f>"1244331506488803330"</f>
        <v>1244331506488803330</v>
      </c>
      <c r="C1041">
        <v>0</v>
      </c>
    </row>
    <row r="1042" spans="1:3" x14ac:dyDescent="0.2">
      <c r="A1042" s="1">
        <v>1040</v>
      </c>
      <c r="B1042" s="1" t="str">
        <f>"1244333550138245120"</f>
        <v>1244333550138245120</v>
      </c>
      <c r="C1042">
        <v>0</v>
      </c>
    </row>
    <row r="1043" spans="1:3" x14ac:dyDescent="0.2">
      <c r="A1043" s="1">
        <v>1041</v>
      </c>
      <c r="B1043" s="1" t="str">
        <f>"1244335331102593027"</f>
        <v>1244335331102593027</v>
      </c>
      <c r="C1043">
        <v>0</v>
      </c>
    </row>
    <row r="1044" spans="1:3" x14ac:dyDescent="0.2">
      <c r="A1044" s="1">
        <v>1042</v>
      </c>
      <c r="B1044" s="1" t="str">
        <f>"1244337247647944704"</f>
        <v>1244337247647944704</v>
      </c>
      <c r="C1044">
        <v>0</v>
      </c>
    </row>
    <row r="1045" spans="1:3" x14ac:dyDescent="0.2">
      <c r="A1045" s="1">
        <v>1043</v>
      </c>
      <c r="B1045" s="1" t="str">
        <f>"1244337272423579650"</f>
        <v>1244337272423579650</v>
      </c>
      <c r="C1045">
        <v>0</v>
      </c>
    </row>
    <row r="1046" spans="1:3" x14ac:dyDescent="0.2">
      <c r="A1046" s="1">
        <v>1044</v>
      </c>
      <c r="B1046" s="1" t="str">
        <f>"1244337448424964096"</f>
        <v>1244337448424964096</v>
      </c>
      <c r="C1046">
        <v>1</v>
      </c>
    </row>
    <row r="1047" spans="1:3" x14ac:dyDescent="0.2">
      <c r="A1047" s="1">
        <v>1045</v>
      </c>
      <c r="B1047" s="1" t="str">
        <f>"1244344033641668608"</f>
        <v>1244344033641668608</v>
      </c>
      <c r="C1047">
        <v>0</v>
      </c>
    </row>
    <row r="1048" spans="1:3" x14ac:dyDescent="0.2">
      <c r="A1048" s="1">
        <v>1046</v>
      </c>
      <c r="B1048" s="1" t="str">
        <f>"1244346214528811015"</f>
        <v>1244346214528811015</v>
      </c>
      <c r="C1048">
        <v>0</v>
      </c>
    </row>
    <row r="1049" spans="1:3" x14ac:dyDescent="0.2">
      <c r="A1049" s="1">
        <v>1047</v>
      </c>
      <c r="B1049" s="1" t="str">
        <f>"1244347807215083529"</f>
        <v>1244347807215083529</v>
      </c>
      <c r="C1049">
        <v>0</v>
      </c>
    </row>
    <row r="1050" spans="1:3" x14ac:dyDescent="0.2">
      <c r="A1050" s="1">
        <v>1048</v>
      </c>
      <c r="B1050" s="1" t="str">
        <f>"1244351798753845251"</f>
        <v>1244351798753845251</v>
      </c>
      <c r="C1050">
        <v>0</v>
      </c>
    </row>
    <row r="1051" spans="1:3" x14ac:dyDescent="0.2">
      <c r="A1051" s="1">
        <v>1049</v>
      </c>
      <c r="B1051" s="1" t="str">
        <f>"1244353302940266496"</f>
        <v>1244353302940266496</v>
      </c>
      <c r="C1051">
        <v>1</v>
      </c>
    </row>
    <row r="1052" spans="1:3" x14ac:dyDescent="0.2">
      <c r="A1052" s="1">
        <v>1050</v>
      </c>
      <c r="B1052" s="1" t="str">
        <f>"1244354041464983559"</f>
        <v>1244354041464983559</v>
      </c>
      <c r="C1052">
        <v>0</v>
      </c>
    </row>
    <row r="1053" spans="1:3" x14ac:dyDescent="0.2">
      <c r="A1053" s="1">
        <v>1051</v>
      </c>
      <c r="B1053" s="1" t="str">
        <f>"1244355933809135617"</f>
        <v>1244355933809135617</v>
      </c>
      <c r="C1053">
        <v>0</v>
      </c>
    </row>
    <row r="1054" spans="1:3" x14ac:dyDescent="0.2">
      <c r="A1054" s="1">
        <v>1052</v>
      </c>
      <c r="B1054" s="1" t="str">
        <f>"1244361822385459212"</f>
        <v>1244361822385459212</v>
      </c>
      <c r="C1054">
        <v>0</v>
      </c>
    </row>
    <row r="1055" spans="1:3" x14ac:dyDescent="0.2">
      <c r="A1055" s="1">
        <v>1053</v>
      </c>
      <c r="B1055" s="1" t="str">
        <f>"1244362638387281929"</f>
        <v>1244362638387281929</v>
      </c>
      <c r="C1055">
        <v>0</v>
      </c>
    </row>
    <row r="1056" spans="1:3" x14ac:dyDescent="0.2">
      <c r="A1056" s="1">
        <v>1054</v>
      </c>
      <c r="B1056" s="1" t="str">
        <f>"1244364301768556544"</f>
        <v>1244364301768556544</v>
      </c>
      <c r="C1056">
        <v>0</v>
      </c>
    </row>
    <row r="1057" spans="1:3" x14ac:dyDescent="0.2">
      <c r="A1057" s="1">
        <v>1055</v>
      </c>
      <c r="B1057" s="1" t="str">
        <f>"1244365117279666183"</f>
        <v>1244365117279666183</v>
      </c>
      <c r="C1057">
        <v>0</v>
      </c>
    </row>
    <row r="1058" spans="1:3" x14ac:dyDescent="0.2">
      <c r="A1058" s="1">
        <v>1056</v>
      </c>
      <c r="B1058" s="1" t="str">
        <f>"1244367816008044545"</f>
        <v>1244367816008044545</v>
      </c>
      <c r="C1058">
        <v>0</v>
      </c>
    </row>
    <row r="1059" spans="1:3" x14ac:dyDescent="0.2">
      <c r="A1059" s="1">
        <v>1057</v>
      </c>
      <c r="B1059" s="1" t="str">
        <f>"1244368418586812416"</f>
        <v>1244368418586812416</v>
      </c>
      <c r="C1059">
        <v>0</v>
      </c>
    </row>
    <row r="1060" spans="1:3" x14ac:dyDescent="0.2">
      <c r="A1060" s="1">
        <v>1058</v>
      </c>
      <c r="B1060" s="1" t="str">
        <f>"1244370565613355009"</f>
        <v>1244370565613355009</v>
      </c>
      <c r="C1060">
        <v>0</v>
      </c>
    </row>
    <row r="1061" spans="1:3" x14ac:dyDescent="0.2">
      <c r="A1061" s="1">
        <v>1059</v>
      </c>
      <c r="B1061" s="1" t="str">
        <f>"1244370684400320513"</f>
        <v>1244370684400320513</v>
      </c>
      <c r="C1061">
        <v>0</v>
      </c>
    </row>
    <row r="1062" spans="1:3" x14ac:dyDescent="0.2">
      <c r="A1062" s="1">
        <v>1060</v>
      </c>
      <c r="B1062" s="1" t="str">
        <f>"1244377212352110593"</f>
        <v>1244377212352110593</v>
      </c>
      <c r="C1062">
        <v>0</v>
      </c>
    </row>
    <row r="1063" spans="1:3" x14ac:dyDescent="0.2">
      <c r="A1063" s="1">
        <v>1061</v>
      </c>
      <c r="B1063" s="1" t="str">
        <f>"1244384453985787908"</f>
        <v>1244384453985787908</v>
      </c>
      <c r="C1063">
        <v>0</v>
      </c>
    </row>
    <row r="1064" spans="1:3" x14ac:dyDescent="0.2">
      <c r="A1064" s="1">
        <v>1062</v>
      </c>
      <c r="B1064" s="1" t="str">
        <f>"1244385634221019136"</f>
        <v>1244385634221019136</v>
      </c>
      <c r="C1064">
        <v>0</v>
      </c>
    </row>
    <row r="1065" spans="1:3" x14ac:dyDescent="0.2">
      <c r="A1065" s="1">
        <v>1063</v>
      </c>
      <c r="B1065" s="1" t="str">
        <f>"1244390760742629378"</f>
        <v>1244390760742629378</v>
      </c>
      <c r="C1065">
        <v>0</v>
      </c>
    </row>
    <row r="1066" spans="1:3" x14ac:dyDescent="0.2">
      <c r="A1066" s="1">
        <v>1064</v>
      </c>
      <c r="B1066" s="1" t="str">
        <f>"1244393299844173826"</f>
        <v>1244393299844173826</v>
      </c>
      <c r="C1066">
        <v>0</v>
      </c>
    </row>
    <row r="1067" spans="1:3" x14ac:dyDescent="0.2">
      <c r="A1067" s="1">
        <v>1065</v>
      </c>
      <c r="B1067" s="1" t="str">
        <f>"1244399484513202183"</f>
        <v>1244399484513202183</v>
      </c>
      <c r="C1067">
        <v>0</v>
      </c>
    </row>
    <row r="1068" spans="1:3" x14ac:dyDescent="0.2">
      <c r="A1068" s="1">
        <v>1066</v>
      </c>
      <c r="B1068" s="1" t="str">
        <f>"1244402154389069824"</f>
        <v>1244402154389069824</v>
      </c>
      <c r="C1068">
        <v>0</v>
      </c>
    </row>
    <row r="1069" spans="1:3" x14ac:dyDescent="0.2">
      <c r="A1069" s="1">
        <v>1067</v>
      </c>
      <c r="B1069" s="1" t="str">
        <f>"1244405636600934401"</f>
        <v>1244405636600934401</v>
      </c>
      <c r="C1069">
        <v>0</v>
      </c>
    </row>
    <row r="1070" spans="1:3" x14ac:dyDescent="0.2">
      <c r="A1070" s="1">
        <v>1068</v>
      </c>
      <c r="B1070" s="1" t="str">
        <f>"1244406875053068295"</f>
        <v>1244406875053068295</v>
      </c>
      <c r="C1070">
        <v>0</v>
      </c>
    </row>
    <row r="1071" spans="1:3" x14ac:dyDescent="0.2">
      <c r="A1071" s="1">
        <v>1069</v>
      </c>
      <c r="B1071" s="1" t="str">
        <f>"1244406988148281350"</f>
        <v>1244406988148281350</v>
      </c>
      <c r="C1071">
        <v>0</v>
      </c>
    </row>
    <row r="1072" spans="1:3" x14ac:dyDescent="0.2">
      <c r="A1072" s="1">
        <v>1070</v>
      </c>
      <c r="B1072" s="1" t="str">
        <f>"1244407532313083910"</f>
        <v>1244407532313083910</v>
      </c>
      <c r="C1072">
        <v>0</v>
      </c>
    </row>
    <row r="1073" spans="1:3" x14ac:dyDescent="0.2">
      <c r="A1073" s="1">
        <v>1071</v>
      </c>
      <c r="B1073" s="1" t="str">
        <f>"1244408542603481089"</f>
        <v>1244408542603481089</v>
      </c>
      <c r="C1073">
        <v>0</v>
      </c>
    </row>
    <row r="1074" spans="1:3" x14ac:dyDescent="0.2">
      <c r="A1074" s="1">
        <v>1072</v>
      </c>
      <c r="B1074" s="1" t="str">
        <f>"1244498284951015424"</f>
        <v>1244498284951015424</v>
      </c>
      <c r="C1074">
        <v>0</v>
      </c>
    </row>
    <row r="1075" spans="1:3" x14ac:dyDescent="0.2">
      <c r="A1075" s="1">
        <v>1073</v>
      </c>
      <c r="B1075" s="1" t="str">
        <f>"1244499065787867137"</f>
        <v>1244499065787867137</v>
      </c>
      <c r="C1075">
        <v>0</v>
      </c>
    </row>
    <row r="1076" spans="1:3" x14ac:dyDescent="0.2">
      <c r="A1076" s="1">
        <v>1074</v>
      </c>
      <c r="B1076" s="1" t="str">
        <f>"1244505420875673600"</f>
        <v>1244505420875673600</v>
      </c>
      <c r="C1076">
        <v>0</v>
      </c>
    </row>
    <row r="1077" spans="1:3" x14ac:dyDescent="0.2">
      <c r="A1077" s="1">
        <v>1075</v>
      </c>
      <c r="B1077" s="1" t="str">
        <f>"1244510018189262850"</f>
        <v>1244510018189262850</v>
      </c>
      <c r="C1077">
        <v>0</v>
      </c>
    </row>
    <row r="1078" spans="1:3" x14ac:dyDescent="0.2">
      <c r="A1078" s="1">
        <v>1076</v>
      </c>
      <c r="B1078" s="1" t="str">
        <f>"1244524469747683329"</f>
        <v>1244524469747683329</v>
      </c>
      <c r="C1078">
        <v>0</v>
      </c>
    </row>
    <row r="1079" spans="1:3" x14ac:dyDescent="0.2">
      <c r="A1079" s="1">
        <v>1077</v>
      </c>
      <c r="B1079" s="1" t="str">
        <f>"1244527616037728262"</f>
        <v>1244527616037728262</v>
      </c>
      <c r="C1079">
        <v>0</v>
      </c>
    </row>
    <row r="1080" spans="1:3" x14ac:dyDescent="0.2">
      <c r="A1080" s="1">
        <v>1078</v>
      </c>
      <c r="B1080" s="1" t="str">
        <f>"1244528720477552640"</f>
        <v>1244528720477552640</v>
      </c>
      <c r="C1080">
        <v>0</v>
      </c>
    </row>
    <row r="1081" spans="1:3" x14ac:dyDescent="0.2">
      <c r="A1081" s="1">
        <v>1079</v>
      </c>
      <c r="B1081" s="1" t="str">
        <f>"1244530504189251586"</f>
        <v>1244530504189251586</v>
      </c>
      <c r="C1081">
        <v>0</v>
      </c>
    </row>
    <row r="1082" spans="1:3" x14ac:dyDescent="0.2">
      <c r="A1082" s="1">
        <v>1080</v>
      </c>
      <c r="B1082" s="1" t="str">
        <f>"1244533218487029760"</f>
        <v>1244533218487029760</v>
      </c>
      <c r="C1082">
        <v>0</v>
      </c>
    </row>
    <row r="1083" spans="1:3" x14ac:dyDescent="0.2">
      <c r="A1083" s="1">
        <v>1081</v>
      </c>
      <c r="B1083" s="1" t="str">
        <f>"1244543342857400321"</f>
        <v>1244543342857400321</v>
      </c>
      <c r="C1083">
        <v>0</v>
      </c>
    </row>
    <row r="1084" spans="1:3" x14ac:dyDescent="0.2">
      <c r="A1084" s="1">
        <v>1082</v>
      </c>
      <c r="B1084" s="1" t="str">
        <f>"1244549956792389633"</f>
        <v>1244549956792389633</v>
      </c>
      <c r="C1084">
        <v>0</v>
      </c>
    </row>
    <row r="1085" spans="1:3" x14ac:dyDescent="0.2">
      <c r="A1085" s="1">
        <v>1083</v>
      </c>
      <c r="B1085" s="1" t="str">
        <f>"1244556335066251264"</f>
        <v>1244556335066251264</v>
      </c>
      <c r="C1085">
        <v>0</v>
      </c>
    </row>
    <row r="1086" spans="1:3" x14ac:dyDescent="0.2">
      <c r="A1086" s="1">
        <v>1084</v>
      </c>
      <c r="B1086" s="1" t="str">
        <f>"1244557200711979012"</f>
        <v>1244557200711979012</v>
      </c>
      <c r="C1086">
        <v>0</v>
      </c>
    </row>
    <row r="1087" spans="1:3" x14ac:dyDescent="0.2">
      <c r="A1087" s="1">
        <v>1085</v>
      </c>
      <c r="B1087" s="1" t="str">
        <f>"1244559275822743557"</f>
        <v>1244559275822743557</v>
      </c>
      <c r="C1087">
        <v>0</v>
      </c>
    </row>
    <row r="1088" spans="1:3" x14ac:dyDescent="0.2">
      <c r="A1088" s="1">
        <v>1086</v>
      </c>
      <c r="B1088" s="1" t="str">
        <f>"1244560877036154880"</f>
        <v>1244560877036154880</v>
      </c>
      <c r="C1088">
        <v>0</v>
      </c>
    </row>
    <row r="1089" spans="1:3" x14ac:dyDescent="0.2">
      <c r="A1089" s="1">
        <v>1087</v>
      </c>
      <c r="B1089" s="1" t="str">
        <f>"1244562212636803072"</f>
        <v>1244562212636803072</v>
      </c>
      <c r="C1089">
        <v>0</v>
      </c>
    </row>
    <row r="1090" spans="1:3" x14ac:dyDescent="0.2">
      <c r="A1090" s="1">
        <v>1088</v>
      </c>
      <c r="B1090" s="1" t="str">
        <f>"1244564758466101253"</f>
        <v>1244564758466101253</v>
      </c>
      <c r="C1090">
        <v>0</v>
      </c>
    </row>
    <row r="1091" spans="1:3" x14ac:dyDescent="0.2">
      <c r="A1091" s="1">
        <v>1089</v>
      </c>
      <c r="B1091" s="1" t="str">
        <f>"1244567286222069761"</f>
        <v>1244567286222069761</v>
      </c>
      <c r="C1091">
        <v>0</v>
      </c>
    </row>
    <row r="1092" spans="1:3" x14ac:dyDescent="0.2">
      <c r="A1092" s="1">
        <v>1090</v>
      </c>
      <c r="B1092" s="1" t="str">
        <f>"1244568020200165376"</f>
        <v>1244568020200165376</v>
      </c>
      <c r="C1092">
        <v>0</v>
      </c>
    </row>
    <row r="1093" spans="1:3" x14ac:dyDescent="0.2">
      <c r="A1093" s="1">
        <v>1091</v>
      </c>
      <c r="B1093" s="1" t="str">
        <f>"1244568577920950272"</f>
        <v>1244568577920950272</v>
      </c>
      <c r="C1093">
        <v>0</v>
      </c>
    </row>
    <row r="1094" spans="1:3" x14ac:dyDescent="0.2">
      <c r="A1094" s="1">
        <v>1092</v>
      </c>
      <c r="B1094" s="1" t="str">
        <f>"1244569060911661058"</f>
        <v>1244569060911661058</v>
      </c>
      <c r="C1094">
        <v>0</v>
      </c>
    </row>
    <row r="1095" spans="1:3" x14ac:dyDescent="0.2">
      <c r="A1095" s="1">
        <v>1093</v>
      </c>
      <c r="B1095" s="1" t="str">
        <f>"1244572490048974849"</f>
        <v>1244572490048974849</v>
      </c>
      <c r="C1095">
        <v>0</v>
      </c>
    </row>
    <row r="1096" spans="1:3" x14ac:dyDescent="0.2">
      <c r="A1096" s="1">
        <v>1094</v>
      </c>
      <c r="B1096" s="1" t="str">
        <f>"1244572947391614976"</f>
        <v>1244572947391614976</v>
      </c>
      <c r="C1096">
        <v>0</v>
      </c>
    </row>
    <row r="1097" spans="1:3" x14ac:dyDescent="0.2">
      <c r="A1097" s="1">
        <v>1095</v>
      </c>
      <c r="B1097" s="1" t="str">
        <f>"1244576096542220288"</f>
        <v>1244576096542220288</v>
      </c>
      <c r="C1097">
        <v>0</v>
      </c>
    </row>
    <row r="1098" spans="1:3" x14ac:dyDescent="0.2">
      <c r="A1098" s="1">
        <v>1096</v>
      </c>
      <c r="B1098" s="1" t="str">
        <f>"1244576611925741571"</f>
        <v>1244576611925741571</v>
      </c>
      <c r="C1098">
        <v>0</v>
      </c>
    </row>
    <row r="1099" spans="1:3" x14ac:dyDescent="0.2">
      <c r="A1099" s="1">
        <v>1097</v>
      </c>
      <c r="B1099" s="1" t="str">
        <f>"1244576751784792065"</f>
        <v>1244576751784792065</v>
      </c>
      <c r="C1099">
        <v>0</v>
      </c>
    </row>
    <row r="1100" spans="1:3" x14ac:dyDescent="0.2">
      <c r="A1100" s="1">
        <v>1098</v>
      </c>
      <c r="B1100" s="1" t="str">
        <f>"1244577124473856002"</f>
        <v>1244577124473856002</v>
      </c>
      <c r="C1100">
        <v>0</v>
      </c>
    </row>
    <row r="1101" spans="1:3" x14ac:dyDescent="0.2">
      <c r="A1101" s="1">
        <v>1099</v>
      </c>
      <c r="B1101" s="1" t="str">
        <f>"1244577807906344962"</f>
        <v>1244577807906344962</v>
      </c>
      <c r="C1101">
        <v>0</v>
      </c>
    </row>
    <row r="1102" spans="1:3" x14ac:dyDescent="0.2">
      <c r="A1102" s="1">
        <v>1100</v>
      </c>
      <c r="B1102" s="1" t="str">
        <f>"1244578419318415360"</f>
        <v>1244578419318415360</v>
      </c>
      <c r="C1102">
        <v>0</v>
      </c>
    </row>
    <row r="1103" spans="1:3" x14ac:dyDescent="0.2">
      <c r="A1103" s="1">
        <v>1101</v>
      </c>
      <c r="B1103" s="1" t="str">
        <f>"1244579866311344128"</f>
        <v>1244579866311344128</v>
      </c>
      <c r="C1103">
        <v>0</v>
      </c>
    </row>
    <row r="1104" spans="1:3" x14ac:dyDescent="0.2">
      <c r="A1104" s="1">
        <v>1102</v>
      </c>
      <c r="B1104" s="1" t="str">
        <f>"1244583652790599685"</f>
        <v>1244583652790599685</v>
      </c>
      <c r="C1104">
        <v>0</v>
      </c>
    </row>
    <row r="1105" spans="1:3" x14ac:dyDescent="0.2">
      <c r="A1105" s="1">
        <v>1103</v>
      </c>
      <c r="B1105" s="1" t="str">
        <f>"1244584877917458432"</f>
        <v>1244584877917458432</v>
      </c>
      <c r="C1105">
        <v>0</v>
      </c>
    </row>
    <row r="1106" spans="1:3" x14ac:dyDescent="0.2">
      <c r="A1106" s="1">
        <v>1104</v>
      </c>
      <c r="B1106" s="1" t="str">
        <f>"1244587729905692672"</f>
        <v>1244587729905692672</v>
      </c>
      <c r="C1106">
        <v>0</v>
      </c>
    </row>
    <row r="1107" spans="1:3" x14ac:dyDescent="0.2">
      <c r="A1107" s="1">
        <v>1105</v>
      </c>
      <c r="B1107" s="1" t="str">
        <f>"1244596849207578624"</f>
        <v>1244596849207578624</v>
      </c>
      <c r="C1107">
        <v>0</v>
      </c>
    </row>
    <row r="1108" spans="1:3" x14ac:dyDescent="0.2">
      <c r="A1108" s="1">
        <v>1106</v>
      </c>
      <c r="B1108" s="1" t="str">
        <f>"1244598653660147712"</f>
        <v>1244598653660147712</v>
      </c>
      <c r="C1108">
        <v>0</v>
      </c>
    </row>
    <row r="1109" spans="1:3" x14ac:dyDescent="0.2">
      <c r="A1109" s="1">
        <v>1107</v>
      </c>
      <c r="B1109" s="1" t="str">
        <f>"1244598886636744705"</f>
        <v>1244598886636744705</v>
      </c>
      <c r="C1109">
        <v>0</v>
      </c>
    </row>
    <row r="1110" spans="1:3" x14ac:dyDescent="0.2">
      <c r="A1110" s="1">
        <v>1108</v>
      </c>
      <c r="B1110" s="1" t="str">
        <f>"1244599801225908225"</f>
        <v>1244599801225908225</v>
      </c>
      <c r="C1110">
        <v>0</v>
      </c>
    </row>
    <row r="1111" spans="1:3" x14ac:dyDescent="0.2">
      <c r="A1111" s="1">
        <v>1109</v>
      </c>
      <c r="B1111" s="1" t="str">
        <f>"1244606131902824448"</f>
        <v>1244606131902824448</v>
      </c>
      <c r="C1111">
        <v>0</v>
      </c>
    </row>
    <row r="1112" spans="1:3" x14ac:dyDescent="0.2">
      <c r="A1112" s="1">
        <v>1110</v>
      </c>
      <c r="B1112" s="1" t="str">
        <f>"1244606915327537152"</f>
        <v>1244606915327537152</v>
      </c>
      <c r="C1112">
        <v>0</v>
      </c>
    </row>
    <row r="1113" spans="1:3" x14ac:dyDescent="0.2">
      <c r="A1113" s="1">
        <v>1111</v>
      </c>
      <c r="B1113" s="1" t="str">
        <f>"1244607365137211392"</f>
        <v>1244607365137211392</v>
      </c>
      <c r="C1113">
        <v>0</v>
      </c>
    </row>
    <row r="1114" spans="1:3" x14ac:dyDescent="0.2">
      <c r="A1114" s="1">
        <v>1112</v>
      </c>
      <c r="B1114" s="1" t="str">
        <f>"1244608997623312386"</f>
        <v>1244608997623312386</v>
      </c>
      <c r="C1114">
        <v>0</v>
      </c>
    </row>
    <row r="1115" spans="1:3" x14ac:dyDescent="0.2">
      <c r="A1115" s="1">
        <v>1113</v>
      </c>
      <c r="B1115" s="1" t="str">
        <f>"1244609745350254592"</f>
        <v>1244609745350254592</v>
      </c>
      <c r="C1115">
        <v>0</v>
      </c>
    </row>
    <row r="1116" spans="1:3" x14ac:dyDescent="0.2">
      <c r="A1116" s="1">
        <v>1114</v>
      </c>
      <c r="B1116" s="1" t="str">
        <f>"1244618941315629057"</f>
        <v>1244618941315629057</v>
      </c>
      <c r="C1116">
        <v>0</v>
      </c>
    </row>
    <row r="1117" spans="1:3" x14ac:dyDescent="0.2">
      <c r="A1117" s="1">
        <v>1115</v>
      </c>
      <c r="B1117" s="1" t="str">
        <f>"1244619868780953601"</f>
        <v>1244619868780953601</v>
      </c>
      <c r="C1117">
        <v>0</v>
      </c>
    </row>
    <row r="1118" spans="1:3" x14ac:dyDescent="0.2">
      <c r="A1118" s="1">
        <v>1116</v>
      </c>
      <c r="B1118" s="1" t="str">
        <f>"1244620888827482112"</f>
        <v>1244620888827482112</v>
      </c>
      <c r="C1118">
        <v>0</v>
      </c>
    </row>
    <row r="1119" spans="1:3" x14ac:dyDescent="0.2">
      <c r="A1119" s="1">
        <v>1117</v>
      </c>
      <c r="B1119" s="1" t="str">
        <f>"1244623017348599809"</f>
        <v>1244623017348599809</v>
      </c>
      <c r="C1119">
        <v>0</v>
      </c>
    </row>
    <row r="1120" spans="1:3" x14ac:dyDescent="0.2">
      <c r="A1120" s="1">
        <v>1118</v>
      </c>
      <c r="B1120" s="1" t="str">
        <f>"1244625676222844928"</f>
        <v>1244625676222844928</v>
      </c>
      <c r="C1120">
        <v>0</v>
      </c>
    </row>
    <row r="1121" spans="1:3" x14ac:dyDescent="0.2">
      <c r="A1121" s="1">
        <v>1119</v>
      </c>
      <c r="B1121" s="1" t="str">
        <f>"1244628883418370050"</f>
        <v>1244628883418370050</v>
      </c>
      <c r="C1121">
        <v>0</v>
      </c>
    </row>
    <row r="1122" spans="1:3" x14ac:dyDescent="0.2">
      <c r="A1122" s="1">
        <v>1120</v>
      </c>
      <c r="B1122" s="1" t="str">
        <f>"1244630285691518980"</f>
        <v>1244630285691518980</v>
      </c>
      <c r="C1122">
        <v>0</v>
      </c>
    </row>
    <row r="1123" spans="1:3" x14ac:dyDescent="0.2">
      <c r="A1123" s="1">
        <v>1121</v>
      </c>
      <c r="B1123" s="1" t="str">
        <f>"1244632962810986496"</f>
        <v>1244632962810986496</v>
      </c>
      <c r="C1123">
        <v>0</v>
      </c>
    </row>
    <row r="1124" spans="1:3" x14ac:dyDescent="0.2">
      <c r="A1124" s="1">
        <v>1122</v>
      </c>
      <c r="B1124" s="1" t="str">
        <f>"1244637045408116737"</f>
        <v>1244637045408116737</v>
      </c>
      <c r="C1124">
        <v>0</v>
      </c>
    </row>
    <row r="1125" spans="1:3" x14ac:dyDescent="0.2">
      <c r="A1125" s="1">
        <v>1123</v>
      </c>
      <c r="B1125" s="1" t="str">
        <f>"1244639603757387777"</f>
        <v>1244639603757387777</v>
      </c>
      <c r="C1125">
        <v>0</v>
      </c>
    </row>
    <row r="1126" spans="1:3" x14ac:dyDescent="0.2">
      <c r="A1126" s="1">
        <v>1124</v>
      </c>
      <c r="B1126" s="1" t="str">
        <f>"1244640739566309378"</f>
        <v>1244640739566309378</v>
      </c>
      <c r="C1126">
        <v>0</v>
      </c>
    </row>
    <row r="1127" spans="1:3" x14ac:dyDescent="0.2">
      <c r="A1127" s="1">
        <v>1125</v>
      </c>
      <c r="B1127" s="1" t="str">
        <f>"1244640811763056646"</f>
        <v>1244640811763056646</v>
      </c>
      <c r="C1127">
        <v>0</v>
      </c>
    </row>
    <row r="1128" spans="1:3" x14ac:dyDescent="0.2">
      <c r="A1128" s="1">
        <v>1126</v>
      </c>
      <c r="B1128" s="1" t="str">
        <f>"1244642628219604994"</f>
        <v>1244642628219604994</v>
      </c>
      <c r="C1128">
        <v>0</v>
      </c>
    </row>
    <row r="1129" spans="1:3" x14ac:dyDescent="0.2">
      <c r="A1129" s="1">
        <v>1127</v>
      </c>
      <c r="B1129" s="1" t="str">
        <f>"1244645423622610944"</f>
        <v>1244645423622610944</v>
      </c>
      <c r="C1129">
        <v>0</v>
      </c>
    </row>
    <row r="1130" spans="1:3" x14ac:dyDescent="0.2">
      <c r="A1130" s="1">
        <v>1128</v>
      </c>
      <c r="B1130" s="1" t="str">
        <f>"1244646626393817090"</f>
        <v>1244646626393817090</v>
      </c>
      <c r="C1130">
        <v>0</v>
      </c>
    </row>
    <row r="1131" spans="1:3" x14ac:dyDescent="0.2">
      <c r="A1131" s="1">
        <v>1129</v>
      </c>
      <c r="B1131" s="1" t="str">
        <f>"1244648081020379136"</f>
        <v>1244648081020379136</v>
      </c>
      <c r="C1131">
        <v>0</v>
      </c>
    </row>
    <row r="1132" spans="1:3" x14ac:dyDescent="0.2">
      <c r="A1132" s="1">
        <v>1130</v>
      </c>
      <c r="B1132" s="1" t="str">
        <f>"1244648797302644736"</f>
        <v>1244648797302644736</v>
      </c>
      <c r="C1132">
        <v>0</v>
      </c>
    </row>
    <row r="1133" spans="1:3" x14ac:dyDescent="0.2">
      <c r="A1133" s="1">
        <v>1131</v>
      </c>
      <c r="B1133" s="1" t="str">
        <f>"1244655571489480707"</f>
        <v>1244655571489480707</v>
      </c>
      <c r="C1133">
        <v>0</v>
      </c>
    </row>
    <row r="1134" spans="1:3" x14ac:dyDescent="0.2">
      <c r="A1134" s="1">
        <v>1132</v>
      </c>
      <c r="B1134" s="1" t="str">
        <f>"1244658739891798022"</f>
        <v>1244658739891798022</v>
      </c>
      <c r="C1134">
        <v>0</v>
      </c>
    </row>
    <row r="1135" spans="1:3" x14ac:dyDescent="0.2">
      <c r="A1135" s="1">
        <v>1133</v>
      </c>
      <c r="B1135" s="1" t="str">
        <f>"1244661088555327489"</f>
        <v>1244661088555327489</v>
      </c>
      <c r="C1135">
        <v>0</v>
      </c>
    </row>
    <row r="1136" spans="1:3" x14ac:dyDescent="0.2">
      <c r="A1136" s="1">
        <v>1134</v>
      </c>
      <c r="B1136" s="1" t="str">
        <f>"1244661207317073922"</f>
        <v>1244661207317073922</v>
      </c>
      <c r="C1136">
        <v>0</v>
      </c>
    </row>
    <row r="1137" spans="1:3" x14ac:dyDescent="0.2">
      <c r="A1137" s="1">
        <v>1135</v>
      </c>
      <c r="B1137" s="1" t="str">
        <f>"1244661536658001923"</f>
        <v>1244661536658001923</v>
      </c>
      <c r="C1137">
        <v>0</v>
      </c>
    </row>
    <row r="1138" spans="1:3" x14ac:dyDescent="0.2">
      <c r="A1138" s="1">
        <v>1136</v>
      </c>
      <c r="B1138" s="1" t="str">
        <f>"1244664459953680384"</f>
        <v>1244664459953680384</v>
      </c>
      <c r="C1138">
        <v>0</v>
      </c>
    </row>
    <row r="1139" spans="1:3" x14ac:dyDescent="0.2">
      <c r="A1139" s="1">
        <v>1137</v>
      </c>
      <c r="B1139" s="1" t="str">
        <f>"1244665511738294273"</f>
        <v>1244665511738294273</v>
      </c>
      <c r="C1139">
        <v>0</v>
      </c>
    </row>
    <row r="1140" spans="1:3" x14ac:dyDescent="0.2">
      <c r="A1140" s="1">
        <v>1138</v>
      </c>
      <c r="B1140" s="1" t="str">
        <f>"1244667398130728960"</f>
        <v>1244667398130728960</v>
      </c>
      <c r="C1140">
        <v>0</v>
      </c>
    </row>
    <row r="1141" spans="1:3" x14ac:dyDescent="0.2">
      <c r="A1141" s="1">
        <v>1139</v>
      </c>
      <c r="B1141" s="1" t="str">
        <f>"1244668116954689547"</f>
        <v>1244668116954689547</v>
      </c>
      <c r="C1141">
        <v>0</v>
      </c>
    </row>
    <row r="1142" spans="1:3" x14ac:dyDescent="0.2">
      <c r="A1142" s="1">
        <v>1140</v>
      </c>
      <c r="B1142" s="1" t="str">
        <f>"1244671359030099968"</f>
        <v>1244671359030099968</v>
      </c>
      <c r="C1142">
        <v>0</v>
      </c>
    </row>
    <row r="1143" spans="1:3" x14ac:dyDescent="0.2">
      <c r="A1143" s="1">
        <v>1141</v>
      </c>
      <c r="B1143" s="1" t="str">
        <f>"1244677345304330242"</f>
        <v>1244677345304330242</v>
      </c>
      <c r="C1143">
        <v>1</v>
      </c>
    </row>
    <row r="1144" spans="1:3" x14ac:dyDescent="0.2">
      <c r="A1144" s="1">
        <v>1142</v>
      </c>
      <c r="B1144" s="1" t="str">
        <f>"1244678171615727620"</f>
        <v>1244678171615727620</v>
      </c>
      <c r="C1144">
        <v>0</v>
      </c>
    </row>
    <row r="1145" spans="1:3" x14ac:dyDescent="0.2">
      <c r="A1145" s="1">
        <v>1143</v>
      </c>
      <c r="B1145" s="1" t="str">
        <f>"1244678222215774209"</f>
        <v>1244678222215774209</v>
      </c>
      <c r="C1145">
        <v>0</v>
      </c>
    </row>
    <row r="1146" spans="1:3" x14ac:dyDescent="0.2">
      <c r="A1146" s="1">
        <v>1144</v>
      </c>
      <c r="B1146" s="1" t="str">
        <f>"1244679932434923521"</f>
        <v>1244679932434923521</v>
      </c>
      <c r="C1146">
        <v>0</v>
      </c>
    </row>
    <row r="1147" spans="1:3" x14ac:dyDescent="0.2">
      <c r="A1147" s="1">
        <v>1145</v>
      </c>
      <c r="B1147" s="1" t="str">
        <f>"1244682720304934912"</f>
        <v>1244682720304934912</v>
      </c>
      <c r="C1147">
        <v>1</v>
      </c>
    </row>
    <row r="1148" spans="1:3" x14ac:dyDescent="0.2">
      <c r="A1148" s="1">
        <v>1146</v>
      </c>
      <c r="B1148" s="1" t="str">
        <f>"1244686335560081417"</f>
        <v>1244686335560081417</v>
      </c>
      <c r="C1148">
        <v>0</v>
      </c>
    </row>
    <row r="1149" spans="1:3" x14ac:dyDescent="0.2">
      <c r="A1149" s="1">
        <v>1147</v>
      </c>
      <c r="B1149" s="1" t="str">
        <f>"1244689458500427776"</f>
        <v>1244689458500427776</v>
      </c>
      <c r="C1149">
        <v>0</v>
      </c>
    </row>
    <row r="1150" spans="1:3" x14ac:dyDescent="0.2">
      <c r="A1150" s="1">
        <v>1148</v>
      </c>
      <c r="B1150" s="1" t="str">
        <f>"1244690041001164806"</f>
        <v>1244690041001164806</v>
      </c>
      <c r="C1150">
        <v>0</v>
      </c>
    </row>
    <row r="1151" spans="1:3" x14ac:dyDescent="0.2">
      <c r="A1151" s="1">
        <v>1149</v>
      </c>
      <c r="B1151" s="1" t="str">
        <f>"1244693530976624640"</f>
        <v>1244693530976624640</v>
      </c>
      <c r="C1151">
        <v>0</v>
      </c>
    </row>
    <row r="1152" spans="1:3" x14ac:dyDescent="0.2">
      <c r="A1152" s="1">
        <v>1150</v>
      </c>
      <c r="B1152" s="1" t="str">
        <f>"1244695735540551681"</f>
        <v>1244695735540551681</v>
      </c>
      <c r="C1152">
        <v>0</v>
      </c>
    </row>
    <row r="1153" spans="1:3" x14ac:dyDescent="0.2">
      <c r="A1153" s="1">
        <v>1151</v>
      </c>
      <c r="B1153" s="1" t="str">
        <f>"1244695788682448898"</f>
        <v>1244695788682448898</v>
      </c>
      <c r="C1153">
        <v>0</v>
      </c>
    </row>
    <row r="1154" spans="1:3" x14ac:dyDescent="0.2">
      <c r="A1154" s="1">
        <v>1152</v>
      </c>
      <c r="B1154" s="1" t="str">
        <f>"1244696996872630279"</f>
        <v>1244696996872630279</v>
      </c>
      <c r="C1154">
        <v>0</v>
      </c>
    </row>
    <row r="1155" spans="1:3" x14ac:dyDescent="0.2">
      <c r="A1155" s="1">
        <v>1153</v>
      </c>
      <c r="B1155" s="1" t="str">
        <f>"1244697037808881664"</f>
        <v>1244697037808881664</v>
      </c>
      <c r="C1155">
        <v>0</v>
      </c>
    </row>
    <row r="1156" spans="1:3" x14ac:dyDescent="0.2">
      <c r="A1156" s="1">
        <v>1154</v>
      </c>
      <c r="B1156" s="1" t="str">
        <f>"1244700931473768449"</f>
        <v>1244700931473768449</v>
      </c>
      <c r="C1156">
        <v>0</v>
      </c>
    </row>
    <row r="1157" spans="1:3" x14ac:dyDescent="0.2">
      <c r="A1157" s="1">
        <v>1155</v>
      </c>
      <c r="B1157" s="1" t="str">
        <f>"1244705078797312000"</f>
        <v>1244705078797312000</v>
      </c>
      <c r="C1157">
        <v>0</v>
      </c>
    </row>
    <row r="1158" spans="1:3" x14ac:dyDescent="0.2">
      <c r="A1158" s="1">
        <v>1156</v>
      </c>
      <c r="B1158" s="1" t="str">
        <f>"1244708473910317058"</f>
        <v>1244708473910317058</v>
      </c>
      <c r="C1158">
        <v>0</v>
      </c>
    </row>
    <row r="1159" spans="1:3" x14ac:dyDescent="0.2">
      <c r="A1159" s="1">
        <v>1157</v>
      </c>
      <c r="B1159" s="1" t="str">
        <f>"1244709576446021634"</f>
        <v>1244709576446021634</v>
      </c>
      <c r="C1159">
        <v>0</v>
      </c>
    </row>
    <row r="1160" spans="1:3" x14ac:dyDescent="0.2">
      <c r="A1160" s="1">
        <v>1158</v>
      </c>
      <c r="B1160" s="1" t="str">
        <f>"1244711067302887426"</f>
        <v>1244711067302887426</v>
      </c>
      <c r="C1160">
        <v>0</v>
      </c>
    </row>
    <row r="1161" spans="1:3" x14ac:dyDescent="0.2">
      <c r="A1161" s="1">
        <v>1159</v>
      </c>
      <c r="B1161" s="1" t="str">
        <f>"1244719519169482754"</f>
        <v>1244719519169482754</v>
      </c>
      <c r="C1161">
        <v>0</v>
      </c>
    </row>
    <row r="1162" spans="1:3" x14ac:dyDescent="0.2">
      <c r="A1162" s="1">
        <v>1160</v>
      </c>
      <c r="B1162" s="1" t="str">
        <f>"1244730046784438283"</f>
        <v>1244730046784438283</v>
      </c>
      <c r="C1162">
        <v>0</v>
      </c>
    </row>
    <row r="1163" spans="1:3" x14ac:dyDescent="0.2">
      <c r="A1163" s="1">
        <v>1161</v>
      </c>
      <c r="B1163" s="1" t="str">
        <f>"1244730406638891009"</f>
        <v>1244730406638891009</v>
      </c>
      <c r="C1163">
        <v>0</v>
      </c>
    </row>
    <row r="1164" spans="1:3" x14ac:dyDescent="0.2">
      <c r="A1164" s="1">
        <v>1162</v>
      </c>
      <c r="B1164" s="1" t="str">
        <f>"1244739314577178630"</f>
        <v>1244739314577178630</v>
      </c>
      <c r="C1164">
        <v>0</v>
      </c>
    </row>
    <row r="1165" spans="1:3" x14ac:dyDescent="0.2">
      <c r="A1165" s="1">
        <v>1163</v>
      </c>
      <c r="B1165" s="1" t="str">
        <f>"1244745141312802817"</f>
        <v>1244745141312802817</v>
      </c>
      <c r="C1165">
        <v>0</v>
      </c>
    </row>
    <row r="1166" spans="1:3" x14ac:dyDescent="0.2">
      <c r="A1166" s="1">
        <v>1164</v>
      </c>
      <c r="B1166" s="1" t="str">
        <f>"1244746443937714177"</f>
        <v>1244746443937714177</v>
      </c>
      <c r="C1166">
        <v>0</v>
      </c>
    </row>
    <row r="1167" spans="1:3" x14ac:dyDescent="0.2">
      <c r="A1167" s="1">
        <v>1165</v>
      </c>
      <c r="B1167" s="1" t="str">
        <f>"1244751687195209728"</f>
        <v>1244751687195209728</v>
      </c>
      <c r="C1167">
        <v>0</v>
      </c>
    </row>
    <row r="1168" spans="1:3" x14ac:dyDescent="0.2">
      <c r="A1168" s="1">
        <v>1166</v>
      </c>
      <c r="B1168" s="1" t="str">
        <f>"1244753361435602944"</f>
        <v>1244753361435602944</v>
      </c>
      <c r="C1168">
        <v>0</v>
      </c>
    </row>
    <row r="1169" spans="1:3" x14ac:dyDescent="0.2">
      <c r="A1169" s="1">
        <v>1167</v>
      </c>
      <c r="B1169" s="1" t="str">
        <f>"1244768097493540864"</f>
        <v>1244768097493540864</v>
      </c>
      <c r="C1169">
        <v>0</v>
      </c>
    </row>
    <row r="1170" spans="1:3" x14ac:dyDescent="0.2">
      <c r="A1170" s="1">
        <v>1168</v>
      </c>
      <c r="B1170" s="1" t="str">
        <f>"1244786616985583616"</f>
        <v>1244786616985583616</v>
      </c>
      <c r="C1170">
        <v>0</v>
      </c>
    </row>
    <row r="1171" spans="1:3" x14ac:dyDescent="0.2">
      <c r="A1171" s="1">
        <v>1169</v>
      </c>
      <c r="B1171" s="1" t="str">
        <f>"1244860020073869314"</f>
        <v>1244860020073869314</v>
      </c>
      <c r="C1171">
        <v>0</v>
      </c>
    </row>
    <row r="1172" spans="1:3" x14ac:dyDescent="0.2">
      <c r="A1172" s="1">
        <v>1170</v>
      </c>
      <c r="B1172" s="1" t="str">
        <f>"1244872900424892416"</f>
        <v>1244872900424892416</v>
      </c>
      <c r="C1172">
        <v>0</v>
      </c>
    </row>
    <row r="1173" spans="1:3" x14ac:dyDescent="0.2">
      <c r="A1173" s="1">
        <v>1171</v>
      </c>
      <c r="B1173" s="1" t="str">
        <f>"1244880532799926272"</f>
        <v>1244880532799926272</v>
      </c>
      <c r="C1173">
        <v>0</v>
      </c>
    </row>
    <row r="1174" spans="1:3" x14ac:dyDescent="0.2">
      <c r="A1174" s="1">
        <v>1172</v>
      </c>
      <c r="B1174" s="1" t="str">
        <f>"1244880693680898048"</f>
        <v>1244880693680898048</v>
      </c>
      <c r="C1174">
        <v>0</v>
      </c>
    </row>
    <row r="1175" spans="1:3" x14ac:dyDescent="0.2">
      <c r="A1175" s="1">
        <v>1173</v>
      </c>
      <c r="B1175" s="1" t="str">
        <f>"1244881871684730880"</f>
        <v>1244881871684730880</v>
      </c>
      <c r="C1175">
        <v>1</v>
      </c>
    </row>
    <row r="1176" spans="1:3" x14ac:dyDescent="0.2">
      <c r="A1176" s="1">
        <v>1174</v>
      </c>
      <c r="B1176" s="1" t="str">
        <f>"1244884530340810753"</f>
        <v>1244884530340810753</v>
      </c>
      <c r="C1176">
        <v>0</v>
      </c>
    </row>
    <row r="1177" spans="1:3" x14ac:dyDescent="0.2">
      <c r="A1177" s="1">
        <v>1175</v>
      </c>
      <c r="B1177" s="1" t="str">
        <f>"1244888208011378688"</f>
        <v>1244888208011378688</v>
      </c>
      <c r="C1177">
        <v>0</v>
      </c>
    </row>
    <row r="1178" spans="1:3" x14ac:dyDescent="0.2">
      <c r="A1178" s="1">
        <v>1176</v>
      </c>
      <c r="B1178" s="1" t="str">
        <f>"1244889268771852288"</f>
        <v>1244889268771852288</v>
      </c>
      <c r="C1178">
        <v>0</v>
      </c>
    </row>
    <row r="1179" spans="1:3" x14ac:dyDescent="0.2">
      <c r="A1179" s="1">
        <v>1177</v>
      </c>
      <c r="B1179" s="1" t="str">
        <f>"1244891112952729600"</f>
        <v>1244891112952729600</v>
      </c>
      <c r="C1179">
        <v>0</v>
      </c>
    </row>
    <row r="1180" spans="1:3" x14ac:dyDescent="0.2">
      <c r="A1180" s="1">
        <v>1178</v>
      </c>
      <c r="B1180" s="1" t="str">
        <f>"1244891333409595398"</f>
        <v>1244891333409595398</v>
      </c>
      <c r="C1180">
        <v>0</v>
      </c>
    </row>
    <row r="1181" spans="1:3" x14ac:dyDescent="0.2">
      <c r="A1181" s="1">
        <v>1179</v>
      </c>
      <c r="B1181" s="1" t="str">
        <f>"1244897970216148995"</f>
        <v>1244897970216148995</v>
      </c>
      <c r="C1181">
        <v>0</v>
      </c>
    </row>
    <row r="1182" spans="1:3" x14ac:dyDescent="0.2">
      <c r="A1182" s="1">
        <v>1180</v>
      </c>
      <c r="B1182" s="1" t="str">
        <f>"1244902758513364992"</f>
        <v>1244902758513364992</v>
      </c>
      <c r="C1182">
        <v>0</v>
      </c>
    </row>
    <row r="1183" spans="1:3" x14ac:dyDescent="0.2">
      <c r="A1183" s="1">
        <v>1181</v>
      </c>
      <c r="B1183" s="1" t="str">
        <f>"1244902954462842880"</f>
        <v>1244902954462842880</v>
      </c>
      <c r="C1183">
        <v>0</v>
      </c>
    </row>
    <row r="1184" spans="1:3" x14ac:dyDescent="0.2">
      <c r="A1184" s="1">
        <v>1182</v>
      </c>
      <c r="B1184" s="1" t="str">
        <f>"1244903230234071040"</f>
        <v>1244903230234071040</v>
      </c>
      <c r="C1184">
        <v>0</v>
      </c>
    </row>
    <row r="1185" spans="1:3" x14ac:dyDescent="0.2">
      <c r="A1185" s="1">
        <v>1183</v>
      </c>
      <c r="B1185" s="1" t="str">
        <f>"1244913630459637766"</f>
        <v>1244913630459637766</v>
      </c>
      <c r="C1185">
        <v>0</v>
      </c>
    </row>
    <row r="1186" spans="1:3" x14ac:dyDescent="0.2">
      <c r="A1186" s="1">
        <v>1184</v>
      </c>
      <c r="B1186" s="1" t="str">
        <f>"1244917716546400257"</f>
        <v>1244917716546400257</v>
      </c>
      <c r="C1186">
        <v>0</v>
      </c>
    </row>
    <row r="1187" spans="1:3" x14ac:dyDescent="0.2">
      <c r="A1187" s="1">
        <v>1185</v>
      </c>
      <c r="B1187" s="1" t="str">
        <f>"1244918192528596992"</f>
        <v>1244918192528596992</v>
      </c>
      <c r="C1187">
        <v>0</v>
      </c>
    </row>
    <row r="1188" spans="1:3" x14ac:dyDescent="0.2">
      <c r="A1188" s="1">
        <v>1186</v>
      </c>
      <c r="B1188" s="1" t="str">
        <f>"1244919670651662336"</f>
        <v>1244919670651662336</v>
      </c>
      <c r="C1188">
        <v>0</v>
      </c>
    </row>
    <row r="1189" spans="1:3" x14ac:dyDescent="0.2">
      <c r="A1189" s="1">
        <v>1187</v>
      </c>
      <c r="B1189" s="1" t="str">
        <f>"1244920492223614976"</f>
        <v>1244920492223614976</v>
      </c>
      <c r="C1189">
        <v>0</v>
      </c>
    </row>
    <row r="1190" spans="1:3" x14ac:dyDescent="0.2">
      <c r="A1190" s="1">
        <v>1188</v>
      </c>
      <c r="B1190" s="1" t="str">
        <f>"1244922455875112960"</f>
        <v>1244922455875112960</v>
      </c>
      <c r="C1190">
        <v>0</v>
      </c>
    </row>
    <row r="1191" spans="1:3" x14ac:dyDescent="0.2">
      <c r="A1191" s="1">
        <v>1189</v>
      </c>
      <c r="B1191" s="1" t="str">
        <f>"1244923425388453889"</f>
        <v>1244923425388453889</v>
      </c>
      <c r="C1191">
        <v>0</v>
      </c>
    </row>
    <row r="1192" spans="1:3" x14ac:dyDescent="0.2">
      <c r="A1192" s="1">
        <v>1190</v>
      </c>
      <c r="B1192" s="1" t="str">
        <f>"1244929854799335424"</f>
        <v>1244929854799335424</v>
      </c>
      <c r="C1192">
        <v>0</v>
      </c>
    </row>
    <row r="1193" spans="1:3" x14ac:dyDescent="0.2">
      <c r="A1193" s="1">
        <v>1191</v>
      </c>
      <c r="B1193" s="1" t="str">
        <f>"1244940166755758085"</f>
        <v>1244940166755758085</v>
      </c>
      <c r="C1193">
        <v>0</v>
      </c>
    </row>
    <row r="1194" spans="1:3" x14ac:dyDescent="0.2">
      <c r="A1194" s="1">
        <v>1192</v>
      </c>
      <c r="B1194" s="1" t="str">
        <f>"1244945474379042816"</f>
        <v>1244945474379042816</v>
      </c>
      <c r="C1194">
        <v>0</v>
      </c>
    </row>
    <row r="1195" spans="1:3" x14ac:dyDescent="0.2">
      <c r="A1195" s="1">
        <v>1193</v>
      </c>
      <c r="B1195" s="1" t="str">
        <f>"1244949166155075585"</f>
        <v>1244949166155075585</v>
      </c>
      <c r="C1195">
        <v>0</v>
      </c>
    </row>
    <row r="1196" spans="1:3" x14ac:dyDescent="0.2">
      <c r="A1196" s="1">
        <v>1194</v>
      </c>
      <c r="B1196" s="1" t="str">
        <f>"1244951903215091712"</f>
        <v>1244951903215091712</v>
      </c>
      <c r="C1196">
        <v>0</v>
      </c>
    </row>
    <row r="1197" spans="1:3" x14ac:dyDescent="0.2">
      <c r="A1197" s="1">
        <v>1195</v>
      </c>
      <c r="B1197" s="1" t="str">
        <f>"1244953686234841088"</f>
        <v>1244953686234841088</v>
      </c>
      <c r="C1197">
        <v>0</v>
      </c>
    </row>
    <row r="1198" spans="1:3" x14ac:dyDescent="0.2">
      <c r="A1198" s="1">
        <v>1196</v>
      </c>
      <c r="B1198" s="1" t="str">
        <f>"1244957369211269122"</f>
        <v>1244957369211269122</v>
      </c>
      <c r="C1198">
        <v>0</v>
      </c>
    </row>
    <row r="1199" spans="1:3" x14ac:dyDescent="0.2">
      <c r="A1199" s="1">
        <v>1197</v>
      </c>
      <c r="B1199" s="1" t="str">
        <f>"1244959616120901638"</f>
        <v>1244959616120901638</v>
      </c>
      <c r="C1199">
        <v>0</v>
      </c>
    </row>
    <row r="1200" spans="1:3" x14ac:dyDescent="0.2">
      <c r="A1200" s="1">
        <v>1198</v>
      </c>
      <c r="B1200" s="1" t="str">
        <f>"1244961211239858179"</f>
        <v>1244961211239858179</v>
      </c>
      <c r="C1200">
        <v>0</v>
      </c>
    </row>
    <row r="1201" spans="1:3" x14ac:dyDescent="0.2">
      <c r="A1201" s="1">
        <v>1199</v>
      </c>
      <c r="B1201" s="1" t="str">
        <f>"1244964369471098880"</f>
        <v>1244964369471098880</v>
      </c>
      <c r="C1201">
        <v>0</v>
      </c>
    </row>
    <row r="1202" spans="1:3" x14ac:dyDescent="0.2">
      <c r="A1202" s="1">
        <v>1200</v>
      </c>
      <c r="B1202" s="1" t="str">
        <f>"1244968107719954432"</f>
        <v>1244968107719954432</v>
      </c>
      <c r="C1202">
        <v>0</v>
      </c>
    </row>
    <row r="1203" spans="1:3" x14ac:dyDescent="0.2">
      <c r="A1203" s="1">
        <v>1201</v>
      </c>
      <c r="B1203" s="1" t="str">
        <f>"1244969583422910466"</f>
        <v>1244969583422910466</v>
      </c>
      <c r="C1203">
        <v>0</v>
      </c>
    </row>
    <row r="1204" spans="1:3" x14ac:dyDescent="0.2">
      <c r="A1204" s="1">
        <v>1202</v>
      </c>
      <c r="B1204" s="1" t="str">
        <f>"1244969970712313857"</f>
        <v>1244969970712313857</v>
      </c>
      <c r="C1204">
        <v>0</v>
      </c>
    </row>
    <row r="1205" spans="1:3" x14ac:dyDescent="0.2">
      <c r="A1205" s="1">
        <v>1203</v>
      </c>
      <c r="B1205" s="1" t="str">
        <f>"1244970150740230145"</f>
        <v>1244970150740230145</v>
      </c>
      <c r="C1205">
        <v>0</v>
      </c>
    </row>
    <row r="1206" spans="1:3" x14ac:dyDescent="0.2">
      <c r="A1206" s="1">
        <v>1204</v>
      </c>
      <c r="B1206" s="1" t="str">
        <f>"1244971379734335494"</f>
        <v>1244971379734335494</v>
      </c>
      <c r="C1206">
        <v>0</v>
      </c>
    </row>
    <row r="1207" spans="1:3" x14ac:dyDescent="0.2">
      <c r="A1207" s="1">
        <v>1205</v>
      </c>
      <c r="B1207" s="1" t="str">
        <f>"1244977126362791936"</f>
        <v>1244977126362791936</v>
      </c>
      <c r="C1207">
        <v>0</v>
      </c>
    </row>
    <row r="1208" spans="1:3" x14ac:dyDescent="0.2">
      <c r="A1208" s="1">
        <v>1206</v>
      </c>
      <c r="B1208" s="1" t="str">
        <f>"1244984527912566784"</f>
        <v>1244984527912566784</v>
      </c>
      <c r="C1208">
        <v>0</v>
      </c>
    </row>
    <row r="1209" spans="1:3" x14ac:dyDescent="0.2">
      <c r="A1209" s="1">
        <v>1207</v>
      </c>
      <c r="B1209" s="1" t="str">
        <f>"1244988172188225536"</f>
        <v>1244988172188225536</v>
      </c>
      <c r="C1209">
        <v>0</v>
      </c>
    </row>
    <row r="1210" spans="1:3" x14ac:dyDescent="0.2">
      <c r="A1210" s="1">
        <v>1208</v>
      </c>
      <c r="B1210" s="1" t="str">
        <f>"1244990863094304770"</f>
        <v>1244990863094304770</v>
      </c>
      <c r="C1210">
        <v>0</v>
      </c>
    </row>
    <row r="1211" spans="1:3" x14ac:dyDescent="0.2">
      <c r="A1211" s="1">
        <v>1209</v>
      </c>
      <c r="B1211" s="1" t="str">
        <f>"1244992584742850568"</f>
        <v>1244992584742850568</v>
      </c>
      <c r="C1211">
        <v>0</v>
      </c>
    </row>
    <row r="1212" spans="1:3" x14ac:dyDescent="0.2">
      <c r="A1212" s="1">
        <v>1210</v>
      </c>
      <c r="B1212" s="1" t="str">
        <f>"1244995278916198400"</f>
        <v>1244995278916198400</v>
      </c>
      <c r="C1212">
        <v>0</v>
      </c>
    </row>
    <row r="1213" spans="1:3" x14ac:dyDescent="0.2">
      <c r="A1213" s="1">
        <v>1211</v>
      </c>
      <c r="B1213" s="1" t="str">
        <f>"1244996760596025348"</f>
        <v>1244996760596025348</v>
      </c>
      <c r="C1213">
        <v>0</v>
      </c>
    </row>
    <row r="1214" spans="1:3" x14ac:dyDescent="0.2">
      <c r="A1214" s="1">
        <v>1212</v>
      </c>
      <c r="B1214" s="1" t="str">
        <f>"1244996870830727168"</f>
        <v>1244996870830727168</v>
      </c>
      <c r="C1214">
        <v>1</v>
      </c>
    </row>
    <row r="1215" spans="1:3" x14ac:dyDescent="0.2">
      <c r="A1215" s="1">
        <v>1213</v>
      </c>
      <c r="B1215" s="1" t="str">
        <f>"1245000755309883393"</f>
        <v>1245000755309883393</v>
      </c>
      <c r="C1215">
        <v>0</v>
      </c>
    </row>
    <row r="1216" spans="1:3" x14ac:dyDescent="0.2">
      <c r="A1216" s="1">
        <v>1214</v>
      </c>
      <c r="B1216" s="1" t="str">
        <f>"1245001922936999944"</f>
        <v>1245001922936999944</v>
      </c>
      <c r="C1216">
        <v>0</v>
      </c>
    </row>
    <row r="1217" spans="1:3" x14ac:dyDescent="0.2">
      <c r="A1217" s="1">
        <v>1215</v>
      </c>
      <c r="B1217" s="1" t="str">
        <f>"1245002004004552705"</f>
        <v>1245002004004552705</v>
      </c>
      <c r="C1217">
        <v>0</v>
      </c>
    </row>
    <row r="1218" spans="1:3" x14ac:dyDescent="0.2">
      <c r="A1218" s="1">
        <v>1216</v>
      </c>
      <c r="B1218" s="1" t="str">
        <f>"1245002279062843393"</f>
        <v>1245002279062843393</v>
      </c>
      <c r="C1218">
        <v>0</v>
      </c>
    </row>
    <row r="1219" spans="1:3" x14ac:dyDescent="0.2">
      <c r="A1219" s="1">
        <v>1217</v>
      </c>
      <c r="B1219" s="1" t="str">
        <f>"1245002723831042053"</f>
        <v>1245002723831042053</v>
      </c>
      <c r="C1219">
        <v>0</v>
      </c>
    </row>
    <row r="1220" spans="1:3" x14ac:dyDescent="0.2">
      <c r="A1220" s="1">
        <v>1218</v>
      </c>
      <c r="B1220" s="1" t="str">
        <f>"1245004632331563013"</f>
        <v>1245004632331563013</v>
      </c>
      <c r="C1220">
        <v>0</v>
      </c>
    </row>
    <row r="1221" spans="1:3" x14ac:dyDescent="0.2">
      <c r="A1221" s="1">
        <v>1219</v>
      </c>
      <c r="B1221" s="1" t="str">
        <f>"1245005314912653317"</f>
        <v>1245005314912653317</v>
      </c>
      <c r="C1221">
        <v>0</v>
      </c>
    </row>
    <row r="1222" spans="1:3" x14ac:dyDescent="0.2">
      <c r="A1222" s="1">
        <v>1220</v>
      </c>
      <c r="B1222" s="1" t="str">
        <f>"1245007895751725056"</f>
        <v>1245007895751725056</v>
      </c>
      <c r="C1222">
        <v>0</v>
      </c>
    </row>
    <row r="1223" spans="1:3" x14ac:dyDescent="0.2">
      <c r="A1223" s="1">
        <v>1221</v>
      </c>
      <c r="B1223" s="1" t="str">
        <f>"1245012073958060034"</f>
        <v>1245012073958060034</v>
      </c>
      <c r="C1223">
        <v>0</v>
      </c>
    </row>
    <row r="1224" spans="1:3" x14ac:dyDescent="0.2">
      <c r="A1224" s="1">
        <v>1222</v>
      </c>
      <c r="B1224" s="1" t="str">
        <f>"1245012301662564354"</f>
        <v>1245012301662564354</v>
      </c>
      <c r="C1224">
        <v>0</v>
      </c>
    </row>
    <row r="1225" spans="1:3" x14ac:dyDescent="0.2">
      <c r="A1225" s="1">
        <v>1223</v>
      </c>
      <c r="B1225" s="1" t="str">
        <f>"1245014020748447745"</f>
        <v>1245014020748447745</v>
      </c>
      <c r="C1225">
        <v>0</v>
      </c>
    </row>
    <row r="1226" spans="1:3" x14ac:dyDescent="0.2">
      <c r="A1226" s="1">
        <v>1224</v>
      </c>
      <c r="B1226" s="1" t="str">
        <f>"1245015013041016833"</f>
        <v>1245015013041016833</v>
      </c>
      <c r="C1226">
        <v>0</v>
      </c>
    </row>
    <row r="1227" spans="1:3" x14ac:dyDescent="0.2">
      <c r="A1227" s="1">
        <v>1225</v>
      </c>
      <c r="B1227" s="1" t="str">
        <f>"1245019506432520192"</f>
        <v>1245019506432520192</v>
      </c>
      <c r="C1227">
        <v>0</v>
      </c>
    </row>
    <row r="1228" spans="1:3" x14ac:dyDescent="0.2">
      <c r="A1228" s="1">
        <v>1226</v>
      </c>
      <c r="B1228" s="1" t="str">
        <f>"1245023234912706561"</f>
        <v>1245023234912706561</v>
      </c>
      <c r="C1228">
        <v>0</v>
      </c>
    </row>
    <row r="1229" spans="1:3" x14ac:dyDescent="0.2">
      <c r="A1229" s="1">
        <v>1227</v>
      </c>
      <c r="B1229" s="1" t="str">
        <f>"1245024058523226113"</f>
        <v>1245024058523226113</v>
      </c>
      <c r="C1229">
        <v>0</v>
      </c>
    </row>
    <row r="1230" spans="1:3" x14ac:dyDescent="0.2">
      <c r="A1230" s="1">
        <v>1228</v>
      </c>
      <c r="B1230" s="1" t="str">
        <f>"1245025678770176001"</f>
        <v>1245025678770176001</v>
      </c>
      <c r="C1230">
        <v>0</v>
      </c>
    </row>
    <row r="1231" spans="1:3" x14ac:dyDescent="0.2">
      <c r="A1231" s="1">
        <v>1229</v>
      </c>
      <c r="B1231" s="1" t="str">
        <f>"1245026478334541826"</f>
        <v>1245026478334541826</v>
      </c>
      <c r="C1231">
        <v>0</v>
      </c>
    </row>
    <row r="1232" spans="1:3" x14ac:dyDescent="0.2">
      <c r="A1232" s="1">
        <v>1230</v>
      </c>
      <c r="B1232" s="1" t="str">
        <f>"1245029848394989569"</f>
        <v>1245029848394989569</v>
      </c>
      <c r="C1232">
        <v>0</v>
      </c>
    </row>
    <row r="1233" spans="1:3" x14ac:dyDescent="0.2">
      <c r="A1233" s="1">
        <v>1231</v>
      </c>
      <c r="B1233" s="1" t="str">
        <f>"1245031359007068160"</f>
        <v>1245031359007068160</v>
      </c>
      <c r="C1233">
        <v>0</v>
      </c>
    </row>
    <row r="1234" spans="1:3" x14ac:dyDescent="0.2">
      <c r="A1234" s="1">
        <v>1232</v>
      </c>
      <c r="B1234" s="1" t="str">
        <f>"1245031647591964674"</f>
        <v>1245031647591964674</v>
      </c>
      <c r="C1234">
        <v>0</v>
      </c>
    </row>
    <row r="1235" spans="1:3" x14ac:dyDescent="0.2">
      <c r="A1235" s="1">
        <v>1233</v>
      </c>
      <c r="B1235" s="1" t="str">
        <f>"1245032498658230272"</f>
        <v>1245032498658230272</v>
      </c>
      <c r="C1235">
        <v>0</v>
      </c>
    </row>
    <row r="1236" spans="1:3" x14ac:dyDescent="0.2">
      <c r="A1236" s="1">
        <v>1234</v>
      </c>
      <c r="B1236" s="1" t="str">
        <f>"1245037345260187649"</f>
        <v>1245037345260187649</v>
      </c>
      <c r="C1236">
        <v>0</v>
      </c>
    </row>
    <row r="1237" spans="1:3" x14ac:dyDescent="0.2">
      <c r="A1237" s="1">
        <v>1235</v>
      </c>
      <c r="B1237" s="1" t="str">
        <f>"1245038228383596545"</f>
        <v>1245038228383596545</v>
      </c>
      <c r="C1237">
        <v>1</v>
      </c>
    </row>
    <row r="1238" spans="1:3" x14ac:dyDescent="0.2">
      <c r="A1238" s="1">
        <v>1236</v>
      </c>
      <c r="B1238" s="1" t="str">
        <f>"1245039202460450822"</f>
        <v>1245039202460450822</v>
      </c>
      <c r="C1238">
        <v>0</v>
      </c>
    </row>
    <row r="1239" spans="1:3" x14ac:dyDescent="0.2">
      <c r="A1239" s="1">
        <v>1237</v>
      </c>
      <c r="B1239" s="1" t="str">
        <f>"1245045130052227074"</f>
        <v>1245045130052227074</v>
      </c>
      <c r="C1239">
        <v>0</v>
      </c>
    </row>
    <row r="1240" spans="1:3" x14ac:dyDescent="0.2">
      <c r="A1240" s="1">
        <v>1238</v>
      </c>
      <c r="B1240" s="1" t="str">
        <f>"1245047593492774912"</f>
        <v>1245047593492774912</v>
      </c>
      <c r="C1240">
        <v>0</v>
      </c>
    </row>
    <row r="1241" spans="1:3" x14ac:dyDescent="0.2">
      <c r="A1241" s="1">
        <v>1239</v>
      </c>
      <c r="B1241" s="1" t="str">
        <f>"1245055905957371904"</f>
        <v>1245055905957371904</v>
      </c>
      <c r="C1241">
        <v>0</v>
      </c>
    </row>
    <row r="1242" spans="1:3" x14ac:dyDescent="0.2">
      <c r="A1242" s="1">
        <v>1240</v>
      </c>
      <c r="B1242" s="1" t="str">
        <f>"1245057286881652736"</f>
        <v>1245057286881652736</v>
      </c>
      <c r="C1242">
        <v>0</v>
      </c>
    </row>
    <row r="1243" spans="1:3" x14ac:dyDescent="0.2">
      <c r="A1243" s="1">
        <v>1241</v>
      </c>
      <c r="B1243" s="1" t="str">
        <f>"1245058242398617601"</f>
        <v>1245058242398617601</v>
      </c>
      <c r="C1243">
        <v>0</v>
      </c>
    </row>
    <row r="1244" spans="1:3" x14ac:dyDescent="0.2">
      <c r="A1244" s="1">
        <v>1242</v>
      </c>
      <c r="B1244" s="1" t="str">
        <f>"1245058583454273537"</f>
        <v>1245058583454273537</v>
      </c>
      <c r="C1244">
        <v>0</v>
      </c>
    </row>
    <row r="1245" spans="1:3" x14ac:dyDescent="0.2">
      <c r="A1245" s="1">
        <v>1243</v>
      </c>
      <c r="B1245" s="1" t="str">
        <f>"1245059296079077376"</f>
        <v>1245059296079077376</v>
      </c>
      <c r="C1245">
        <v>0</v>
      </c>
    </row>
    <row r="1246" spans="1:3" x14ac:dyDescent="0.2">
      <c r="A1246" s="1">
        <v>1244</v>
      </c>
      <c r="B1246" s="1" t="str">
        <f>"1245060665896652802"</f>
        <v>1245060665896652802</v>
      </c>
      <c r="C1246">
        <v>0</v>
      </c>
    </row>
    <row r="1247" spans="1:3" x14ac:dyDescent="0.2">
      <c r="A1247" s="1">
        <v>1245</v>
      </c>
      <c r="B1247" s="1" t="str">
        <f>"1245061033594687488"</f>
        <v>1245061033594687488</v>
      </c>
      <c r="C1247">
        <v>0</v>
      </c>
    </row>
    <row r="1248" spans="1:3" x14ac:dyDescent="0.2">
      <c r="A1248" s="1">
        <v>1246</v>
      </c>
      <c r="B1248" s="1" t="str">
        <f>"1245061352084901888"</f>
        <v>1245061352084901888</v>
      </c>
      <c r="C1248">
        <v>0</v>
      </c>
    </row>
    <row r="1249" spans="1:3" x14ac:dyDescent="0.2">
      <c r="A1249" s="1">
        <v>1247</v>
      </c>
      <c r="B1249" s="1" t="str">
        <f>"1245062185467949057"</f>
        <v>1245062185467949057</v>
      </c>
      <c r="C1249">
        <v>0</v>
      </c>
    </row>
    <row r="1250" spans="1:3" x14ac:dyDescent="0.2">
      <c r="A1250" s="1">
        <v>1248</v>
      </c>
      <c r="B1250" s="1" t="str">
        <f>"1245062235132760070"</f>
        <v>1245062235132760070</v>
      </c>
      <c r="C1250">
        <v>0</v>
      </c>
    </row>
    <row r="1251" spans="1:3" x14ac:dyDescent="0.2">
      <c r="A1251" s="1">
        <v>1249</v>
      </c>
      <c r="B1251" s="1" t="str">
        <f>"1245063564425134080"</f>
        <v>1245063564425134080</v>
      </c>
      <c r="C1251">
        <v>0</v>
      </c>
    </row>
    <row r="1252" spans="1:3" x14ac:dyDescent="0.2">
      <c r="A1252" s="1">
        <v>1250</v>
      </c>
      <c r="B1252" s="1" t="str">
        <f>"1245064447766528002"</f>
        <v>1245064447766528002</v>
      </c>
      <c r="C1252">
        <v>0</v>
      </c>
    </row>
    <row r="1253" spans="1:3" x14ac:dyDescent="0.2">
      <c r="A1253" s="1">
        <v>1251</v>
      </c>
      <c r="B1253" s="1" t="str">
        <f>"1245070171594776582"</f>
        <v>1245070171594776582</v>
      </c>
      <c r="C1253">
        <v>0</v>
      </c>
    </row>
    <row r="1254" spans="1:3" x14ac:dyDescent="0.2">
      <c r="A1254" s="1">
        <v>1252</v>
      </c>
      <c r="B1254" s="1" t="str">
        <f>"1245071636576993280"</f>
        <v>1245071636576993280</v>
      </c>
      <c r="C1254">
        <v>0</v>
      </c>
    </row>
    <row r="1255" spans="1:3" x14ac:dyDescent="0.2">
      <c r="A1255" s="1">
        <v>1253</v>
      </c>
      <c r="B1255" s="1" t="str">
        <f>"1245073061646303233"</f>
        <v>1245073061646303233</v>
      </c>
      <c r="C1255">
        <v>0</v>
      </c>
    </row>
    <row r="1256" spans="1:3" x14ac:dyDescent="0.2">
      <c r="A1256" s="1">
        <v>1254</v>
      </c>
      <c r="B1256" s="1" t="str">
        <f>"1245073355981697030"</f>
        <v>1245073355981697030</v>
      </c>
      <c r="C1256">
        <v>0</v>
      </c>
    </row>
    <row r="1257" spans="1:3" x14ac:dyDescent="0.2">
      <c r="A1257" s="1">
        <v>1255</v>
      </c>
      <c r="B1257" s="1" t="str">
        <f>"1245074366695686144"</f>
        <v>1245074366695686144</v>
      </c>
      <c r="C1257">
        <v>0</v>
      </c>
    </row>
    <row r="1258" spans="1:3" x14ac:dyDescent="0.2">
      <c r="A1258" s="1">
        <v>1256</v>
      </c>
      <c r="B1258" s="1" t="str">
        <f>"1245074418843504641"</f>
        <v>1245074418843504641</v>
      </c>
      <c r="C1258">
        <v>0</v>
      </c>
    </row>
    <row r="1259" spans="1:3" x14ac:dyDescent="0.2">
      <c r="A1259" s="1">
        <v>1257</v>
      </c>
      <c r="B1259" s="1" t="str">
        <f>"1245074618135785478"</f>
        <v>1245074618135785478</v>
      </c>
      <c r="C1259">
        <v>0</v>
      </c>
    </row>
    <row r="1260" spans="1:3" x14ac:dyDescent="0.2">
      <c r="A1260" s="1">
        <v>1258</v>
      </c>
      <c r="B1260" s="1" t="str">
        <f>"1245075160052518914"</f>
        <v>1245075160052518914</v>
      </c>
      <c r="C1260">
        <v>0</v>
      </c>
    </row>
    <row r="1261" spans="1:3" x14ac:dyDescent="0.2">
      <c r="A1261" s="1">
        <v>1259</v>
      </c>
      <c r="B1261" s="1" t="str">
        <f>"1245075370002481154"</f>
        <v>1245075370002481154</v>
      </c>
      <c r="C1261">
        <v>0</v>
      </c>
    </row>
    <row r="1262" spans="1:3" x14ac:dyDescent="0.2">
      <c r="A1262" s="1">
        <v>1260</v>
      </c>
      <c r="B1262" s="1" t="str">
        <f>"1245077485261291526"</f>
        <v>1245077485261291526</v>
      </c>
      <c r="C1262">
        <v>0</v>
      </c>
    </row>
    <row r="1263" spans="1:3" x14ac:dyDescent="0.2">
      <c r="A1263" s="1">
        <v>1261</v>
      </c>
      <c r="B1263" s="1" t="str">
        <f>"1245077896240271362"</f>
        <v>1245077896240271362</v>
      </c>
      <c r="C1263">
        <v>0</v>
      </c>
    </row>
    <row r="1264" spans="1:3" x14ac:dyDescent="0.2">
      <c r="A1264" s="1">
        <v>1262</v>
      </c>
      <c r="B1264" s="1" t="str">
        <f>"1245078148569542656"</f>
        <v>1245078148569542656</v>
      </c>
      <c r="C1264">
        <v>0</v>
      </c>
    </row>
    <row r="1265" spans="1:3" x14ac:dyDescent="0.2">
      <c r="A1265" s="1">
        <v>1263</v>
      </c>
      <c r="B1265" s="1" t="str">
        <f>"1245078234074578944"</f>
        <v>1245078234074578944</v>
      </c>
      <c r="C1265">
        <v>0</v>
      </c>
    </row>
    <row r="1266" spans="1:3" x14ac:dyDescent="0.2">
      <c r="A1266" s="1">
        <v>1264</v>
      </c>
      <c r="B1266" s="1" t="str">
        <f>"1245079531582623746"</f>
        <v>1245079531582623746</v>
      </c>
      <c r="C1266">
        <v>0</v>
      </c>
    </row>
    <row r="1267" spans="1:3" x14ac:dyDescent="0.2">
      <c r="A1267" s="1">
        <v>1265</v>
      </c>
      <c r="B1267" s="1" t="str">
        <f>"1245080243431489543"</f>
        <v>1245080243431489543</v>
      </c>
      <c r="C1267">
        <v>1</v>
      </c>
    </row>
    <row r="1268" spans="1:3" x14ac:dyDescent="0.2">
      <c r="A1268" s="1">
        <v>1266</v>
      </c>
      <c r="B1268" s="1" t="str">
        <f>"1245080457290698753"</f>
        <v>1245080457290698753</v>
      </c>
      <c r="C1268">
        <v>0</v>
      </c>
    </row>
    <row r="1269" spans="1:3" x14ac:dyDescent="0.2">
      <c r="A1269" s="1">
        <v>1267</v>
      </c>
      <c r="B1269" s="1" t="str">
        <f>"1245081642311585792"</f>
        <v>1245081642311585792</v>
      </c>
      <c r="C1269">
        <v>0</v>
      </c>
    </row>
    <row r="1270" spans="1:3" x14ac:dyDescent="0.2">
      <c r="A1270" s="1">
        <v>1268</v>
      </c>
      <c r="B1270" s="1" t="str">
        <f>"1245081898667446273"</f>
        <v>1245081898667446273</v>
      </c>
      <c r="C1270">
        <v>0</v>
      </c>
    </row>
    <row r="1271" spans="1:3" x14ac:dyDescent="0.2">
      <c r="A1271" s="1">
        <v>1269</v>
      </c>
      <c r="B1271" s="1" t="str">
        <f>"1245087553042231298"</f>
        <v>1245087553042231298</v>
      </c>
      <c r="C1271">
        <v>0</v>
      </c>
    </row>
    <row r="1272" spans="1:3" x14ac:dyDescent="0.2">
      <c r="A1272" s="1">
        <v>1270</v>
      </c>
      <c r="B1272" s="1" t="str">
        <f>"1245089931564908548"</f>
        <v>1245089931564908548</v>
      </c>
      <c r="C1272">
        <v>0</v>
      </c>
    </row>
    <row r="1273" spans="1:3" x14ac:dyDescent="0.2">
      <c r="A1273" s="1">
        <v>1271</v>
      </c>
      <c r="B1273" s="1" t="str">
        <f>"1245091650638143490"</f>
        <v>1245091650638143490</v>
      </c>
      <c r="C1273">
        <v>0</v>
      </c>
    </row>
    <row r="1274" spans="1:3" x14ac:dyDescent="0.2">
      <c r="A1274" s="1">
        <v>1272</v>
      </c>
      <c r="B1274" s="1" t="str">
        <f>"1245094188582141957"</f>
        <v>1245094188582141957</v>
      </c>
      <c r="C1274">
        <v>0</v>
      </c>
    </row>
    <row r="1275" spans="1:3" x14ac:dyDescent="0.2">
      <c r="A1275" s="1">
        <v>1273</v>
      </c>
      <c r="B1275" s="1" t="str">
        <f>"1245098099548262407"</f>
        <v>1245098099548262407</v>
      </c>
      <c r="C1275">
        <v>0</v>
      </c>
    </row>
    <row r="1276" spans="1:3" x14ac:dyDescent="0.2">
      <c r="A1276" s="1">
        <v>1274</v>
      </c>
      <c r="B1276" s="1" t="str">
        <f>"1245098917257232388"</f>
        <v>1245098917257232388</v>
      </c>
      <c r="C1276">
        <v>0</v>
      </c>
    </row>
    <row r="1277" spans="1:3" x14ac:dyDescent="0.2">
      <c r="A1277" s="1">
        <v>1275</v>
      </c>
      <c r="B1277" s="1" t="str">
        <f>"1245100541841223680"</f>
        <v>1245100541841223680</v>
      </c>
      <c r="C1277">
        <v>0</v>
      </c>
    </row>
    <row r="1278" spans="1:3" x14ac:dyDescent="0.2">
      <c r="A1278" s="1">
        <v>1276</v>
      </c>
      <c r="B1278" s="1" t="str">
        <f>"1245103058775834624"</f>
        <v>1245103058775834624</v>
      </c>
      <c r="C1278">
        <v>0</v>
      </c>
    </row>
    <row r="1279" spans="1:3" x14ac:dyDescent="0.2">
      <c r="A1279" s="1">
        <v>1277</v>
      </c>
      <c r="B1279" s="1" t="str">
        <f>"1245105173028102151"</f>
        <v>1245105173028102151</v>
      </c>
      <c r="C1279">
        <v>0</v>
      </c>
    </row>
    <row r="1280" spans="1:3" x14ac:dyDescent="0.2">
      <c r="A1280" s="1">
        <v>1278</v>
      </c>
      <c r="B1280" s="1" t="str">
        <f>"1245106847494922240"</f>
        <v>1245106847494922240</v>
      </c>
      <c r="C1280">
        <v>0</v>
      </c>
    </row>
    <row r="1281" spans="1:3" x14ac:dyDescent="0.2">
      <c r="A1281" s="1">
        <v>1279</v>
      </c>
      <c r="B1281" s="1" t="str">
        <f>"1245107178714906627"</f>
        <v>1245107178714906627</v>
      </c>
      <c r="C1281">
        <v>0</v>
      </c>
    </row>
    <row r="1282" spans="1:3" x14ac:dyDescent="0.2">
      <c r="A1282" s="1">
        <v>1280</v>
      </c>
      <c r="B1282" s="1" t="str">
        <f>"1245114381203116038"</f>
        <v>1245114381203116038</v>
      </c>
      <c r="C1282">
        <v>0</v>
      </c>
    </row>
    <row r="1283" spans="1:3" x14ac:dyDescent="0.2">
      <c r="A1283" s="1">
        <v>1281</v>
      </c>
      <c r="B1283" s="1" t="str">
        <f>"1245119291931885572"</f>
        <v>1245119291931885572</v>
      </c>
      <c r="C1283">
        <v>0</v>
      </c>
    </row>
    <row r="1284" spans="1:3" x14ac:dyDescent="0.2">
      <c r="A1284" s="1">
        <v>1282</v>
      </c>
      <c r="B1284" s="1" t="str">
        <f>"1245123773981954054"</f>
        <v>1245123773981954054</v>
      </c>
      <c r="C1284">
        <v>0</v>
      </c>
    </row>
    <row r="1285" spans="1:3" x14ac:dyDescent="0.2">
      <c r="A1285" s="1">
        <v>1283</v>
      </c>
      <c r="B1285" s="1" t="str">
        <f>"1245127217744617472"</f>
        <v>1245127217744617472</v>
      </c>
      <c r="C1285">
        <v>0</v>
      </c>
    </row>
    <row r="1286" spans="1:3" x14ac:dyDescent="0.2">
      <c r="A1286" s="1">
        <v>1284</v>
      </c>
      <c r="B1286" s="1" t="str">
        <f>"1245130418728435712"</f>
        <v>1245130418728435712</v>
      </c>
      <c r="C1286">
        <v>0</v>
      </c>
    </row>
    <row r="1287" spans="1:3" x14ac:dyDescent="0.2">
      <c r="A1287" s="1">
        <v>1285</v>
      </c>
      <c r="B1287" s="1" t="str">
        <f>"1245133122368344066"</f>
        <v>1245133122368344066</v>
      </c>
      <c r="C1287">
        <v>0</v>
      </c>
    </row>
    <row r="1288" spans="1:3" x14ac:dyDescent="0.2">
      <c r="A1288" s="1">
        <v>1286</v>
      </c>
      <c r="B1288" s="1" t="str">
        <f>"1245137456078499848"</f>
        <v>1245137456078499848</v>
      </c>
      <c r="C1288">
        <v>0</v>
      </c>
    </row>
    <row r="1289" spans="1:3" x14ac:dyDescent="0.2">
      <c r="A1289" s="1">
        <v>1287</v>
      </c>
      <c r="B1289" s="1" t="str">
        <f>"1245147318904594435"</f>
        <v>1245147318904594435</v>
      </c>
      <c r="C1289">
        <v>0</v>
      </c>
    </row>
    <row r="1290" spans="1:3" x14ac:dyDescent="0.2">
      <c r="A1290" s="1">
        <v>1288</v>
      </c>
      <c r="B1290" s="1" t="str">
        <f>"1245153653758910464"</f>
        <v>1245153653758910464</v>
      </c>
      <c r="C1290">
        <v>0</v>
      </c>
    </row>
    <row r="1291" spans="1:3" x14ac:dyDescent="0.2">
      <c r="A1291" s="1">
        <v>1289</v>
      </c>
      <c r="B1291" s="1" t="str">
        <f>"1245160246651256833"</f>
        <v>1245160246651256833</v>
      </c>
      <c r="C1291">
        <v>0</v>
      </c>
    </row>
    <row r="1292" spans="1:3" x14ac:dyDescent="0.2">
      <c r="A1292" s="1">
        <v>1290</v>
      </c>
      <c r="B1292" s="1" t="str">
        <f>"1245184767710109697"</f>
        <v>1245184767710109697</v>
      </c>
      <c r="C1292">
        <v>0</v>
      </c>
    </row>
    <row r="1293" spans="1:3" x14ac:dyDescent="0.2">
      <c r="A1293" s="1">
        <v>1291</v>
      </c>
      <c r="B1293" s="1" t="str">
        <f>"1245219984290217984"</f>
        <v>1245219984290217984</v>
      </c>
      <c r="C1293">
        <v>0</v>
      </c>
    </row>
    <row r="1294" spans="1:3" x14ac:dyDescent="0.2">
      <c r="A1294" s="1">
        <v>1292</v>
      </c>
      <c r="B1294" s="1" t="str">
        <f>"1245240301687578626"</f>
        <v>1245240301687578626</v>
      </c>
      <c r="C1294">
        <v>0</v>
      </c>
    </row>
    <row r="1295" spans="1:3" x14ac:dyDescent="0.2">
      <c r="A1295" s="1">
        <v>1293</v>
      </c>
      <c r="B1295" s="1" t="str">
        <f>"1245240704634359808"</f>
        <v>1245240704634359808</v>
      </c>
      <c r="C1295">
        <v>0</v>
      </c>
    </row>
    <row r="1296" spans="1:3" x14ac:dyDescent="0.2">
      <c r="A1296" s="1">
        <v>1294</v>
      </c>
      <c r="B1296" s="1" t="str">
        <f>"1245243083819757568"</f>
        <v>1245243083819757568</v>
      </c>
      <c r="C1296">
        <v>0</v>
      </c>
    </row>
    <row r="1297" spans="1:3" x14ac:dyDescent="0.2">
      <c r="A1297" s="1">
        <v>1295</v>
      </c>
      <c r="B1297" s="1" t="str">
        <f>"1245244988197425152"</f>
        <v>1245244988197425152</v>
      </c>
      <c r="C1297">
        <v>0</v>
      </c>
    </row>
    <row r="1298" spans="1:3" x14ac:dyDescent="0.2">
      <c r="A1298" s="1">
        <v>1296</v>
      </c>
      <c r="B1298" s="1" t="str">
        <f>"1245248953861496833"</f>
        <v>1245248953861496833</v>
      </c>
      <c r="C1298">
        <v>0</v>
      </c>
    </row>
    <row r="1299" spans="1:3" x14ac:dyDescent="0.2">
      <c r="A1299" s="1">
        <v>1297</v>
      </c>
      <c r="B1299" s="1" t="str">
        <f>"1245249358175571969"</f>
        <v>1245249358175571969</v>
      </c>
      <c r="C1299">
        <v>0</v>
      </c>
    </row>
    <row r="1300" spans="1:3" x14ac:dyDescent="0.2">
      <c r="A1300" s="1">
        <v>1298</v>
      </c>
      <c r="B1300" s="1" t="str">
        <f>"1245250131391385600"</f>
        <v>1245250131391385600</v>
      </c>
      <c r="C1300">
        <v>0</v>
      </c>
    </row>
    <row r="1301" spans="1:3" x14ac:dyDescent="0.2">
      <c r="A1301" s="1">
        <v>1299</v>
      </c>
      <c r="B1301" s="1" t="str">
        <f>"1245254364085858304"</f>
        <v>1245254364085858304</v>
      </c>
      <c r="C1301">
        <v>0</v>
      </c>
    </row>
    <row r="1302" spans="1:3" x14ac:dyDescent="0.2">
      <c r="A1302" s="1">
        <v>1300</v>
      </c>
      <c r="B1302" s="1" t="str">
        <f>"1245257217105895426"</f>
        <v>1245257217105895426</v>
      </c>
      <c r="C1302">
        <v>0</v>
      </c>
    </row>
    <row r="1303" spans="1:3" x14ac:dyDescent="0.2">
      <c r="A1303" s="1">
        <v>1301</v>
      </c>
      <c r="B1303" s="1" t="str">
        <f>"1245259236348657665"</f>
        <v>1245259236348657665</v>
      </c>
      <c r="C1303">
        <v>0</v>
      </c>
    </row>
    <row r="1304" spans="1:3" x14ac:dyDescent="0.2">
      <c r="A1304" s="1">
        <v>1302</v>
      </c>
      <c r="B1304" s="1" t="str">
        <f>"1245259416401784832"</f>
        <v>1245259416401784832</v>
      </c>
      <c r="C1304">
        <v>0</v>
      </c>
    </row>
    <row r="1305" spans="1:3" x14ac:dyDescent="0.2">
      <c r="A1305" s="1">
        <v>1303</v>
      </c>
      <c r="B1305" s="1" t="str">
        <f>"1245259595054022661"</f>
        <v>1245259595054022661</v>
      </c>
      <c r="C1305">
        <v>0</v>
      </c>
    </row>
    <row r="1306" spans="1:3" x14ac:dyDescent="0.2">
      <c r="A1306" s="1">
        <v>1304</v>
      </c>
      <c r="B1306" s="1" t="str">
        <f>"1245272185222111232"</f>
        <v>1245272185222111232</v>
      </c>
      <c r="C1306">
        <v>0</v>
      </c>
    </row>
    <row r="1307" spans="1:3" x14ac:dyDescent="0.2">
      <c r="A1307" s="1">
        <v>1305</v>
      </c>
      <c r="B1307" s="1" t="str">
        <f>"1245277702321553408"</f>
        <v>1245277702321553408</v>
      </c>
      <c r="C1307">
        <v>0</v>
      </c>
    </row>
    <row r="1308" spans="1:3" x14ac:dyDescent="0.2">
      <c r="A1308" s="1">
        <v>1306</v>
      </c>
      <c r="B1308" s="1" t="str">
        <f>"1245278356742029312"</f>
        <v>1245278356742029312</v>
      </c>
      <c r="C1308">
        <v>0</v>
      </c>
    </row>
    <row r="1309" spans="1:3" x14ac:dyDescent="0.2">
      <c r="A1309" s="1">
        <v>1307</v>
      </c>
      <c r="B1309" s="1" t="str">
        <f>"1245280383555506177"</f>
        <v>1245280383555506177</v>
      </c>
      <c r="C1309">
        <v>0</v>
      </c>
    </row>
    <row r="1310" spans="1:3" x14ac:dyDescent="0.2">
      <c r="A1310" s="1">
        <v>1308</v>
      </c>
      <c r="B1310" s="1" t="str">
        <f>"1245280631090806784"</f>
        <v>1245280631090806784</v>
      </c>
      <c r="C1310">
        <v>0</v>
      </c>
    </row>
    <row r="1311" spans="1:3" x14ac:dyDescent="0.2">
      <c r="A1311" s="1">
        <v>1309</v>
      </c>
      <c r="B1311" s="1" t="str">
        <f>"1245280645930201092"</f>
        <v>1245280645930201092</v>
      </c>
      <c r="C1311">
        <v>0</v>
      </c>
    </row>
    <row r="1312" spans="1:3" x14ac:dyDescent="0.2">
      <c r="A1312" s="1">
        <v>1310</v>
      </c>
      <c r="B1312" s="1" t="str">
        <f>"1245282038225264640"</f>
        <v>1245282038225264640</v>
      </c>
      <c r="C1312">
        <v>0</v>
      </c>
    </row>
    <row r="1313" spans="1:3" x14ac:dyDescent="0.2">
      <c r="A1313" s="1">
        <v>1311</v>
      </c>
      <c r="B1313" s="1" t="str">
        <f>"1245283689308852225"</f>
        <v>1245283689308852225</v>
      </c>
      <c r="C1313">
        <v>0</v>
      </c>
    </row>
    <row r="1314" spans="1:3" x14ac:dyDescent="0.2">
      <c r="A1314" s="1">
        <v>1312</v>
      </c>
      <c r="B1314" s="1" t="str">
        <f>"1245285187191218176"</f>
        <v>1245285187191218176</v>
      </c>
      <c r="C1314">
        <v>0</v>
      </c>
    </row>
    <row r="1315" spans="1:3" x14ac:dyDescent="0.2">
      <c r="A1315" s="1">
        <v>1313</v>
      </c>
      <c r="B1315" s="1" t="str">
        <f>"1245286887352422406"</f>
        <v>1245286887352422406</v>
      </c>
      <c r="C1315">
        <v>0</v>
      </c>
    </row>
    <row r="1316" spans="1:3" x14ac:dyDescent="0.2">
      <c r="A1316" s="1">
        <v>1314</v>
      </c>
      <c r="B1316" s="1" t="str">
        <f>"1245290296822452226"</f>
        <v>1245290296822452226</v>
      </c>
      <c r="C1316">
        <v>0</v>
      </c>
    </row>
    <row r="1317" spans="1:3" x14ac:dyDescent="0.2">
      <c r="A1317" s="1">
        <v>1315</v>
      </c>
      <c r="B1317" s="1" t="str">
        <f>"1245291407411228673"</f>
        <v>1245291407411228673</v>
      </c>
      <c r="C1317">
        <v>0</v>
      </c>
    </row>
    <row r="1318" spans="1:3" x14ac:dyDescent="0.2">
      <c r="A1318" s="1">
        <v>1316</v>
      </c>
      <c r="B1318" s="1" t="str">
        <f>"1245293839302168578"</f>
        <v>1245293839302168578</v>
      </c>
      <c r="C1318">
        <v>0</v>
      </c>
    </row>
    <row r="1319" spans="1:3" x14ac:dyDescent="0.2">
      <c r="A1319" s="1">
        <v>1317</v>
      </c>
      <c r="B1319" s="1" t="str">
        <f>"1245293965752119302"</f>
        <v>1245293965752119302</v>
      </c>
      <c r="C1319">
        <v>0</v>
      </c>
    </row>
    <row r="1320" spans="1:3" x14ac:dyDescent="0.2">
      <c r="A1320" s="1">
        <v>1318</v>
      </c>
      <c r="B1320" s="1" t="str">
        <f>"1245298892079538176"</f>
        <v>1245298892079538176</v>
      </c>
      <c r="C1320">
        <v>0</v>
      </c>
    </row>
    <row r="1321" spans="1:3" x14ac:dyDescent="0.2">
      <c r="A1321" s="1">
        <v>1319</v>
      </c>
      <c r="B1321" s="1" t="str">
        <f>"1245301009334894593"</f>
        <v>1245301009334894593</v>
      </c>
      <c r="C1321">
        <v>0</v>
      </c>
    </row>
    <row r="1322" spans="1:3" x14ac:dyDescent="0.2">
      <c r="A1322" s="1">
        <v>1320</v>
      </c>
      <c r="B1322" s="1" t="str">
        <f>"1245307409763098624"</f>
        <v>1245307409763098624</v>
      </c>
      <c r="C1322">
        <v>0</v>
      </c>
    </row>
    <row r="1323" spans="1:3" x14ac:dyDescent="0.2">
      <c r="A1323" s="1">
        <v>1321</v>
      </c>
      <c r="B1323" s="1" t="str">
        <f>"1245320426584186881"</f>
        <v>1245320426584186881</v>
      </c>
      <c r="C1323">
        <v>0</v>
      </c>
    </row>
    <row r="1324" spans="1:3" x14ac:dyDescent="0.2">
      <c r="A1324" s="1">
        <v>1322</v>
      </c>
      <c r="B1324" s="1" t="str">
        <f>"1245322588550762496"</f>
        <v>1245322588550762496</v>
      </c>
      <c r="C1324">
        <v>0</v>
      </c>
    </row>
    <row r="1325" spans="1:3" x14ac:dyDescent="0.2">
      <c r="A1325" s="1">
        <v>1323</v>
      </c>
      <c r="B1325" s="1" t="str">
        <f>"1245332349375700993"</f>
        <v>1245332349375700993</v>
      </c>
      <c r="C1325">
        <v>0</v>
      </c>
    </row>
    <row r="1326" spans="1:3" x14ac:dyDescent="0.2">
      <c r="A1326" s="1">
        <v>1324</v>
      </c>
      <c r="B1326" s="1" t="str">
        <f>"1245332435476385792"</f>
        <v>1245332435476385792</v>
      </c>
      <c r="C1326">
        <v>0</v>
      </c>
    </row>
    <row r="1327" spans="1:3" x14ac:dyDescent="0.2">
      <c r="A1327" s="1">
        <v>1325</v>
      </c>
      <c r="B1327" s="1" t="str">
        <f>"1245333930053599232"</f>
        <v>1245333930053599232</v>
      </c>
      <c r="C1327">
        <v>0</v>
      </c>
    </row>
    <row r="1328" spans="1:3" x14ac:dyDescent="0.2">
      <c r="A1328" s="1">
        <v>1326</v>
      </c>
      <c r="B1328" s="1" t="str">
        <f>"1245335934444474371"</f>
        <v>1245335934444474371</v>
      </c>
      <c r="C1328">
        <v>0</v>
      </c>
    </row>
    <row r="1329" spans="1:3" x14ac:dyDescent="0.2">
      <c r="A1329" s="1">
        <v>1327</v>
      </c>
      <c r="B1329" s="1" t="str">
        <f>"1245337148963897345"</f>
        <v>1245337148963897345</v>
      </c>
      <c r="C1329">
        <v>0</v>
      </c>
    </row>
    <row r="1330" spans="1:3" x14ac:dyDescent="0.2">
      <c r="A1330" s="1">
        <v>1328</v>
      </c>
      <c r="B1330" s="1" t="str">
        <f>"1245341802879750147"</f>
        <v>1245341802879750147</v>
      </c>
      <c r="C1330">
        <v>1</v>
      </c>
    </row>
    <row r="1331" spans="1:3" x14ac:dyDescent="0.2">
      <c r="A1331" s="1">
        <v>1329</v>
      </c>
      <c r="B1331" s="1" t="str">
        <f>"1245343467259256840"</f>
        <v>1245343467259256840</v>
      </c>
      <c r="C1331">
        <v>0</v>
      </c>
    </row>
    <row r="1332" spans="1:3" x14ac:dyDescent="0.2">
      <c r="A1332" s="1">
        <v>1330</v>
      </c>
      <c r="B1332" s="1" t="str">
        <f>"1245343952036904962"</f>
        <v>1245343952036904962</v>
      </c>
      <c r="C1332">
        <v>0</v>
      </c>
    </row>
    <row r="1333" spans="1:3" x14ac:dyDescent="0.2">
      <c r="A1333" s="1">
        <v>1331</v>
      </c>
      <c r="B1333" s="1" t="str">
        <f>"1245343968469979137"</f>
        <v>1245343968469979137</v>
      </c>
      <c r="C1333">
        <v>0</v>
      </c>
    </row>
    <row r="1334" spans="1:3" x14ac:dyDescent="0.2">
      <c r="A1334" s="1">
        <v>1332</v>
      </c>
      <c r="B1334" s="1" t="str">
        <f>"1245351567932432384"</f>
        <v>1245351567932432384</v>
      </c>
      <c r="C1334">
        <v>0</v>
      </c>
    </row>
    <row r="1335" spans="1:3" x14ac:dyDescent="0.2">
      <c r="A1335" s="1">
        <v>1333</v>
      </c>
      <c r="B1335" s="1" t="str">
        <f>"1245352100822953984"</f>
        <v>1245352100822953984</v>
      </c>
      <c r="C1335">
        <v>0</v>
      </c>
    </row>
    <row r="1336" spans="1:3" x14ac:dyDescent="0.2">
      <c r="A1336" s="1">
        <v>1334</v>
      </c>
      <c r="B1336" s="1" t="str">
        <f>"1245353810408755200"</f>
        <v>1245353810408755200</v>
      </c>
      <c r="C1336">
        <v>0</v>
      </c>
    </row>
    <row r="1337" spans="1:3" x14ac:dyDescent="0.2">
      <c r="A1337" s="1">
        <v>1335</v>
      </c>
      <c r="B1337" s="1" t="str">
        <f>"1245356726460780544"</f>
        <v>1245356726460780544</v>
      </c>
      <c r="C1337">
        <v>0</v>
      </c>
    </row>
    <row r="1338" spans="1:3" x14ac:dyDescent="0.2">
      <c r="A1338" s="1">
        <v>1336</v>
      </c>
      <c r="B1338" s="1" t="str">
        <f>"1245356969109663745"</f>
        <v>1245356969109663745</v>
      </c>
      <c r="C1338">
        <v>0</v>
      </c>
    </row>
    <row r="1339" spans="1:3" x14ac:dyDescent="0.2">
      <c r="A1339" s="1">
        <v>1337</v>
      </c>
      <c r="B1339" s="1" t="str">
        <f>"1245365508771401730"</f>
        <v>1245365508771401730</v>
      </c>
      <c r="C1339">
        <v>0</v>
      </c>
    </row>
    <row r="1340" spans="1:3" x14ac:dyDescent="0.2">
      <c r="A1340" s="1">
        <v>1338</v>
      </c>
      <c r="B1340" s="1" t="str">
        <f>"1245371371074486272"</f>
        <v>1245371371074486272</v>
      </c>
      <c r="C1340">
        <v>0</v>
      </c>
    </row>
    <row r="1341" spans="1:3" x14ac:dyDescent="0.2">
      <c r="A1341" s="1">
        <v>1339</v>
      </c>
      <c r="B1341" s="1" t="str">
        <f>"1245372691495911424"</f>
        <v>1245372691495911424</v>
      </c>
      <c r="C1341">
        <v>0</v>
      </c>
    </row>
    <row r="1342" spans="1:3" x14ac:dyDescent="0.2">
      <c r="A1342" s="1">
        <v>1340</v>
      </c>
      <c r="B1342" s="1" t="str">
        <f>"1245380345442287617"</f>
        <v>1245380345442287617</v>
      </c>
      <c r="C1342">
        <v>0</v>
      </c>
    </row>
    <row r="1343" spans="1:3" x14ac:dyDescent="0.2">
      <c r="A1343" s="1">
        <v>1341</v>
      </c>
      <c r="B1343" s="1" t="str">
        <f>"1245386559169363982"</f>
        <v>1245386559169363982</v>
      </c>
      <c r="C1343">
        <v>0</v>
      </c>
    </row>
    <row r="1344" spans="1:3" x14ac:dyDescent="0.2">
      <c r="A1344" s="1">
        <v>1342</v>
      </c>
      <c r="B1344" s="1" t="str">
        <f>"1245390760813436928"</f>
        <v>1245390760813436928</v>
      </c>
      <c r="C1344">
        <v>0</v>
      </c>
    </row>
    <row r="1345" spans="1:3" x14ac:dyDescent="0.2">
      <c r="A1345" s="1">
        <v>1343</v>
      </c>
      <c r="B1345" s="1" t="str">
        <f>"1245391206797971462"</f>
        <v>1245391206797971462</v>
      </c>
      <c r="C1345">
        <v>0</v>
      </c>
    </row>
    <row r="1346" spans="1:3" x14ac:dyDescent="0.2">
      <c r="A1346" s="1">
        <v>1344</v>
      </c>
      <c r="B1346" s="1" t="str">
        <f>"1245398299546451968"</f>
        <v>1245398299546451968</v>
      </c>
      <c r="C1346">
        <v>0</v>
      </c>
    </row>
    <row r="1347" spans="1:3" x14ac:dyDescent="0.2">
      <c r="A1347" s="1">
        <v>1345</v>
      </c>
      <c r="B1347" s="1" t="str">
        <f>"1245401823126654976"</f>
        <v>1245401823126654976</v>
      </c>
      <c r="C1347">
        <v>0</v>
      </c>
    </row>
    <row r="1348" spans="1:3" x14ac:dyDescent="0.2">
      <c r="A1348" s="1">
        <v>1346</v>
      </c>
      <c r="B1348" s="1" t="str">
        <f>"1245408274809270272"</f>
        <v>1245408274809270272</v>
      </c>
      <c r="C1348">
        <v>0</v>
      </c>
    </row>
    <row r="1349" spans="1:3" x14ac:dyDescent="0.2">
      <c r="A1349" s="1">
        <v>1347</v>
      </c>
      <c r="B1349" s="1" t="str">
        <f>"1245410822660251648"</f>
        <v>1245410822660251648</v>
      </c>
      <c r="C1349">
        <v>0</v>
      </c>
    </row>
    <row r="1350" spans="1:3" x14ac:dyDescent="0.2">
      <c r="A1350" s="1">
        <v>1348</v>
      </c>
      <c r="B1350" s="1" t="str">
        <f>"1245411667875442688"</f>
        <v>1245411667875442688</v>
      </c>
      <c r="C1350">
        <v>0</v>
      </c>
    </row>
    <row r="1351" spans="1:3" x14ac:dyDescent="0.2">
      <c r="A1351" s="1">
        <v>1349</v>
      </c>
      <c r="B1351" s="1" t="str">
        <f>"1245412580308520970"</f>
        <v>1245412580308520970</v>
      </c>
      <c r="C1351">
        <v>0</v>
      </c>
    </row>
    <row r="1352" spans="1:3" x14ac:dyDescent="0.2">
      <c r="A1352" s="1">
        <v>1350</v>
      </c>
      <c r="B1352" s="1" t="str">
        <f>"1245414748012847104"</f>
        <v>1245414748012847104</v>
      </c>
      <c r="C1352">
        <v>0</v>
      </c>
    </row>
    <row r="1353" spans="1:3" x14ac:dyDescent="0.2">
      <c r="A1353" s="1">
        <v>1351</v>
      </c>
      <c r="B1353" s="1" t="str">
        <f>"1245414857018671105"</f>
        <v>1245414857018671105</v>
      </c>
      <c r="C1353">
        <v>0</v>
      </c>
    </row>
    <row r="1354" spans="1:3" x14ac:dyDescent="0.2">
      <c r="A1354" s="1">
        <v>1352</v>
      </c>
      <c r="B1354" s="1" t="str">
        <f>"1245418820988276736"</f>
        <v>1245418820988276736</v>
      </c>
      <c r="C1354">
        <v>0</v>
      </c>
    </row>
    <row r="1355" spans="1:3" x14ac:dyDescent="0.2">
      <c r="A1355" s="1">
        <v>1353</v>
      </c>
      <c r="B1355" s="1" t="str">
        <f>"1245419010432401408"</f>
        <v>1245419010432401408</v>
      </c>
      <c r="C1355">
        <v>0</v>
      </c>
    </row>
    <row r="1356" spans="1:3" x14ac:dyDescent="0.2">
      <c r="A1356" s="1">
        <v>1354</v>
      </c>
      <c r="B1356" s="1" t="str">
        <f>"1245419635782057985"</f>
        <v>1245419635782057985</v>
      </c>
      <c r="C1356">
        <v>0</v>
      </c>
    </row>
    <row r="1357" spans="1:3" x14ac:dyDescent="0.2">
      <c r="A1357" s="1">
        <v>1355</v>
      </c>
      <c r="B1357" s="1" t="str">
        <f>"1245420459987996672"</f>
        <v>1245420459987996672</v>
      </c>
      <c r="C1357">
        <v>0</v>
      </c>
    </row>
    <row r="1358" spans="1:3" x14ac:dyDescent="0.2">
      <c r="A1358" s="1">
        <v>1356</v>
      </c>
      <c r="B1358" s="1" t="str">
        <f>"1245421351801888769"</f>
        <v>1245421351801888769</v>
      </c>
      <c r="C1358">
        <v>0</v>
      </c>
    </row>
    <row r="1359" spans="1:3" x14ac:dyDescent="0.2">
      <c r="A1359" s="1">
        <v>1357</v>
      </c>
      <c r="B1359" s="1" t="str">
        <f>"1245424486024990720"</f>
        <v>1245424486024990720</v>
      </c>
      <c r="C1359">
        <v>0</v>
      </c>
    </row>
    <row r="1360" spans="1:3" x14ac:dyDescent="0.2">
      <c r="A1360" s="1">
        <v>1358</v>
      </c>
      <c r="B1360" s="1" t="str">
        <f>"1245424502441496576"</f>
        <v>1245424502441496576</v>
      </c>
      <c r="C1360">
        <v>0</v>
      </c>
    </row>
    <row r="1361" spans="1:3" x14ac:dyDescent="0.2">
      <c r="A1361" s="1">
        <v>1359</v>
      </c>
      <c r="B1361" s="1" t="str">
        <f>"1245427554519060480"</f>
        <v>1245427554519060480</v>
      </c>
      <c r="C1361">
        <v>0</v>
      </c>
    </row>
    <row r="1362" spans="1:3" x14ac:dyDescent="0.2">
      <c r="A1362" s="1">
        <v>1360</v>
      </c>
      <c r="B1362" s="1" t="str">
        <f>"1245427775940562945"</f>
        <v>1245427775940562945</v>
      </c>
      <c r="C1362">
        <v>1</v>
      </c>
    </row>
    <row r="1363" spans="1:3" x14ac:dyDescent="0.2">
      <c r="A1363" s="1">
        <v>1361</v>
      </c>
      <c r="B1363" s="1" t="str">
        <f>"1245430144895877120"</f>
        <v>1245430144895877120</v>
      </c>
      <c r="C1363">
        <v>0</v>
      </c>
    </row>
    <row r="1364" spans="1:3" x14ac:dyDescent="0.2">
      <c r="A1364" s="1">
        <v>1362</v>
      </c>
      <c r="B1364" s="1" t="str">
        <f>"1245433140014977024"</f>
        <v>1245433140014977024</v>
      </c>
      <c r="C1364">
        <v>0</v>
      </c>
    </row>
    <row r="1365" spans="1:3" x14ac:dyDescent="0.2">
      <c r="A1365" s="1">
        <v>1363</v>
      </c>
      <c r="B1365" s="1" t="str">
        <f>"1245437547834212354"</f>
        <v>1245437547834212354</v>
      </c>
      <c r="C1365">
        <v>1</v>
      </c>
    </row>
    <row r="1366" spans="1:3" x14ac:dyDescent="0.2">
      <c r="A1366" s="1">
        <v>1364</v>
      </c>
      <c r="B1366" s="1" t="str">
        <f>"1245438194977583115"</f>
        <v>1245438194977583115</v>
      </c>
      <c r="C1366">
        <v>0</v>
      </c>
    </row>
    <row r="1367" spans="1:3" x14ac:dyDescent="0.2">
      <c r="A1367" s="1">
        <v>1365</v>
      </c>
      <c r="B1367" s="1" t="str">
        <f>"1245439470024847360"</f>
        <v>1245439470024847360</v>
      </c>
      <c r="C1367">
        <v>0</v>
      </c>
    </row>
    <row r="1368" spans="1:3" x14ac:dyDescent="0.2">
      <c r="A1368" s="1">
        <v>1366</v>
      </c>
      <c r="B1368" s="1" t="str">
        <f>"1245441839156678662"</f>
        <v>1245441839156678662</v>
      </c>
      <c r="C1368">
        <v>0</v>
      </c>
    </row>
    <row r="1369" spans="1:3" x14ac:dyDescent="0.2">
      <c r="A1369" s="1">
        <v>1367</v>
      </c>
      <c r="B1369" s="1" t="str">
        <f>"1245443896735404032"</f>
        <v>1245443896735404032</v>
      </c>
      <c r="C1369">
        <v>0</v>
      </c>
    </row>
    <row r="1370" spans="1:3" x14ac:dyDescent="0.2">
      <c r="A1370" s="1">
        <v>1368</v>
      </c>
      <c r="B1370" s="1" t="str">
        <f>"1245444237237379072"</f>
        <v>1245444237237379072</v>
      </c>
      <c r="C1370">
        <v>0</v>
      </c>
    </row>
    <row r="1371" spans="1:3" x14ac:dyDescent="0.2">
      <c r="A1371" s="1">
        <v>1369</v>
      </c>
      <c r="B1371" s="1" t="str">
        <f>"1245444674296430595"</f>
        <v>1245444674296430595</v>
      </c>
      <c r="C1371">
        <v>0</v>
      </c>
    </row>
    <row r="1372" spans="1:3" x14ac:dyDescent="0.2">
      <c r="A1372" s="1">
        <v>1370</v>
      </c>
      <c r="B1372" s="1" t="str">
        <f>"1245444920300769280"</f>
        <v>1245444920300769280</v>
      </c>
      <c r="C1372">
        <v>0</v>
      </c>
    </row>
    <row r="1373" spans="1:3" x14ac:dyDescent="0.2">
      <c r="A1373" s="1">
        <v>1371</v>
      </c>
      <c r="B1373" s="1" t="str">
        <f>"1245445934340640768"</f>
        <v>1245445934340640768</v>
      </c>
      <c r="C1373">
        <v>1</v>
      </c>
    </row>
    <row r="1374" spans="1:3" x14ac:dyDescent="0.2">
      <c r="A1374" s="1">
        <v>1372</v>
      </c>
      <c r="B1374" s="1" t="str">
        <f>"1245446120861569028"</f>
        <v>1245446120861569028</v>
      </c>
      <c r="C1374">
        <v>0</v>
      </c>
    </row>
    <row r="1375" spans="1:3" x14ac:dyDescent="0.2">
      <c r="A1375" s="1">
        <v>1373</v>
      </c>
      <c r="B1375" s="1" t="str">
        <f>"1245449673923493889"</f>
        <v>1245449673923493889</v>
      </c>
      <c r="C1375">
        <v>0</v>
      </c>
    </row>
    <row r="1376" spans="1:3" x14ac:dyDescent="0.2">
      <c r="A1376" s="1">
        <v>1374</v>
      </c>
      <c r="B1376" s="1" t="str">
        <f>"1245453335374807043"</f>
        <v>1245453335374807043</v>
      </c>
      <c r="C1376">
        <v>0</v>
      </c>
    </row>
    <row r="1377" spans="1:3" x14ac:dyDescent="0.2">
      <c r="A1377" s="1">
        <v>1375</v>
      </c>
      <c r="B1377" s="1" t="str">
        <f>"1245455336208838659"</f>
        <v>1245455336208838659</v>
      </c>
      <c r="C1377">
        <v>0</v>
      </c>
    </row>
    <row r="1378" spans="1:3" x14ac:dyDescent="0.2">
      <c r="A1378" s="1">
        <v>1376</v>
      </c>
      <c r="B1378" s="1" t="str">
        <f>"1245457236937322501"</f>
        <v>1245457236937322501</v>
      </c>
      <c r="C1378">
        <v>0</v>
      </c>
    </row>
    <row r="1379" spans="1:3" x14ac:dyDescent="0.2">
      <c r="A1379" s="1">
        <v>1377</v>
      </c>
      <c r="B1379" s="1" t="str">
        <f>"1245459020619624449"</f>
        <v>1245459020619624449</v>
      </c>
      <c r="C1379">
        <v>0</v>
      </c>
    </row>
    <row r="1380" spans="1:3" x14ac:dyDescent="0.2">
      <c r="A1380" s="1">
        <v>1378</v>
      </c>
      <c r="B1380" s="1" t="str">
        <f>"1245479952402833411"</f>
        <v>1245479952402833411</v>
      </c>
      <c r="C1380">
        <v>0</v>
      </c>
    </row>
    <row r="1381" spans="1:3" x14ac:dyDescent="0.2">
      <c r="A1381" s="1">
        <v>1379</v>
      </c>
      <c r="B1381" s="1" t="str">
        <f>"1245485171932975105"</f>
        <v>1245485171932975105</v>
      </c>
      <c r="C1381">
        <v>0</v>
      </c>
    </row>
    <row r="1382" spans="1:3" x14ac:dyDescent="0.2">
      <c r="A1382" s="1">
        <v>1380</v>
      </c>
      <c r="B1382" s="1" t="str">
        <f>"1245496608692695040"</f>
        <v>1245496608692695040</v>
      </c>
      <c r="C1382">
        <v>0</v>
      </c>
    </row>
    <row r="1383" spans="1:3" x14ac:dyDescent="0.2">
      <c r="A1383" s="1">
        <v>1381</v>
      </c>
      <c r="B1383" s="1" t="str">
        <f>"1245517650102493186"</f>
        <v>1245517650102493186</v>
      </c>
      <c r="C1383">
        <v>0</v>
      </c>
    </row>
    <row r="1384" spans="1:3" x14ac:dyDescent="0.2">
      <c r="A1384" s="1">
        <v>1382</v>
      </c>
      <c r="B1384" s="1" t="str">
        <f>"1245591916055416832"</f>
        <v>1245591916055416832</v>
      </c>
      <c r="C1384">
        <v>0</v>
      </c>
    </row>
    <row r="1385" spans="1:3" x14ac:dyDescent="0.2">
      <c r="A1385" s="1">
        <v>1383</v>
      </c>
      <c r="B1385" s="1" t="str">
        <f>"1245615802222436354"</f>
        <v>1245615802222436354</v>
      </c>
      <c r="C1385">
        <v>0</v>
      </c>
    </row>
    <row r="1386" spans="1:3" x14ac:dyDescent="0.2">
      <c r="A1386" s="1">
        <v>1384</v>
      </c>
      <c r="B1386" s="1" t="str">
        <f>"1245616151121428498"</f>
        <v>1245616151121428498</v>
      </c>
      <c r="C1386">
        <v>0</v>
      </c>
    </row>
    <row r="1387" spans="1:3" x14ac:dyDescent="0.2">
      <c r="A1387" s="1">
        <v>1385</v>
      </c>
      <c r="B1387" s="1" t="str">
        <f>"1245617544284631040"</f>
        <v>1245617544284631040</v>
      </c>
      <c r="C1387">
        <v>0</v>
      </c>
    </row>
    <row r="1388" spans="1:3" x14ac:dyDescent="0.2">
      <c r="A1388" s="1">
        <v>1386</v>
      </c>
      <c r="B1388" s="1" t="str">
        <f>"1245619438910492673"</f>
        <v>1245619438910492673</v>
      </c>
      <c r="C1388">
        <v>0</v>
      </c>
    </row>
    <row r="1389" spans="1:3" x14ac:dyDescent="0.2">
      <c r="A1389" s="1">
        <v>1387</v>
      </c>
      <c r="B1389" s="1" t="str">
        <f>"1245624681358430208"</f>
        <v>1245624681358430208</v>
      </c>
      <c r="C1389">
        <v>0</v>
      </c>
    </row>
    <row r="1390" spans="1:3" x14ac:dyDescent="0.2">
      <c r="A1390" s="1">
        <v>1388</v>
      </c>
      <c r="B1390" s="1" t="str">
        <f>"1245625111421399042"</f>
        <v>1245625111421399042</v>
      </c>
      <c r="C1390">
        <v>0</v>
      </c>
    </row>
    <row r="1391" spans="1:3" x14ac:dyDescent="0.2">
      <c r="A1391" s="1">
        <v>1389</v>
      </c>
      <c r="B1391" s="1" t="str">
        <f>"1245625425474105346"</f>
        <v>1245625425474105346</v>
      </c>
      <c r="C1391">
        <v>0</v>
      </c>
    </row>
    <row r="1392" spans="1:3" x14ac:dyDescent="0.2">
      <c r="A1392" s="1">
        <v>1390</v>
      </c>
      <c r="B1392" s="1" t="str">
        <f>"1245629443890008068"</f>
        <v>1245629443890008068</v>
      </c>
      <c r="C1392">
        <v>0</v>
      </c>
    </row>
    <row r="1393" spans="1:3" x14ac:dyDescent="0.2">
      <c r="A1393" s="1">
        <v>1391</v>
      </c>
      <c r="B1393" s="1" t="str">
        <f>"1245634921101586432"</f>
        <v>1245634921101586432</v>
      </c>
      <c r="C1393">
        <v>0</v>
      </c>
    </row>
    <row r="1394" spans="1:3" x14ac:dyDescent="0.2">
      <c r="A1394" s="1">
        <v>1392</v>
      </c>
      <c r="B1394" s="1" t="str">
        <f>"1245636569064562689"</f>
        <v>1245636569064562689</v>
      </c>
      <c r="C1394">
        <v>0</v>
      </c>
    </row>
    <row r="1395" spans="1:3" x14ac:dyDescent="0.2">
      <c r="A1395" s="1">
        <v>1393</v>
      </c>
      <c r="B1395" s="1" t="str">
        <f>"1245641561783668737"</f>
        <v>1245641561783668737</v>
      </c>
      <c r="C1395">
        <v>0</v>
      </c>
    </row>
    <row r="1396" spans="1:3" x14ac:dyDescent="0.2">
      <c r="A1396" s="1">
        <v>1394</v>
      </c>
      <c r="B1396" s="1" t="str">
        <f>"1245649126038990848"</f>
        <v>1245649126038990848</v>
      </c>
      <c r="C1396">
        <v>0</v>
      </c>
    </row>
    <row r="1397" spans="1:3" x14ac:dyDescent="0.2">
      <c r="A1397" s="1">
        <v>1395</v>
      </c>
      <c r="B1397" s="1" t="str">
        <f>"1245649364397121541"</f>
        <v>1245649364397121541</v>
      </c>
      <c r="C1397">
        <v>0</v>
      </c>
    </row>
    <row r="1398" spans="1:3" x14ac:dyDescent="0.2">
      <c r="A1398" s="1">
        <v>1396</v>
      </c>
      <c r="B1398" s="1" t="str">
        <f>"1245659198500646913"</f>
        <v>1245659198500646913</v>
      </c>
      <c r="C1398">
        <v>0</v>
      </c>
    </row>
    <row r="1399" spans="1:3" x14ac:dyDescent="0.2">
      <c r="A1399" s="1">
        <v>1397</v>
      </c>
      <c r="B1399" s="1" t="str">
        <f>"1245662288989880323"</f>
        <v>1245662288989880323</v>
      </c>
      <c r="C1399">
        <v>0</v>
      </c>
    </row>
    <row r="1400" spans="1:3" x14ac:dyDescent="0.2">
      <c r="A1400" s="1">
        <v>1398</v>
      </c>
      <c r="B1400" s="1" t="str">
        <f>"1245668538087608321"</f>
        <v>1245668538087608321</v>
      </c>
      <c r="C1400">
        <v>0</v>
      </c>
    </row>
    <row r="1401" spans="1:3" x14ac:dyDescent="0.2">
      <c r="A1401" s="1">
        <v>1399</v>
      </c>
      <c r="B1401" s="1" t="str">
        <f>"1245669464575741952"</f>
        <v>1245669464575741952</v>
      </c>
      <c r="C1401">
        <v>0</v>
      </c>
    </row>
    <row r="1402" spans="1:3" x14ac:dyDescent="0.2">
      <c r="A1402" s="1">
        <v>1400</v>
      </c>
      <c r="B1402" s="1" t="str">
        <f>"1245677835680911360"</f>
        <v>1245677835680911360</v>
      </c>
      <c r="C1402">
        <v>0</v>
      </c>
    </row>
    <row r="1403" spans="1:3" x14ac:dyDescent="0.2">
      <c r="A1403" s="1">
        <v>1401</v>
      </c>
      <c r="B1403" s="1" t="str">
        <f>"1245681736459132929"</f>
        <v>1245681736459132929</v>
      </c>
      <c r="C1403">
        <v>0</v>
      </c>
    </row>
    <row r="1404" spans="1:3" x14ac:dyDescent="0.2">
      <c r="A1404" s="1">
        <v>1402</v>
      </c>
      <c r="B1404" s="1" t="str">
        <f>"1245682478565687296"</f>
        <v>1245682478565687296</v>
      </c>
      <c r="C1404">
        <v>0</v>
      </c>
    </row>
    <row r="1405" spans="1:3" x14ac:dyDescent="0.2">
      <c r="A1405" s="1">
        <v>1403</v>
      </c>
      <c r="B1405" s="1" t="str">
        <f>"1245682532953317376"</f>
        <v>1245682532953317376</v>
      </c>
      <c r="C1405">
        <v>0</v>
      </c>
    </row>
    <row r="1406" spans="1:3" x14ac:dyDescent="0.2">
      <c r="A1406" s="1">
        <v>1404</v>
      </c>
      <c r="B1406" s="1" t="str">
        <f>"1245688179686072322"</f>
        <v>1245688179686072322</v>
      </c>
      <c r="C1406">
        <v>0</v>
      </c>
    </row>
    <row r="1407" spans="1:3" x14ac:dyDescent="0.2">
      <c r="A1407" s="1">
        <v>1405</v>
      </c>
      <c r="B1407" s="1" t="str">
        <f>"1245694323515101184"</f>
        <v>1245694323515101184</v>
      </c>
      <c r="C1407">
        <v>0</v>
      </c>
    </row>
    <row r="1408" spans="1:3" x14ac:dyDescent="0.2">
      <c r="A1408" s="1">
        <v>1406</v>
      </c>
      <c r="B1408" s="1" t="str">
        <f>"1245694884557787136"</f>
        <v>1245694884557787136</v>
      </c>
      <c r="C1408">
        <v>0</v>
      </c>
    </row>
    <row r="1409" spans="1:3" x14ac:dyDescent="0.2">
      <c r="A1409" s="1">
        <v>1407</v>
      </c>
      <c r="B1409" s="1" t="str">
        <f>"1245698547229634560"</f>
        <v>1245698547229634560</v>
      </c>
      <c r="C1409">
        <v>0</v>
      </c>
    </row>
    <row r="1410" spans="1:3" x14ac:dyDescent="0.2">
      <c r="A1410" s="1">
        <v>1408</v>
      </c>
      <c r="B1410" s="1" t="str">
        <f>"1245699431544094725"</f>
        <v>1245699431544094725</v>
      </c>
      <c r="C1410">
        <v>0</v>
      </c>
    </row>
    <row r="1411" spans="1:3" x14ac:dyDescent="0.2">
      <c r="A1411" s="1">
        <v>1409</v>
      </c>
      <c r="B1411" s="1" t="str">
        <f>"1245701105545330688"</f>
        <v>1245701105545330688</v>
      </c>
      <c r="C1411">
        <v>0</v>
      </c>
    </row>
    <row r="1412" spans="1:3" x14ac:dyDescent="0.2">
      <c r="A1412" s="1">
        <v>1410</v>
      </c>
      <c r="B1412" s="1" t="str">
        <f>"1245701447041331204"</f>
        <v>1245701447041331204</v>
      </c>
      <c r="C1412">
        <v>0</v>
      </c>
    </row>
    <row r="1413" spans="1:3" x14ac:dyDescent="0.2">
      <c r="A1413" s="1">
        <v>1411</v>
      </c>
      <c r="B1413" s="1" t="str">
        <f>"1245702806897598465"</f>
        <v>1245702806897598465</v>
      </c>
      <c r="C1413">
        <v>0</v>
      </c>
    </row>
    <row r="1414" spans="1:3" x14ac:dyDescent="0.2">
      <c r="A1414" s="1">
        <v>1412</v>
      </c>
      <c r="B1414" s="1" t="str">
        <f>"1245705751227764736"</f>
        <v>1245705751227764736</v>
      </c>
      <c r="C1414">
        <v>0</v>
      </c>
    </row>
    <row r="1415" spans="1:3" x14ac:dyDescent="0.2">
      <c r="A1415" s="1">
        <v>1413</v>
      </c>
      <c r="B1415" s="1" t="str">
        <f>"1245715637973942274"</f>
        <v>1245715637973942274</v>
      </c>
      <c r="C1415">
        <v>0</v>
      </c>
    </row>
    <row r="1416" spans="1:3" x14ac:dyDescent="0.2">
      <c r="A1416" s="1">
        <v>1414</v>
      </c>
      <c r="B1416" s="1" t="str">
        <f>"1245715812666748928"</f>
        <v>1245715812666748928</v>
      </c>
      <c r="C1416">
        <v>0</v>
      </c>
    </row>
    <row r="1417" spans="1:3" x14ac:dyDescent="0.2">
      <c r="A1417" s="1">
        <v>1415</v>
      </c>
      <c r="B1417" s="1" t="str">
        <f>"1245725160444956673"</f>
        <v>1245725160444956673</v>
      </c>
      <c r="C1417">
        <v>1</v>
      </c>
    </row>
    <row r="1418" spans="1:3" x14ac:dyDescent="0.2">
      <c r="A1418" s="1">
        <v>1416</v>
      </c>
      <c r="B1418" s="1" t="str">
        <f>"1245725218615812096"</f>
        <v>1245725218615812096</v>
      </c>
      <c r="C1418">
        <v>0</v>
      </c>
    </row>
    <row r="1419" spans="1:3" x14ac:dyDescent="0.2">
      <c r="A1419" s="1">
        <v>1417</v>
      </c>
      <c r="B1419" s="1" t="str">
        <f>"1245726964398391297"</f>
        <v>1245726964398391297</v>
      </c>
      <c r="C1419">
        <v>0</v>
      </c>
    </row>
    <row r="1420" spans="1:3" x14ac:dyDescent="0.2">
      <c r="A1420" s="1">
        <v>1418</v>
      </c>
      <c r="B1420" s="1" t="str">
        <f>"1245728423533740034"</f>
        <v>1245728423533740034</v>
      </c>
      <c r="C1420">
        <v>0</v>
      </c>
    </row>
    <row r="1421" spans="1:3" x14ac:dyDescent="0.2">
      <c r="A1421" s="1">
        <v>1419</v>
      </c>
      <c r="B1421" s="1" t="str">
        <f>"1245728661837361153"</f>
        <v>1245728661837361153</v>
      </c>
      <c r="C1421">
        <v>0</v>
      </c>
    </row>
    <row r="1422" spans="1:3" x14ac:dyDescent="0.2">
      <c r="A1422" s="1">
        <v>1420</v>
      </c>
      <c r="B1422" s="1" t="str">
        <f>"1245732181726703624"</f>
        <v>1245732181726703624</v>
      </c>
      <c r="C1422">
        <v>0</v>
      </c>
    </row>
    <row r="1423" spans="1:3" x14ac:dyDescent="0.2">
      <c r="A1423" s="1">
        <v>1421</v>
      </c>
      <c r="B1423" s="1" t="str">
        <f>"1245732960839569422"</f>
        <v>1245732960839569422</v>
      </c>
      <c r="C1423">
        <v>0</v>
      </c>
    </row>
    <row r="1424" spans="1:3" x14ac:dyDescent="0.2">
      <c r="A1424" s="1">
        <v>1422</v>
      </c>
      <c r="B1424" s="1" t="str">
        <f>"1245735633806655496"</f>
        <v>1245735633806655496</v>
      </c>
      <c r="C1424">
        <v>0</v>
      </c>
    </row>
    <row r="1425" spans="1:3" x14ac:dyDescent="0.2">
      <c r="A1425" s="1">
        <v>1423</v>
      </c>
      <c r="B1425" s="1" t="str">
        <f>"1245735707018170368"</f>
        <v>1245735707018170368</v>
      </c>
      <c r="C1425">
        <v>0</v>
      </c>
    </row>
    <row r="1426" spans="1:3" x14ac:dyDescent="0.2">
      <c r="A1426" s="1">
        <v>1424</v>
      </c>
      <c r="B1426" s="1" t="str">
        <f>"1245738277086343169"</f>
        <v>1245738277086343169</v>
      </c>
      <c r="C1426">
        <v>0</v>
      </c>
    </row>
    <row r="1427" spans="1:3" x14ac:dyDescent="0.2">
      <c r="A1427" s="1">
        <v>1425</v>
      </c>
      <c r="B1427" s="1" t="str">
        <f>"1245741978446434304"</f>
        <v>1245741978446434304</v>
      </c>
      <c r="C1427">
        <v>0</v>
      </c>
    </row>
    <row r="1428" spans="1:3" x14ac:dyDescent="0.2">
      <c r="A1428" s="1">
        <v>1426</v>
      </c>
      <c r="B1428" s="1" t="str">
        <f>"1245746905885347841"</f>
        <v>1245746905885347841</v>
      </c>
      <c r="C1428">
        <v>0</v>
      </c>
    </row>
    <row r="1429" spans="1:3" x14ac:dyDescent="0.2">
      <c r="A1429" s="1">
        <v>1427</v>
      </c>
      <c r="B1429" s="1" t="str">
        <f>"1245747500490919944"</f>
        <v>1245747500490919944</v>
      </c>
      <c r="C1429">
        <v>0</v>
      </c>
    </row>
    <row r="1430" spans="1:3" x14ac:dyDescent="0.2">
      <c r="A1430" s="1">
        <v>1428</v>
      </c>
      <c r="B1430" s="1" t="str">
        <f>"1245750378668359681"</f>
        <v>1245750378668359681</v>
      </c>
      <c r="C1430">
        <v>0</v>
      </c>
    </row>
    <row r="1431" spans="1:3" x14ac:dyDescent="0.2">
      <c r="A1431" s="1">
        <v>1429</v>
      </c>
      <c r="B1431" s="1" t="str">
        <f>"1245753331231928321"</f>
        <v>1245753331231928321</v>
      </c>
      <c r="C1431">
        <v>0</v>
      </c>
    </row>
    <row r="1432" spans="1:3" x14ac:dyDescent="0.2">
      <c r="A1432" s="1">
        <v>1430</v>
      </c>
      <c r="B1432" s="1" t="str">
        <f>"1245756700629614596"</f>
        <v>1245756700629614596</v>
      </c>
      <c r="C1432">
        <v>0</v>
      </c>
    </row>
    <row r="1433" spans="1:3" x14ac:dyDescent="0.2">
      <c r="A1433" s="1">
        <v>1431</v>
      </c>
      <c r="B1433" s="1" t="str">
        <f>"1245757530250321921"</f>
        <v>1245757530250321921</v>
      </c>
      <c r="C1433">
        <v>0</v>
      </c>
    </row>
    <row r="1434" spans="1:3" x14ac:dyDescent="0.2">
      <c r="A1434" s="1">
        <v>1432</v>
      </c>
      <c r="B1434" s="1" t="str">
        <f>"1245761303777546240"</f>
        <v>1245761303777546240</v>
      </c>
      <c r="C1434">
        <v>0</v>
      </c>
    </row>
    <row r="1435" spans="1:3" x14ac:dyDescent="0.2">
      <c r="A1435" s="1">
        <v>1433</v>
      </c>
      <c r="B1435" s="1" t="str">
        <f>"1245762194555523077"</f>
        <v>1245762194555523077</v>
      </c>
      <c r="C1435">
        <v>0</v>
      </c>
    </row>
    <row r="1436" spans="1:3" x14ac:dyDescent="0.2">
      <c r="A1436" s="1">
        <v>1434</v>
      </c>
      <c r="B1436" s="1" t="str">
        <f>"1245762764792115208"</f>
        <v>1245762764792115208</v>
      </c>
      <c r="C1436">
        <v>0</v>
      </c>
    </row>
    <row r="1437" spans="1:3" x14ac:dyDescent="0.2">
      <c r="A1437" s="1">
        <v>1435</v>
      </c>
      <c r="B1437" s="1" t="str">
        <f>"1245764058227318786"</f>
        <v>1245764058227318786</v>
      </c>
      <c r="C1437">
        <v>0</v>
      </c>
    </row>
    <row r="1438" spans="1:3" x14ac:dyDescent="0.2">
      <c r="A1438" s="1">
        <v>1436</v>
      </c>
      <c r="B1438" s="1" t="str">
        <f>"1245764239081582592"</f>
        <v>1245764239081582592</v>
      </c>
      <c r="C1438">
        <v>0</v>
      </c>
    </row>
    <row r="1439" spans="1:3" x14ac:dyDescent="0.2">
      <c r="A1439" s="1">
        <v>1437</v>
      </c>
      <c r="B1439" s="1" t="str">
        <f>"1245765984008404992"</f>
        <v>1245765984008404992</v>
      </c>
      <c r="C1439">
        <v>0</v>
      </c>
    </row>
    <row r="1440" spans="1:3" x14ac:dyDescent="0.2">
      <c r="A1440" s="1">
        <v>1438</v>
      </c>
      <c r="B1440" s="1" t="str">
        <f>"1245766719680860160"</f>
        <v>1245766719680860160</v>
      </c>
      <c r="C1440">
        <v>0</v>
      </c>
    </row>
    <row r="1441" spans="1:3" x14ac:dyDescent="0.2">
      <c r="A1441" s="1">
        <v>1439</v>
      </c>
      <c r="B1441" s="1" t="str">
        <f>"1245766754279862274"</f>
        <v>1245766754279862274</v>
      </c>
      <c r="C1441">
        <v>1</v>
      </c>
    </row>
    <row r="1442" spans="1:3" x14ac:dyDescent="0.2">
      <c r="A1442" s="1">
        <v>1440</v>
      </c>
      <c r="B1442" s="1" t="str">
        <f>"1245769265317400578"</f>
        <v>1245769265317400578</v>
      </c>
      <c r="C1442">
        <v>0</v>
      </c>
    </row>
    <row r="1443" spans="1:3" x14ac:dyDescent="0.2">
      <c r="A1443" s="1">
        <v>1441</v>
      </c>
      <c r="B1443" s="1" t="str">
        <f>"1245772618201993216"</f>
        <v>1245772618201993216</v>
      </c>
      <c r="C1443">
        <v>0</v>
      </c>
    </row>
    <row r="1444" spans="1:3" x14ac:dyDescent="0.2">
      <c r="A1444" s="1">
        <v>1442</v>
      </c>
      <c r="B1444" s="1" t="str">
        <f>"1245773433583132675"</f>
        <v>1245773433583132675</v>
      </c>
      <c r="C1444">
        <v>0</v>
      </c>
    </row>
    <row r="1445" spans="1:3" x14ac:dyDescent="0.2">
      <c r="A1445" s="1">
        <v>1443</v>
      </c>
      <c r="B1445" s="1" t="str">
        <f>"1245773487937118208"</f>
        <v>1245773487937118208</v>
      </c>
      <c r="C1445">
        <v>0</v>
      </c>
    </row>
    <row r="1446" spans="1:3" x14ac:dyDescent="0.2">
      <c r="A1446" s="1">
        <v>1444</v>
      </c>
      <c r="B1446" s="1" t="str">
        <f>"1245774258359410692"</f>
        <v>1245774258359410692</v>
      </c>
      <c r="C1446">
        <v>0</v>
      </c>
    </row>
    <row r="1447" spans="1:3" x14ac:dyDescent="0.2">
      <c r="A1447" s="1">
        <v>1445</v>
      </c>
      <c r="B1447" s="1" t="str">
        <f>"1245774780302872576"</f>
        <v>1245774780302872576</v>
      </c>
      <c r="C1447">
        <v>0</v>
      </c>
    </row>
    <row r="1448" spans="1:3" x14ac:dyDescent="0.2">
      <c r="A1448" s="1">
        <v>1446</v>
      </c>
      <c r="B1448" s="1" t="str">
        <f>"1245774826431811584"</f>
        <v>1245774826431811584</v>
      </c>
      <c r="C1448">
        <v>0</v>
      </c>
    </row>
    <row r="1449" spans="1:3" x14ac:dyDescent="0.2">
      <c r="A1449" s="1">
        <v>1447</v>
      </c>
      <c r="B1449" s="1" t="str">
        <f>"1245775219215794182"</f>
        <v>1245775219215794182</v>
      </c>
      <c r="C1449">
        <v>0</v>
      </c>
    </row>
    <row r="1450" spans="1:3" x14ac:dyDescent="0.2">
      <c r="A1450" s="1">
        <v>1448</v>
      </c>
      <c r="B1450" s="1" t="str">
        <f>"1245776399396417538"</f>
        <v>1245776399396417538</v>
      </c>
      <c r="C1450">
        <v>0</v>
      </c>
    </row>
    <row r="1451" spans="1:3" x14ac:dyDescent="0.2">
      <c r="A1451" s="1">
        <v>1449</v>
      </c>
      <c r="B1451" s="1" t="str">
        <f>"1245777511553929220"</f>
        <v>1245777511553929220</v>
      </c>
      <c r="C1451">
        <v>0</v>
      </c>
    </row>
    <row r="1452" spans="1:3" x14ac:dyDescent="0.2">
      <c r="A1452" s="1">
        <v>1450</v>
      </c>
      <c r="B1452" s="1" t="str">
        <f>"1245780823225270273"</f>
        <v>1245780823225270273</v>
      </c>
      <c r="C1452">
        <v>0</v>
      </c>
    </row>
    <row r="1453" spans="1:3" x14ac:dyDescent="0.2">
      <c r="A1453" s="1">
        <v>1451</v>
      </c>
      <c r="B1453" s="1" t="str">
        <f>"1245781452240891904"</f>
        <v>1245781452240891904</v>
      </c>
      <c r="C1453">
        <v>0</v>
      </c>
    </row>
    <row r="1454" spans="1:3" x14ac:dyDescent="0.2">
      <c r="A1454" s="1">
        <v>1452</v>
      </c>
      <c r="B1454" s="1" t="str">
        <f>"1245783366072401929"</f>
        <v>1245783366072401929</v>
      </c>
      <c r="C1454">
        <v>0</v>
      </c>
    </row>
    <row r="1455" spans="1:3" x14ac:dyDescent="0.2">
      <c r="A1455" s="1">
        <v>1453</v>
      </c>
      <c r="B1455" s="1" t="str">
        <f>"1245792870155640833"</f>
        <v>1245792870155640833</v>
      </c>
      <c r="C1455">
        <v>0</v>
      </c>
    </row>
    <row r="1456" spans="1:3" x14ac:dyDescent="0.2">
      <c r="A1456" s="1">
        <v>1454</v>
      </c>
      <c r="B1456" s="1" t="str">
        <f>"1245798195990577152"</f>
        <v>1245798195990577152</v>
      </c>
      <c r="C1456">
        <v>0</v>
      </c>
    </row>
    <row r="1457" spans="1:3" x14ac:dyDescent="0.2">
      <c r="A1457" s="1">
        <v>1455</v>
      </c>
      <c r="B1457" s="1" t="str">
        <f>"1245799535814852608"</f>
        <v>1245799535814852608</v>
      </c>
      <c r="C1457">
        <v>0</v>
      </c>
    </row>
    <row r="1458" spans="1:3" x14ac:dyDescent="0.2">
      <c r="A1458" s="1">
        <v>1456</v>
      </c>
      <c r="B1458" s="1" t="str">
        <f>"1245799838471634944"</f>
        <v>1245799838471634944</v>
      </c>
      <c r="C1458">
        <v>0</v>
      </c>
    </row>
    <row r="1459" spans="1:3" x14ac:dyDescent="0.2">
      <c r="A1459" s="1">
        <v>1457</v>
      </c>
      <c r="B1459" s="1" t="str">
        <f>"1245800826377043968"</f>
        <v>1245800826377043968</v>
      </c>
      <c r="C1459">
        <v>0</v>
      </c>
    </row>
    <row r="1460" spans="1:3" x14ac:dyDescent="0.2">
      <c r="A1460" s="1">
        <v>1458</v>
      </c>
      <c r="B1460" s="1" t="str">
        <f>"1245801355362607108"</f>
        <v>1245801355362607108</v>
      </c>
      <c r="C1460">
        <v>0</v>
      </c>
    </row>
    <row r="1461" spans="1:3" x14ac:dyDescent="0.2">
      <c r="A1461" s="1">
        <v>1459</v>
      </c>
      <c r="B1461" s="1" t="str">
        <f>"1245801526569861127"</f>
        <v>1245801526569861127</v>
      </c>
      <c r="C1461">
        <v>0</v>
      </c>
    </row>
    <row r="1462" spans="1:3" x14ac:dyDescent="0.2">
      <c r="A1462" s="1">
        <v>1460</v>
      </c>
      <c r="B1462" s="1" t="str">
        <f>"1245801687484432385"</f>
        <v>1245801687484432385</v>
      </c>
      <c r="C1462">
        <v>0</v>
      </c>
    </row>
    <row r="1463" spans="1:3" x14ac:dyDescent="0.2">
      <c r="A1463" s="1">
        <v>1461</v>
      </c>
      <c r="B1463" s="1" t="str">
        <f>"1245802340986368000"</f>
        <v>1245802340986368000</v>
      </c>
      <c r="C1463">
        <v>0</v>
      </c>
    </row>
    <row r="1464" spans="1:3" x14ac:dyDescent="0.2">
      <c r="A1464" s="1">
        <v>1462</v>
      </c>
      <c r="B1464" s="1" t="str">
        <f>"1245803656357838848"</f>
        <v>1245803656357838848</v>
      </c>
      <c r="C1464">
        <v>0</v>
      </c>
    </row>
    <row r="1465" spans="1:3" x14ac:dyDescent="0.2">
      <c r="A1465" s="1">
        <v>1463</v>
      </c>
      <c r="B1465" s="1" t="str">
        <f>"1245804113344057347"</f>
        <v>1245804113344057347</v>
      </c>
      <c r="C1465">
        <v>0</v>
      </c>
    </row>
    <row r="1466" spans="1:3" x14ac:dyDescent="0.2">
      <c r="A1466" s="1">
        <v>1464</v>
      </c>
      <c r="B1466" s="1" t="str">
        <f>"1245806189759389697"</f>
        <v>1245806189759389697</v>
      </c>
      <c r="C1466">
        <v>0</v>
      </c>
    </row>
    <row r="1467" spans="1:3" x14ac:dyDescent="0.2">
      <c r="A1467" s="1">
        <v>1465</v>
      </c>
      <c r="B1467" s="1" t="str">
        <f>"1245807489121214466"</f>
        <v>1245807489121214466</v>
      </c>
      <c r="C1467">
        <v>0</v>
      </c>
    </row>
    <row r="1468" spans="1:3" x14ac:dyDescent="0.2">
      <c r="A1468" s="1">
        <v>1466</v>
      </c>
      <c r="B1468" s="1" t="str">
        <f>"1245808989142765568"</f>
        <v>1245808989142765568</v>
      </c>
      <c r="C1468">
        <v>0</v>
      </c>
    </row>
    <row r="1469" spans="1:3" x14ac:dyDescent="0.2">
      <c r="A1469" s="1">
        <v>1467</v>
      </c>
      <c r="B1469" s="1" t="str">
        <f>"1245809791873757185"</f>
        <v>1245809791873757185</v>
      </c>
      <c r="C1469">
        <v>0</v>
      </c>
    </row>
    <row r="1470" spans="1:3" x14ac:dyDescent="0.2">
      <c r="A1470" s="1">
        <v>1468</v>
      </c>
      <c r="B1470" s="1" t="str">
        <f>"1245815702742806537"</f>
        <v>1245815702742806537</v>
      </c>
      <c r="C1470">
        <v>0</v>
      </c>
    </row>
    <row r="1471" spans="1:3" x14ac:dyDescent="0.2">
      <c r="A1471" s="1">
        <v>1469</v>
      </c>
      <c r="B1471" s="1" t="str">
        <f>"1245820956490305537"</f>
        <v>1245820956490305537</v>
      </c>
      <c r="C1471">
        <v>0</v>
      </c>
    </row>
    <row r="1472" spans="1:3" x14ac:dyDescent="0.2">
      <c r="A1472" s="1">
        <v>1470</v>
      </c>
      <c r="B1472" s="1" t="str">
        <f>"1245820965256335361"</f>
        <v>1245820965256335361</v>
      </c>
      <c r="C1472">
        <v>0</v>
      </c>
    </row>
    <row r="1473" spans="1:3" x14ac:dyDescent="0.2">
      <c r="A1473" s="1">
        <v>1471</v>
      </c>
      <c r="B1473" s="1" t="str">
        <f>"1245821091878141952"</f>
        <v>1245821091878141952</v>
      </c>
      <c r="C1473">
        <v>0</v>
      </c>
    </row>
    <row r="1474" spans="1:3" x14ac:dyDescent="0.2">
      <c r="A1474" s="1">
        <v>1472</v>
      </c>
      <c r="B1474" s="1" t="str">
        <f>"1245821574663585792"</f>
        <v>1245821574663585792</v>
      </c>
      <c r="C1474">
        <v>0</v>
      </c>
    </row>
    <row r="1475" spans="1:3" x14ac:dyDescent="0.2">
      <c r="A1475" s="1">
        <v>1473</v>
      </c>
      <c r="B1475" s="1" t="str">
        <f>"1245823718997311488"</f>
        <v>1245823718997311488</v>
      </c>
      <c r="C1475">
        <v>0</v>
      </c>
    </row>
    <row r="1476" spans="1:3" x14ac:dyDescent="0.2">
      <c r="A1476" s="1">
        <v>1474</v>
      </c>
      <c r="B1476" s="1" t="str">
        <f>"1245830453275160576"</f>
        <v>1245830453275160576</v>
      </c>
      <c r="C1476">
        <v>0</v>
      </c>
    </row>
    <row r="1477" spans="1:3" x14ac:dyDescent="0.2">
      <c r="A1477" s="1">
        <v>1475</v>
      </c>
      <c r="B1477" s="1" t="str">
        <f>"1245831260083310596"</f>
        <v>1245831260083310596</v>
      </c>
      <c r="C1477">
        <v>0</v>
      </c>
    </row>
    <row r="1478" spans="1:3" x14ac:dyDescent="0.2">
      <c r="A1478" s="1">
        <v>1476</v>
      </c>
      <c r="B1478" s="1" t="str">
        <f>"1245831892903104514"</f>
        <v>1245831892903104514</v>
      </c>
      <c r="C1478">
        <v>0</v>
      </c>
    </row>
    <row r="1479" spans="1:3" x14ac:dyDescent="0.2">
      <c r="A1479" s="1">
        <v>1477</v>
      </c>
      <c r="B1479" s="1" t="str">
        <f>"1245846017322483714"</f>
        <v>1245846017322483714</v>
      </c>
      <c r="C1479">
        <v>0</v>
      </c>
    </row>
    <row r="1480" spans="1:3" x14ac:dyDescent="0.2">
      <c r="A1480" s="1">
        <v>1478</v>
      </c>
      <c r="B1480" s="1" t="str">
        <f>"1245846169944764421"</f>
        <v>1245846169944764421</v>
      </c>
      <c r="C1480">
        <v>0</v>
      </c>
    </row>
    <row r="1481" spans="1:3" x14ac:dyDescent="0.2">
      <c r="A1481" s="1">
        <v>1479</v>
      </c>
      <c r="B1481" s="1" t="str">
        <f>"1245850150016253953"</f>
        <v>1245850150016253953</v>
      </c>
      <c r="C1481">
        <v>0</v>
      </c>
    </row>
    <row r="1482" spans="1:3" x14ac:dyDescent="0.2">
      <c r="A1482" s="1">
        <v>1480</v>
      </c>
      <c r="B1482" s="1" t="str">
        <f>"1245853029938552833"</f>
        <v>1245853029938552833</v>
      </c>
      <c r="C1482">
        <v>0</v>
      </c>
    </row>
    <row r="1483" spans="1:3" x14ac:dyDescent="0.2">
      <c r="A1483" s="1">
        <v>1481</v>
      </c>
      <c r="B1483" s="1" t="str">
        <f>"1245860753057271810"</f>
        <v>1245860753057271810</v>
      </c>
      <c r="C1483">
        <v>0</v>
      </c>
    </row>
    <row r="1484" spans="1:3" x14ac:dyDescent="0.2">
      <c r="A1484" s="1">
        <v>1482</v>
      </c>
      <c r="B1484" s="1" t="str">
        <f>"1245896597478805506"</f>
        <v>1245896597478805506</v>
      </c>
      <c r="C1484">
        <v>0</v>
      </c>
    </row>
    <row r="1485" spans="1:3" x14ac:dyDescent="0.2">
      <c r="A1485" s="1">
        <v>1483</v>
      </c>
      <c r="B1485" s="1" t="str">
        <f>"1245948953620774914"</f>
        <v>1245948953620774914</v>
      </c>
      <c r="C1485">
        <v>0</v>
      </c>
    </row>
    <row r="1486" spans="1:3" x14ac:dyDescent="0.2">
      <c r="A1486" s="1">
        <v>1484</v>
      </c>
      <c r="B1486" s="1" t="str">
        <f>"1245957744819089408"</f>
        <v>1245957744819089408</v>
      </c>
      <c r="C1486">
        <v>0</v>
      </c>
    </row>
    <row r="1487" spans="1:3" x14ac:dyDescent="0.2">
      <c r="A1487" s="1">
        <v>1485</v>
      </c>
      <c r="B1487" s="1" t="str">
        <f>"1245964682499940357"</f>
        <v>1245964682499940357</v>
      </c>
      <c r="C1487">
        <v>0</v>
      </c>
    </row>
    <row r="1488" spans="1:3" x14ac:dyDescent="0.2">
      <c r="A1488" s="1">
        <v>1486</v>
      </c>
      <c r="B1488" s="1" t="str">
        <f>"1245965612838531077"</f>
        <v>1245965612838531077</v>
      </c>
      <c r="C1488">
        <v>0</v>
      </c>
    </row>
    <row r="1489" spans="1:3" x14ac:dyDescent="0.2">
      <c r="A1489" s="1">
        <v>1487</v>
      </c>
      <c r="B1489" s="1" t="str">
        <f>"1245969558869073923"</f>
        <v>1245969558869073923</v>
      </c>
      <c r="C1489">
        <v>1</v>
      </c>
    </row>
    <row r="1490" spans="1:3" x14ac:dyDescent="0.2">
      <c r="A1490" s="1">
        <v>1488</v>
      </c>
      <c r="B1490" s="1" t="str">
        <f>"1245970417396973571"</f>
        <v>1245970417396973571</v>
      </c>
      <c r="C1490">
        <v>0</v>
      </c>
    </row>
    <row r="1491" spans="1:3" x14ac:dyDescent="0.2">
      <c r="A1491" s="1">
        <v>1489</v>
      </c>
      <c r="B1491" s="1" t="str">
        <f>"1245971947961356288"</f>
        <v>1245971947961356288</v>
      </c>
      <c r="C1491">
        <v>0</v>
      </c>
    </row>
    <row r="1492" spans="1:3" x14ac:dyDescent="0.2">
      <c r="A1492" s="1">
        <v>1490</v>
      </c>
      <c r="B1492" s="1" t="str">
        <f>"1245974248927244291"</f>
        <v>1245974248927244291</v>
      </c>
      <c r="C1492">
        <v>0</v>
      </c>
    </row>
    <row r="1493" spans="1:3" x14ac:dyDescent="0.2">
      <c r="A1493" s="1">
        <v>1491</v>
      </c>
      <c r="B1493" s="1" t="str">
        <f>"1245975260630880256"</f>
        <v>1245975260630880256</v>
      </c>
      <c r="C1493">
        <v>0</v>
      </c>
    </row>
    <row r="1494" spans="1:3" x14ac:dyDescent="0.2">
      <c r="A1494" s="1">
        <v>1492</v>
      </c>
      <c r="B1494" s="1" t="str">
        <f>"1245983869465251843"</f>
        <v>1245983869465251843</v>
      </c>
      <c r="C1494">
        <v>0</v>
      </c>
    </row>
    <row r="1495" spans="1:3" x14ac:dyDescent="0.2">
      <c r="A1495" s="1">
        <v>1493</v>
      </c>
      <c r="B1495" s="1" t="str">
        <f>"1245985299861327872"</f>
        <v>1245985299861327872</v>
      </c>
      <c r="C1495">
        <v>0</v>
      </c>
    </row>
    <row r="1496" spans="1:3" x14ac:dyDescent="0.2">
      <c r="A1496" s="1">
        <v>1494</v>
      </c>
      <c r="B1496" s="1" t="str">
        <f>"1245988976663592966"</f>
        <v>1245988976663592966</v>
      </c>
      <c r="C1496">
        <v>0</v>
      </c>
    </row>
    <row r="1497" spans="1:3" x14ac:dyDescent="0.2">
      <c r="A1497" s="1">
        <v>1495</v>
      </c>
      <c r="B1497" s="1" t="str">
        <f>"1245989164941787136"</f>
        <v>1245989164941787136</v>
      </c>
      <c r="C1497">
        <v>0</v>
      </c>
    </row>
    <row r="1498" spans="1:3" x14ac:dyDescent="0.2">
      <c r="A1498" s="1">
        <v>1496</v>
      </c>
      <c r="B1498" s="1" t="str">
        <f>"1245990471576551424"</f>
        <v>1245990471576551424</v>
      </c>
      <c r="C1498">
        <v>0</v>
      </c>
    </row>
    <row r="1499" spans="1:3" x14ac:dyDescent="0.2">
      <c r="A1499" s="1">
        <v>1497</v>
      </c>
      <c r="B1499" s="1" t="str">
        <f>"1245991968372645888"</f>
        <v>1245991968372645888</v>
      </c>
      <c r="C1499">
        <v>0</v>
      </c>
    </row>
    <row r="1500" spans="1:3" x14ac:dyDescent="0.2">
      <c r="A1500" s="1">
        <v>1498</v>
      </c>
      <c r="B1500" s="1" t="str">
        <f>"1245992944370421761"</f>
        <v>1245992944370421761</v>
      </c>
      <c r="C1500">
        <v>0</v>
      </c>
    </row>
    <row r="1501" spans="1:3" x14ac:dyDescent="0.2">
      <c r="A1501" s="1">
        <v>1499</v>
      </c>
      <c r="B1501" s="1" t="str">
        <f>"1245998030643494912"</f>
        <v>1245998030643494912</v>
      </c>
      <c r="C1501">
        <v>0</v>
      </c>
    </row>
    <row r="1502" spans="1:3" x14ac:dyDescent="0.2">
      <c r="A1502" s="1">
        <v>1500</v>
      </c>
      <c r="B1502" s="1" t="str">
        <f>"1246001793374523393"</f>
        <v>1246001793374523393</v>
      </c>
      <c r="C1502">
        <v>0</v>
      </c>
    </row>
    <row r="1503" spans="1:3" x14ac:dyDescent="0.2">
      <c r="A1503" s="1">
        <v>1501</v>
      </c>
      <c r="B1503" s="1" t="str">
        <f>"1246001855471259649"</f>
        <v>1246001855471259649</v>
      </c>
      <c r="C1503">
        <v>0</v>
      </c>
    </row>
    <row r="1504" spans="1:3" x14ac:dyDescent="0.2">
      <c r="A1504" s="1">
        <v>1502</v>
      </c>
      <c r="B1504" s="1" t="str">
        <f>"1246002055107526657"</f>
        <v>1246002055107526657</v>
      </c>
      <c r="C1504">
        <v>0</v>
      </c>
    </row>
    <row r="1505" spans="1:3" x14ac:dyDescent="0.2">
      <c r="A1505" s="1">
        <v>1503</v>
      </c>
      <c r="B1505" s="1" t="str">
        <f>"1246005001320882177"</f>
        <v>1246005001320882177</v>
      </c>
      <c r="C1505">
        <v>0</v>
      </c>
    </row>
    <row r="1506" spans="1:3" x14ac:dyDescent="0.2">
      <c r="A1506" s="1">
        <v>1504</v>
      </c>
      <c r="B1506" s="1" t="str">
        <f>"1246007313552588800"</f>
        <v>1246007313552588800</v>
      </c>
      <c r="C1506">
        <v>0</v>
      </c>
    </row>
    <row r="1507" spans="1:3" x14ac:dyDescent="0.2">
      <c r="A1507" s="1">
        <v>1505</v>
      </c>
      <c r="B1507" s="1" t="str">
        <f>"1246011730678906881"</f>
        <v>1246011730678906881</v>
      </c>
      <c r="C1507">
        <v>0</v>
      </c>
    </row>
    <row r="1508" spans="1:3" x14ac:dyDescent="0.2">
      <c r="A1508" s="1">
        <v>1506</v>
      </c>
      <c r="B1508" s="1" t="str">
        <f>"1246011894244216832"</f>
        <v>1246011894244216832</v>
      </c>
      <c r="C1508">
        <v>0</v>
      </c>
    </row>
    <row r="1509" spans="1:3" x14ac:dyDescent="0.2">
      <c r="A1509" s="1">
        <v>1507</v>
      </c>
      <c r="B1509" s="1" t="str">
        <f>"1246011940171849728"</f>
        <v>1246011940171849728</v>
      </c>
      <c r="C1509">
        <v>0</v>
      </c>
    </row>
    <row r="1510" spans="1:3" x14ac:dyDescent="0.2">
      <c r="A1510" s="1">
        <v>1508</v>
      </c>
      <c r="B1510" s="1" t="str">
        <f>"1246017534366793728"</f>
        <v>1246017534366793728</v>
      </c>
      <c r="C1510">
        <v>0</v>
      </c>
    </row>
    <row r="1511" spans="1:3" x14ac:dyDescent="0.2">
      <c r="A1511" s="1">
        <v>1509</v>
      </c>
      <c r="B1511" s="1" t="str">
        <f>"1246018868537102336"</f>
        <v>1246018868537102336</v>
      </c>
      <c r="C1511">
        <v>0</v>
      </c>
    </row>
    <row r="1512" spans="1:3" x14ac:dyDescent="0.2">
      <c r="A1512" s="1">
        <v>1510</v>
      </c>
      <c r="B1512" s="1" t="str">
        <f>"1246021530011799552"</f>
        <v>1246021530011799552</v>
      </c>
      <c r="C1512">
        <v>0</v>
      </c>
    </row>
    <row r="1513" spans="1:3" x14ac:dyDescent="0.2">
      <c r="A1513" s="1">
        <v>1511</v>
      </c>
      <c r="B1513" s="1" t="str">
        <f>"1246021881947447296"</f>
        <v>1246021881947447296</v>
      </c>
      <c r="C1513">
        <v>0</v>
      </c>
    </row>
    <row r="1514" spans="1:3" x14ac:dyDescent="0.2">
      <c r="A1514" s="1">
        <v>1512</v>
      </c>
      <c r="B1514" s="1" t="str">
        <f>"1246024357245149184"</f>
        <v>1246024357245149184</v>
      </c>
      <c r="C1514">
        <v>0</v>
      </c>
    </row>
    <row r="1515" spans="1:3" x14ac:dyDescent="0.2">
      <c r="A1515" s="1">
        <v>1513</v>
      </c>
      <c r="B1515" s="1" t="str">
        <f>"1246029615216410624"</f>
        <v>1246029615216410624</v>
      </c>
      <c r="C1515">
        <v>0</v>
      </c>
    </row>
    <row r="1516" spans="1:3" x14ac:dyDescent="0.2">
      <c r="A1516" s="1">
        <v>1514</v>
      </c>
      <c r="B1516" s="1" t="str">
        <f>"1246031673847877632"</f>
        <v>1246031673847877632</v>
      </c>
      <c r="C1516">
        <v>0</v>
      </c>
    </row>
    <row r="1517" spans="1:3" x14ac:dyDescent="0.2">
      <c r="A1517" s="1">
        <v>1515</v>
      </c>
      <c r="B1517" s="1" t="str">
        <f>"1246032813238792193"</f>
        <v>1246032813238792193</v>
      </c>
      <c r="C1517">
        <v>0</v>
      </c>
    </row>
    <row r="1518" spans="1:3" x14ac:dyDescent="0.2">
      <c r="A1518" s="1">
        <v>1516</v>
      </c>
      <c r="B1518" s="1" t="str">
        <f>"1246033844286951426"</f>
        <v>1246033844286951426</v>
      </c>
      <c r="C1518">
        <v>1</v>
      </c>
    </row>
    <row r="1519" spans="1:3" x14ac:dyDescent="0.2">
      <c r="A1519" s="1">
        <v>1517</v>
      </c>
      <c r="B1519" s="1" t="str">
        <f>"1246034382202298370"</f>
        <v>1246034382202298370</v>
      </c>
      <c r="C1519">
        <v>0</v>
      </c>
    </row>
    <row r="1520" spans="1:3" x14ac:dyDescent="0.2">
      <c r="A1520" s="1">
        <v>1518</v>
      </c>
      <c r="B1520" s="1" t="str">
        <f>"1246034873304875008"</f>
        <v>1246034873304875008</v>
      </c>
      <c r="C1520">
        <v>0</v>
      </c>
    </row>
    <row r="1521" spans="1:3" x14ac:dyDescent="0.2">
      <c r="A1521" s="1">
        <v>1519</v>
      </c>
      <c r="B1521" s="1" t="str">
        <f>"1246038265003720706"</f>
        <v>1246038265003720706</v>
      </c>
      <c r="C1521">
        <v>0</v>
      </c>
    </row>
    <row r="1522" spans="1:3" x14ac:dyDescent="0.2">
      <c r="A1522" s="1">
        <v>1520</v>
      </c>
      <c r="B1522" s="1" t="str">
        <f>"1246040942915858432"</f>
        <v>1246040942915858432</v>
      </c>
      <c r="C1522">
        <v>0</v>
      </c>
    </row>
    <row r="1523" spans="1:3" x14ac:dyDescent="0.2">
      <c r="A1523" s="1">
        <v>1521</v>
      </c>
      <c r="B1523" s="1" t="str">
        <f>"1246041275700252681"</f>
        <v>1246041275700252681</v>
      </c>
      <c r="C1523">
        <v>0</v>
      </c>
    </row>
    <row r="1524" spans="1:3" x14ac:dyDescent="0.2">
      <c r="A1524" s="1">
        <v>1522</v>
      </c>
      <c r="B1524" s="1" t="str">
        <f>"1246043040222978049"</f>
        <v>1246043040222978049</v>
      </c>
      <c r="C1524">
        <v>0</v>
      </c>
    </row>
    <row r="1525" spans="1:3" x14ac:dyDescent="0.2">
      <c r="A1525" s="1">
        <v>1523</v>
      </c>
      <c r="B1525" s="1" t="str">
        <f>"1246045395282780160"</f>
        <v>1246045395282780160</v>
      </c>
      <c r="C1525">
        <v>0</v>
      </c>
    </row>
    <row r="1526" spans="1:3" x14ac:dyDescent="0.2">
      <c r="A1526" s="1">
        <v>1524</v>
      </c>
      <c r="B1526" s="1" t="str">
        <f>"1246046346806734848"</f>
        <v>1246046346806734848</v>
      </c>
      <c r="C1526">
        <v>0</v>
      </c>
    </row>
    <row r="1527" spans="1:3" x14ac:dyDescent="0.2">
      <c r="A1527" s="1">
        <v>1525</v>
      </c>
      <c r="B1527" s="1" t="str">
        <f>"1246047939622993920"</f>
        <v>1246047939622993920</v>
      </c>
      <c r="C1527">
        <v>0</v>
      </c>
    </row>
    <row r="1528" spans="1:3" x14ac:dyDescent="0.2">
      <c r="A1528" s="1">
        <v>1526</v>
      </c>
      <c r="B1528" s="1" t="str">
        <f>"1246048969823850497"</f>
        <v>1246048969823850497</v>
      </c>
      <c r="C1528">
        <v>0</v>
      </c>
    </row>
    <row r="1529" spans="1:3" x14ac:dyDescent="0.2">
      <c r="A1529" s="1">
        <v>1527</v>
      </c>
      <c r="B1529" s="1" t="str">
        <f>"1246049149654425603"</f>
        <v>1246049149654425603</v>
      </c>
      <c r="C1529">
        <v>0</v>
      </c>
    </row>
    <row r="1530" spans="1:3" x14ac:dyDescent="0.2">
      <c r="A1530" s="1">
        <v>1528</v>
      </c>
      <c r="B1530" s="1" t="str">
        <f>"1246049621950058500"</f>
        <v>1246049621950058500</v>
      </c>
      <c r="C1530">
        <v>0</v>
      </c>
    </row>
    <row r="1531" spans="1:3" x14ac:dyDescent="0.2">
      <c r="A1531" s="1">
        <v>1529</v>
      </c>
      <c r="B1531" s="1" t="str">
        <f>"1246050043926319105"</f>
        <v>1246050043926319105</v>
      </c>
      <c r="C1531">
        <v>0</v>
      </c>
    </row>
    <row r="1532" spans="1:3" x14ac:dyDescent="0.2">
      <c r="A1532" s="1">
        <v>1530</v>
      </c>
      <c r="B1532" s="1" t="str">
        <f>"1246061377720025088"</f>
        <v>1246061377720025088</v>
      </c>
      <c r="C1532">
        <v>0</v>
      </c>
    </row>
    <row r="1533" spans="1:3" x14ac:dyDescent="0.2">
      <c r="A1533" s="1">
        <v>1531</v>
      </c>
      <c r="B1533" s="1" t="str">
        <f>"1246061501883895817"</f>
        <v>1246061501883895817</v>
      </c>
      <c r="C1533">
        <v>0</v>
      </c>
    </row>
    <row r="1534" spans="1:3" x14ac:dyDescent="0.2">
      <c r="A1534" s="1">
        <v>1532</v>
      </c>
      <c r="B1534" s="1" t="str">
        <f>"1246066088623738880"</f>
        <v>1246066088623738880</v>
      </c>
      <c r="C1534">
        <v>0</v>
      </c>
    </row>
    <row r="1535" spans="1:3" x14ac:dyDescent="0.2">
      <c r="A1535" s="1">
        <v>1533</v>
      </c>
      <c r="B1535" s="1" t="str">
        <f>"1246066937097945089"</f>
        <v>1246066937097945089</v>
      </c>
      <c r="C1535">
        <v>0</v>
      </c>
    </row>
    <row r="1536" spans="1:3" x14ac:dyDescent="0.2">
      <c r="A1536" s="1">
        <v>1534</v>
      </c>
      <c r="B1536" s="1" t="str">
        <f>"1246068300100050945"</f>
        <v>1246068300100050945</v>
      </c>
      <c r="C1536">
        <v>0</v>
      </c>
    </row>
    <row r="1537" spans="1:3" x14ac:dyDescent="0.2">
      <c r="A1537" s="1">
        <v>1535</v>
      </c>
      <c r="B1537" s="1" t="str">
        <f>"1246068520648994821"</f>
        <v>1246068520648994821</v>
      </c>
      <c r="C1537">
        <v>0</v>
      </c>
    </row>
    <row r="1538" spans="1:3" x14ac:dyDescent="0.2">
      <c r="A1538" s="1">
        <v>1536</v>
      </c>
      <c r="B1538" s="1" t="str">
        <f>"1246073496930619400"</f>
        <v>1246073496930619400</v>
      </c>
      <c r="C1538">
        <v>0</v>
      </c>
    </row>
    <row r="1539" spans="1:3" x14ac:dyDescent="0.2">
      <c r="A1539" s="1">
        <v>1537</v>
      </c>
      <c r="B1539" s="1" t="str">
        <f>"1246074598526840833"</f>
        <v>1246074598526840833</v>
      </c>
      <c r="C1539">
        <v>0</v>
      </c>
    </row>
    <row r="1540" spans="1:3" x14ac:dyDescent="0.2">
      <c r="A1540" s="1">
        <v>1538</v>
      </c>
      <c r="B1540" s="1" t="str">
        <f>"1246075639398105088"</f>
        <v>1246075639398105088</v>
      </c>
      <c r="C1540">
        <v>0</v>
      </c>
    </row>
    <row r="1541" spans="1:3" x14ac:dyDescent="0.2">
      <c r="A1541" s="1">
        <v>1539</v>
      </c>
      <c r="B1541" s="1" t="str">
        <f>"1246076279473844225"</f>
        <v>1246076279473844225</v>
      </c>
      <c r="C1541">
        <v>0</v>
      </c>
    </row>
    <row r="1542" spans="1:3" x14ac:dyDescent="0.2">
      <c r="A1542" s="1">
        <v>1540</v>
      </c>
      <c r="B1542" s="1" t="str">
        <f>"1246077553963565058"</f>
        <v>1246077553963565058</v>
      </c>
      <c r="C1542">
        <v>0</v>
      </c>
    </row>
    <row r="1543" spans="1:3" x14ac:dyDescent="0.2">
      <c r="A1543" s="1">
        <v>1541</v>
      </c>
      <c r="B1543" s="1" t="str">
        <f>"1246080416374755328"</f>
        <v>1246080416374755328</v>
      </c>
      <c r="C1543">
        <v>0</v>
      </c>
    </row>
    <row r="1544" spans="1:3" x14ac:dyDescent="0.2">
      <c r="A1544" s="1">
        <v>1542</v>
      </c>
      <c r="B1544" s="1" t="str">
        <f>"1246088224495321090"</f>
        <v>1246088224495321090</v>
      </c>
      <c r="C1544">
        <v>0</v>
      </c>
    </row>
    <row r="1545" spans="1:3" x14ac:dyDescent="0.2">
      <c r="A1545" s="1">
        <v>1543</v>
      </c>
      <c r="B1545" s="1" t="str">
        <f>"1246090072631328768"</f>
        <v>1246090072631328768</v>
      </c>
      <c r="C1545">
        <v>0</v>
      </c>
    </row>
    <row r="1546" spans="1:3" x14ac:dyDescent="0.2">
      <c r="A1546" s="1">
        <v>1544</v>
      </c>
      <c r="B1546" s="1" t="str">
        <f>"1246092693136117761"</f>
        <v>1246092693136117761</v>
      </c>
      <c r="C1546">
        <v>0</v>
      </c>
    </row>
    <row r="1547" spans="1:3" x14ac:dyDescent="0.2">
      <c r="A1547" s="1">
        <v>1545</v>
      </c>
      <c r="B1547" s="1" t="str">
        <f>"1246094325601230853"</f>
        <v>1246094325601230853</v>
      </c>
      <c r="C1547">
        <v>0</v>
      </c>
    </row>
    <row r="1548" spans="1:3" x14ac:dyDescent="0.2">
      <c r="A1548" s="1">
        <v>1546</v>
      </c>
      <c r="B1548" s="1" t="str">
        <f>"1246104085318729728"</f>
        <v>1246104085318729728</v>
      </c>
      <c r="C1548">
        <v>0</v>
      </c>
    </row>
    <row r="1549" spans="1:3" x14ac:dyDescent="0.2">
      <c r="A1549" s="1">
        <v>1547</v>
      </c>
      <c r="B1549" s="1" t="str">
        <f>"1246107061747879937"</f>
        <v>1246107061747879937</v>
      </c>
      <c r="C1549">
        <v>0</v>
      </c>
    </row>
    <row r="1550" spans="1:3" x14ac:dyDescent="0.2">
      <c r="A1550" s="1">
        <v>1548</v>
      </c>
      <c r="B1550" s="1" t="str">
        <f>"1246108347268509698"</f>
        <v>1246108347268509698</v>
      </c>
      <c r="C1550">
        <v>1</v>
      </c>
    </row>
    <row r="1551" spans="1:3" x14ac:dyDescent="0.2">
      <c r="A1551" s="1">
        <v>1549</v>
      </c>
      <c r="B1551" s="1" t="str">
        <f>"1246109808283078656"</f>
        <v>1246109808283078656</v>
      </c>
      <c r="C1551">
        <v>0</v>
      </c>
    </row>
    <row r="1552" spans="1:3" x14ac:dyDescent="0.2">
      <c r="A1552" s="1">
        <v>1550</v>
      </c>
      <c r="B1552" s="1" t="str">
        <f>"1246114503680577537"</f>
        <v>1246114503680577537</v>
      </c>
      <c r="C1552">
        <v>0</v>
      </c>
    </row>
    <row r="1553" spans="1:3" x14ac:dyDescent="0.2">
      <c r="A1553" s="1">
        <v>1551</v>
      </c>
      <c r="B1553" s="1" t="str">
        <f>"1246114641383772162"</f>
        <v>1246114641383772162</v>
      </c>
      <c r="C1553">
        <v>0</v>
      </c>
    </row>
    <row r="1554" spans="1:3" x14ac:dyDescent="0.2">
      <c r="A1554" s="1">
        <v>1552</v>
      </c>
      <c r="B1554" s="1" t="str">
        <f>"1246114734325235712"</f>
        <v>1246114734325235712</v>
      </c>
      <c r="C1554">
        <v>0</v>
      </c>
    </row>
    <row r="1555" spans="1:3" x14ac:dyDescent="0.2">
      <c r="A1555" s="1">
        <v>1553</v>
      </c>
      <c r="B1555" s="1" t="str">
        <f>"1246116203434848262"</f>
        <v>1246116203434848262</v>
      </c>
      <c r="C1555">
        <v>0</v>
      </c>
    </row>
    <row r="1556" spans="1:3" x14ac:dyDescent="0.2">
      <c r="A1556" s="1">
        <v>1554</v>
      </c>
      <c r="B1556" s="1" t="str">
        <f>"1246117586540146690"</f>
        <v>1246117586540146690</v>
      </c>
      <c r="C1556">
        <v>0</v>
      </c>
    </row>
    <row r="1557" spans="1:3" x14ac:dyDescent="0.2">
      <c r="A1557" s="1">
        <v>1555</v>
      </c>
      <c r="B1557" s="1" t="str">
        <f>"1246118449748770817"</f>
        <v>1246118449748770817</v>
      </c>
      <c r="C1557">
        <v>0</v>
      </c>
    </row>
    <row r="1558" spans="1:3" x14ac:dyDescent="0.2">
      <c r="A1558" s="1">
        <v>1556</v>
      </c>
      <c r="B1558" s="1" t="str">
        <f>"1246123796374970369"</f>
        <v>1246123796374970369</v>
      </c>
      <c r="C1558">
        <v>0</v>
      </c>
    </row>
    <row r="1559" spans="1:3" x14ac:dyDescent="0.2">
      <c r="A1559" s="1">
        <v>1557</v>
      </c>
      <c r="B1559" s="1" t="str">
        <f>"1246124209874636800"</f>
        <v>1246124209874636800</v>
      </c>
      <c r="C1559">
        <v>0</v>
      </c>
    </row>
    <row r="1560" spans="1:3" x14ac:dyDescent="0.2">
      <c r="A1560" s="1">
        <v>1558</v>
      </c>
      <c r="B1560" s="1" t="str">
        <f>"1246127238883545088"</f>
        <v>1246127238883545088</v>
      </c>
      <c r="C1560">
        <v>0</v>
      </c>
    </row>
    <row r="1561" spans="1:3" x14ac:dyDescent="0.2">
      <c r="A1561" s="1">
        <v>1559</v>
      </c>
      <c r="B1561" s="1" t="str">
        <f>"1246127449508847616"</f>
        <v>1246127449508847616</v>
      </c>
      <c r="C1561">
        <v>0</v>
      </c>
    </row>
    <row r="1562" spans="1:3" x14ac:dyDescent="0.2">
      <c r="A1562" s="1">
        <v>1560</v>
      </c>
      <c r="B1562" s="1" t="str">
        <f>"1246127509147652097"</f>
        <v>1246127509147652097</v>
      </c>
      <c r="C1562">
        <v>0</v>
      </c>
    </row>
    <row r="1563" spans="1:3" x14ac:dyDescent="0.2">
      <c r="A1563" s="1">
        <v>1561</v>
      </c>
      <c r="B1563" s="1" t="str">
        <f>"1246131160071184385"</f>
        <v>1246131160071184385</v>
      </c>
      <c r="C1563">
        <v>0</v>
      </c>
    </row>
    <row r="1564" spans="1:3" x14ac:dyDescent="0.2">
      <c r="A1564" s="1">
        <v>1562</v>
      </c>
      <c r="B1564" s="1" t="str">
        <f>"1246136183811424258"</f>
        <v>1246136183811424258</v>
      </c>
      <c r="C1564">
        <v>0</v>
      </c>
    </row>
    <row r="1565" spans="1:3" x14ac:dyDescent="0.2">
      <c r="A1565" s="1">
        <v>1563</v>
      </c>
      <c r="B1565" s="1" t="str">
        <f>"1246138561889538050"</f>
        <v>1246138561889538050</v>
      </c>
      <c r="C1565">
        <v>0</v>
      </c>
    </row>
    <row r="1566" spans="1:3" x14ac:dyDescent="0.2">
      <c r="A1566" s="1">
        <v>1564</v>
      </c>
      <c r="B1566" s="1" t="str">
        <f>"1246138567673421827"</f>
        <v>1246138567673421827</v>
      </c>
      <c r="C1566">
        <v>0</v>
      </c>
    </row>
    <row r="1567" spans="1:3" x14ac:dyDescent="0.2">
      <c r="A1567" s="1">
        <v>1565</v>
      </c>
      <c r="B1567" s="1" t="str">
        <f>"1246139109040484352"</f>
        <v>1246139109040484352</v>
      </c>
      <c r="C1567">
        <v>1</v>
      </c>
    </row>
    <row r="1568" spans="1:3" x14ac:dyDescent="0.2">
      <c r="A1568" s="1">
        <v>1566</v>
      </c>
      <c r="B1568" s="1" t="str">
        <f>"1246142622785290246"</f>
        <v>1246142622785290246</v>
      </c>
      <c r="C1568">
        <v>0</v>
      </c>
    </row>
    <row r="1569" spans="1:3" x14ac:dyDescent="0.2">
      <c r="A1569" s="1">
        <v>1567</v>
      </c>
      <c r="B1569" s="1" t="str">
        <f>"1246143646862323713"</f>
        <v>1246143646862323713</v>
      </c>
      <c r="C1569">
        <v>0</v>
      </c>
    </row>
    <row r="1570" spans="1:3" x14ac:dyDescent="0.2">
      <c r="A1570" s="1">
        <v>1568</v>
      </c>
      <c r="B1570" s="1" t="str">
        <f>"1246144725951950849"</f>
        <v>1246144725951950849</v>
      </c>
      <c r="C1570">
        <v>0</v>
      </c>
    </row>
    <row r="1571" spans="1:3" x14ac:dyDescent="0.2">
      <c r="A1571" s="1">
        <v>1569</v>
      </c>
      <c r="B1571" s="1" t="str">
        <f>"1246149360192311303"</f>
        <v>1246149360192311303</v>
      </c>
      <c r="C1571">
        <v>0</v>
      </c>
    </row>
    <row r="1572" spans="1:3" x14ac:dyDescent="0.2">
      <c r="A1572" s="1">
        <v>1570</v>
      </c>
      <c r="B1572" s="1" t="str">
        <f>"1246150545750048769"</f>
        <v>1246150545750048769</v>
      </c>
      <c r="C1572">
        <v>0</v>
      </c>
    </row>
    <row r="1573" spans="1:3" x14ac:dyDescent="0.2">
      <c r="A1573" s="1">
        <v>1571</v>
      </c>
      <c r="B1573" s="1" t="str">
        <f>"1246152566737645569"</f>
        <v>1246152566737645569</v>
      </c>
      <c r="C1573">
        <v>0</v>
      </c>
    </row>
    <row r="1574" spans="1:3" x14ac:dyDescent="0.2">
      <c r="A1574" s="1">
        <v>1572</v>
      </c>
      <c r="B1574" s="1" t="str">
        <f>"1246153881152819207"</f>
        <v>1246153881152819207</v>
      </c>
      <c r="C1574">
        <v>0</v>
      </c>
    </row>
    <row r="1575" spans="1:3" x14ac:dyDescent="0.2">
      <c r="A1575" s="1">
        <v>1573</v>
      </c>
      <c r="B1575" s="1" t="str">
        <f>"1246161393683968003"</f>
        <v>1246161393683968003</v>
      </c>
      <c r="C1575">
        <v>0</v>
      </c>
    </row>
    <row r="1576" spans="1:3" x14ac:dyDescent="0.2">
      <c r="A1576" s="1">
        <v>1574</v>
      </c>
      <c r="B1576" s="1" t="str">
        <f>"1246161956718944258"</f>
        <v>1246161956718944258</v>
      </c>
      <c r="C1576">
        <v>0</v>
      </c>
    </row>
    <row r="1577" spans="1:3" x14ac:dyDescent="0.2">
      <c r="A1577" s="1">
        <v>1575</v>
      </c>
      <c r="B1577" s="1" t="str">
        <f>"1246162879608508419"</f>
        <v>1246162879608508419</v>
      </c>
      <c r="C1577">
        <v>0</v>
      </c>
    </row>
    <row r="1578" spans="1:3" x14ac:dyDescent="0.2">
      <c r="A1578" s="1">
        <v>1576</v>
      </c>
      <c r="B1578" s="1" t="str">
        <f>"1246162988031246341"</f>
        <v>1246162988031246341</v>
      </c>
      <c r="C1578">
        <v>0</v>
      </c>
    </row>
    <row r="1579" spans="1:3" x14ac:dyDescent="0.2">
      <c r="A1579" s="1">
        <v>1577</v>
      </c>
      <c r="B1579" s="1" t="str">
        <f>"1246164323845787649"</f>
        <v>1246164323845787649</v>
      </c>
      <c r="C1579">
        <v>0</v>
      </c>
    </row>
    <row r="1580" spans="1:3" x14ac:dyDescent="0.2">
      <c r="A1580" s="1">
        <v>1578</v>
      </c>
      <c r="B1580" s="1" t="str">
        <f>"1246164331819159552"</f>
        <v>1246164331819159552</v>
      </c>
      <c r="C1580">
        <v>1</v>
      </c>
    </row>
    <row r="1581" spans="1:3" x14ac:dyDescent="0.2">
      <c r="A1581" s="1">
        <v>1579</v>
      </c>
      <c r="B1581" s="1" t="str">
        <f>"1246167002953256963"</f>
        <v>1246167002953256963</v>
      </c>
      <c r="C1581">
        <v>0</v>
      </c>
    </row>
    <row r="1582" spans="1:3" x14ac:dyDescent="0.2">
      <c r="A1582" s="1">
        <v>1580</v>
      </c>
      <c r="B1582" s="1" t="str">
        <f>"1246170015101079553"</f>
        <v>1246170015101079553</v>
      </c>
      <c r="C1582">
        <v>0</v>
      </c>
    </row>
    <row r="1583" spans="1:3" x14ac:dyDescent="0.2">
      <c r="A1583" s="1">
        <v>1581</v>
      </c>
      <c r="B1583" s="1" t="str">
        <f>"1246172251864662022"</f>
        <v>1246172251864662022</v>
      </c>
      <c r="C1583">
        <v>0</v>
      </c>
    </row>
    <row r="1584" spans="1:3" x14ac:dyDescent="0.2">
      <c r="A1584" s="1">
        <v>1582</v>
      </c>
      <c r="B1584" s="1" t="str">
        <f>"1246180187827552262"</f>
        <v>1246180187827552262</v>
      </c>
      <c r="C1584">
        <v>1</v>
      </c>
    </row>
    <row r="1585" spans="1:3" x14ac:dyDescent="0.2">
      <c r="A1585" s="1">
        <v>1583</v>
      </c>
      <c r="B1585" s="1" t="str">
        <f>"1246180409932763136"</f>
        <v>1246180409932763136</v>
      </c>
      <c r="C1585">
        <v>0</v>
      </c>
    </row>
    <row r="1586" spans="1:3" x14ac:dyDescent="0.2">
      <c r="A1586" s="1">
        <v>1584</v>
      </c>
      <c r="B1586" s="1" t="str">
        <f>"1246184168238845953"</f>
        <v>1246184168238845953</v>
      </c>
      <c r="C1586">
        <v>0</v>
      </c>
    </row>
    <row r="1587" spans="1:3" x14ac:dyDescent="0.2">
      <c r="A1587" s="1">
        <v>1585</v>
      </c>
      <c r="B1587" s="1" t="str">
        <f>"1246184671152689154"</f>
        <v>1246184671152689154</v>
      </c>
      <c r="C1587">
        <v>0</v>
      </c>
    </row>
    <row r="1588" spans="1:3" x14ac:dyDescent="0.2">
      <c r="A1588" s="1">
        <v>1586</v>
      </c>
      <c r="B1588" s="1" t="str">
        <f>"1246191910676504576"</f>
        <v>1246191910676504576</v>
      </c>
      <c r="C1588">
        <v>0</v>
      </c>
    </row>
    <row r="1589" spans="1:3" x14ac:dyDescent="0.2">
      <c r="A1589" s="1">
        <v>1587</v>
      </c>
      <c r="B1589" s="1" t="str">
        <f>"1246193918586347525"</f>
        <v>1246193918586347525</v>
      </c>
      <c r="C1589">
        <v>0</v>
      </c>
    </row>
    <row r="1590" spans="1:3" x14ac:dyDescent="0.2">
      <c r="A1590" s="1">
        <v>1588</v>
      </c>
      <c r="B1590" s="1" t="str">
        <f>"1246195430251286529"</f>
        <v>1246195430251286529</v>
      </c>
      <c r="C1590">
        <v>0</v>
      </c>
    </row>
    <row r="1591" spans="1:3" x14ac:dyDescent="0.2">
      <c r="A1591" s="1">
        <v>1589</v>
      </c>
      <c r="B1591" s="1" t="str">
        <f>"1246196630614880260"</f>
        <v>1246196630614880260</v>
      </c>
      <c r="C1591">
        <v>0</v>
      </c>
    </row>
    <row r="1592" spans="1:3" x14ac:dyDescent="0.2">
      <c r="A1592" s="1">
        <v>1590</v>
      </c>
      <c r="B1592" s="1" t="str">
        <f>"1246197792411979776"</f>
        <v>1246197792411979776</v>
      </c>
      <c r="C1592">
        <v>0</v>
      </c>
    </row>
    <row r="1593" spans="1:3" x14ac:dyDescent="0.2">
      <c r="A1593" s="1">
        <v>1591</v>
      </c>
      <c r="B1593" s="1" t="str">
        <f>"1246255182217990146"</f>
        <v>1246255182217990146</v>
      </c>
      <c r="C1593">
        <v>0</v>
      </c>
    </row>
    <row r="1594" spans="1:3" x14ac:dyDescent="0.2">
      <c r="A1594" s="1">
        <v>1592</v>
      </c>
      <c r="B1594" s="1" t="str">
        <f>"1246326131432787969"</f>
        <v>1246326131432787969</v>
      </c>
      <c r="C1594">
        <v>0</v>
      </c>
    </row>
    <row r="1595" spans="1:3" x14ac:dyDescent="0.2">
      <c r="A1595" s="1">
        <v>1593</v>
      </c>
      <c r="B1595" s="1" t="str">
        <f>"1246329296127438850"</f>
        <v>1246329296127438850</v>
      </c>
      <c r="C1595">
        <v>0</v>
      </c>
    </row>
    <row r="1596" spans="1:3" x14ac:dyDescent="0.2">
      <c r="A1596" s="1">
        <v>1594</v>
      </c>
      <c r="B1596" s="1" t="str">
        <f>"1246329694221459456"</f>
        <v>1246329694221459456</v>
      </c>
      <c r="C1596">
        <v>0</v>
      </c>
    </row>
    <row r="1597" spans="1:3" x14ac:dyDescent="0.2">
      <c r="A1597" s="1">
        <v>1595</v>
      </c>
      <c r="B1597" s="1" t="str">
        <f>"1246341052895813634"</f>
        <v>1246341052895813634</v>
      </c>
      <c r="C1597">
        <v>0</v>
      </c>
    </row>
    <row r="1598" spans="1:3" x14ac:dyDescent="0.2">
      <c r="A1598" s="1">
        <v>1596</v>
      </c>
      <c r="B1598" s="1" t="str">
        <f>"1246341517331107840"</f>
        <v>1246341517331107840</v>
      </c>
      <c r="C1598">
        <v>0</v>
      </c>
    </row>
    <row r="1599" spans="1:3" x14ac:dyDescent="0.2">
      <c r="A1599" s="1">
        <v>1597</v>
      </c>
      <c r="B1599" s="1" t="str">
        <f>"1246345553102979072"</f>
        <v>1246345553102979072</v>
      </c>
      <c r="C1599">
        <v>0</v>
      </c>
    </row>
    <row r="1600" spans="1:3" x14ac:dyDescent="0.2">
      <c r="A1600" s="1">
        <v>1598</v>
      </c>
      <c r="B1600" s="1" t="str">
        <f>"1246346880537309190"</f>
        <v>1246346880537309190</v>
      </c>
      <c r="C1600">
        <v>0</v>
      </c>
    </row>
    <row r="1601" spans="1:3" x14ac:dyDescent="0.2">
      <c r="A1601" s="1">
        <v>1599</v>
      </c>
      <c r="B1601" s="1" t="str">
        <f>"1246348190619766785"</f>
        <v>1246348190619766785</v>
      </c>
      <c r="C1601">
        <v>0</v>
      </c>
    </row>
    <row r="1602" spans="1:3" x14ac:dyDescent="0.2">
      <c r="A1602" s="1">
        <v>1600</v>
      </c>
      <c r="B1602" s="1" t="str">
        <f>"1246349598085525504"</f>
        <v>1246349598085525504</v>
      </c>
      <c r="C1602">
        <v>0</v>
      </c>
    </row>
    <row r="1603" spans="1:3" x14ac:dyDescent="0.2">
      <c r="A1603" s="1">
        <v>1601</v>
      </c>
      <c r="B1603" s="1" t="str">
        <f>"1246350856376778752"</f>
        <v>1246350856376778752</v>
      </c>
      <c r="C1603">
        <v>0</v>
      </c>
    </row>
    <row r="1604" spans="1:3" x14ac:dyDescent="0.2">
      <c r="A1604" s="1">
        <v>1602</v>
      </c>
      <c r="B1604" s="1" t="str">
        <f>"1246351493961265152"</f>
        <v>1246351493961265152</v>
      </c>
      <c r="C1604">
        <v>0</v>
      </c>
    </row>
    <row r="1605" spans="1:3" x14ac:dyDescent="0.2">
      <c r="A1605" s="1">
        <v>1603</v>
      </c>
      <c r="B1605" s="1" t="str">
        <f>"1246353652194959361"</f>
        <v>1246353652194959361</v>
      </c>
      <c r="C1605">
        <v>0</v>
      </c>
    </row>
    <row r="1606" spans="1:3" x14ac:dyDescent="0.2">
      <c r="A1606" s="1">
        <v>1604</v>
      </c>
      <c r="B1606" s="1" t="str">
        <f>"1246360372111642629"</f>
        <v>1246360372111642629</v>
      </c>
      <c r="C1606">
        <v>0</v>
      </c>
    </row>
    <row r="1607" spans="1:3" x14ac:dyDescent="0.2">
      <c r="A1607" s="1">
        <v>1605</v>
      </c>
      <c r="B1607" s="1" t="str">
        <f>"1246360648201703424"</f>
        <v>1246360648201703424</v>
      </c>
      <c r="C1607">
        <v>0</v>
      </c>
    </row>
    <row r="1608" spans="1:3" x14ac:dyDescent="0.2">
      <c r="A1608" s="1">
        <v>1606</v>
      </c>
      <c r="B1608" s="1" t="str">
        <f>"1246361772950421504"</f>
        <v>1246361772950421504</v>
      </c>
      <c r="C1608">
        <v>0</v>
      </c>
    </row>
    <row r="1609" spans="1:3" x14ac:dyDescent="0.2">
      <c r="A1609" s="1">
        <v>1607</v>
      </c>
      <c r="B1609" s="1" t="str">
        <f>"1246361984720949249"</f>
        <v>1246361984720949249</v>
      </c>
      <c r="C1609">
        <v>0</v>
      </c>
    </row>
    <row r="1610" spans="1:3" x14ac:dyDescent="0.2">
      <c r="A1610" s="1">
        <v>1608</v>
      </c>
      <c r="B1610" s="1" t="str">
        <f>"1246365294408368128"</f>
        <v>1246365294408368128</v>
      </c>
      <c r="C1610">
        <v>0</v>
      </c>
    </row>
    <row r="1611" spans="1:3" x14ac:dyDescent="0.2">
      <c r="A1611" s="1">
        <v>1609</v>
      </c>
      <c r="B1611" s="1" t="str">
        <f>"1246366942472155136"</f>
        <v>1246366942472155136</v>
      </c>
      <c r="C1611">
        <v>0</v>
      </c>
    </row>
    <row r="1612" spans="1:3" x14ac:dyDescent="0.2">
      <c r="A1612" s="1">
        <v>1610</v>
      </c>
      <c r="B1612" s="1" t="str">
        <f>"1246368094748127233"</f>
        <v>1246368094748127233</v>
      </c>
      <c r="C1612">
        <v>0</v>
      </c>
    </row>
    <row r="1613" spans="1:3" x14ac:dyDescent="0.2">
      <c r="A1613" s="1">
        <v>1611</v>
      </c>
      <c r="B1613" s="1" t="str">
        <f>"1246369789674762241"</f>
        <v>1246369789674762241</v>
      </c>
      <c r="C1613">
        <v>0</v>
      </c>
    </row>
    <row r="1614" spans="1:3" x14ac:dyDescent="0.2">
      <c r="A1614" s="1">
        <v>1612</v>
      </c>
      <c r="B1614" s="1" t="str">
        <f>"1246370743035793414"</f>
        <v>1246370743035793414</v>
      </c>
      <c r="C1614">
        <v>0</v>
      </c>
    </row>
    <row r="1615" spans="1:3" x14ac:dyDescent="0.2">
      <c r="A1615" s="1">
        <v>1613</v>
      </c>
      <c r="B1615" s="1" t="str">
        <f>"1246375740511268865"</f>
        <v>1246375740511268865</v>
      </c>
      <c r="C1615">
        <v>0</v>
      </c>
    </row>
    <row r="1616" spans="1:3" x14ac:dyDescent="0.2">
      <c r="A1616" s="1">
        <v>1614</v>
      </c>
      <c r="B1616" s="1" t="str">
        <f>"1246377337161220097"</f>
        <v>1246377337161220097</v>
      </c>
      <c r="C1616">
        <v>0</v>
      </c>
    </row>
    <row r="1617" spans="1:3" x14ac:dyDescent="0.2">
      <c r="A1617" s="1">
        <v>1615</v>
      </c>
      <c r="B1617" s="1" t="str">
        <f>"1246380472097275904"</f>
        <v>1246380472097275904</v>
      </c>
      <c r="C1617">
        <v>0</v>
      </c>
    </row>
    <row r="1618" spans="1:3" x14ac:dyDescent="0.2">
      <c r="A1618" s="1">
        <v>1616</v>
      </c>
      <c r="B1618" s="1" t="str">
        <f>"1246389666733010944"</f>
        <v>1246389666733010944</v>
      </c>
      <c r="C1618">
        <v>0</v>
      </c>
    </row>
    <row r="1619" spans="1:3" x14ac:dyDescent="0.2">
      <c r="A1619" s="1">
        <v>1617</v>
      </c>
      <c r="B1619" s="1" t="str">
        <f>"1246390159303675904"</f>
        <v>1246390159303675904</v>
      </c>
      <c r="C1619">
        <v>0</v>
      </c>
    </row>
    <row r="1620" spans="1:3" x14ac:dyDescent="0.2">
      <c r="A1620" s="1">
        <v>1618</v>
      </c>
      <c r="B1620" s="1" t="str">
        <f>"1246399556167884802"</f>
        <v>1246399556167884802</v>
      </c>
      <c r="C1620">
        <v>0</v>
      </c>
    </row>
    <row r="1621" spans="1:3" x14ac:dyDescent="0.2">
      <c r="A1621" s="1">
        <v>1619</v>
      </c>
      <c r="B1621" s="1" t="str">
        <f>"1246402102945091584"</f>
        <v>1246402102945091584</v>
      </c>
      <c r="C1621">
        <v>0</v>
      </c>
    </row>
    <row r="1622" spans="1:3" x14ac:dyDescent="0.2">
      <c r="A1622" s="1">
        <v>1620</v>
      </c>
      <c r="B1622" s="1" t="str">
        <f>"1246415619152654341"</f>
        <v>1246415619152654341</v>
      </c>
      <c r="C1622">
        <v>0</v>
      </c>
    </row>
    <row r="1623" spans="1:3" x14ac:dyDescent="0.2">
      <c r="A1623" s="1">
        <v>1621</v>
      </c>
      <c r="B1623" s="1" t="str">
        <f>"1246417233628352514"</f>
        <v>1246417233628352514</v>
      </c>
      <c r="C1623">
        <v>0</v>
      </c>
    </row>
    <row r="1624" spans="1:3" x14ac:dyDescent="0.2">
      <c r="A1624" s="1">
        <v>1622</v>
      </c>
      <c r="B1624" s="1" t="str">
        <f>"1246423726717046785"</f>
        <v>1246423726717046785</v>
      </c>
      <c r="C1624">
        <v>0</v>
      </c>
    </row>
    <row r="1625" spans="1:3" x14ac:dyDescent="0.2">
      <c r="A1625" s="1">
        <v>1623</v>
      </c>
      <c r="B1625" s="1" t="str">
        <f>"1246426936462708736"</f>
        <v>1246426936462708736</v>
      </c>
      <c r="C1625">
        <v>0</v>
      </c>
    </row>
    <row r="1626" spans="1:3" x14ac:dyDescent="0.2">
      <c r="A1626" s="1">
        <v>1624</v>
      </c>
      <c r="B1626" s="1" t="str">
        <f>"1246428354493980673"</f>
        <v>1246428354493980673</v>
      </c>
      <c r="C1626">
        <v>0</v>
      </c>
    </row>
    <row r="1627" spans="1:3" x14ac:dyDescent="0.2">
      <c r="A1627" s="1">
        <v>1625</v>
      </c>
      <c r="B1627" s="1" t="str">
        <f>"1246429185368887297"</f>
        <v>1246429185368887297</v>
      </c>
      <c r="C1627">
        <v>0</v>
      </c>
    </row>
    <row r="1628" spans="1:3" x14ac:dyDescent="0.2">
      <c r="A1628" s="1">
        <v>1626</v>
      </c>
      <c r="B1628" s="1" t="str">
        <f>"1246429487434280972"</f>
        <v>1246429487434280972</v>
      </c>
      <c r="C1628">
        <v>0</v>
      </c>
    </row>
    <row r="1629" spans="1:3" x14ac:dyDescent="0.2">
      <c r="A1629" s="1">
        <v>1627</v>
      </c>
      <c r="B1629" s="1" t="str">
        <f>"1246432285521596416"</f>
        <v>1246432285521596416</v>
      </c>
      <c r="C1629">
        <v>0</v>
      </c>
    </row>
    <row r="1630" spans="1:3" x14ac:dyDescent="0.2">
      <c r="A1630" s="1">
        <v>1628</v>
      </c>
      <c r="B1630" s="1" t="str">
        <f>"1246433480600424450"</f>
        <v>1246433480600424450</v>
      </c>
      <c r="C1630">
        <v>0</v>
      </c>
    </row>
    <row r="1631" spans="1:3" x14ac:dyDescent="0.2">
      <c r="A1631" s="1">
        <v>1629</v>
      </c>
      <c r="B1631" s="1" t="str">
        <f>"1246433548334182403"</f>
        <v>1246433548334182403</v>
      </c>
      <c r="C1631">
        <v>0</v>
      </c>
    </row>
    <row r="1632" spans="1:3" x14ac:dyDescent="0.2">
      <c r="A1632" s="1">
        <v>1630</v>
      </c>
      <c r="B1632" s="1" t="str">
        <f>"1246433629603090434"</f>
        <v>1246433629603090434</v>
      </c>
      <c r="C1632">
        <v>0</v>
      </c>
    </row>
    <row r="1633" spans="1:3" x14ac:dyDescent="0.2">
      <c r="A1633" s="1">
        <v>1631</v>
      </c>
      <c r="B1633" s="1" t="str">
        <f>"1246433836776534017"</f>
        <v>1246433836776534017</v>
      </c>
      <c r="C1633">
        <v>0</v>
      </c>
    </row>
    <row r="1634" spans="1:3" x14ac:dyDescent="0.2">
      <c r="A1634" s="1">
        <v>1632</v>
      </c>
      <c r="B1634" s="1" t="str">
        <f>"1246435075446669314"</f>
        <v>1246435075446669314</v>
      </c>
      <c r="C1634">
        <v>0</v>
      </c>
    </row>
    <row r="1635" spans="1:3" x14ac:dyDescent="0.2">
      <c r="A1635" s="1">
        <v>1633</v>
      </c>
      <c r="B1635" s="1" t="str">
        <f>"1246438254947250176"</f>
        <v>1246438254947250176</v>
      </c>
      <c r="C1635">
        <v>0</v>
      </c>
    </row>
    <row r="1636" spans="1:3" x14ac:dyDescent="0.2">
      <c r="A1636" s="1">
        <v>1634</v>
      </c>
      <c r="B1636" s="1" t="str">
        <f>"1246439739986567168"</f>
        <v>1246439739986567168</v>
      </c>
      <c r="C1636">
        <v>0</v>
      </c>
    </row>
    <row r="1637" spans="1:3" x14ac:dyDescent="0.2">
      <c r="A1637" s="1">
        <v>1635</v>
      </c>
      <c r="B1637" s="1" t="str">
        <f>"1246441518749093888"</f>
        <v>1246441518749093888</v>
      </c>
      <c r="C1637">
        <v>0</v>
      </c>
    </row>
    <row r="1638" spans="1:3" x14ac:dyDescent="0.2">
      <c r="A1638" s="1">
        <v>1636</v>
      </c>
      <c r="B1638" s="1" t="str">
        <f>"1246447127955492869"</f>
        <v>1246447127955492869</v>
      </c>
      <c r="C1638">
        <v>0</v>
      </c>
    </row>
    <row r="1639" spans="1:3" x14ac:dyDescent="0.2">
      <c r="A1639" s="1">
        <v>1637</v>
      </c>
      <c r="B1639" s="1" t="str">
        <f>"1246447992283987971"</f>
        <v>1246447992283987971</v>
      </c>
      <c r="C1639">
        <v>0</v>
      </c>
    </row>
    <row r="1640" spans="1:3" x14ac:dyDescent="0.2">
      <c r="A1640" s="1">
        <v>1638</v>
      </c>
      <c r="B1640" s="1" t="str">
        <f>"1246451807754256384"</f>
        <v>1246451807754256384</v>
      </c>
      <c r="C1640">
        <v>0</v>
      </c>
    </row>
    <row r="1641" spans="1:3" x14ac:dyDescent="0.2">
      <c r="A1641" s="1">
        <v>1639</v>
      </c>
      <c r="B1641" s="1" t="str">
        <f>"1246453879786606592"</f>
        <v>1246453879786606592</v>
      </c>
      <c r="C1641">
        <v>0</v>
      </c>
    </row>
    <row r="1642" spans="1:3" x14ac:dyDescent="0.2">
      <c r="A1642" s="1">
        <v>1640</v>
      </c>
      <c r="B1642" s="1" t="str">
        <f>"1246456313468551168"</f>
        <v>1246456313468551168</v>
      </c>
      <c r="C1642">
        <v>0</v>
      </c>
    </row>
    <row r="1643" spans="1:3" x14ac:dyDescent="0.2">
      <c r="A1643" s="1">
        <v>1641</v>
      </c>
      <c r="B1643" s="1" t="str">
        <f>"1246461375641260032"</f>
        <v>1246461375641260032</v>
      </c>
      <c r="C1643">
        <v>0</v>
      </c>
    </row>
    <row r="1644" spans="1:3" x14ac:dyDescent="0.2">
      <c r="A1644" s="1">
        <v>1642</v>
      </c>
      <c r="B1644" s="1" t="str">
        <f>"1246462924199247878"</f>
        <v>1246462924199247878</v>
      </c>
      <c r="C1644">
        <v>0</v>
      </c>
    </row>
    <row r="1645" spans="1:3" x14ac:dyDescent="0.2">
      <c r="A1645" s="1">
        <v>1643</v>
      </c>
      <c r="B1645" s="1" t="str">
        <f>"1246463047528521729"</f>
        <v>1246463047528521729</v>
      </c>
      <c r="C1645">
        <v>0</v>
      </c>
    </row>
    <row r="1646" spans="1:3" x14ac:dyDescent="0.2">
      <c r="A1646" s="1">
        <v>1644</v>
      </c>
      <c r="B1646" s="1" t="str">
        <f>"1246464152673169408"</f>
        <v>1246464152673169408</v>
      </c>
      <c r="C1646">
        <v>0</v>
      </c>
    </row>
    <row r="1647" spans="1:3" x14ac:dyDescent="0.2">
      <c r="A1647" s="1">
        <v>1645</v>
      </c>
      <c r="B1647" s="1" t="str">
        <f>"1246469563975446535"</f>
        <v>1246469563975446535</v>
      </c>
      <c r="C1647">
        <v>0</v>
      </c>
    </row>
    <row r="1648" spans="1:3" x14ac:dyDescent="0.2">
      <c r="A1648" s="1">
        <v>1646</v>
      </c>
      <c r="B1648" s="1" t="str">
        <f>"1246470411195486208"</f>
        <v>1246470411195486208</v>
      </c>
      <c r="C1648">
        <v>0</v>
      </c>
    </row>
    <row r="1649" spans="1:3" x14ac:dyDescent="0.2">
      <c r="A1649" s="1">
        <v>1647</v>
      </c>
      <c r="B1649" s="1" t="str">
        <f>"1246475000376426496"</f>
        <v>1246475000376426496</v>
      </c>
      <c r="C1649">
        <v>0</v>
      </c>
    </row>
    <row r="1650" spans="1:3" x14ac:dyDescent="0.2">
      <c r="A1650" s="1">
        <v>1648</v>
      </c>
      <c r="B1650" s="1" t="str">
        <f>"1246475334263996418"</f>
        <v>1246475334263996418</v>
      </c>
      <c r="C1650">
        <v>0</v>
      </c>
    </row>
    <row r="1651" spans="1:3" x14ac:dyDescent="0.2">
      <c r="A1651" s="1">
        <v>1649</v>
      </c>
      <c r="B1651" s="1" t="str">
        <f>"1246487728897904641"</f>
        <v>1246487728897904641</v>
      </c>
      <c r="C1651">
        <v>0</v>
      </c>
    </row>
    <row r="1652" spans="1:3" x14ac:dyDescent="0.2">
      <c r="A1652" s="1">
        <v>1650</v>
      </c>
      <c r="B1652" s="1" t="str">
        <f>"1246490416985395206"</f>
        <v>1246490416985395206</v>
      </c>
      <c r="C1652">
        <v>0</v>
      </c>
    </row>
    <row r="1653" spans="1:3" x14ac:dyDescent="0.2">
      <c r="A1653" s="1">
        <v>1651</v>
      </c>
      <c r="B1653" s="1" t="str">
        <f>"1246492364857905154"</f>
        <v>1246492364857905154</v>
      </c>
      <c r="C1653">
        <v>0</v>
      </c>
    </row>
    <row r="1654" spans="1:3" x14ac:dyDescent="0.2">
      <c r="A1654" s="1">
        <v>1652</v>
      </c>
      <c r="B1654" s="1" t="str">
        <f>"1246496552773918721"</f>
        <v>1246496552773918721</v>
      </c>
      <c r="C1654">
        <v>0</v>
      </c>
    </row>
    <row r="1655" spans="1:3" x14ac:dyDescent="0.2">
      <c r="A1655" s="1">
        <v>1653</v>
      </c>
      <c r="B1655" s="1" t="str">
        <f>"1246498318739484676"</f>
        <v>1246498318739484676</v>
      </c>
      <c r="C1655">
        <v>0</v>
      </c>
    </row>
    <row r="1656" spans="1:3" x14ac:dyDescent="0.2">
      <c r="A1656" s="1">
        <v>1654</v>
      </c>
      <c r="B1656" s="1" t="str">
        <f>"1246499868887089152"</f>
        <v>1246499868887089152</v>
      </c>
      <c r="C1656">
        <v>0</v>
      </c>
    </row>
    <row r="1657" spans="1:3" x14ac:dyDescent="0.2">
      <c r="A1657" s="1">
        <v>1655</v>
      </c>
      <c r="B1657" s="1" t="str">
        <f>"1246510503507013632"</f>
        <v>1246510503507013632</v>
      </c>
      <c r="C1657">
        <v>0</v>
      </c>
    </row>
    <row r="1658" spans="1:3" x14ac:dyDescent="0.2">
      <c r="A1658" s="1">
        <v>1656</v>
      </c>
      <c r="B1658" s="1" t="str">
        <f>"1246517230394892290"</f>
        <v>1246517230394892290</v>
      </c>
      <c r="C1658">
        <v>0</v>
      </c>
    </row>
    <row r="1659" spans="1:3" x14ac:dyDescent="0.2">
      <c r="A1659" s="1">
        <v>1657</v>
      </c>
      <c r="B1659" s="1" t="str">
        <f>"1246517685552373765"</f>
        <v>1246517685552373765</v>
      </c>
      <c r="C1659">
        <v>0</v>
      </c>
    </row>
    <row r="1660" spans="1:3" x14ac:dyDescent="0.2">
      <c r="A1660" s="1">
        <v>1658</v>
      </c>
      <c r="B1660" s="1" t="str">
        <f>"1246524321352372224"</f>
        <v>1246524321352372224</v>
      </c>
      <c r="C1660">
        <v>0</v>
      </c>
    </row>
    <row r="1661" spans="1:3" x14ac:dyDescent="0.2">
      <c r="A1661" s="1">
        <v>1659</v>
      </c>
      <c r="B1661" s="1" t="str">
        <f>"1246524806759055360"</f>
        <v>1246524806759055360</v>
      </c>
      <c r="C1661">
        <v>0</v>
      </c>
    </row>
    <row r="1662" spans="1:3" x14ac:dyDescent="0.2">
      <c r="A1662" s="1">
        <v>1660</v>
      </c>
      <c r="B1662" s="1" t="str">
        <f>"1246525580411047937"</f>
        <v>1246525580411047937</v>
      </c>
      <c r="C1662">
        <v>0</v>
      </c>
    </row>
    <row r="1663" spans="1:3" x14ac:dyDescent="0.2">
      <c r="A1663" s="1">
        <v>1661</v>
      </c>
      <c r="B1663" s="1" t="str">
        <f>"1246528481711792130"</f>
        <v>1246528481711792130</v>
      </c>
      <c r="C1663">
        <v>0</v>
      </c>
    </row>
    <row r="1664" spans="1:3" x14ac:dyDescent="0.2">
      <c r="A1664" s="1">
        <v>1662</v>
      </c>
      <c r="B1664" s="1" t="str">
        <f>"1246529474486812672"</f>
        <v>1246529474486812672</v>
      </c>
      <c r="C1664">
        <v>0</v>
      </c>
    </row>
    <row r="1665" spans="1:3" x14ac:dyDescent="0.2">
      <c r="A1665" s="1">
        <v>1663</v>
      </c>
      <c r="B1665" s="1" t="str">
        <f>"1246530255214518278"</f>
        <v>1246530255214518278</v>
      </c>
      <c r="C1665">
        <v>0</v>
      </c>
    </row>
    <row r="1666" spans="1:3" x14ac:dyDescent="0.2">
      <c r="A1666" s="1">
        <v>1664</v>
      </c>
      <c r="B1666" s="1" t="str">
        <f>"1246539933340381184"</f>
        <v>1246539933340381184</v>
      </c>
      <c r="C1666">
        <v>0</v>
      </c>
    </row>
    <row r="1667" spans="1:3" x14ac:dyDescent="0.2">
      <c r="A1667" s="1">
        <v>1665</v>
      </c>
      <c r="B1667" s="1" t="str">
        <f>"1246544153573457921"</f>
        <v>1246544153573457921</v>
      </c>
      <c r="C1667">
        <v>0</v>
      </c>
    </row>
    <row r="1668" spans="1:3" x14ac:dyDescent="0.2">
      <c r="A1668" s="1">
        <v>1666</v>
      </c>
      <c r="B1668" s="1" t="str">
        <f>"1246544843985293314"</f>
        <v>1246544843985293314</v>
      </c>
      <c r="C1668">
        <v>0</v>
      </c>
    </row>
    <row r="1669" spans="1:3" x14ac:dyDescent="0.2">
      <c r="A1669" s="1">
        <v>1667</v>
      </c>
      <c r="B1669" s="1" t="str">
        <f>"1246545258273329153"</f>
        <v>1246545258273329153</v>
      </c>
      <c r="C1669">
        <v>0</v>
      </c>
    </row>
    <row r="1670" spans="1:3" x14ac:dyDescent="0.2">
      <c r="A1670" s="1">
        <v>1668</v>
      </c>
      <c r="B1670" s="1" t="str">
        <f>"1246547076034580482"</f>
        <v>1246547076034580482</v>
      </c>
      <c r="C1670">
        <v>1</v>
      </c>
    </row>
    <row r="1671" spans="1:3" x14ac:dyDescent="0.2">
      <c r="A1671" s="1">
        <v>1669</v>
      </c>
      <c r="B1671" s="1" t="str">
        <f>"1246550579054366720"</f>
        <v>1246550579054366720</v>
      </c>
      <c r="C1671">
        <v>0</v>
      </c>
    </row>
    <row r="1672" spans="1:3" x14ac:dyDescent="0.2">
      <c r="A1672" s="1">
        <v>1670</v>
      </c>
      <c r="B1672" s="1" t="str">
        <f>"1246556689534418947"</f>
        <v>1246556689534418947</v>
      </c>
      <c r="C1672">
        <v>0</v>
      </c>
    </row>
    <row r="1673" spans="1:3" x14ac:dyDescent="0.2">
      <c r="A1673" s="1">
        <v>1671</v>
      </c>
      <c r="B1673" s="1" t="str">
        <f>"1246565836594298881"</f>
        <v>1246565836594298881</v>
      </c>
      <c r="C1673">
        <v>0</v>
      </c>
    </row>
    <row r="1674" spans="1:3" x14ac:dyDescent="0.2">
      <c r="A1674" s="1">
        <v>1672</v>
      </c>
      <c r="B1674" s="1" t="str">
        <f>"1246570033989464066"</f>
        <v>1246570033989464066</v>
      </c>
      <c r="C1674">
        <v>0</v>
      </c>
    </row>
    <row r="1675" spans="1:3" x14ac:dyDescent="0.2">
      <c r="A1675" s="1">
        <v>1673</v>
      </c>
      <c r="B1675" s="1" t="str">
        <f>"1246573482101690368"</f>
        <v>1246573482101690368</v>
      </c>
      <c r="C1675">
        <v>0</v>
      </c>
    </row>
    <row r="1676" spans="1:3" x14ac:dyDescent="0.2">
      <c r="A1676" s="1">
        <v>1674</v>
      </c>
      <c r="B1676" s="1" t="str">
        <f>"1246574124979404801"</f>
        <v>1246574124979404801</v>
      </c>
      <c r="C1676">
        <v>0</v>
      </c>
    </row>
    <row r="1677" spans="1:3" x14ac:dyDescent="0.2">
      <c r="A1677" s="1">
        <v>1675</v>
      </c>
      <c r="B1677" s="1" t="str">
        <f>"1246594658563743748"</f>
        <v>1246594658563743748</v>
      </c>
      <c r="C1677">
        <v>0</v>
      </c>
    </row>
    <row r="1678" spans="1:3" x14ac:dyDescent="0.2">
      <c r="A1678" s="1">
        <v>1676</v>
      </c>
      <c r="B1678" s="1" t="str">
        <f>"1246621766241390592"</f>
        <v>1246621766241390592</v>
      </c>
      <c r="C1678">
        <v>0</v>
      </c>
    </row>
    <row r="1679" spans="1:3" x14ac:dyDescent="0.2">
      <c r="A1679" s="1">
        <v>1677</v>
      </c>
      <c r="B1679" s="1" t="str">
        <f>"1246677131448418304"</f>
        <v>1246677131448418304</v>
      </c>
      <c r="C1679">
        <v>0</v>
      </c>
    </row>
    <row r="1680" spans="1:3" x14ac:dyDescent="0.2">
      <c r="A1680" s="1">
        <v>1678</v>
      </c>
      <c r="B1680" s="1" t="str">
        <f>"1246686802150395904"</f>
        <v>1246686802150395904</v>
      </c>
      <c r="C1680">
        <v>0</v>
      </c>
    </row>
    <row r="1681" spans="1:3" x14ac:dyDescent="0.2">
      <c r="A1681" s="1">
        <v>1679</v>
      </c>
      <c r="B1681" s="1" t="str">
        <f>"1246691771276578816"</f>
        <v>1246691771276578816</v>
      </c>
      <c r="C1681">
        <v>0</v>
      </c>
    </row>
    <row r="1682" spans="1:3" x14ac:dyDescent="0.2">
      <c r="A1682" s="1">
        <v>1680</v>
      </c>
      <c r="B1682" s="1" t="str">
        <f>"1246702991618519040"</f>
        <v>1246702991618519040</v>
      </c>
      <c r="C1682">
        <v>0</v>
      </c>
    </row>
    <row r="1683" spans="1:3" x14ac:dyDescent="0.2">
      <c r="A1683" s="1">
        <v>1681</v>
      </c>
      <c r="B1683" s="1" t="str">
        <f>"1246708238210473984"</f>
        <v>1246708238210473984</v>
      </c>
      <c r="C1683">
        <v>0</v>
      </c>
    </row>
    <row r="1684" spans="1:3" x14ac:dyDescent="0.2">
      <c r="A1684" s="1">
        <v>1682</v>
      </c>
      <c r="B1684" s="1" t="str">
        <f>"1246713880556044289"</f>
        <v>1246713880556044289</v>
      </c>
      <c r="C1684">
        <v>0</v>
      </c>
    </row>
    <row r="1685" spans="1:3" x14ac:dyDescent="0.2">
      <c r="A1685" s="1">
        <v>1683</v>
      </c>
      <c r="B1685" s="1" t="str">
        <f>"1246714003956654080"</f>
        <v>1246714003956654080</v>
      </c>
      <c r="C1685">
        <v>0</v>
      </c>
    </row>
    <row r="1686" spans="1:3" x14ac:dyDescent="0.2">
      <c r="A1686" s="1">
        <v>1684</v>
      </c>
      <c r="B1686" s="1" t="str">
        <f>"1246715679039991808"</f>
        <v>1246715679039991808</v>
      </c>
      <c r="C1686">
        <v>0</v>
      </c>
    </row>
    <row r="1687" spans="1:3" x14ac:dyDescent="0.2">
      <c r="A1687" s="1">
        <v>1685</v>
      </c>
      <c r="B1687" s="1" t="str">
        <f>"1246716011400830976"</f>
        <v>1246716011400830976</v>
      </c>
      <c r="C1687">
        <v>0</v>
      </c>
    </row>
    <row r="1688" spans="1:3" x14ac:dyDescent="0.2">
      <c r="A1688" s="1">
        <v>1686</v>
      </c>
      <c r="B1688" s="1" t="str">
        <f>"1246718167390568448"</f>
        <v>1246718167390568448</v>
      </c>
      <c r="C1688">
        <v>0</v>
      </c>
    </row>
    <row r="1689" spans="1:3" x14ac:dyDescent="0.2">
      <c r="A1689" s="1">
        <v>1687</v>
      </c>
      <c r="B1689" s="1" t="str">
        <f>"1246718412031696896"</f>
        <v>1246718412031696896</v>
      </c>
      <c r="C1689">
        <v>0</v>
      </c>
    </row>
    <row r="1690" spans="1:3" x14ac:dyDescent="0.2">
      <c r="A1690" s="1">
        <v>1688</v>
      </c>
      <c r="B1690" s="1" t="str">
        <f>"1246724867006828544"</f>
        <v>1246724867006828544</v>
      </c>
      <c r="C1690">
        <v>0</v>
      </c>
    </row>
    <row r="1691" spans="1:3" x14ac:dyDescent="0.2">
      <c r="A1691" s="1">
        <v>1689</v>
      </c>
      <c r="B1691" s="1" t="str">
        <f>"1246727532344377349"</f>
        <v>1246727532344377349</v>
      </c>
      <c r="C1691">
        <v>0</v>
      </c>
    </row>
    <row r="1692" spans="1:3" x14ac:dyDescent="0.2">
      <c r="A1692" s="1">
        <v>1690</v>
      </c>
      <c r="B1692" s="1" t="str">
        <f>"1246730362060976128"</f>
        <v>1246730362060976128</v>
      </c>
      <c r="C1692">
        <v>0</v>
      </c>
    </row>
    <row r="1693" spans="1:3" x14ac:dyDescent="0.2">
      <c r="A1693" s="1">
        <v>1691</v>
      </c>
      <c r="B1693" s="1" t="str">
        <f>"1246734621997445120"</f>
        <v>1246734621997445120</v>
      </c>
      <c r="C1693">
        <v>0</v>
      </c>
    </row>
    <row r="1694" spans="1:3" x14ac:dyDescent="0.2">
      <c r="A1694" s="1">
        <v>1692</v>
      </c>
      <c r="B1694" s="1" t="str">
        <f>"1246739869193383936"</f>
        <v>1246739869193383936</v>
      </c>
      <c r="C1694">
        <v>0</v>
      </c>
    </row>
    <row r="1695" spans="1:3" x14ac:dyDescent="0.2">
      <c r="A1695" s="1">
        <v>1693</v>
      </c>
      <c r="B1695" s="1" t="str">
        <f>"1246740678559834113"</f>
        <v>1246740678559834113</v>
      </c>
      <c r="C1695">
        <v>0</v>
      </c>
    </row>
    <row r="1696" spans="1:3" x14ac:dyDescent="0.2">
      <c r="A1696" s="1">
        <v>1694</v>
      </c>
      <c r="B1696" s="1" t="str">
        <f>"1246745434074296323"</f>
        <v>1246745434074296323</v>
      </c>
      <c r="C1696">
        <v>0</v>
      </c>
    </row>
    <row r="1697" spans="1:3" x14ac:dyDescent="0.2">
      <c r="A1697" s="1">
        <v>1695</v>
      </c>
      <c r="B1697" s="1" t="str">
        <f>"1246749915394514944"</f>
        <v>1246749915394514944</v>
      </c>
      <c r="C1697">
        <v>0</v>
      </c>
    </row>
    <row r="1698" spans="1:3" x14ac:dyDescent="0.2">
      <c r="A1698" s="1">
        <v>1696</v>
      </c>
      <c r="B1698" s="1" t="str">
        <f>"1246752412834111489"</f>
        <v>1246752412834111489</v>
      </c>
      <c r="C1698">
        <v>0</v>
      </c>
    </row>
    <row r="1699" spans="1:3" x14ac:dyDescent="0.2">
      <c r="A1699" s="1">
        <v>1697</v>
      </c>
      <c r="B1699" s="1" t="str">
        <f>"1246752976976449536"</f>
        <v>1246752976976449536</v>
      </c>
      <c r="C1699">
        <v>0</v>
      </c>
    </row>
    <row r="1700" spans="1:3" x14ac:dyDescent="0.2">
      <c r="A1700" s="1">
        <v>1698</v>
      </c>
      <c r="B1700" s="1" t="str">
        <f>"1246754189075787778"</f>
        <v>1246754189075787778</v>
      </c>
      <c r="C1700">
        <v>0</v>
      </c>
    </row>
    <row r="1701" spans="1:3" x14ac:dyDescent="0.2">
      <c r="A1701" s="1">
        <v>1699</v>
      </c>
      <c r="B1701" s="1" t="str">
        <f>"1246754657885618176"</f>
        <v>1246754657885618176</v>
      </c>
      <c r="C1701">
        <v>0</v>
      </c>
    </row>
    <row r="1702" spans="1:3" x14ac:dyDescent="0.2">
      <c r="A1702" s="1">
        <v>1700</v>
      </c>
      <c r="B1702" s="1" t="str">
        <f>"1246756187657375745"</f>
        <v>1246756187657375745</v>
      </c>
      <c r="C1702">
        <v>0</v>
      </c>
    </row>
    <row r="1703" spans="1:3" x14ac:dyDescent="0.2">
      <c r="A1703" s="1">
        <v>1701</v>
      </c>
      <c r="B1703" s="1" t="str">
        <f>"1246757233532317698"</f>
        <v>1246757233532317698</v>
      </c>
      <c r="C1703">
        <v>0</v>
      </c>
    </row>
    <row r="1704" spans="1:3" x14ac:dyDescent="0.2">
      <c r="A1704" s="1">
        <v>1702</v>
      </c>
      <c r="B1704" s="1" t="str">
        <f>"1246757445323624450"</f>
        <v>1246757445323624450</v>
      </c>
      <c r="C1704">
        <v>0</v>
      </c>
    </row>
    <row r="1705" spans="1:3" x14ac:dyDescent="0.2">
      <c r="A1705" s="1">
        <v>1703</v>
      </c>
      <c r="B1705" s="1" t="str">
        <f>"1246785586691805185"</f>
        <v>1246785586691805185</v>
      </c>
      <c r="C1705">
        <v>0</v>
      </c>
    </row>
    <row r="1706" spans="1:3" x14ac:dyDescent="0.2">
      <c r="A1706" s="1">
        <v>1704</v>
      </c>
      <c r="B1706" s="1" t="str">
        <f>"1246789238512902146"</f>
        <v>1246789238512902146</v>
      </c>
      <c r="C1706">
        <v>0</v>
      </c>
    </row>
    <row r="1707" spans="1:3" x14ac:dyDescent="0.2">
      <c r="A1707" s="1">
        <v>1705</v>
      </c>
      <c r="B1707" s="1" t="str">
        <f>"1246790369074974721"</f>
        <v>1246790369074974721</v>
      </c>
      <c r="C1707">
        <v>0</v>
      </c>
    </row>
    <row r="1708" spans="1:3" x14ac:dyDescent="0.2">
      <c r="A1708" s="1">
        <v>1706</v>
      </c>
      <c r="B1708" s="1" t="str">
        <f>"1246793331809619969"</f>
        <v>1246793331809619969</v>
      </c>
      <c r="C1708">
        <v>0</v>
      </c>
    </row>
    <row r="1709" spans="1:3" x14ac:dyDescent="0.2">
      <c r="A1709" s="1">
        <v>1707</v>
      </c>
      <c r="B1709" s="1" t="str">
        <f>"1246794585675882496"</f>
        <v>1246794585675882496</v>
      </c>
      <c r="C1709">
        <v>0</v>
      </c>
    </row>
    <row r="1710" spans="1:3" x14ac:dyDescent="0.2">
      <c r="A1710" s="1">
        <v>1708</v>
      </c>
      <c r="B1710" s="1" t="str">
        <f>"1246799970386300928"</f>
        <v>1246799970386300928</v>
      </c>
      <c r="C1710">
        <v>0</v>
      </c>
    </row>
    <row r="1711" spans="1:3" x14ac:dyDescent="0.2">
      <c r="A1711" s="1">
        <v>1709</v>
      </c>
      <c r="B1711" s="1" t="str">
        <f>"1246800375140831232"</f>
        <v>1246800375140831232</v>
      </c>
      <c r="C1711">
        <v>0</v>
      </c>
    </row>
    <row r="1712" spans="1:3" x14ac:dyDescent="0.2">
      <c r="A1712" s="1">
        <v>1710</v>
      </c>
      <c r="B1712" s="1" t="str">
        <f>"1246804976170684416"</f>
        <v>1246804976170684416</v>
      </c>
      <c r="C1712">
        <v>0</v>
      </c>
    </row>
    <row r="1713" spans="1:3" x14ac:dyDescent="0.2">
      <c r="A1713" s="1">
        <v>1711</v>
      </c>
      <c r="B1713" s="1" t="str">
        <f>"1246808819587600385"</f>
        <v>1246808819587600385</v>
      </c>
      <c r="C1713">
        <v>0</v>
      </c>
    </row>
    <row r="1714" spans="1:3" x14ac:dyDescent="0.2">
      <c r="A1714" s="1">
        <v>1712</v>
      </c>
      <c r="B1714" s="1" t="str">
        <f>"1246809930658713622"</f>
        <v>1246809930658713622</v>
      </c>
      <c r="C1714">
        <v>0</v>
      </c>
    </row>
    <row r="1715" spans="1:3" x14ac:dyDescent="0.2">
      <c r="A1715" s="1">
        <v>1713</v>
      </c>
      <c r="B1715" s="1" t="str">
        <f>"1246811061774409729"</f>
        <v>1246811061774409729</v>
      </c>
      <c r="C1715">
        <v>0</v>
      </c>
    </row>
    <row r="1716" spans="1:3" x14ac:dyDescent="0.2">
      <c r="A1716" s="1">
        <v>1714</v>
      </c>
      <c r="B1716" s="1" t="str">
        <f>"1246813416372736001"</f>
        <v>1246813416372736001</v>
      </c>
      <c r="C1716">
        <v>0</v>
      </c>
    </row>
    <row r="1717" spans="1:3" x14ac:dyDescent="0.2">
      <c r="A1717" s="1">
        <v>1715</v>
      </c>
      <c r="B1717" s="1" t="str">
        <f>"1246825815360372738"</f>
        <v>1246825815360372738</v>
      </c>
      <c r="C1717">
        <v>0</v>
      </c>
    </row>
    <row r="1718" spans="1:3" x14ac:dyDescent="0.2">
      <c r="A1718" s="1">
        <v>1716</v>
      </c>
      <c r="B1718" s="1" t="str">
        <f>"1246832164337078272"</f>
        <v>1246832164337078272</v>
      </c>
      <c r="C1718">
        <v>0</v>
      </c>
    </row>
    <row r="1719" spans="1:3" x14ac:dyDescent="0.2">
      <c r="A1719" s="1">
        <v>1717</v>
      </c>
      <c r="B1719" s="1" t="str">
        <f>"1246840664123416580"</f>
        <v>1246840664123416580</v>
      </c>
      <c r="C1719">
        <v>0</v>
      </c>
    </row>
    <row r="1720" spans="1:3" x14ac:dyDescent="0.2">
      <c r="A1720" s="1">
        <v>1718</v>
      </c>
      <c r="B1720" s="1" t="str">
        <f>"1246842186894843905"</f>
        <v>1246842186894843905</v>
      </c>
      <c r="C1720">
        <v>0</v>
      </c>
    </row>
    <row r="1721" spans="1:3" x14ac:dyDescent="0.2">
      <c r="A1721" s="1">
        <v>1719</v>
      </c>
      <c r="B1721" s="1" t="str">
        <f>"1246845215903830018"</f>
        <v>1246845215903830018</v>
      </c>
      <c r="C1721">
        <v>0</v>
      </c>
    </row>
    <row r="1722" spans="1:3" x14ac:dyDescent="0.2">
      <c r="A1722" s="1">
        <v>1720</v>
      </c>
      <c r="B1722" s="1" t="str">
        <f>"1246845930550243328"</f>
        <v>1246845930550243328</v>
      </c>
      <c r="C1722">
        <v>0</v>
      </c>
    </row>
    <row r="1723" spans="1:3" x14ac:dyDescent="0.2">
      <c r="A1723" s="1">
        <v>1721</v>
      </c>
      <c r="B1723" s="1" t="str">
        <f>"1246848709486354434"</f>
        <v>1246848709486354434</v>
      </c>
      <c r="C1723">
        <v>0</v>
      </c>
    </row>
    <row r="1724" spans="1:3" x14ac:dyDescent="0.2">
      <c r="A1724" s="1">
        <v>1722</v>
      </c>
      <c r="B1724" s="1" t="str">
        <f>"1246849027209035777"</f>
        <v>1246849027209035777</v>
      </c>
      <c r="C1724">
        <v>0</v>
      </c>
    </row>
    <row r="1725" spans="1:3" x14ac:dyDescent="0.2">
      <c r="A1725" s="1">
        <v>1723</v>
      </c>
      <c r="B1725" s="1" t="str">
        <f>"1246850425405480960"</f>
        <v>1246850425405480960</v>
      </c>
      <c r="C1725">
        <v>0</v>
      </c>
    </row>
    <row r="1726" spans="1:3" x14ac:dyDescent="0.2">
      <c r="A1726" s="1">
        <v>1724</v>
      </c>
      <c r="B1726" s="1" t="str">
        <f>"1246851621872635906"</f>
        <v>1246851621872635906</v>
      </c>
      <c r="C1726">
        <v>0</v>
      </c>
    </row>
    <row r="1727" spans="1:3" x14ac:dyDescent="0.2">
      <c r="A1727" s="1">
        <v>1725</v>
      </c>
      <c r="B1727" s="1" t="str">
        <f>"1246853209676791809"</f>
        <v>1246853209676791809</v>
      </c>
      <c r="C1727">
        <v>0</v>
      </c>
    </row>
    <row r="1728" spans="1:3" x14ac:dyDescent="0.2">
      <c r="A1728" s="1">
        <v>1726</v>
      </c>
      <c r="B1728" s="1" t="str">
        <f>"1246854341270687747"</f>
        <v>1246854341270687747</v>
      </c>
      <c r="C1728">
        <v>0</v>
      </c>
    </row>
    <row r="1729" spans="1:3" x14ac:dyDescent="0.2">
      <c r="A1729" s="1">
        <v>1727</v>
      </c>
      <c r="B1729" s="1" t="str">
        <f>"1246866519608496128"</f>
        <v>1246866519608496128</v>
      </c>
      <c r="C1729">
        <v>0</v>
      </c>
    </row>
    <row r="1730" spans="1:3" x14ac:dyDescent="0.2">
      <c r="A1730" s="1">
        <v>1728</v>
      </c>
      <c r="B1730" s="1" t="str">
        <f>"1246872255965134850"</f>
        <v>1246872255965134850</v>
      </c>
      <c r="C1730">
        <v>0</v>
      </c>
    </row>
    <row r="1731" spans="1:3" x14ac:dyDescent="0.2">
      <c r="A1731" s="1">
        <v>1729</v>
      </c>
      <c r="B1731" s="1" t="str">
        <f>"1246872437419057152"</f>
        <v>1246872437419057152</v>
      </c>
      <c r="C1731">
        <v>0</v>
      </c>
    </row>
    <row r="1732" spans="1:3" x14ac:dyDescent="0.2">
      <c r="A1732" s="1">
        <v>1730</v>
      </c>
      <c r="B1732" s="1" t="str">
        <f>"1246873214766243840"</f>
        <v>1246873214766243840</v>
      </c>
      <c r="C1732">
        <v>0</v>
      </c>
    </row>
    <row r="1733" spans="1:3" x14ac:dyDescent="0.2">
      <c r="A1733" s="1">
        <v>1731</v>
      </c>
      <c r="B1733" s="1" t="str">
        <f>"1246876990306729985"</f>
        <v>1246876990306729985</v>
      </c>
      <c r="C1733">
        <v>0</v>
      </c>
    </row>
    <row r="1734" spans="1:3" x14ac:dyDescent="0.2">
      <c r="A1734" s="1">
        <v>1732</v>
      </c>
      <c r="B1734" s="1" t="str">
        <f>"1246877809072578560"</f>
        <v>1246877809072578560</v>
      </c>
      <c r="C1734">
        <v>0</v>
      </c>
    </row>
    <row r="1735" spans="1:3" x14ac:dyDescent="0.2">
      <c r="A1735" s="1">
        <v>1733</v>
      </c>
      <c r="B1735" s="1" t="str">
        <f>"1246878733463695360"</f>
        <v>1246878733463695360</v>
      </c>
      <c r="C1735">
        <v>0</v>
      </c>
    </row>
    <row r="1736" spans="1:3" x14ac:dyDescent="0.2">
      <c r="A1736" s="1">
        <v>1734</v>
      </c>
      <c r="B1736" s="1" t="str">
        <f>"1246880292725456897"</f>
        <v>1246880292725456897</v>
      </c>
      <c r="C1736">
        <v>0</v>
      </c>
    </row>
    <row r="1737" spans="1:3" x14ac:dyDescent="0.2">
      <c r="A1737" s="1">
        <v>1735</v>
      </c>
      <c r="B1737" s="1" t="str">
        <f>"1246880584678412289"</f>
        <v>1246880584678412289</v>
      </c>
      <c r="C1737">
        <v>0</v>
      </c>
    </row>
    <row r="1738" spans="1:3" x14ac:dyDescent="0.2">
      <c r="A1738" s="1">
        <v>1736</v>
      </c>
      <c r="B1738" s="1" t="str">
        <f>"1246881879833395202"</f>
        <v>1246881879833395202</v>
      </c>
      <c r="C1738">
        <v>0</v>
      </c>
    </row>
    <row r="1739" spans="1:3" x14ac:dyDescent="0.2">
      <c r="A1739" s="1">
        <v>1737</v>
      </c>
      <c r="B1739" s="1" t="str">
        <f>"1246883365644652546"</f>
        <v>1246883365644652546</v>
      </c>
      <c r="C1739">
        <v>0</v>
      </c>
    </row>
    <row r="1740" spans="1:3" x14ac:dyDescent="0.2">
      <c r="A1740" s="1">
        <v>1738</v>
      </c>
      <c r="B1740" s="1" t="str">
        <f>"1246884837954387969"</f>
        <v>1246884837954387969</v>
      </c>
      <c r="C1740">
        <v>0</v>
      </c>
    </row>
    <row r="1741" spans="1:3" x14ac:dyDescent="0.2">
      <c r="A1741" s="1">
        <v>1739</v>
      </c>
      <c r="B1741" s="1" t="str">
        <f>"1246887393141174273"</f>
        <v>1246887393141174273</v>
      </c>
      <c r="C1741">
        <v>0</v>
      </c>
    </row>
    <row r="1742" spans="1:3" x14ac:dyDescent="0.2">
      <c r="A1742" s="1">
        <v>1740</v>
      </c>
      <c r="B1742" s="1" t="str">
        <f>"1246889930166501380"</f>
        <v>1246889930166501380</v>
      </c>
      <c r="C1742">
        <v>0</v>
      </c>
    </row>
    <row r="1743" spans="1:3" x14ac:dyDescent="0.2">
      <c r="A1743" s="1">
        <v>1741</v>
      </c>
      <c r="B1743" s="1" t="str">
        <f>"1246890226527723523"</f>
        <v>1246890226527723523</v>
      </c>
      <c r="C1743">
        <v>0</v>
      </c>
    </row>
    <row r="1744" spans="1:3" x14ac:dyDescent="0.2">
      <c r="A1744" s="1">
        <v>1742</v>
      </c>
      <c r="B1744" s="1" t="str">
        <f>"1246894858855383050"</f>
        <v>1246894858855383050</v>
      </c>
      <c r="C1744">
        <v>0</v>
      </c>
    </row>
    <row r="1745" spans="1:3" x14ac:dyDescent="0.2">
      <c r="A1745" s="1">
        <v>1743</v>
      </c>
      <c r="B1745" s="1" t="str">
        <f>"1246897940800643074"</f>
        <v>1246897940800643074</v>
      </c>
      <c r="C1745">
        <v>0</v>
      </c>
    </row>
    <row r="1746" spans="1:3" x14ac:dyDescent="0.2">
      <c r="A1746" s="1">
        <v>1744</v>
      </c>
      <c r="B1746" s="1" t="str">
        <f>"1246899956641923074"</f>
        <v>1246899956641923074</v>
      </c>
      <c r="C1746">
        <v>0</v>
      </c>
    </row>
    <row r="1747" spans="1:3" x14ac:dyDescent="0.2">
      <c r="A1747" s="1">
        <v>1745</v>
      </c>
      <c r="B1747" s="1" t="str">
        <f>"1246906467422265345"</f>
        <v>1246906467422265345</v>
      </c>
      <c r="C1747">
        <v>0</v>
      </c>
    </row>
    <row r="1748" spans="1:3" x14ac:dyDescent="0.2">
      <c r="A1748" s="1">
        <v>1746</v>
      </c>
      <c r="B1748" s="1" t="str">
        <f>"1246907255964012544"</f>
        <v>1246907255964012544</v>
      </c>
      <c r="C1748">
        <v>0</v>
      </c>
    </row>
    <row r="1749" spans="1:3" x14ac:dyDescent="0.2">
      <c r="A1749" s="1">
        <v>1747</v>
      </c>
      <c r="B1749" s="1" t="str">
        <f>"1246907981545046017"</f>
        <v>1246907981545046017</v>
      </c>
      <c r="C1749">
        <v>0</v>
      </c>
    </row>
    <row r="1750" spans="1:3" x14ac:dyDescent="0.2">
      <c r="A1750" s="1">
        <v>1748</v>
      </c>
      <c r="B1750" s="1" t="str">
        <f>"1246909166003814407"</f>
        <v>1246909166003814407</v>
      </c>
      <c r="C1750">
        <v>0</v>
      </c>
    </row>
    <row r="1751" spans="1:3" x14ac:dyDescent="0.2">
      <c r="A1751" s="1">
        <v>1749</v>
      </c>
      <c r="B1751" s="1" t="str">
        <f>"1246931926637858816"</f>
        <v>1246931926637858816</v>
      </c>
      <c r="C1751">
        <v>0</v>
      </c>
    </row>
    <row r="1752" spans="1:3" x14ac:dyDescent="0.2">
      <c r="A1752" s="1">
        <v>1750</v>
      </c>
      <c r="B1752" s="1" t="str">
        <f>"1246952268919906304"</f>
        <v>1246952268919906304</v>
      </c>
      <c r="C1752">
        <v>0</v>
      </c>
    </row>
    <row r="1753" spans="1:3" x14ac:dyDescent="0.2">
      <c r="A1753" s="1">
        <v>1751</v>
      </c>
      <c r="B1753" s="1" t="str">
        <f>"1247050235643387904"</f>
        <v>1247050235643387904</v>
      </c>
      <c r="C1753">
        <v>0</v>
      </c>
    </row>
    <row r="1754" spans="1:3" x14ac:dyDescent="0.2">
      <c r="A1754" s="1">
        <v>1752</v>
      </c>
      <c r="B1754" s="1" t="str">
        <f>"1247059512764313601"</f>
        <v>1247059512764313601</v>
      </c>
      <c r="C1754">
        <v>0</v>
      </c>
    </row>
    <row r="1755" spans="1:3" x14ac:dyDescent="0.2">
      <c r="A1755" s="1">
        <v>1753</v>
      </c>
      <c r="B1755" s="1" t="str">
        <f>"1247063601715830785"</f>
        <v>1247063601715830785</v>
      </c>
      <c r="C1755">
        <v>0</v>
      </c>
    </row>
    <row r="1756" spans="1:3" x14ac:dyDescent="0.2">
      <c r="A1756" s="1">
        <v>1754</v>
      </c>
      <c r="B1756" s="1" t="str">
        <f>"1247072918267363328"</f>
        <v>1247072918267363328</v>
      </c>
      <c r="C1756">
        <v>0</v>
      </c>
    </row>
    <row r="1757" spans="1:3" x14ac:dyDescent="0.2">
      <c r="A1757" s="1">
        <v>1755</v>
      </c>
      <c r="B1757" s="1" t="str">
        <f>"1247078657186828290"</f>
        <v>1247078657186828290</v>
      </c>
      <c r="C1757">
        <v>0</v>
      </c>
    </row>
    <row r="1758" spans="1:3" x14ac:dyDescent="0.2">
      <c r="A1758" s="1">
        <v>1756</v>
      </c>
      <c r="B1758" s="1" t="str">
        <f>"1247085913395601408"</f>
        <v>1247085913395601408</v>
      </c>
      <c r="C1758">
        <v>0</v>
      </c>
    </row>
    <row r="1759" spans="1:3" x14ac:dyDescent="0.2">
      <c r="A1759" s="1">
        <v>1757</v>
      </c>
      <c r="B1759" s="1" t="str">
        <f>"1247086930027831298"</f>
        <v>1247086930027831298</v>
      </c>
      <c r="C1759">
        <v>0</v>
      </c>
    </row>
    <row r="1760" spans="1:3" x14ac:dyDescent="0.2">
      <c r="A1760" s="1">
        <v>1758</v>
      </c>
      <c r="B1760" s="1" t="str">
        <f>"1247087586474065921"</f>
        <v>1247087586474065921</v>
      </c>
      <c r="C1760">
        <v>0</v>
      </c>
    </row>
    <row r="1761" spans="1:3" x14ac:dyDescent="0.2">
      <c r="A1761" s="1">
        <v>1759</v>
      </c>
      <c r="B1761" s="1" t="str">
        <f>"1247101866086932481"</f>
        <v>1247101866086932481</v>
      </c>
      <c r="C1761">
        <v>0</v>
      </c>
    </row>
    <row r="1762" spans="1:3" x14ac:dyDescent="0.2">
      <c r="A1762" s="1">
        <v>1760</v>
      </c>
      <c r="B1762" s="1" t="str">
        <f>"1247108901021024256"</f>
        <v>1247108901021024256</v>
      </c>
      <c r="C1762">
        <v>0</v>
      </c>
    </row>
    <row r="1763" spans="1:3" x14ac:dyDescent="0.2">
      <c r="A1763" s="1">
        <v>1761</v>
      </c>
      <c r="B1763" s="1" t="str">
        <f>"1247111165886353409"</f>
        <v>1247111165886353409</v>
      </c>
      <c r="C1763">
        <v>1</v>
      </c>
    </row>
    <row r="1764" spans="1:3" x14ac:dyDescent="0.2">
      <c r="A1764" s="1">
        <v>1762</v>
      </c>
      <c r="B1764" s="1" t="str">
        <f>"1247112072334319616"</f>
        <v>1247112072334319616</v>
      </c>
      <c r="C1764">
        <v>0</v>
      </c>
    </row>
    <row r="1765" spans="1:3" x14ac:dyDescent="0.2">
      <c r="A1765" s="1">
        <v>1763</v>
      </c>
      <c r="B1765" s="1" t="str">
        <f>"1247116683879350273"</f>
        <v>1247116683879350273</v>
      </c>
      <c r="C1765">
        <v>0</v>
      </c>
    </row>
    <row r="1766" spans="1:3" x14ac:dyDescent="0.2">
      <c r="A1766" s="1">
        <v>1764</v>
      </c>
      <c r="B1766" s="1" t="str">
        <f>"1247128389418455041"</f>
        <v>1247128389418455041</v>
      </c>
      <c r="C1766">
        <v>0</v>
      </c>
    </row>
    <row r="1767" spans="1:3" x14ac:dyDescent="0.2">
      <c r="A1767" s="1">
        <v>1765</v>
      </c>
      <c r="B1767" s="1" t="str">
        <f>"1247136315562393606"</f>
        <v>1247136315562393606</v>
      </c>
      <c r="C1767">
        <v>0</v>
      </c>
    </row>
    <row r="1768" spans="1:3" x14ac:dyDescent="0.2">
      <c r="A1768" s="1">
        <v>1766</v>
      </c>
      <c r="B1768" s="1" t="str">
        <f>"1247139934592516099"</f>
        <v>1247139934592516099</v>
      </c>
      <c r="C1768">
        <v>0</v>
      </c>
    </row>
    <row r="1769" spans="1:3" x14ac:dyDescent="0.2">
      <c r="A1769" s="1">
        <v>1767</v>
      </c>
      <c r="B1769" s="1" t="str">
        <f>"1247150385665622016"</f>
        <v>1247150385665622016</v>
      </c>
      <c r="C1769">
        <v>0</v>
      </c>
    </row>
    <row r="1770" spans="1:3" x14ac:dyDescent="0.2">
      <c r="A1770" s="1">
        <v>1768</v>
      </c>
      <c r="B1770" s="1" t="str">
        <f>"1247153447578861570"</f>
        <v>1247153447578861570</v>
      </c>
      <c r="C1770">
        <v>0</v>
      </c>
    </row>
    <row r="1771" spans="1:3" x14ac:dyDescent="0.2">
      <c r="A1771" s="1">
        <v>1769</v>
      </c>
      <c r="B1771" s="1" t="str">
        <f>"1247154370698870785"</f>
        <v>1247154370698870785</v>
      </c>
      <c r="C1771">
        <v>1</v>
      </c>
    </row>
    <row r="1772" spans="1:3" x14ac:dyDescent="0.2">
      <c r="A1772" s="1">
        <v>1770</v>
      </c>
      <c r="B1772" s="1" t="str">
        <f>"1247157075081338880"</f>
        <v>1247157075081338880</v>
      </c>
      <c r="C1772">
        <v>0</v>
      </c>
    </row>
    <row r="1773" spans="1:3" x14ac:dyDescent="0.2">
      <c r="A1773" s="1">
        <v>1771</v>
      </c>
      <c r="B1773" s="1" t="str">
        <f>"1247163581189083139"</f>
        <v>1247163581189083139</v>
      </c>
      <c r="C1773">
        <v>0</v>
      </c>
    </row>
    <row r="1774" spans="1:3" x14ac:dyDescent="0.2">
      <c r="A1774" s="1">
        <v>1772</v>
      </c>
      <c r="B1774" s="1" t="str">
        <f>"1247164873298993154"</f>
        <v>1247164873298993154</v>
      </c>
      <c r="C1774">
        <v>0</v>
      </c>
    </row>
    <row r="1775" spans="1:3" x14ac:dyDescent="0.2">
      <c r="A1775" s="1">
        <v>1773</v>
      </c>
      <c r="B1775" s="1" t="str">
        <f>"1247165751024205824"</f>
        <v>1247165751024205824</v>
      </c>
      <c r="C1775">
        <v>0</v>
      </c>
    </row>
    <row r="1776" spans="1:3" x14ac:dyDescent="0.2">
      <c r="A1776" s="1">
        <v>1774</v>
      </c>
      <c r="B1776" s="1" t="str">
        <f>"1247170523165065223"</f>
        <v>1247170523165065223</v>
      </c>
      <c r="C1776">
        <v>0</v>
      </c>
    </row>
    <row r="1777" spans="1:3" x14ac:dyDescent="0.2">
      <c r="A1777" s="1">
        <v>1775</v>
      </c>
      <c r="B1777" s="1" t="str">
        <f>"1247171878004723712"</f>
        <v>1247171878004723712</v>
      </c>
      <c r="C1777">
        <v>1</v>
      </c>
    </row>
    <row r="1778" spans="1:3" x14ac:dyDescent="0.2">
      <c r="A1778" s="1">
        <v>1776</v>
      </c>
      <c r="B1778" s="1" t="str">
        <f>"1247174813757603840"</f>
        <v>1247174813757603840</v>
      </c>
      <c r="C1778">
        <v>0</v>
      </c>
    </row>
    <row r="1779" spans="1:3" x14ac:dyDescent="0.2">
      <c r="A1779" s="1">
        <v>1777</v>
      </c>
      <c r="B1779" s="1" t="str">
        <f>"1247184365043548160"</f>
        <v>1247184365043548160</v>
      </c>
      <c r="C1779">
        <v>0</v>
      </c>
    </row>
    <row r="1780" spans="1:3" x14ac:dyDescent="0.2">
      <c r="A1780" s="1">
        <v>1778</v>
      </c>
      <c r="B1780" s="1" t="str">
        <f>"1247186904983928834"</f>
        <v>1247186904983928834</v>
      </c>
      <c r="C1780">
        <v>0</v>
      </c>
    </row>
    <row r="1781" spans="1:3" x14ac:dyDescent="0.2">
      <c r="A1781" s="1">
        <v>1779</v>
      </c>
      <c r="B1781" s="1" t="str">
        <f>"1247191086331764737"</f>
        <v>1247191086331764737</v>
      </c>
      <c r="C1781">
        <v>0</v>
      </c>
    </row>
    <row r="1782" spans="1:3" x14ac:dyDescent="0.2">
      <c r="A1782" s="1">
        <v>1780</v>
      </c>
      <c r="B1782" s="1" t="str">
        <f>"1247192166562238465"</f>
        <v>1247192166562238465</v>
      </c>
      <c r="C1782">
        <v>0</v>
      </c>
    </row>
    <row r="1783" spans="1:3" x14ac:dyDescent="0.2">
      <c r="A1783" s="1">
        <v>1781</v>
      </c>
      <c r="B1783" s="1" t="str">
        <f>"1247192626668941317"</f>
        <v>1247192626668941317</v>
      </c>
      <c r="C1783">
        <v>0</v>
      </c>
    </row>
    <row r="1784" spans="1:3" x14ac:dyDescent="0.2">
      <c r="A1784" s="1">
        <v>1782</v>
      </c>
      <c r="B1784" s="1" t="str">
        <f>"1247195817313800193"</f>
        <v>1247195817313800193</v>
      </c>
      <c r="C1784">
        <v>0</v>
      </c>
    </row>
    <row r="1785" spans="1:3" x14ac:dyDescent="0.2">
      <c r="A1785" s="1">
        <v>1783</v>
      </c>
      <c r="B1785" s="1" t="str">
        <f>"1247196486842138629"</f>
        <v>1247196486842138629</v>
      </c>
      <c r="C1785">
        <v>0</v>
      </c>
    </row>
    <row r="1786" spans="1:3" x14ac:dyDescent="0.2">
      <c r="A1786" s="1">
        <v>1784</v>
      </c>
      <c r="B1786" s="1" t="str">
        <f>"1247204811013001217"</f>
        <v>1247204811013001217</v>
      </c>
      <c r="C1786">
        <v>0</v>
      </c>
    </row>
    <row r="1787" spans="1:3" x14ac:dyDescent="0.2">
      <c r="A1787" s="1">
        <v>1785</v>
      </c>
      <c r="B1787" s="1" t="str">
        <f>"1247205680664195072"</f>
        <v>1247205680664195072</v>
      </c>
      <c r="C1787">
        <v>0</v>
      </c>
    </row>
    <row r="1788" spans="1:3" x14ac:dyDescent="0.2">
      <c r="A1788" s="1">
        <v>1786</v>
      </c>
      <c r="B1788" s="1" t="str">
        <f>"1247207189351215104"</f>
        <v>1247207189351215104</v>
      </c>
      <c r="C1788">
        <v>0</v>
      </c>
    </row>
    <row r="1789" spans="1:3" x14ac:dyDescent="0.2">
      <c r="A1789" s="1">
        <v>1787</v>
      </c>
      <c r="B1789" s="1" t="str">
        <f>"1247208653993791488"</f>
        <v>1247208653993791488</v>
      </c>
      <c r="C1789">
        <v>0</v>
      </c>
    </row>
    <row r="1790" spans="1:3" x14ac:dyDescent="0.2">
      <c r="A1790" s="1">
        <v>1788</v>
      </c>
      <c r="B1790" s="1" t="str">
        <f>"1247209864226639880"</f>
        <v>1247209864226639880</v>
      </c>
      <c r="C1790">
        <v>0</v>
      </c>
    </row>
    <row r="1791" spans="1:3" x14ac:dyDescent="0.2">
      <c r="A1791" s="1">
        <v>1789</v>
      </c>
      <c r="B1791" s="1" t="str">
        <f>"1247217733453955072"</f>
        <v>1247217733453955072</v>
      </c>
      <c r="C1791">
        <v>0</v>
      </c>
    </row>
    <row r="1792" spans="1:3" x14ac:dyDescent="0.2">
      <c r="A1792" s="1">
        <v>1790</v>
      </c>
      <c r="B1792" s="1" t="str">
        <f>"1247218623875371014"</f>
        <v>1247218623875371014</v>
      </c>
      <c r="C1792">
        <v>0</v>
      </c>
    </row>
    <row r="1793" spans="1:3" x14ac:dyDescent="0.2">
      <c r="A1793" s="1">
        <v>1791</v>
      </c>
      <c r="B1793" s="1" t="str">
        <f>"1247219204606038023"</f>
        <v>1247219204606038023</v>
      </c>
      <c r="C1793">
        <v>0</v>
      </c>
    </row>
    <row r="1794" spans="1:3" x14ac:dyDescent="0.2">
      <c r="A1794" s="1">
        <v>1792</v>
      </c>
      <c r="B1794" s="1" t="str">
        <f>"1247222745223610373"</f>
        <v>1247222745223610373</v>
      </c>
      <c r="C1794">
        <v>0</v>
      </c>
    </row>
    <row r="1795" spans="1:3" x14ac:dyDescent="0.2">
      <c r="A1795" s="1">
        <v>1793</v>
      </c>
      <c r="B1795" s="1" t="str">
        <f>"1247223288616620032"</f>
        <v>1247223288616620032</v>
      </c>
      <c r="C1795">
        <v>1</v>
      </c>
    </row>
    <row r="1796" spans="1:3" x14ac:dyDescent="0.2">
      <c r="A1796" s="1">
        <v>1794</v>
      </c>
      <c r="B1796" s="1" t="str">
        <f>"1247224476204503040"</f>
        <v>1247224476204503040</v>
      </c>
      <c r="C1796">
        <v>0</v>
      </c>
    </row>
    <row r="1797" spans="1:3" x14ac:dyDescent="0.2">
      <c r="A1797" s="1">
        <v>1795</v>
      </c>
      <c r="B1797" s="1" t="str">
        <f>"1247230693488427014"</f>
        <v>1247230693488427014</v>
      </c>
      <c r="C1797">
        <v>0</v>
      </c>
    </row>
    <row r="1798" spans="1:3" x14ac:dyDescent="0.2">
      <c r="A1798" s="1">
        <v>1796</v>
      </c>
      <c r="B1798" s="1" t="str">
        <f>"1247231018416865280"</f>
        <v>1247231018416865280</v>
      </c>
      <c r="C1798">
        <v>0</v>
      </c>
    </row>
    <row r="1799" spans="1:3" x14ac:dyDescent="0.2">
      <c r="A1799" s="1">
        <v>1797</v>
      </c>
      <c r="B1799" s="1" t="str">
        <f>"1247239582300717057"</f>
        <v>1247239582300717057</v>
      </c>
      <c r="C1799">
        <v>0</v>
      </c>
    </row>
    <row r="1800" spans="1:3" x14ac:dyDescent="0.2">
      <c r="A1800" s="1">
        <v>1798</v>
      </c>
      <c r="B1800" s="1" t="str">
        <f>"1247239812458991616"</f>
        <v>1247239812458991616</v>
      </c>
      <c r="C1800">
        <v>0</v>
      </c>
    </row>
    <row r="1801" spans="1:3" x14ac:dyDescent="0.2">
      <c r="A1801" s="1">
        <v>1799</v>
      </c>
      <c r="B1801" s="1" t="str">
        <f>"1247242366957821959"</f>
        <v>1247242366957821959</v>
      </c>
      <c r="C1801">
        <v>0</v>
      </c>
    </row>
    <row r="1802" spans="1:3" x14ac:dyDescent="0.2">
      <c r="A1802" s="1">
        <v>1800</v>
      </c>
      <c r="B1802" s="1" t="str">
        <f>"1247242648286572545"</f>
        <v>1247242648286572545</v>
      </c>
      <c r="C1802">
        <v>0</v>
      </c>
    </row>
    <row r="1803" spans="1:3" x14ac:dyDescent="0.2">
      <c r="A1803" s="1">
        <v>1801</v>
      </c>
      <c r="B1803" s="1" t="str">
        <f>"1247244230491361281"</f>
        <v>1247244230491361281</v>
      </c>
      <c r="C1803">
        <v>0</v>
      </c>
    </row>
    <row r="1804" spans="1:3" x14ac:dyDescent="0.2">
      <c r="A1804" s="1">
        <v>1802</v>
      </c>
      <c r="B1804" s="1" t="str">
        <f>"1247244828389396481"</f>
        <v>1247244828389396481</v>
      </c>
      <c r="C1804">
        <v>1</v>
      </c>
    </row>
    <row r="1805" spans="1:3" x14ac:dyDescent="0.2">
      <c r="A1805" s="1">
        <v>1803</v>
      </c>
      <c r="B1805" s="1" t="str">
        <f>"1247250642441248769"</f>
        <v>1247250642441248769</v>
      </c>
      <c r="C1805">
        <v>0</v>
      </c>
    </row>
    <row r="1806" spans="1:3" x14ac:dyDescent="0.2">
      <c r="A1806" s="1">
        <v>1804</v>
      </c>
      <c r="B1806" s="1" t="str">
        <f>"1247252071146860544"</f>
        <v>1247252071146860544</v>
      </c>
      <c r="C1806">
        <v>0</v>
      </c>
    </row>
    <row r="1807" spans="1:3" x14ac:dyDescent="0.2">
      <c r="A1807" s="1">
        <v>1805</v>
      </c>
      <c r="B1807" s="1" t="str">
        <f>"1247252990425268228"</f>
        <v>1247252990425268228</v>
      </c>
      <c r="C1807">
        <v>0</v>
      </c>
    </row>
    <row r="1808" spans="1:3" x14ac:dyDescent="0.2">
      <c r="A1808" s="1">
        <v>1806</v>
      </c>
      <c r="B1808" s="1" t="str">
        <f>"1247254825382957063"</f>
        <v>1247254825382957063</v>
      </c>
      <c r="C1808">
        <v>0</v>
      </c>
    </row>
    <row r="1809" spans="1:3" x14ac:dyDescent="0.2">
      <c r="A1809" s="1">
        <v>1807</v>
      </c>
      <c r="B1809" s="1" t="str">
        <f>"1247256230722179075"</f>
        <v>1247256230722179075</v>
      </c>
      <c r="C1809">
        <v>0</v>
      </c>
    </row>
    <row r="1810" spans="1:3" x14ac:dyDescent="0.2">
      <c r="A1810" s="1">
        <v>1808</v>
      </c>
      <c r="B1810" s="1" t="str">
        <f>"1247259991293284357"</f>
        <v>1247259991293284357</v>
      </c>
      <c r="C1810">
        <v>0</v>
      </c>
    </row>
    <row r="1811" spans="1:3" x14ac:dyDescent="0.2">
      <c r="A1811" s="1">
        <v>1809</v>
      </c>
      <c r="B1811" s="1" t="str">
        <f>"1247261647732912131"</f>
        <v>1247261647732912131</v>
      </c>
      <c r="C1811">
        <v>0</v>
      </c>
    </row>
    <row r="1812" spans="1:3" x14ac:dyDescent="0.2">
      <c r="A1812" s="1">
        <v>1810</v>
      </c>
      <c r="B1812" s="1" t="str">
        <f>"1247266135118098433"</f>
        <v>1247266135118098433</v>
      </c>
      <c r="C1812">
        <v>0</v>
      </c>
    </row>
    <row r="1813" spans="1:3" x14ac:dyDescent="0.2">
      <c r="A1813" s="1">
        <v>1811</v>
      </c>
      <c r="B1813" s="1" t="str">
        <f>"1247266544368877569"</f>
        <v>1247266544368877569</v>
      </c>
      <c r="C1813">
        <v>0</v>
      </c>
    </row>
    <row r="1814" spans="1:3" x14ac:dyDescent="0.2">
      <c r="A1814" s="1">
        <v>1812</v>
      </c>
      <c r="B1814" s="1" t="str">
        <f>"1247290444637241344"</f>
        <v>1247290444637241344</v>
      </c>
      <c r="C1814">
        <v>0</v>
      </c>
    </row>
    <row r="1815" spans="1:3" x14ac:dyDescent="0.2">
      <c r="A1815" s="1">
        <v>1813</v>
      </c>
      <c r="B1815" s="1" t="str">
        <f>"1247294449610301442"</f>
        <v>1247294449610301442</v>
      </c>
      <c r="C1815">
        <v>0</v>
      </c>
    </row>
    <row r="1816" spans="1:3" x14ac:dyDescent="0.2">
      <c r="A1816" s="1">
        <v>1814</v>
      </c>
      <c r="B1816" s="1" t="str">
        <f>"1247403100891222017"</f>
        <v>1247403100891222017</v>
      </c>
      <c r="C1816">
        <v>0</v>
      </c>
    </row>
    <row r="1817" spans="1:3" x14ac:dyDescent="0.2">
      <c r="A1817" s="1">
        <v>1815</v>
      </c>
      <c r="B1817" s="1" t="str">
        <f>"1247404153225326592"</f>
        <v>1247404153225326592</v>
      </c>
      <c r="C1817">
        <v>0</v>
      </c>
    </row>
    <row r="1818" spans="1:3" x14ac:dyDescent="0.2">
      <c r="A1818" s="1">
        <v>1816</v>
      </c>
      <c r="B1818" s="1" t="str">
        <f>"1247413622415994885"</f>
        <v>1247413622415994885</v>
      </c>
      <c r="C1818">
        <v>0</v>
      </c>
    </row>
    <row r="1819" spans="1:3" x14ac:dyDescent="0.2">
      <c r="A1819" s="1">
        <v>1817</v>
      </c>
      <c r="B1819" s="1" t="str">
        <f>"1247424936639188994"</f>
        <v>1247424936639188994</v>
      </c>
      <c r="C1819">
        <v>0</v>
      </c>
    </row>
    <row r="1820" spans="1:3" x14ac:dyDescent="0.2">
      <c r="A1820" s="1">
        <v>1818</v>
      </c>
      <c r="B1820" s="1" t="str">
        <f>"1247428921198551040"</f>
        <v>1247428921198551040</v>
      </c>
      <c r="C1820">
        <v>0</v>
      </c>
    </row>
    <row r="1821" spans="1:3" x14ac:dyDescent="0.2">
      <c r="A1821" s="1">
        <v>1819</v>
      </c>
      <c r="B1821" s="1" t="str">
        <f>"1247433355630645248"</f>
        <v>1247433355630645248</v>
      </c>
      <c r="C1821">
        <v>0</v>
      </c>
    </row>
    <row r="1822" spans="1:3" x14ac:dyDescent="0.2">
      <c r="A1822" s="1">
        <v>1820</v>
      </c>
      <c r="B1822" s="1" t="str">
        <f>"1247433619754364928"</f>
        <v>1247433619754364928</v>
      </c>
      <c r="C1822">
        <v>0</v>
      </c>
    </row>
    <row r="1823" spans="1:3" x14ac:dyDescent="0.2">
      <c r="A1823" s="1">
        <v>1821</v>
      </c>
      <c r="B1823" s="1" t="str">
        <f>"1247434800530669572"</f>
        <v>1247434800530669572</v>
      </c>
      <c r="C1823">
        <v>0</v>
      </c>
    </row>
    <row r="1824" spans="1:3" x14ac:dyDescent="0.2">
      <c r="A1824" s="1">
        <v>1822</v>
      </c>
      <c r="B1824" s="1" t="str">
        <f>"1247436585534095361"</f>
        <v>1247436585534095361</v>
      </c>
      <c r="C1824">
        <v>0</v>
      </c>
    </row>
    <row r="1825" spans="1:3" x14ac:dyDescent="0.2">
      <c r="A1825" s="1">
        <v>1823</v>
      </c>
      <c r="B1825" s="1" t="str">
        <f>"1247437666351828993"</f>
        <v>1247437666351828993</v>
      </c>
      <c r="C1825">
        <v>0</v>
      </c>
    </row>
    <row r="1826" spans="1:3" x14ac:dyDescent="0.2">
      <c r="A1826" s="1">
        <v>1824</v>
      </c>
      <c r="B1826" s="1" t="str">
        <f>"1247438524049170432"</f>
        <v>1247438524049170432</v>
      </c>
      <c r="C1826">
        <v>0</v>
      </c>
    </row>
    <row r="1827" spans="1:3" x14ac:dyDescent="0.2">
      <c r="A1827" s="1">
        <v>1825</v>
      </c>
      <c r="B1827" s="1" t="str">
        <f>"1247442596454109189"</f>
        <v>1247442596454109189</v>
      </c>
      <c r="C1827">
        <v>0</v>
      </c>
    </row>
    <row r="1828" spans="1:3" x14ac:dyDescent="0.2">
      <c r="A1828" s="1">
        <v>1826</v>
      </c>
      <c r="B1828" s="1" t="str">
        <f>"1247444402865410048"</f>
        <v>1247444402865410048</v>
      </c>
      <c r="C1828">
        <v>0</v>
      </c>
    </row>
    <row r="1829" spans="1:3" x14ac:dyDescent="0.2">
      <c r="A1829" s="1">
        <v>1827</v>
      </c>
      <c r="B1829" s="1" t="str">
        <f>"1247452428003348481"</f>
        <v>1247452428003348481</v>
      </c>
      <c r="C1829">
        <v>0</v>
      </c>
    </row>
    <row r="1830" spans="1:3" x14ac:dyDescent="0.2">
      <c r="A1830" s="1">
        <v>1828</v>
      </c>
      <c r="B1830" s="1" t="str">
        <f>"1247452768576684032"</f>
        <v>1247452768576684032</v>
      </c>
      <c r="C1830">
        <v>0</v>
      </c>
    </row>
    <row r="1831" spans="1:3" x14ac:dyDescent="0.2">
      <c r="A1831" s="1">
        <v>1829</v>
      </c>
      <c r="B1831" s="1" t="str">
        <f>"1247459447695388672"</f>
        <v>1247459447695388672</v>
      </c>
      <c r="C1831">
        <v>0</v>
      </c>
    </row>
    <row r="1832" spans="1:3" x14ac:dyDescent="0.2">
      <c r="A1832" s="1">
        <v>1830</v>
      </c>
      <c r="B1832" s="1" t="str">
        <f>"1247461017841537027"</f>
        <v>1247461017841537027</v>
      </c>
      <c r="C1832">
        <v>0</v>
      </c>
    </row>
    <row r="1833" spans="1:3" x14ac:dyDescent="0.2">
      <c r="A1833" s="1">
        <v>1831</v>
      </c>
      <c r="B1833" s="1" t="str">
        <f>"1247463012694360064"</f>
        <v>1247463012694360064</v>
      </c>
      <c r="C1833">
        <v>0</v>
      </c>
    </row>
    <row r="1834" spans="1:3" x14ac:dyDescent="0.2">
      <c r="A1834" s="1">
        <v>1832</v>
      </c>
      <c r="B1834" s="1" t="str">
        <f>"1247467525933273088"</f>
        <v>1247467525933273088</v>
      </c>
      <c r="C1834">
        <v>0</v>
      </c>
    </row>
    <row r="1835" spans="1:3" x14ac:dyDescent="0.2">
      <c r="A1835" s="1">
        <v>1833</v>
      </c>
      <c r="B1835" s="1" t="str">
        <f>"1247468835311149058"</f>
        <v>1247468835311149058</v>
      </c>
      <c r="C1835">
        <v>0</v>
      </c>
    </row>
    <row r="1836" spans="1:3" x14ac:dyDescent="0.2">
      <c r="A1836" s="1">
        <v>1834</v>
      </c>
      <c r="B1836" s="1" t="str">
        <f>"1247468873747705856"</f>
        <v>1247468873747705856</v>
      </c>
      <c r="C1836">
        <v>0</v>
      </c>
    </row>
    <row r="1837" spans="1:3" x14ac:dyDescent="0.2">
      <c r="A1837" s="1">
        <v>1835</v>
      </c>
      <c r="B1837" s="1" t="str">
        <f>"1247471456843423745"</f>
        <v>1247471456843423745</v>
      </c>
      <c r="C1837">
        <v>0</v>
      </c>
    </row>
    <row r="1838" spans="1:3" x14ac:dyDescent="0.2">
      <c r="A1838" s="1">
        <v>1836</v>
      </c>
      <c r="B1838" s="1" t="str">
        <f>"1247472427506032641"</f>
        <v>1247472427506032641</v>
      </c>
      <c r="C1838">
        <v>0</v>
      </c>
    </row>
    <row r="1839" spans="1:3" x14ac:dyDescent="0.2">
      <c r="A1839" s="1">
        <v>1837</v>
      </c>
      <c r="B1839" s="1" t="str">
        <f>"1247473132119699456"</f>
        <v>1247473132119699456</v>
      </c>
      <c r="C1839">
        <v>0</v>
      </c>
    </row>
    <row r="1840" spans="1:3" x14ac:dyDescent="0.2">
      <c r="A1840" s="1">
        <v>1838</v>
      </c>
      <c r="B1840" s="1" t="str">
        <f>"1247475294383955969"</f>
        <v>1247475294383955969</v>
      </c>
      <c r="C1840">
        <v>0</v>
      </c>
    </row>
    <row r="1841" spans="1:3" x14ac:dyDescent="0.2">
      <c r="A1841" s="1">
        <v>1839</v>
      </c>
      <c r="B1841" s="1" t="str">
        <f>"1247479705286172672"</f>
        <v>1247479705286172672</v>
      </c>
      <c r="C1841">
        <v>0</v>
      </c>
    </row>
    <row r="1842" spans="1:3" x14ac:dyDescent="0.2">
      <c r="A1842" s="1">
        <v>1840</v>
      </c>
      <c r="B1842" s="1" t="str">
        <f>"1247482624999862272"</f>
        <v>1247482624999862272</v>
      </c>
      <c r="C1842">
        <v>1</v>
      </c>
    </row>
    <row r="1843" spans="1:3" x14ac:dyDescent="0.2">
      <c r="A1843" s="1">
        <v>1841</v>
      </c>
      <c r="B1843" s="1" t="str">
        <f>"1247486695542571009"</f>
        <v>1247486695542571009</v>
      </c>
      <c r="C1843">
        <v>0</v>
      </c>
    </row>
    <row r="1844" spans="1:3" x14ac:dyDescent="0.2">
      <c r="A1844" s="1">
        <v>1842</v>
      </c>
      <c r="B1844" s="1" t="str">
        <f>"1247491456236957698"</f>
        <v>1247491456236957698</v>
      </c>
      <c r="C1844">
        <v>0</v>
      </c>
    </row>
    <row r="1845" spans="1:3" x14ac:dyDescent="0.2">
      <c r="A1845" s="1">
        <v>1843</v>
      </c>
      <c r="B1845" s="1" t="str">
        <f>"1247493586180091906"</f>
        <v>1247493586180091906</v>
      </c>
      <c r="C1845">
        <v>0</v>
      </c>
    </row>
    <row r="1846" spans="1:3" x14ac:dyDescent="0.2">
      <c r="A1846" s="1">
        <v>1844</v>
      </c>
      <c r="B1846" s="1" t="str">
        <f>"1247498219355078657"</f>
        <v>1247498219355078657</v>
      </c>
      <c r="C1846">
        <v>0</v>
      </c>
    </row>
    <row r="1847" spans="1:3" x14ac:dyDescent="0.2">
      <c r="A1847" s="1">
        <v>1845</v>
      </c>
      <c r="B1847" s="1" t="str">
        <f>"1247509436501037056"</f>
        <v>1247509436501037056</v>
      </c>
      <c r="C1847">
        <v>0</v>
      </c>
    </row>
    <row r="1848" spans="1:3" x14ac:dyDescent="0.2">
      <c r="A1848" s="1">
        <v>1846</v>
      </c>
      <c r="B1848" s="1" t="str">
        <f>"1247526859534790664"</f>
        <v>1247526859534790664</v>
      </c>
      <c r="C1848">
        <v>0</v>
      </c>
    </row>
    <row r="1849" spans="1:3" x14ac:dyDescent="0.2">
      <c r="A1849" s="1">
        <v>1847</v>
      </c>
      <c r="B1849" s="1" t="str">
        <f>"1247530332909273088"</f>
        <v>1247530332909273088</v>
      </c>
      <c r="C1849">
        <v>0</v>
      </c>
    </row>
    <row r="1850" spans="1:3" x14ac:dyDescent="0.2">
      <c r="A1850" s="1">
        <v>1848</v>
      </c>
      <c r="B1850" s="1" t="str">
        <f>"1247536355875250181"</f>
        <v>1247536355875250181</v>
      </c>
      <c r="C1850">
        <v>0</v>
      </c>
    </row>
    <row r="1851" spans="1:3" x14ac:dyDescent="0.2">
      <c r="A1851" s="1">
        <v>1849</v>
      </c>
      <c r="B1851" s="1" t="str">
        <f>"1247539525393330176"</f>
        <v>1247539525393330176</v>
      </c>
      <c r="C1851">
        <v>0</v>
      </c>
    </row>
    <row r="1852" spans="1:3" x14ac:dyDescent="0.2">
      <c r="A1852" s="1">
        <v>1850</v>
      </c>
      <c r="B1852" s="1" t="str">
        <f>"1242115706151481346"</f>
        <v>1242115706151481346</v>
      </c>
      <c r="C1852">
        <v>1</v>
      </c>
    </row>
    <row r="1853" spans="1:3" x14ac:dyDescent="0.2">
      <c r="A1853" s="1">
        <v>1851</v>
      </c>
      <c r="B1853" s="1" t="str">
        <f>"1242795903414677504"</f>
        <v>1242795903414677504</v>
      </c>
      <c r="C1853">
        <v>1</v>
      </c>
    </row>
    <row r="1854" spans="1:3" x14ac:dyDescent="0.2">
      <c r="A1854" s="1">
        <v>1852</v>
      </c>
      <c r="B1854" s="1" t="str">
        <f>"1242904603399720960"</f>
        <v>1242904603399720960</v>
      </c>
      <c r="C1854">
        <v>1</v>
      </c>
    </row>
    <row r="1855" spans="1:3" x14ac:dyDescent="0.2">
      <c r="A1855" s="1">
        <v>1853</v>
      </c>
      <c r="B1855" s="1" t="str">
        <f>"1243272049147117569"</f>
        <v>1243272049147117569</v>
      </c>
      <c r="C1855">
        <v>1</v>
      </c>
    </row>
    <row r="1856" spans="1:3" x14ac:dyDescent="0.2">
      <c r="A1856" s="1">
        <v>1854</v>
      </c>
      <c r="B1856" s="1" t="str">
        <f>"1243482087455326214"</f>
        <v>1243482087455326214</v>
      </c>
      <c r="C1856">
        <v>1</v>
      </c>
    </row>
    <row r="1857" spans="1:3" x14ac:dyDescent="0.2">
      <c r="A1857" s="1">
        <v>1855</v>
      </c>
      <c r="B1857" s="1" t="str">
        <f>"1243593799609339905"</f>
        <v>1243593799609339905</v>
      </c>
      <c r="C1857">
        <v>1</v>
      </c>
    </row>
    <row r="1858" spans="1:3" x14ac:dyDescent="0.2">
      <c r="A1858" s="1">
        <v>1856</v>
      </c>
      <c r="B1858" s="1" t="str">
        <f>"1243925293158608896"</f>
        <v>1243925293158608896</v>
      </c>
      <c r="C1858">
        <v>1</v>
      </c>
    </row>
    <row r="1859" spans="1:3" x14ac:dyDescent="0.2">
      <c r="A1859" s="1">
        <v>1857</v>
      </c>
      <c r="B1859" s="1" t="str">
        <f>"1244182937542811648"</f>
        <v>1244182937542811648</v>
      </c>
      <c r="C1859">
        <v>0</v>
      </c>
    </row>
    <row r="1860" spans="1:3" x14ac:dyDescent="0.2">
      <c r="A1860" s="1">
        <v>1858</v>
      </c>
      <c r="B1860" s="1" t="str">
        <f>"1244182940944400391"</f>
        <v>1244182940944400391</v>
      </c>
      <c r="C1860">
        <v>1</v>
      </c>
    </row>
    <row r="1861" spans="1:3" x14ac:dyDescent="0.2">
      <c r="A1861" s="1">
        <v>1859</v>
      </c>
      <c r="B1861" s="1" t="str">
        <f>"1244349570282328066"</f>
        <v>1244349570282328066</v>
      </c>
      <c r="C1861">
        <v>1</v>
      </c>
    </row>
    <row r="1862" spans="1:3" x14ac:dyDescent="0.2">
      <c r="A1862" s="1">
        <v>1860</v>
      </c>
      <c r="B1862" s="1" t="str">
        <f>"1246073219158806528"</f>
        <v>1246073219158806528</v>
      </c>
      <c r="C1862">
        <v>1</v>
      </c>
    </row>
    <row r="1863" spans="1:3" x14ac:dyDescent="0.2">
      <c r="A1863" s="1">
        <v>1861</v>
      </c>
      <c r="B1863" s="1" t="str">
        <f>"1246375805644611586"</f>
        <v>1246375805644611586</v>
      </c>
      <c r="C1863">
        <v>0</v>
      </c>
    </row>
    <row r="1864" spans="1:3" x14ac:dyDescent="0.2">
      <c r="A1864" s="1">
        <v>1862</v>
      </c>
      <c r="B1864" s="1" t="str">
        <f>"1242072466215878662"</f>
        <v>1242072466215878662</v>
      </c>
      <c r="C1864">
        <v>1</v>
      </c>
    </row>
    <row r="1865" spans="1:3" x14ac:dyDescent="0.2">
      <c r="A1865" s="1">
        <v>1863</v>
      </c>
      <c r="B1865" s="1" t="str">
        <f>"1242077702041079808"</f>
        <v>1242077702041079808</v>
      </c>
      <c r="C1865">
        <v>1</v>
      </c>
    </row>
    <row r="1866" spans="1:3" x14ac:dyDescent="0.2">
      <c r="A1866" s="1">
        <v>1864</v>
      </c>
      <c r="B1866" s="1" t="str">
        <f>"1242079086144602112"</f>
        <v>1242079086144602112</v>
      </c>
      <c r="C1866">
        <v>1</v>
      </c>
    </row>
    <row r="1867" spans="1:3" x14ac:dyDescent="0.2">
      <c r="A1867" s="1">
        <v>1865</v>
      </c>
      <c r="B1867" s="1" t="str">
        <f>"1242081532484993024"</f>
        <v>1242081532484993024</v>
      </c>
      <c r="C1867">
        <v>0</v>
      </c>
    </row>
    <row r="1868" spans="1:3" x14ac:dyDescent="0.2">
      <c r="A1868" s="1">
        <v>1866</v>
      </c>
      <c r="B1868" s="1" t="str">
        <f>"1242083451190292482"</f>
        <v>1242083451190292482</v>
      </c>
      <c r="C1868">
        <v>0</v>
      </c>
    </row>
    <row r="1869" spans="1:3" x14ac:dyDescent="0.2">
      <c r="A1869" s="1">
        <v>1867</v>
      </c>
      <c r="B1869" s="1" t="str">
        <f>"1242085659411652609"</f>
        <v>1242085659411652609</v>
      </c>
      <c r="C1869">
        <v>0</v>
      </c>
    </row>
    <row r="1870" spans="1:3" x14ac:dyDescent="0.2">
      <c r="A1870" s="1">
        <v>1868</v>
      </c>
      <c r="B1870" s="1" t="str">
        <f>"1242085998777032704"</f>
        <v>1242085998777032704</v>
      </c>
      <c r="C1870">
        <v>1</v>
      </c>
    </row>
    <row r="1871" spans="1:3" x14ac:dyDescent="0.2">
      <c r="A1871" s="1">
        <v>1869</v>
      </c>
      <c r="B1871" s="1" t="str">
        <f>"1242088778199707652"</f>
        <v>1242088778199707652</v>
      </c>
      <c r="C1871">
        <v>0</v>
      </c>
    </row>
    <row r="1872" spans="1:3" x14ac:dyDescent="0.2">
      <c r="A1872" s="1">
        <v>1870</v>
      </c>
      <c r="B1872" s="1" t="str">
        <f>"1242088877323681794"</f>
        <v>1242088877323681794</v>
      </c>
      <c r="C1872">
        <v>0</v>
      </c>
    </row>
    <row r="1873" spans="1:3" x14ac:dyDescent="0.2">
      <c r="A1873" s="1">
        <v>1871</v>
      </c>
      <c r="B1873" s="1" t="str">
        <f>"1242089338369986567"</f>
        <v>1242089338369986567</v>
      </c>
      <c r="C1873">
        <v>0</v>
      </c>
    </row>
    <row r="1874" spans="1:3" x14ac:dyDescent="0.2">
      <c r="A1874" s="1">
        <v>1872</v>
      </c>
      <c r="B1874" s="1" t="str">
        <f>"1242090004010147841"</f>
        <v>1242090004010147841</v>
      </c>
      <c r="C1874">
        <v>0</v>
      </c>
    </row>
    <row r="1875" spans="1:3" x14ac:dyDescent="0.2">
      <c r="A1875" s="1">
        <v>1873</v>
      </c>
      <c r="B1875" s="1" t="str">
        <f>"1242093852649021442"</f>
        <v>1242093852649021442</v>
      </c>
      <c r="C1875">
        <v>0</v>
      </c>
    </row>
    <row r="1876" spans="1:3" x14ac:dyDescent="0.2">
      <c r="A1876" s="1">
        <v>1874</v>
      </c>
      <c r="B1876" s="1" t="str">
        <f>"1242094281948528651"</f>
        <v>1242094281948528651</v>
      </c>
      <c r="C1876">
        <v>0</v>
      </c>
    </row>
    <row r="1877" spans="1:3" x14ac:dyDescent="0.2">
      <c r="A1877" s="1">
        <v>1875</v>
      </c>
      <c r="B1877" s="1" t="str">
        <f>"1242094730453962753"</f>
        <v>1242094730453962753</v>
      </c>
      <c r="C1877">
        <v>0</v>
      </c>
    </row>
    <row r="1878" spans="1:3" x14ac:dyDescent="0.2">
      <c r="A1878" s="1">
        <v>1876</v>
      </c>
      <c r="B1878" s="1" t="str">
        <f>"1242095013791760384"</f>
        <v>1242095013791760384</v>
      </c>
      <c r="C1878">
        <v>0</v>
      </c>
    </row>
    <row r="1879" spans="1:3" x14ac:dyDescent="0.2">
      <c r="A1879" s="1">
        <v>1877</v>
      </c>
      <c r="B1879" s="1" t="str">
        <f>"1242095438943203329"</f>
        <v>1242095438943203329</v>
      </c>
      <c r="C1879">
        <v>1</v>
      </c>
    </row>
    <row r="1880" spans="1:3" x14ac:dyDescent="0.2">
      <c r="A1880" s="1">
        <v>1878</v>
      </c>
      <c r="B1880" s="1" t="str">
        <f>"1242096416916410368"</f>
        <v>1242096416916410368</v>
      </c>
      <c r="C1880">
        <v>0</v>
      </c>
    </row>
    <row r="1881" spans="1:3" x14ac:dyDescent="0.2">
      <c r="A1881" s="1">
        <v>1879</v>
      </c>
      <c r="B1881" s="1" t="str">
        <f>"1242096873806192642"</f>
        <v>1242096873806192642</v>
      </c>
      <c r="C1881">
        <v>0</v>
      </c>
    </row>
    <row r="1882" spans="1:3" x14ac:dyDescent="0.2">
      <c r="A1882" s="1">
        <v>1880</v>
      </c>
      <c r="B1882" s="1" t="str">
        <f>"1242097966770511881"</f>
        <v>1242097966770511881</v>
      </c>
      <c r="C1882">
        <v>1</v>
      </c>
    </row>
    <row r="1883" spans="1:3" x14ac:dyDescent="0.2">
      <c r="A1883" s="1">
        <v>1881</v>
      </c>
      <c r="B1883" s="1" t="str">
        <f>"1242099576640864257"</f>
        <v>1242099576640864257</v>
      </c>
      <c r="C1883">
        <v>0</v>
      </c>
    </row>
    <row r="1884" spans="1:3" x14ac:dyDescent="0.2">
      <c r="A1884" s="1">
        <v>1882</v>
      </c>
      <c r="B1884" s="1" t="str">
        <f>"1242099983794520064"</f>
        <v>1242099983794520064</v>
      </c>
      <c r="C1884">
        <v>0</v>
      </c>
    </row>
    <row r="1885" spans="1:3" x14ac:dyDescent="0.2">
      <c r="A1885" s="1">
        <v>1883</v>
      </c>
      <c r="B1885" s="1" t="str">
        <f>"1242100335444885510"</f>
        <v>1242100335444885510</v>
      </c>
      <c r="C1885">
        <v>0</v>
      </c>
    </row>
    <row r="1886" spans="1:3" x14ac:dyDescent="0.2">
      <c r="A1886" s="1">
        <v>1884</v>
      </c>
      <c r="B1886" s="1" t="str">
        <f>"1242102030661038083"</f>
        <v>1242102030661038083</v>
      </c>
      <c r="C1886">
        <v>0</v>
      </c>
    </row>
    <row r="1887" spans="1:3" x14ac:dyDescent="0.2">
      <c r="A1887" s="1">
        <v>1885</v>
      </c>
      <c r="B1887" s="1" t="str">
        <f>"1242102578059632654"</f>
        <v>1242102578059632654</v>
      </c>
      <c r="C1887">
        <v>1</v>
      </c>
    </row>
    <row r="1888" spans="1:3" x14ac:dyDescent="0.2">
      <c r="A1888" s="1">
        <v>1886</v>
      </c>
      <c r="B1888" s="1" t="str">
        <f>"1242106029074194432"</f>
        <v>1242106029074194432</v>
      </c>
      <c r="C1888">
        <v>1</v>
      </c>
    </row>
    <row r="1889" spans="1:3" x14ac:dyDescent="0.2">
      <c r="A1889" s="1">
        <v>1887</v>
      </c>
      <c r="B1889" s="1" t="str">
        <f>"1242108318140772352"</f>
        <v>1242108318140772352</v>
      </c>
      <c r="C1889">
        <v>1</v>
      </c>
    </row>
    <row r="1890" spans="1:3" x14ac:dyDescent="0.2">
      <c r="A1890" s="1">
        <v>1888</v>
      </c>
      <c r="B1890" s="1" t="str">
        <f>"1242108844588834820"</f>
        <v>1242108844588834820</v>
      </c>
      <c r="C1890">
        <v>0</v>
      </c>
    </row>
    <row r="1891" spans="1:3" x14ac:dyDescent="0.2">
      <c r="A1891" s="1">
        <v>1889</v>
      </c>
      <c r="B1891" s="1" t="str">
        <f>"1242109878694526976"</f>
        <v>1242109878694526976</v>
      </c>
      <c r="C1891">
        <v>0</v>
      </c>
    </row>
    <row r="1892" spans="1:3" x14ac:dyDescent="0.2">
      <c r="A1892" s="1">
        <v>1890</v>
      </c>
      <c r="B1892" s="1" t="str">
        <f>"1242111554897805312"</f>
        <v>1242111554897805312</v>
      </c>
      <c r="C1892">
        <v>0</v>
      </c>
    </row>
    <row r="1893" spans="1:3" x14ac:dyDescent="0.2">
      <c r="A1893" s="1">
        <v>1891</v>
      </c>
      <c r="B1893" s="1" t="str">
        <f>"1242111690310893568"</f>
        <v>1242111690310893568</v>
      </c>
      <c r="C1893">
        <v>0</v>
      </c>
    </row>
    <row r="1894" spans="1:3" x14ac:dyDescent="0.2">
      <c r="A1894" s="1">
        <v>1892</v>
      </c>
      <c r="B1894" s="1" t="str">
        <f>"1242112290092208133"</f>
        <v>1242112290092208133</v>
      </c>
      <c r="C1894">
        <v>0</v>
      </c>
    </row>
    <row r="1895" spans="1:3" x14ac:dyDescent="0.2">
      <c r="A1895" s="1">
        <v>1893</v>
      </c>
      <c r="B1895" s="1" t="str">
        <f>"1242114364410400774"</f>
        <v>1242114364410400774</v>
      </c>
      <c r="C1895">
        <v>1</v>
      </c>
    </row>
    <row r="1896" spans="1:3" x14ac:dyDescent="0.2">
      <c r="A1896" s="1">
        <v>1894</v>
      </c>
      <c r="B1896" s="1" t="str">
        <f>"1242119038748278786"</f>
        <v>1242119038748278786</v>
      </c>
      <c r="C1896">
        <v>1</v>
      </c>
    </row>
    <row r="1897" spans="1:3" x14ac:dyDescent="0.2">
      <c r="A1897" s="1">
        <v>1895</v>
      </c>
      <c r="B1897" s="1" t="str">
        <f>"1242120215581859844"</f>
        <v>1242120215581859844</v>
      </c>
      <c r="C1897">
        <v>0</v>
      </c>
    </row>
    <row r="1898" spans="1:3" x14ac:dyDescent="0.2">
      <c r="A1898" s="1">
        <v>1896</v>
      </c>
      <c r="B1898" s="1" t="str">
        <f>"1242121556748390402"</f>
        <v>1242121556748390402</v>
      </c>
      <c r="C1898">
        <v>0</v>
      </c>
    </row>
    <row r="1899" spans="1:3" x14ac:dyDescent="0.2">
      <c r="A1899" s="1">
        <v>1897</v>
      </c>
      <c r="B1899" s="1" t="str">
        <f>"1242123497641586690"</f>
        <v>1242123497641586690</v>
      </c>
      <c r="C1899">
        <v>0</v>
      </c>
    </row>
    <row r="1900" spans="1:3" x14ac:dyDescent="0.2">
      <c r="A1900" s="1">
        <v>1898</v>
      </c>
      <c r="B1900" s="1" t="str">
        <f>"1242126162928771073"</f>
        <v>1242126162928771073</v>
      </c>
      <c r="C1900">
        <v>0</v>
      </c>
    </row>
    <row r="1901" spans="1:3" x14ac:dyDescent="0.2">
      <c r="A1901" s="1">
        <v>1899</v>
      </c>
      <c r="B1901" s="1" t="str">
        <f>"1242126602802270213"</f>
        <v>1242126602802270213</v>
      </c>
      <c r="C1901">
        <v>0</v>
      </c>
    </row>
    <row r="1902" spans="1:3" x14ac:dyDescent="0.2">
      <c r="A1902" s="1">
        <v>1900</v>
      </c>
      <c r="B1902" s="1" t="str">
        <f>"1242127496662876176"</f>
        <v>1242127496662876176</v>
      </c>
      <c r="C1902">
        <v>0</v>
      </c>
    </row>
    <row r="1903" spans="1:3" x14ac:dyDescent="0.2">
      <c r="A1903" s="1">
        <v>1901</v>
      </c>
      <c r="B1903" s="1" t="str">
        <f>"1242127884166336529"</f>
        <v>1242127884166336529</v>
      </c>
      <c r="C1903">
        <v>0</v>
      </c>
    </row>
    <row r="1904" spans="1:3" x14ac:dyDescent="0.2">
      <c r="A1904" s="1">
        <v>1902</v>
      </c>
      <c r="B1904" s="1" t="str">
        <f>"1242132505207214080"</f>
        <v>1242132505207214080</v>
      </c>
      <c r="C1904">
        <v>0</v>
      </c>
    </row>
    <row r="1905" spans="1:3" x14ac:dyDescent="0.2">
      <c r="A1905" s="1">
        <v>1903</v>
      </c>
      <c r="B1905" s="1" t="str">
        <f>"1242133309750226946"</f>
        <v>1242133309750226946</v>
      </c>
      <c r="C1905">
        <v>0</v>
      </c>
    </row>
    <row r="1906" spans="1:3" x14ac:dyDescent="0.2">
      <c r="A1906" s="1">
        <v>1904</v>
      </c>
      <c r="B1906" s="1" t="str">
        <f>"1242133364188024832"</f>
        <v>1242133364188024832</v>
      </c>
      <c r="C1906">
        <v>0</v>
      </c>
    </row>
    <row r="1907" spans="1:3" x14ac:dyDescent="0.2">
      <c r="A1907" s="1">
        <v>1905</v>
      </c>
      <c r="B1907" s="1" t="str">
        <f>"1242134900821692419"</f>
        <v>1242134900821692419</v>
      </c>
      <c r="C1907">
        <v>0</v>
      </c>
    </row>
    <row r="1908" spans="1:3" x14ac:dyDescent="0.2">
      <c r="A1908" s="1">
        <v>1906</v>
      </c>
      <c r="B1908" s="1" t="str">
        <f>"1242135211749629953"</f>
        <v>1242135211749629953</v>
      </c>
      <c r="C1908">
        <v>1</v>
      </c>
    </row>
    <row r="1909" spans="1:3" x14ac:dyDescent="0.2">
      <c r="A1909" s="1">
        <v>1907</v>
      </c>
      <c r="B1909" s="1" t="str">
        <f>"1242135632392134657"</f>
        <v>1242135632392134657</v>
      </c>
      <c r="C1909">
        <v>0</v>
      </c>
    </row>
    <row r="1910" spans="1:3" x14ac:dyDescent="0.2">
      <c r="A1910" s="1">
        <v>1908</v>
      </c>
      <c r="B1910" s="1" t="str">
        <f>"1242135953856180228"</f>
        <v>1242135953856180228</v>
      </c>
      <c r="C1910">
        <v>1</v>
      </c>
    </row>
    <row r="1911" spans="1:3" x14ac:dyDescent="0.2">
      <c r="A1911" s="1">
        <v>1909</v>
      </c>
      <c r="B1911" s="1" t="str">
        <f>"1242136616795279365"</f>
        <v>1242136616795279365</v>
      </c>
      <c r="C1911">
        <v>0</v>
      </c>
    </row>
    <row r="1912" spans="1:3" x14ac:dyDescent="0.2">
      <c r="A1912" s="1">
        <v>1910</v>
      </c>
      <c r="B1912" s="1" t="str">
        <f>"1242139311472066561"</f>
        <v>1242139311472066561</v>
      </c>
      <c r="C1912">
        <v>0</v>
      </c>
    </row>
    <row r="1913" spans="1:3" x14ac:dyDescent="0.2">
      <c r="A1913" s="1">
        <v>1911</v>
      </c>
      <c r="B1913" s="1" t="str">
        <f>"1242140562712600578"</f>
        <v>1242140562712600578</v>
      </c>
      <c r="C1913">
        <v>0</v>
      </c>
    </row>
    <row r="1914" spans="1:3" x14ac:dyDescent="0.2">
      <c r="A1914" s="1">
        <v>1912</v>
      </c>
      <c r="B1914" s="1" t="str">
        <f>"1242142927322787842"</f>
        <v>1242142927322787842</v>
      </c>
      <c r="C1914">
        <v>0</v>
      </c>
    </row>
    <row r="1915" spans="1:3" x14ac:dyDescent="0.2">
      <c r="A1915" s="1">
        <v>1913</v>
      </c>
      <c r="B1915" s="1" t="str">
        <f>"1242143476982087680"</f>
        <v>1242143476982087680</v>
      </c>
      <c r="C1915">
        <v>0</v>
      </c>
    </row>
    <row r="1916" spans="1:3" x14ac:dyDescent="0.2">
      <c r="A1916" s="1">
        <v>1914</v>
      </c>
      <c r="B1916" s="1" t="str">
        <f>"1242145037535916043"</f>
        <v>1242145037535916043</v>
      </c>
      <c r="C1916">
        <v>0</v>
      </c>
    </row>
    <row r="1917" spans="1:3" x14ac:dyDescent="0.2">
      <c r="A1917" s="1">
        <v>1915</v>
      </c>
      <c r="B1917" s="1" t="str">
        <f>"1242146120798818304"</f>
        <v>1242146120798818304</v>
      </c>
      <c r="C1917">
        <v>0</v>
      </c>
    </row>
    <row r="1918" spans="1:3" x14ac:dyDescent="0.2">
      <c r="A1918" s="1">
        <v>1916</v>
      </c>
      <c r="B1918" s="1" t="str">
        <f>"1242149241423831041"</f>
        <v>1242149241423831041</v>
      </c>
      <c r="C1918">
        <v>0</v>
      </c>
    </row>
    <row r="1919" spans="1:3" x14ac:dyDescent="0.2">
      <c r="A1919" s="1">
        <v>1917</v>
      </c>
      <c r="B1919" s="1" t="str">
        <f>"1242150038966591488"</f>
        <v>1242150038966591488</v>
      </c>
      <c r="C1919">
        <v>0</v>
      </c>
    </row>
    <row r="1920" spans="1:3" x14ac:dyDescent="0.2">
      <c r="A1920" s="1">
        <v>1918</v>
      </c>
      <c r="B1920" s="1" t="str">
        <f>"1242150954843213829"</f>
        <v>1242150954843213829</v>
      </c>
      <c r="C1920">
        <v>0</v>
      </c>
    </row>
    <row r="1921" spans="1:3" x14ac:dyDescent="0.2">
      <c r="A1921" s="1">
        <v>1919</v>
      </c>
      <c r="B1921" s="1" t="str">
        <f>"1242153597426638855"</f>
        <v>1242153597426638855</v>
      </c>
      <c r="C1921">
        <v>1</v>
      </c>
    </row>
    <row r="1922" spans="1:3" x14ac:dyDescent="0.2">
      <c r="A1922" s="1">
        <v>1920</v>
      </c>
      <c r="B1922" s="1" t="str">
        <f>"1242154983065346051"</f>
        <v>1242154983065346051</v>
      </c>
      <c r="C1922">
        <v>0</v>
      </c>
    </row>
    <row r="1923" spans="1:3" x14ac:dyDescent="0.2">
      <c r="A1923" s="1">
        <v>1921</v>
      </c>
      <c r="B1923" s="1" t="str">
        <f>"1242156067913699329"</f>
        <v>1242156067913699329</v>
      </c>
      <c r="C1923">
        <v>0</v>
      </c>
    </row>
    <row r="1924" spans="1:3" x14ac:dyDescent="0.2">
      <c r="A1924" s="1">
        <v>1922</v>
      </c>
      <c r="B1924" s="1" t="str">
        <f>"1242156467299418112"</f>
        <v>1242156467299418112</v>
      </c>
      <c r="C1924">
        <v>0</v>
      </c>
    </row>
    <row r="1925" spans="1:3" x14ac:dyDescent="0.2">
      <c r="A1925" s="1">
        <v>1923</v>
      </c>
      <c r="B1925" s="1" t="str">
        <f>"1242157022465921036"</f>
        <v>1242157022465921036</v>
      </c>
      <c r="C1925">
        <v>0</v>
      </c>
    </row>
    <row r="1926" spans="1:3" x14ac:dyDescent="0.2">
      <c r="A1926" s="1">
        <v>1924</v>
      </c>
      <c r="B1926" s="1" t="str">
        <f>"1242159138328784897"</f>
        <v>1242159138328784897</v>
      </c>
      <c r="C1926">
        <v>0</v>
      </c>
    </row>
    <row r="1927" spans="1:3" x14ac:dyDescent="0.2">
      <c r="A1927" s="1">
        <v>1925</v>
      </c>
      <c r="B1927" s="1" t="str">
        <f>"1242159658464403461"</f>
        <v>1242159658464403461</v>
      </c>
      <c r="C1927">
        <v>0</v>
      </c>
    </row>
    <row r="1928" spans="1:3" x14ac:dyDescent="0.2">
      <c r="A1928" s="1">
        <v>1926</v>
      </c>
      <c r="B1928" s="1" t="str">
        <f>"1242164346769244161"</f>
        <v>1242164346769244161</v>
      </c>
      <c r="C1928">
        <v>0</v>
      </c>
    </row>
    <row r="1929" spans="1:3" x14ac:dyDescent="0.2">
      <c r="A1929" s="1">
        <v>1927</v>
      </c>
      <c r="B1929" s="1" t="str">
        <f>"1242165437770727425"</f>
        <v>1242165437770727425</v>
      </c>
      <c r="C1929">
        <v>0</v>
      </c>
    </row>
    <row r="1930" spans="1:3" x14ac:dyDescent="0.2">
      <c r="A1930" s="1">
        <v>1928</v>
      </c>
      <c r="B1930" s="1" t="str">
        <f>"1242165587599593472"</f>
        <v>1242165587599593472</v>
      </c>
      <c r="C1930">
        <v>0</v>
      </c>
    </row>
    <row r="1931" spans="1:3" x14ac:dyDescent="0.2">
      <c r="A1931" s="1">
        <v>1929</v>
      </c>
      <c r="B1931" s="1" t="str">
        <f>"1242165600908083201"</f>
        <v>1242165600908083201</v>
      </c>
      <c r="C1931">
        <v>0</v>
      </c>
    </row>
    <row r="1932" spans="1:3" x14ac:dyDescent="0.2">
      <c r="A1932" s="1">
        <v>1930</v>
      </c>
      <c r="B1932" s="1" t="str">
        <f>"1242166878237270018"</f>
        <v>1242166878237270018</v>
      </c>
      <c r="C1932">
        <v>1</v>
      </c>
    </row>
    <row r="1933" spans="1:3" x14ac:dyDescent="0.2">
      <c r="A1933" s="1">
        <v>1931</v>
      </c>
      <c r="B1933" s="1" t="str">
        <f>"1242168541253718020"</f>
        <v>1242168541253718020</v>
      </c>
      <c r="C1933">
        <v>1</v>
      </c>
    </row>
    <row r="1934" spans="1:3" x14ac:dyDescent="0.2">
      <c r="A1934" s="1">
        <v>1932</v>
      </c>
      <c r="B1934" s="1" t="str">
        <f>"1242171288732532742"</f>
        <v>1242171288732532742</v>
      </c>
      <c r="C1934">
        <v>0</v>
      </c>
    </row>
    <row r="1935" spans="1:3" x14ac:dyDescent="0.2">
      <c r="A1935" s="1">
        <v>1933</v>
      </c>
      <c r="B1935" s="1" t="str">
        <f>"1242171842330267655"</f>
        <v>1242171842330267655</v>
      </c>
      <c r="C1935">
        <v>1</v>
      </c>
    </row>
    <row r="1936" spans="1:3" x14ac:dyDescent="0.2">
      <c r="A1936" s="1">
        <v>1934</v>
      </c>
      <c r="B1936" s="1" t="str">
        <f>"1242172896509857792"</f>
        <v>1242172896509857792</v>
      </c>
      <c r="C1936">
        <v>0</v>
      </c>
    </row>
    <row r="1937" spans="1:3" x14ac:dyDescent="0.2">
      <c r="A1937" s="1">
        <v>1935</v>
      </c>
      <c r="B1937" s="1" t="str">
        <f>"1242174002698862593"</f>
        <v>1242174002698862593</v>
      </c>
      <c r="C1937">
        <v>1</v>
      </c>
    </row>
    <row r="1938" spans="1:3" x14ac:dyDescent="0.2">
      <c r="A1938" s="1">
        <v>1936</v>
      </c>
      <c r="B1938" s="1" t="str">
        <f>"1242174523228729345"</f>
        <v>1242174523228729345</v>
      </c>
      <c r="C1938">
        <v>1</v>
      </c>
    </row>
    <row r="1939" spans="1:3" x14ac:dyDescent="0.2">
      <c r="A1939" s="1">
        <v>1937</v>
      </c>
      <c r="B1939" s="1" t="str">
        <f>"1242175208703897600"</f>
        <v>1242175208703897600</v>
      </c>
      <c r="C1939">
        <v>0</v>
      </c>
    </row>
    <row r="1940" spans="1:3" x14ac:dyDescent="0.2">
      <c r="A1940" s="1">
        <v>1938</v>
      </c>
      <c r="B1940" s="1" t="str">
        <f>"1242175381228195848"</f>
        <v>1242175381228195848</v>
      </c>
      <c r="C1940">
        <v>0</v>
      </c>
    </row>
    <row r="1941" spans="1:3" x14ac:dyDescent="0.2">
      <c r="A1941" s="1">
        <v>1939</v>
      </c>
      <c r="B1941" s="1" t="str">
        <f>"1242177034060738562"</f>
        <v>1242177034060738562</v>
      </c>
      <c r="C1941">
        <v>0</v>
      </c>
    </row>
    <row r="1942" spans="1:3" x14ac:dyDescent="0.2">
      <c r="A1942" s="1">
        <v>1940</v>
      </c>
      <c r="B1942" s="1" t="str">
        <f>"1242184714238164992"</f>
        <v>1242184714238164992</v>
      </c>
      <c r="C1942">
        <v>0</v>
      </c>
    </row>
    <row r="1943" spans="1:3" x14ac:dyDescent="0.2">
      <c r="A1943" s="1">
        <v>1941</v>
      </c>
      <c r="B1943" s="1" t="str">
        <f>"1242184762145546245"</f>
        <v>1242184762145546245</v>
      </c>
      <c r="C1943">
        <v>0</v>
      </c>
    </row>
    <row r="1944" spans="1:3" x14ac:dyDescent="0.2">
      <c r="A1944" s="1">
        <v>1942</v>
      </c>
      <c r="B1944" s="1" t="str">
        <f>"1242184843376631808"</f>
        <v>1242184843376631808</v>
      </c>
      <c r="C1944">
        <v>0</v>
      </c>
    </row>
    <row r="1945" spans="1:3" x14ac:dyDescent="0.2">
      <c r="A1945" s="1">
        <v>1943</v>
      </c>
      <c r="B1945" s="1" t="str">
        <f>"1242184913308311553"</f>
        <v>1242184913308311553</v>
      </c>
      <c r="C1945">
        <v>0</v>
      </c>
    </row>
    <row r="1946" spans="1:3" x14ac:dyDescent="0.2">
      <c r="A1946" s="1">
        <v>1944</v>
      </c>
      <c r="B1946" s="1" t="str">
        <f>"1242185363935891459"</f>
        <v>1242185363935891459</v>
      </c>
      <c r="C1946">
        <v>0</v>
      </c>
    </row>
    <row r="1947" spans="1:3" x14ac:dyDescent="0.2">
      <c r="A1947" s="1">
        <v>1945</v>
      </c>
      <c r="B1947" s="1" t="str">
        <f>"1242186655911555074"</f>
        <v>1242186655911555074</v>
      </c>
      <c r="C1947">
        <v>0</v>
      </c>
    </row>
    <row r="1948" spans="1:3" x14ac:dyDescent="0.2">
      <c r="A1948" s="1">
        <v>1946</v>
      </c>
      <c r="B1948" s="1" t="str">
        <f>"1242190518232244224"</f>
        <v>1242190518232244224</v>
      </c>
      <c r="C1948">
        <v>0</v>
      </c>
    </row>
    <row r="1949" spans="1:3" x14ac:dyDescent="0.2">
      <c r="A1949" s="1">
        <v>1947</v>
      </c>
      <c r="B1949" s="1" t="str">
        <f>"1242190690265837568"</f>
        <v>1242190690265837568</v>
      </c>
      <c r="C1949">
        <v>0</v>
      </c>
    </row>
    <row r="1950" spans="1:3" x14ac:dyDescent="0.2">
      <c r="A1950" s="1">
        <v>1948</v>
      </c>
      <c r="B1950" s="1" t="str">
        <f>"1242190825007833088"</f>
        <v>1242190825007833088</v>
      </c>
      <c r="C1950">
        <v>0</v>
      </c>
    </row>
    <row r="1951" spans="1:3" x14ac:dyDescent="0.2">
      <c r="A1951" s="1">
        <v>1949</v>
      </c>
      <c r="B1951" s="1" t="str">
        <f>"1242191075537756160"</f>
        <v>1242191075537756160</v>
      </c>
      <c r="C1951">
        <v>0</v>
      </c>
    </row>
    <row r="1952" spans="1:3" x14ac:dyDescent="0.2">
      <c r="A1952" s="1">
        <v>1950</v>
      </c>
      <c r="B1952" s="1" t="str">
        <f>"1242191583291879424"</f>
        <v>1242191583291879424</v>
      </c>
      <c r="C1952">
        <v>0</v>
      </c>
    </row>
    <row r="1953" spans="1:3" x14ac:dyDescent="0.2">
      <c r="A1953" s="1">
        <v>1951</v>
      </c>
      <c r="B1953" s="1" t="str">
        <f>"1242191782055731201"</f>
        <v>1242191782055731201</v>
      </c>
      <c r="C1953">
        <v>0</v>
      </c>
    </row>
    <row r="1954" spans="1:3" x14ac:dyDescent="0.2">
      <c r="A1954" s="1">
        <v>1952</v>
      </c>
      <c r="B1954" s="1" t="str">
        <f>"1242193195724931075"</f>
        <v>1242193195724931075</v>
      </c>
      <c r="C1954">
        <v>0</v>
      </c>
    </row>
    <row r="1955" spans="1:3" x14ac:dyDescent="0.2">
      <c r="A1955" s="1">
        <v>1953</v>
      </c>
      <c r="B1955" s="1" t="str">
        <f>"1242193207930298368"</f>
        <v>1242193207930298368</v>
      </c>
      <c r="C1955">
        <v>0</v>
      </c>
    </row>
    <row r="1956" spans="1:3" x14ac:dyDescent="0.2">
      <c r="A1956" s="1">
        <v>1954</v>
      </c>
      <c r="B1956" s="1" t="str">
        <f>"1242193217354977280"</f>
        <v>1242193217354977280</v>
      </c>
      <c r="C1956">
        <v>0</v>
      </c>
    </row>
    <row r="1957" spans="1:3" x14ac:dyDescent="0.2">
      <c r="A1957" s="1">
        <v>1955</v>
      </c>
      <c r="B1957" s="1" t="str">
        <f>"1242193660806127624"</f>
        <v>1242193660806127624</v>
      </c>
      <c r="C1957">
        <v>0</v>
      </c>
    </row>
    <row r="1958" spans="1:3" x14ac:dyDescent="0.2">
      <c r="A1958" s="1">
        <v>1956</v>
      </c>
      <c r="B1958" s="1" t="str">
        <f>"1242193965664940034"</f>
        <v>1242193965664940034</v>
      </c>
      <c r="C1958">
        <v>0</v>
      </c>
    </row>
    <row r="1959" spans="1:3" x14ac:dyDescent="0.2">
      <c r="A1959" s="1">
        <v>1957</v>
      </c>
      <c r="B1959" s="1" t="str">
        <f>"1242194657288884226"</f>
        <v>1242194657288884226</v>
      </c>
      <c r="C1959">
        <v>0</v>
      </c>
    </row>
    <row r="1960" spans="1:3" x14ac:dyDescent="0.2">
      <c r="A1960" s="1">
        <v>1958</v>
      </c>
      <c r="B1960" s="1" t="str">
        <f>"1242195957799936003"</f>
        <v>1242195957799936003</v>
      </c>
      <c r="C1960">
        <v>0</v>
      </c>
    </row>
    <row r="1961" spans="1:3" x14ac:dyDescent="0.2">
      <c r="A1961" s="1">
        <v>1959</v>
      </c>
      <c r="B1961" s="1" t="str">
        <f>"1242196242568032258"</f>
        <v>1242196242568032258</v>
      </c>
      <c r="C1961">
        <v>0</v>
      </c>
    </row>
    <row r="1962" spans="1:3" x14ac:dyDescent="0.2">
      <c r="A1962" s="1">
        <v>1960</v>
      </c>
      <c r="B1962" s="1" t="str">
        <f>"1242197072629174272"</f>
        <v>1242197072629174272</v>
      </c>
      <c r="C1962">
        <v>0</v>
      </c>
    </row>
    <row r="1963" spans="1:3" x14ac:dyDescent="0.2">
      <c r="A1963" s="1">
        <v>1961</v>
      </c>
      <c r="B1963" s="1" t="str">
        <f>"1242197287125819392"</f>
        <v>1242197287125819392</v>
      </c>
      <c r="C1963">
        <v>0</v>
      </c>
    </row>
    <row r="1964" spans="1:3" x14ac:dyDescent="0.2">
      <c r="A1964" s="1">
        <v>1962</v>
      </c>
      <c r="B1964" s="1" t="str">
        <f>"1242200317070135298"</f>
        <v>1242200317070135298</v>
      </c>
      <c r="C1964">
        <v>0</v>
      </c>
    </row>
    <row r="1965" spans="1:3" x14ac:dyDescent="0.2">
      <c r="A1965" s="1">
        <v>1963</v>
      </c>
      <c r="B1965" s="1" t="str">
        <f>"1242200555503706112"</f>
        <v>1242200555503706112</v>
      </c>
      <c r="C1965">
        <v>1</v>
      </c>
    </row>
    <row r="1966" spans="1:3" x14ac:dyDescent="0.2">
      <c r="A1966" s="1">
        <v>1964</v>
      </c>
      <c r="B1966" s="1" t="str">
        <f>"1242200643231723521"</f>
        <v>1242200643231723521</v>
      </c>
      <c r="C1966">
        <v>1</v>
      </c>
    </row>
    <row r="1967" spans="1:3" x14ac:dyDescent="0.2">
      <c r="A1967" s="1">
        <v>1965</v>
      </c>
      <c r="B1967" s="1" t="str">
        <f>"1242201150591467520"</f>
        <v>1242201150591467520</v>
      </c>
      <c r="C1967">
        <v>0</v>
      </c>
    </row>
    <row r="1968" spans="1:3" x14ac:dyDescent="0.2">
      <c r="A1968" s="1">
        <v>1966</v>
      </c>
      <c r="B1968" s="1" t="str">
        <f>"1242201721050447874"</f>
        <v>1242201721050447874</v>
      </c>
      <c r="C1968">
        <v>0</v>
      </c>
    </row>
    <row r="1969" spans="1:3" x14ac:dyDescent="0.2">
      <c r="A1969" s="1">
        <v>1967</v>
      </c>
      <c r="B1969" s="1" t="str">
        <f>"1242202766837190659"</f>
        <v>1242202766837190659</v>
      </c>
      <c r="C1969">
        <v>0</v>
      </c>
    </row>
    <row r="1970" spans="1:3" x14ac:dyDescent="0.2">
      <c r="A1970" s="1">
        <v>1968</v>
      </c>
      <c r="B1970" s="1" t="str">
        <f>"1242202990775275520"</f>
        <v>1242202990775275520</v>
      </c>
      <c r="C1970">
        <v>0</v>
      </c>
    </row>
    <row r="1971" spans="1:3" x14ac:dyDescent="0.2">
      <c r="A1971" s="1">
        <v>1969</v>
      </c>
      <c r="B1971" s="1" t="str">
        <f>"1242203619811897349"</f>
        <v>1242203619811897349</v>
      </c>
      <c r="C1971">
        <v>0</v>
      </c>
    </row>
    <row r="1972" spans="1:3" x14ac:dyDescent="0.2">
      <c r="A1972" s="1">
        <v>1970</v>
      </c>
      <c r="B1972" s="1" t="str">
        <f>"1242204761614684162"</f>
        <v>1242204761614684162</v>
      </c>
      <c r="C1972">
        <v>0</v>
      </c>
    </row>
    <row r="1973" spans="1:3" x14ac:dyDescent="0.2">
      <c r="A1973" s="1">
        <v>1971</v>
      </c>
      <c r="B1973" s="1" t="str">
        <f>"1242206443513753600"</f>
        <v>1242206443513753600</v>
      </c>
      <c r="C1973">
        <v>0</v>
      </c>
    </row>
    <row r="1974" spans="1:3" x14ac:dyDescent="0.2">
      <c r="A1974" s="1">
        <v>1972</v>
      </c>
      <c r="B1974" s="1" t="str">
        <f>"1242207564873465856"</f>
        <v>1242207564873465856</v>
      </c>
      <c r="C1974">
        <v>0</v>
      </c>
    </row>
    <row r="1975" spans="1:3" x14ac:dyDescent="0.2">
      <c r="A1975" s="1">
        <v>1973</v>
      </c>
      <c r="B1975" s="1" t="str">
        <f>"1242208378052587520"</f>
        <v>1242208378052587520</v>
      </c>
      <c r="C1975">
        <v>0</v>
      </c>
    </row>
    <row r="1976" spans="1:3" x14ac:dyDescent="0.2">
      <c r="A1976" s="1">
        <v>1974</v>
      </c>
      <c r="B1976" s="1" t="str">
        <f>"1242209450661949447"</f>
        <v>1242209450661949447</v>
      </c>
      <c r="C1976">
        <v>1</v>
      </c>
    </row>
    <row r="1977" spans="1:3" x14ac:dyDescent="0.2">
      <c r="A1977" s="1">
        <v>1975</v>
      </c>
      <c r="B1977" s="1" t="str">
        <f>"1242209888702328833"</f>
        <v>1242209888702328833</v>
      </c>
      <c r="C1977">
        <v>0</v>
      </c>
    </row>
    <row r="1978" spans="1:3" x14ac:dyDescent="0.2">
      <c r="A1978" s="1">
        <v>1976</v>
      </c>
      <c r="B1978" s="1" t="str">
        <f>"1242210740863479808"</f>
        <v>1242210740863479808</v>
      </c>
      <c r="C1978">
        <v>0</v>
      </c>
    </row>
    <row r="1979" spans="1:3" x14ac:dyDescent="0.2">
      <c r="A1979" s="1">
        <v>1977</v>
      </c>
      <c r="B1979" s="1" t="str">
        <f>"1242212426872995844"</f>
        <v>1242212426872995844</v>
      </c>
      <c r="C1979">
        <v>0</v>
      </c>
    </row>
    <row r="1980" spans="1:3" x14ac:dyDescent="0.2">
      <c r="A1980" s="1">
        <v>1978</v>
      </c>
      <c r="B1980" s="1" t="str">
        <f>"1242213704667672577"</f>
        <v>1242213704667672577</v>
      </c>
      <c r="C1980">
        <v>0</v>
      </c>
    </row>
    <row r="1981" spans="1:3" x14ac:dyDescent="0.2">
      <c r="A1981" s="1">
        <v>1979</v>
      </c>
      <c r="B1981" s="1" t="str">
        <f>"1242214932831244290"</f>
        <v>1242214932831244290</v>
      </c>
      <c r="C1981">
        <v>0</v>
      </c>
    </row>
    <row r="1982" spans="1:3" x14ac:dyDescent="0.2">
      <c r="A1982" s="1">
        <v>1980</v>
      </c>
      <c r="B1982" s="1" t="str">
        <f>"1242216017721544705"</f>
        <v>1242216017721544705</v>
      </c>
      <c r="C1982">
        <v>0</v>
      </c>
    </row>
    <row r="1983" spans="1:3" x14ac:dyDescent="0.2">
      <c r="A1983" s="1">
        <v>1981</v>
      </c>
      <c r="B1983" s="1" t="str">
        <f>"1242216544677101574"</f>
        <v>1242216544677101574</v>
      </c>
      <c r="C1983">
        <v>0</v>
      </c>
    </row>
    <row r="1984" spans="1:3" x14ac:dyDescent="0.2">
      <c r="A1984" s="1">
        <v>1982</v>
      </c>
      <c r="B1984" s="1" t="str">
        <f>"1242218473012543496"</f>
        <v>1242218473012543496</v>
      </c>
      <c r="C1984">
        <v>0</v>
      </c>
    </row>
    <row r="1985" spans="1:3" x14ac:dyDescent="0.2">
      <c r="A1985" s="1">
        <v>1983</v>
      </c>
      <c r="B1985" s="1" t="str">
        <f>"1242219286040662030"</f>
        <v>1242219286040662030</v>
      </c>
      <c r="C1985">
        <v>0</v>
      </c>
    </row>
    <row r="1986" spans="1:3" x14ac:dyDescent="0.2">
      <c r="A1986" s="1">
        <v>1984</v>
      </c>
      <c r="B1986" s="1" t="str">
        <f>"1242227477633732609"</f>
        <v>1242227477633732609</v>
      </c>
      <c r="C1986">
        <v>0</v>
      </c>
    </row>
    <row r="1987" spans="1:3" x14ac:dyDescent="0.2">
      <c r="A1987" s="1">
        <v>1985</v>
      </c>
      <c r="B1987" s="1" t="str">
        <f>"1242229165153288194"</f>
        <v>1242229165153288194</v>
      </c>
      <c r="C1987">
        <v>0</v>
      </c>
    </row>
    <row r="1988" spans="1:3" x14ac:dyDescent="0.2">
      <c r="A1988" s="1">
        <v>1986</v>
      </c>
      <c r="B1988" s="1" t="str">
        <f>"1242229548990726152"</f>
        <v>1242229548990726152</v>
      </c>
      <c r="C1988">
        <v>0</v>
      </c>
    </row>
    <row r="1989" spans="1:3" x14ac:dyDescent="0.2">
      <c r="A1989" s="1">
        <v>1987</v>
      </c>
      <c r="B1989" s="1" t="str">
        <f>"1242229746190123008"</f>
        <v>1242229746190123008</v>
      </c>
      <c r="C1989">
        <v>0</v>
      </c>
    </row>
    <row r="1990" spans="1:3" x14ac:dyDescent="0.2">
      <c r="A1990" s="1">
        <v>1988</v>
      </c>
      <c r="B1990" s="1" t="str">
        <f>"1242230269651890181"</f>
        <v>1242230269651890181</v>
      </c>
      <c r="C1990">
        <v>0</v>
      </c>
    </row>
    <row r="1991" spans="1:3" x14ac:dyDescent="0.2">
      <c r="A1991" s="1">
        <v>1989</v>
      </c>
      <c r="B1991" s="1" t="str">
        <f>"1242231672680128516"</f>
        <v>1242231672680128516</v>
      </c>
      <c r="C1991">
        <v>0</v>
      </c>
    </row>
    <row r="1992" spans="1:3" x14ac:dyDescent="0.2">
      <c r="A1992" s="1">
        <v>1990</v>
      </c>
      <c r="B1992" s="1" t="str">
        <f>"1242232552301215745"</f>
        <v>1242232552301215745</v>
      </c>
      <c r="C1992">
        <v>1</v>
      </c>
    </row>
    <row r="1993" spans="1:3" x14ac:dyDescent="0.2">
      <c r="A1993" s="1">
        <v>1991</v>
      </c>
      <c r="B1993" s="1" t="str">
        <f>"1242233654065205249"</f>
        <v>1242233654065205249</v>
      </c>
      <c r="C1993">
        <v>0</v>
      </c>
    </row>
    <row r="1994" spans="1:3" x14ac:dyDescent="0.2">
      <c r="A1994" s="1">
        <v>1992</v>
      </c>
      <c r="B1994" s="1" t="str">
        <f>"1242243428299296777"</f>
        <v>1242243428299296777</v>
      </c>
      <c r="C1994">
        <v>1</v>
      </c>
    </row>
    <row r="1995" spans="1:3" x14ac:dyDescent="0.2">
      <c r="A1995" s="1">
        <v>1993</v>
      </c>
      <c r="B1995" s="1" t="str">
        <f>"1242274468522754049"</f>
        <v>1242274468522754049</v>
      </c>
      <c r="C1995">
        <v>0</v>
      </c>
    </row>
    <row r="1996" spans="1:3" x14ac:dyDescent="0.2">
      <c r="A1996" s="1">
        <v>1994</v>
      </c>
      <c r="B1996" s="1" t="str">
        <f>"1242314527871549447"</f>
        <v>1242314527871549447</v>
      </c>
      <c r="C1996">
        <v>0</v>
      </c>
    </row>
    <row r="1997" spans="1:3" x14ac:dyDescent="0.2">
      <c r="A1997" s="1">
        <v>1995</v>
      </c>
      <c r="B1997" s="1" t="str">
        <f>"1242317713416105985"</f>
        <v>1242317713416105985</v>
      </c>
      <c r="C1997">
        <v>0</v>
      </c>
    </row>
    <row r="1998" spans="1:3" x14ac:dyDescent="0.2">
      <c r="A1998" s="1">
        <v>1996</v>
      </c>
      <c r="B1998" s="1" t="str">
        <f>"1242319064472715270"</f>
        <v>1242319064472715270</v>
      </c>
      <c r="C1998">
        <v>0</v>
      </c>
    </row>
    <row r="1999" spans="1:3" x14ac:dyDescent="0.2">
      <c r="A1999" s="1">
        <v>1997</v>
      </c>
      <c r="B1999" s="1" t="str">
        <f>"1242336206379237376"</f>
        <v>1242336206379237376</v>
      </c>
      <c r="C1999">
        <v>0</v>
      </c>
    </row>
    <row r="2000" spans="1:3" x14ac:dyDescent="0.2">
      <c r="A2000" s="1">
        <v>1998</v>
      </c>
      <c r="B2000" s="1" t="str">
        <f>"1242337500699529222"</f>
        <v>1242337500699529222</v>
      </c>
      <c r="C2000">
        <v>0</v>
      </c>
    </row>
    <row r="2001" spans="1:3" x14ac:dyDescent="0.2">
      <c r="A2001" s="1">
        <v>1999</v>
      </c>
      <c r="B2001" s="1" t="str">
        <f>"1242339485926424576"</f>
        <v>1242339485926424576</v>
      </c>
      <c r="C2001">
        <v>0</v>
      </c>
    </row>
    <row r="2002" spans="1:3" x14ac:dyDescent="0.2">
      <c r="A2002" s="1">
        <v>2000</v>
      </c>
      <c r="B2002" s="1" t="str">
        <f>"1242339488971489280"</f>
        <v>1242339488971489280</v>
      </c>
      <c r="C2002">
        <v>0</v>
      </c>
    </row>
    <row r="2003" spans="1:3" x14ac:dyDescent="0.2">
      <c r="A2003" s="1">
        <v>2001</v>
      </c>
      <c r="B2003" s="1" t="str">
        <f>"1242342628605206528"</f>
        <v>1242342628605206528</v>
      </c>
      <c r="C2003">
        <v>0</v>
      </c>
    </row>
    <row r="2004" spans="1:3" x14ac:dyDescent="0.2">
      <c r="A2004" s="1">
        <v>2002</v>
      </c>
      <c r="B2004" s="1" t="str">
        <f>"1242346275183513601"</f>
        <v>1242346275183513601</v>
      </c>
      <c r="C2004">
        <v>0</v>
      </c>
    </row>
    <row r="2005" spans="1:3" x14ac:dyDescent="0.2">
      <c r="A2005" s="1">
        <v>2003</v>
      </c>
      <c r="B2005" s="1" t="str">
        <f>"1242347504647254016"</f>
        <v>1242347504647254016</v>
      </c>
      <c r="C2005">
        <v>0</v>
      </c>
    </row>
    <row r="2006" spans="1:3" x14ac:dyDescent="0.2">
      <c r="A2006" s="1">
        <v>2004</v>
      </c>
      <c r="B2006" s="1" t="str">
        <f>"1242347661837111297"</f>
        <v>1242347661837111297</v>
      </c>
      <c r="C2006">
        <v>0</v>
      </c>
    </row>
    <row r="2007" spans="1:3" x14ac:dyDescent="0.2">
      <c r="A2007" s="1">
        <v>2005</v>
      </c>
      <c r="B2007" s="1" t="str">
        <f>"1242347913046634496"</f>
        <v>1242347913046634496</v>
      </c>
      <c r="C2007">
        <v>0</v>
      </c>
    </row>
    <row r="2008" spans="1:3" x14ac:dyDescent="0.2">
      <c r="A2008" s="1">
        <v>2006</v>
      </c>
      <c r="B2008" s="1" t="str">
        <f>"1242348371735646209"</f>
        <v>1242348371735646209</v>
      </c>
      <c r="C2008">
        <v>0</v>
      </c>
    </row>
    <row r="2009" spans="1:3" x14ac:dyDescent="0.2">
      <c r="A2009" s="1">
        <v>2007</v>
      </c>
      <c r="B2009" s="1" t="str">
        <f>"1242348400697278464"</f>
        <v>1242348400697278464</v>
      </c>
      <c r="C2009">
        <v>0</v>
      </c>
    </row>
    <row r="2010" spans="1:3" x14ac:dyDescent="0.2">
      <c r="A2010" s="1">
        <v>2008</v>
      </c>
      <c r="B2010" s="1" t="str">
        <f>"1242349329114955776"</f>
        <v>1242349329114955776</v>
      </c>
      <c r="C2010">
        <v>0</v>
      </c>
    </row>
    <row r="2011" spans="1:3" x14ac:dyDescent="0.2">
      <c r="A2011" s="1">
        <v>2009</v>
      </c>
      <c r="B2011" s="1" t="str">
        <f>"1242350434121121792"</f>
        <v>1242350434121121792</v>
      </c>
      <c r="C2011">
        <v>0</v>
      </c>
    </row>
    <row r="2012" spans="1:3" x14ac:dyDescent="0.2">
      <c r="A2012" s="1">
        <v>2010</v>
      </c>
      <c r="B2012" s="1" t="str">
        <f>"1242351314132185088"</f>
        <v>1242351314132185088</v>
      </c>
      <c r="C2012">
        <v>0</v>
      </c>
    </row>
    <row r="2013" spans="1:3" x14ac:dyDescent="0.2">
      <c r="A2013" s="1">
        <v>2011</v>
      </c>
      <c r="B2013" s="1" t="str">
        <f>"1242351903243227137"</f>
        <v>1242351903243227137</v>
      </c>
      <c r="C2013">
        <v>0</v>
      </c>
    </row>
    <row r="2014" spans="1:3" x14ac:dyDescent="0.2">
      <c r="A2014" s="1">
        <v>2012</v>
      </c>
      <c r="B2014" s="1" t="str">
        <f>"1242353861777653760"</f>
        <v>1242353861777653760</v>
      </c>
      <c r="C2014">
        <v>0</v>
      </c>
    </row>
    <row r="2015" spans="1:3" x14ac:dyDescent="0.2">
      <c r="A2015" s="1">
        <v>2013</v>
      </c>
      <c r="B2015" s="1" t="str">
        <f>"1242355651231219713"</f>
        <v>1242355651231219713</v>
      </c>
      <c r="C2015" t="s">
        <v>2</v>
      </c>
    </row>
    <row r="2016" spans="1:3" x14ac:dyDescent="0.2">
      <c r="A2016" s="1">
        <v>2014</v>
      </c>
      <c r="B2016" s="1" t="str">
        <f>"1242356402301132801"</f>
        <v>1242356402301132801</v>
      </c>
      <c r="C2016">
        <v>0</v>
      </c>
    </row>
    <row r="2017" spans="1:3" x14ac:dyDescent="0.2">
      <c r="A2017" s="1">
        <v>2015</v>
      </c>
      <c r="B2017" s="1" t="str">
        <f>"1242356937968230406"</f>
        <v>1242356937968230406</v>
      </c>
      <c r="C2017">
        <v>1</v>
      </c>
    </row>
    <row r="2018" spans="1:3" x14ac:dyDescent="0.2">
      <c r="A2018" s="1">
        <v>2016</v>
      </c>
      <c r="B2018" s="1" t="str">
        <f>"1242358785592758272"</f>
        <v>1242358785592758272</v>
      </c>
      <c r="C2018">
        <v>0</v>
      </c>
    </row>
    <row r="2019" spans="1:3" x14ac:dyDescent="0.2">
      <c r="A2019" s="1">
        <v>2017</v>
      </c>
      <c r="B2019" s="1" t="str">
        <f>"1242358812226576385"</f>
        <v>1242358812226576385</v>
      </c>
      <c r="C2019">
        <v>0</v>
      </c>
    </row>
    <row r="2020" spans="1:3" x14ac:dyDescent="0.2">
      <c r="A2020" s="1">
        <v>2018</v>
      </c>
      <c r="B2020" s="1" t="str">
        <f>"1242359447076458496"</f>
        <v>1242359447076458496</v>
      </c>
      <c r="C2020">
        <v>0</v>
      </c>
    </row>
    <row r="2021" spans="1:3" x14ac:dyDescent="0.2">
      <c r="A2021" s="1">
        <v>2019</v>
      </c>
      <c r="B2021" s="1" t="str">
        <f>"1242359980067631104"</f>
        <v>1242359980067631104</v>
      </c>
      <c r="C2021">
        <v>0</v>
      </c>
    </row>
    <row r="2022" spans="1:3" x14ac:dyDescent="0.2">
      <c r="A2022" s="1">
        <v>2020</v>
      </c>
      <c r="B2022" s="1" t="str">
        <f>"1242363682237091846"</f>
        <v>1242363682237091846</v>
      </c>
      <c r="C2022">
        <v>0</v>
      </c>
    </row>
    <row r="2023" spans="1:3" x14ac:dyDescent="0.2">
      <c r="A2023" s="1">
        <v>2021</v>
      </c>
      <c r="B2023" s="1" t="str">
        <f>"1242364163785179137"</f>
        <v>1242364163785179137</v>
      </c>
      <c r="C2023">
        <v>0</v>
      </c>
    </row>
    <row r="2024" spans="1:3" x14ac:dyDescent="0.2">
      <c r="A2024" s="1">
        <v>2022</v>
      </c>
      <c r="B2024" s="1" t="str">
        <f>"1242364509609754624"</f>
        <v>1242364509609754624</v>
      </c>
      <c r="C2024" t="s">
        <v>2</v>
      </c>
    </row>
    <row r="2025" spans="1:3" x14ac:dyDescent="0.2">
      <c r="A2025" s="1">
        <v>2023</v>
      </c>
      <c r="B2025" s="1" t="str">
        <f>"1242364970379235328"</f>
        <v>1242364970379235328</v>
      </c>
      <c r="C2025" t="s">
        <v>2</v>
      </c>
    </row>
    <row r="2026" spans="1:3" x14ac:dyDescent="0.2">
      <c r="A2026" s="1">
        <v>2024</v>
      </c>
      <c r="B2026" s="1" t="str">
        <f>"1242365259630948353"</f>
        <v>1242365259630948353</v>
      </c>
      <c r="C2026">
        <v>0</v>
      </c>
    </row>
    <row r="2027" spans="1:3" x14ac:dyDescent="0.2">
      <c r="A2027" s="1">
        <v>2025</v>
      </c>
      <c r="B2027" s="1" t="str">
        <f>"1242365474228318209"</f>
        <v>1242365474228318209</v>
      </c>
      <c r="C2027">
        <v>0</v>
      </c>
    </row>
    <row r="2028" spans="1:3" x14ac:dyDescent="0.2">
      <c r="A2028" s="1">
        <v>2026</v>
      </c>
      <c r="B2028" s="1" t="str">
        <f>"1242365480062595073"</f>
        <v>1242365480062595073</v>
      </c>
      <c r="C2028">
        <v>0</v>
      </c>
    </row>
    <row r="2029" spans="1:3" x14ac:dyDescent="0.2">
      <c r="A2029" s="1">
        <v>2027</v>
      </c>
      <c r="B2029" s="1" t="str">
        <f>"1242367430095233026"</f>
        <v>1242367430095233026</v>
      </c>
      <c r="C2029">
        <v>0</v>
      </c>
    </row>
    <row r="2030" spans="1:3" x14ac:dyDescent="0.2">
      <c r="A2030" s="1">
        <v>2028</v>
      </c>
      <c r="B2030" s="1" t="str">
        <f>"1242368683726589957"</f>
        <v>1242368683726589957</v>
      </c>
      <c r="C2030">
        <v>0</v>
      </c>
    </row>
    <row r="2031" spans="1:3" x14ac:dyDescent="0.2">
      <c r="A2031" s="1">
        <v>2029</v>
      </c>
      <c r="B2031" s="1" t="str">
        <f>"1242369674664386563"</f>
        <v>1242369674664386563</v>
      </c>
      <c r="C2031">
        <v>0</v>
      </c>
    </row>
    <row r="2032" spans="1:3" x14ac:dyDescent="0.2">
      <c r="A2032" s="1">
        <v>2030</v>
      </c>
      <c r="B2032" s="1" t="str">
        <f>"1242369922967252993"</f>
        <v>1242369922967252993</v>
      </c>
      <c r="C2032">
        <v>0</v>
      </c>
    </row>
    <row r="2033" spans="1:3" x14ac:dyDescent="0.2">
      <c r="A2033" s="1">
        <v>2031</v>
      </c>
      <c r="B2033" s="1" t="str">
        <f>"1242371116385124353"</f>
        <v>1242371116385124353</v>
      </c>
      <c r="C2033">
        <v>0</v>
      </c>
    </row>
    <row r="2034" spans="1:3" x14ac:dyDescent="0.2">
      <c r="A2034" s="1">
        <v>2032</v>
      </c>
      <c r="B2034" s="1" t="str">
        <f>"1242375248290500611"</f>
        <v>1242375248290500611</v>
      </c>
      <c r="C2034">
        <v>0</v>
      </c>
    </row>
    <row r="2035" spans="1:3" x14ac:dyDescent="0.2">
      <c r="A2035" s="1">
        <v>2033</v>
      </c>
      <c r="B2035" s="1" t="str">
        <f>"1242377787144654850"</f>
        <v>1242377787144654850</v>
      </c>
      <c r="C2035">
        <v>0</v>
      </c>
    </row>
    <row r="2036" spans="1:3" x14ac:dyDescent="0.2">
      <c r="A2036" s="1">
        <v>2034</v>
      </c>
      <c r="B2036" s="1" t="str">
        <f>"1242378322090373122"</f>
        <v>1242378322090373122</v>
      </c>
      <c r="C2036">
        <v>0</v>
      </c>
    </row>
    <row r="2037" spans="1:3" x14ac:dyDescent="0.2">
      <c r="A2037" s="1">
        <v>2035</v>
      </c>
      <c r="B2037" s="1" t="str">
        <f>"1242378440000618496"</f>
        <v>1242378440000618496</v>
      </c>
      <c r="C2037">
        <v>0</v>
      </c>
    </row>
    <row r="2038" spans="1:3" x14ac:dyDescent="0.2">
      <c r="A2038" s="1">
        <v>2036</v>
      </c>
      <c r="B2038" s="1" t="str">
        <f>"1242379199266119680"</f>
        <v>1242379199266119680</v>
      </c>
      <c r="C2038">
        <v>0</v>
      </c>
    </row>
    <row r="2039" spans="1:3" x14ac:dyDescent="0.2">
      <c r="A2039" s="1">
        <v>2037</v>
      </c>
      <c r="B2039" s="1" t="str">
        <f>"1242380830695141376"</f>
        <v>1242380830695141376</v>
      </c>
      <c r="C2039">
        <v>0</v>
      </c>
    </row>
    <row r="2040" spans="1:3" x14ac:dyDescent="0.2">
      <c r="A2040" s="1">
        <v>2038</v>
      </c>
      <c r="B2040" s="1" t="str">
        <f>"1242383225131020289"</f>
        <v>1242383225131020289</v>
      </c>
      <c r="C2040">
        <v>0</v>
      </c>
    </row>
    <row r="2041" spans="1:3" x14ac:dyDescent="0.2">
      <c r="A2041" s="1">
        <v>2039</v>
      </c>
      <c r="B2041" s="1" t="str">
        <f>"1242384190068449281"</f>
        <v>1242384190068449281</v>
      </c>
      <c r="C2041">
        <v>0</v>
      </c>
    </row>
    <row r="2042" spans="1:3" x14ac:dyDescent="0.2">
      <c r="A2042" s="1">
        <v>2040</v>
      </c>
      <c r="B2042" s="1" t="str">
        <f>"1242385242746490880"</f>
        <v>1242385242746490880</v>
      </c>
      <c r="C2042">
        <v>0</v>
      </c>
    </row>
    <row r="2043" spans="1:3" x14ac:dyDescent="0.2">
      <c r="A2043" s="1">
        <v>2041</v>
      </c>
      <c r="B2043" s="1" t="str">
        <f>"1242386342438490113"</f>
        <v>1242386342438490113</v>
      </c>
      <c r="C2043">
        <v>0</v>
      </c>
    </row>
    <row r="2044" spans="1:3" x14ac:dyDescent="0.2">
      <c r="A2044" s="1">
        <v>2042</v>
      </c>
      <c r="B2044" s="1" t="str">
        <f>"1242387509075750912"</f>
        <v>1242387509075750912</v>
      </c>
      <c r="C2044">
        <v>0</v>
      </c>
    </row>
    <row r="2045" spans="1:3" x14ac:dyDescent="0.2">
      <c r="A2045" s="1">
        <v>2043</v>
      </c>
      <c r="B2045" s="1" t="str">
        <f>"1242388760630890497"</f>
        <v>1242388760630890497</v>
      </c>
      <c r="C2045">
        <v>0</v>
      </c>
    </row>
    <row r="2046" spans="1:3" x14ac:dyDescent="0.2">
      <c r="A2046" s="1">
        <v>2044</v>
      </c>
      <c r="B2046" s="1" t="str">
        <f>"1242390859603116032"</f>
        <v>1242390859603116032</v>
      </c>
      <c r="C2046">
        <v>0</v>
      </c>
    </row>
    <row r="2047" spans="1:3" x14ac:dyDescent="0.2">
      <c r="A2047" s="1">
        <v>2045</v>
      </c>
      <c r="B2047" s="1" t="str">
        <f>"1242391530670821382"</f>
        <v>1242391530670821382</v>
      </c>
      <c r="C2047">
        <v>0</v>
      </c>
    </row>
    <row r="2048" spans="1:3" x14ac:dyDescent="0.2">
      <c r="A2048" s="1">
        <v>2046</v>
      </c>
      <c r="B2048" s="1" t="str">
        <f>"1242392519259885568"</f>
        <v>1242392519259885568</v>
      </c>
      <c r="C2048">
        <v>0</v>
      </c>
    </row>
    <row r="2049" spans="1:3" x14ac:dyDescent="0.2">
      <c r="A2049" s="1">
        <v>2047</v>
      </c>
      <c r="B2049" s="1" t="str">
        <f>"1242393742222462976"</f>
        <v>1242393742222462976</v>
      </c>
      <c r="C2049">
        <v>0</v>
      </c>
    </row>
    <row r="2050" spans="1:3" x14ac:dyDescent="0.2">
      <c r="A2050" s="1">
        <v>2048</v>
      </c>
      <c r="B2050" s="1" t="str">
        <f>"1242393873189679109"</f>
        <v>1242393873189679109</v>
      </c>
      <c r="C2050">
        <v>0</v>
      </c>
    </row>
    <row r="2051" spans="1:3" x14ac:dyDescent="0.2">
      <c r="A2051" s="1">
        <v>2049</v>
      </c>
      <c r="B2051" s="1" t="str">
        <f>"1242394888911704066"</f>
        <v>1242394888911704066</v>
      </c>
      <c r="C2051">
        <v>0</v>
      </c>
    </row>
    <row r="2052" spans="1:3" x14ac:dyDescent="0.2">
      <c r="A2052" s="1">
        <v>2050</v>
      </c>
      <c r="B2052" s="1" t="str">
        <f>"1242395562823032832"</f>
        <v>1242395562823032832</v>
      </c>
      <c r="C2052">
        <v>0</v>
      </c>
    </row>
    <row r="2053" spans="1:3" x14ac:dyDescent="0.2">
      <c r="A2053" s="1">
        <v>2051</v>
      </c>
      <c r="B2053" s="1" t="str">
        <f>"1242398514426118144"</f>
        <v>1242398514426118144</v>
      </c>
      <c r="C2053">
        <v>0</v>
      </c>
    </row>
    <row r="2054" spans="1:3" x14ac:dyDescent="0.2">
      <c r="A2054" s="1">
        <v>2052</v>
      </c>
      <c r="B2054" s="1" t="str">
        <f>"1242399993635504128"</f>
        <v>1242399993635504128</v>
      </c>
      <c r="C2054">
        <v>0</v>
      </c>
    </row>
    <row r="2055" spans="1:3" x14ac:dyDescent="0.2">
      <c r="A2055" s="1">
        <v>2053</v>
      </c>
      <c r="B2055" s="1" t="str">
        <f>"1242401540448673792"</f>
        <v>1242401540448673792</v>
      </c>
      <c r="C2055">
        <v>0</v>
      </c>
    </row>
    <row r="2056" spans="1:3" x14ac:dyDescent="0.2">
      <c r="A2056" s="1">
        <v>2054</v>
      </c>
      <c r="B2056" s="1" t="str">
        <f>"1242402273206120449"</f>
        <v>1242402273206120449</v>
      </c>
      <c r="C2056">
        <v>0</v>
      </c>
    </row>
    <row r="2057" spans="1:3" x14ac:dyDescent="0.2">
      <c r="A2057" s="1">
        <v>2055</v>
      </c>
      <c r="B2057" s="1" t="str">
        <f>"1242403076604153856"</f>
        <v>1242403076604153856</v>
      </c>
      <c r="C2057">
        <v>0</v>
      </c>
    </row>
    <row r="2058" spans="1:3" x14ac:dyDescent="0.2">
      <c r="A2058" s="1">
        <v>2056</v>
      </c>
      <c r="B2058" s="1" t="str">
        <f>"1242406895433981952"</f>
        <v>1242406895433981952</v>
      </c>
      <c r="C2058">
        <v>0</v>
      </c>
    </row>
    <row r="2059" spans="1:3" x14ac:dyDescent="0.2">
      <c r="A2059" s="1">
        <v>2057</v>
      </c>
      <c r="B2059" s="1" t="str">
        <f>"1242409853550759936"</f>
        <v>1242409853550759936</v>
      </c>
      <c r="C2059">
        <v>0</v>
      </c>
    </row>
    <row r="2060" spans="1:3" x14ac:dyDescent="0.2">
      <c r="A2060" s="1">
        <v>2058</v>
      </c>
      <c r="B2060" s="1" t="str">
        <f>"1242410237153419264"</f>
        <v>1242410237153419264</v>
      </c>
      <c r="C2060">
        <v>0</v>
      </c>
    </row>
    <row r="2061" spans="1:3" x14ac:dyDescent="0.2">
      <c r="A2061" s="1">
        <v>2059</v>
      </c>
      <c r="B2061" s="1" t="str">
        <f>"1242411524985171971"</f>
        <v>1242411524985171971</v>
      </c>
      <c r="C2061">
        <v>1</v>
      </c>
    </row>
    <row r="2062" spans="1:3" x14ac:dyDescent="0.2">
      <c r="A2062" s="1">
        <v>2060</v>
      </c>
      <c r="B2062" s="1" t="str">
        <f>"1242411697090056192"</f>
        <v>1242411697090056192</v>
      </c>
      <c r="C2062">
        <v>0</v>
      </c>
    </row>
    <row r="2063" spans="1:3" x14ac:dyDescent="0.2">
      <c r="A2063" s="1">
        <v>2061</v>
      </c>
      <c r="B2063" s="1" t="str">
        <f>"1242411729373577216"</f>
        <v>1242411729373577216</v>
      </c>
      <c r="C2063">
        <v>0</v>
      </c>
    </row>
    <row r="2064" spans="1:3" x14ac:dyDescent="0.2">
      <c r="A2064" s="1">
        <v>2062</v>
      </c>
      <c r="B2064" s="1" t="str">
        <f>"1242414287810899968"</f>
        <v>1242414287810899968</v>
      </c>
      <c r="C2064">
        <v>0</v>
      </c>
    </row>
    <row r="2065" spans="1:3" x14ac:dyDescent="0.2">
      <c r="A2065" s="1">
        <v>2063</v>
      </c>
      <c r="B2065" s="1" t="str">
        <f>"1242414681605771266"</f>
        <v>1242414681605771266</v>
      </c>
      <c r="C2065">
        <v>1</v>
      </c>
    </row>
    <row r="2066" spans="1:3" x14ac:dyDescent="0.2">
      <c r="A2066" s="1">
        <v>2064</v>
      </c>
      <c r="B2066" s="1" t="str">
        <f>"1242415429605359618"</f>
        <v>1242415429605359618</v>
      </c>
      <c r="C2066">
        <v>0</v>
      </c>
    </row>
    <row r="2067" spans="1:3" x14ac:dyDescent="0.2">
      <c r="A2067" s="1">
        <v>2065</v>
      </c>
      <c r="B2067" s="1" t="str">
        <f>"1242415704210636801"</f>
        <v>1242415704210636801</v>
      </c>
      <c r="C2067">
        <v>0</v>
      </c>
    </row>
    <row r="2068" spans="1:3" x14ac:dyDescent="0.2">
      <c r="A2068" s="1">
        <v>2066</v>
      </c>
      <c r="B2068" s="1" t="str">
        <f>"1242418210105851904"</f>
        <v>1242418210105851904</v>
      </c>
      <c r="C2068">
        <v>0</v>
      </c>
    </row>
    <row r="2069" spans="1:3" x14ac:dyDescent="0.2">
      <c r="A2069" s="1">
        <v>2067</v>
      </c>
      <c r="B2069" s="1" t="str">
        <f>"1242419042478063620"</f>
        <v>1242419042478063620</v>
      </c>
      <c r="C2069">
        <v>0</v>
      </c>
    </row>
    <row r="2070" spans="1:3" x14ac:dyDescent="0.2">
      <c r="A2070" s="1">
        <v>2068</v>
      </c>
      <c r="B2070" s="1" t="str">
        <f>"1242421941295816704"</f>
        <v>1242421941295816704</v>
      </c>
      <c r="C2070">
        <v>0</v>
      </c>
    </row>
    <row r="2071" spans="1:3" x14ac:dyDescent="0.2">
      <c r="A2071" s="1">
        <v>2069</v>
      </c>
      <c r="B2071" s="1" t="str">
        <f>"1242422368791863296"</f>
        <v>1242422368791863296</v>
      </c>
      <c r="C2071">
        <v>0</v>
      </c>
    </row>
    <row r="2072" spans="1:3" x14ac:dyDescent="0.2">
      <c r="A2072" s="1">
        <v>2070</v>
      </c>
      <c r="B2072" s="1" t="str">
        <f>"1242424169603661825"</f>
        <v>1242424169603661825</v>
      </c>
      <c r="C2072">
        <v>0</v>
      </c>
    </row>
    <row r="2073" spans="1:3" x14ac:dyDescent="0.2">
      <c r="A2073" s="1">
        <v>2071</v>
      </c>
      <c r="B2073" s="1" t="str">
        <f>"1242425671621775361"</f>
        <v>1242425671621775361</v>
      </c>
      <c r="C2073">
        <v>0</v>
      </c>
    </row>
    <row r="2074" spans="1:3" x14ac:dyDescent="0.2">
      <c r="A2074" s="1">
        <v>2072</v>
      </c>
      <c r="B2074" s="1" t="str">
        <f>"1242426745384558592"</f>
        <v>1242426745384558592</v>
      </c>
      <c r="C2074">
        <v>1</v>
      </c>
    </row>
    <row r="2075" spans="1:3" x14ac:dyDescent="0.2">
      <c r="A2075" s="1">
        <v>2073</v>
      </c>
      <c r="B2075" s="1" t="str">
        <f>"1242427205570961413"</f>
        <v>1242427205570961413</v>
      </c>
      <c r="C2075">
        <v>0</v>
      </c>
    </row>
    <row r="2076" spans="1:3" x14ac:dyDescent="0.2">
      <c r="A2076" s="1">
        <v>2074</v>
      </c>
      <c r="B2076" s="1" t="str">
        <f>"1242428077113856002"</f>
        <v>1242428077113856002</v>
      </c>
      <c r="C2076">
        <v>0</v>
      </c>
    </row>
    <row r="2077" spans="1:3" x14ac:dyDescent="0.2">
      <c r="A2077" s="1">
        <v>2075</v>
      </c>
      <c r="B2077" s="1" t="str">
        <f>"1242429133642178563"</f>
        <v>1242429133642178563</v>
      </c>
      <c r="C2077">
        <v>0</v>
      </c>
    </row>
    <row r="2078" spans="1:3" x14ac:dyDescent="0.2">
      <c r="A2078" s="1">
        <v>2076</v>
      </c>
      <c r="B2078" s="1" t="str">
        <f>"1242429876260536322"</f>
        <v>1242429876260536322</v>
      </c>
      <c r="C2078">
        <v>0</v>
      </c>
    </row>
    <row r="2079" spans="1:3" x14ac:dyDescent="0.2">
      <c r="A2079" s="1">
        <v>2077</v>
      </c>
      <c r="B2079" s="1" t="str">
        <f>"1242430884273360896"</f>
        <v>1242430884273360896</v>
      </c>
      <c r="C2079">
        <v>0</v>
      </c>
    </row>
    <row r="2080" spans="1:3" x14ac:dyDescent="0.2">
      <c r="A2080" s="1">
        <v>2078</v>
      </c>
      <c r="B2080" s="1" t="str">
        <f>"1242430948874031104"</f>
        <v>1242430948874031104</v>
      </c>
      <c r="C2080">
        <v>0</v>
      </c>
    </row>
    <row r="2081" spans="1:3" x14ac:dyDescent="0.2">
      <c r="A2081" s="1">
        <v>2079</v>
      </c>
      <c r="B2081" s="1" t="str">
        <f>"1242431258916986881"</f>
        <v>1242431258916986881</v>
      </c>
      <c r="C2081">
        <v>0</v>
      </c>
    </row>
    <row r="2082" spans="1:3" x14ac:dyDescent="0.2">
      <c r="A2082" s="1">
        <v>2080</v>
      </c>
      <c r="B2082" s="1" t="str">
        <f>"1242432275305975813"</f>
        <v>1242432275305975813</v>
      </c>
      <c r="C2082">
        <v>0</v>
      </c>
    </row>
    <row r="2083" spans="1:3" x14ac:dyDescent="0.2">
      <c r="A2083" s="1">
        <v>2081</v>
      </c>
      <c r="B2083" s="1" t="str">
        <f>"1242434022820794370"</f>
        <v>1242434022820794370</v>
      </c>
      <c r="C2083">
        <v>0</v>
      </c>
    </row>
    <row r="2084" spans="1:3" x14ac:dyDescent="0.2">
      <c r="A2084" s="1">
        <v>2082</v>
      </c>
      <c r="B2084" s="1" t="str">
        <f>"1242434401226625027"</f>
        <v>1242434401226625027</v>
      </c>
      <c r="C2084">
        <v>0</v>
      </c>
    </row>
    <row r="2085" spans="1:3" x14ac:dyDescent="0.2">
      <c r="A2085" s="1">
        <v>2083</v>
      </c>
      <c r="B2085" s="1" t="str">
        <f>"1242435223058604038"</f>
        <v>1242435223058604038</v>
      </c>
      <c r="C2085">
        <v>0</v>
      </c>
    </row>
    <row r="2086" spans="1:3" x14ac:dyDescent="0.2">
      <c r="A2086" s="1">
        <v>2084</v>
      </c>
      <c r="B2086" s="1" t="str">
        <f>"1242437125737512962"</f>
        <v>1242437125737512962</v>
      </c>
      <c r="C2086">
        <v>0</v>
      </c>
    </row>
    <row r="2087" spans="1:3" x14ac:dyDescent="0.2">
      <c r="A2087" s="1">
        <v>2085</v>
      </c>
      <c r="B2087" s="1" t="str">
        <f>"1242437467002765312"</f>
        <v>1242437467002765312</v>
      </c>
      <c r="C2087">
        <v>0</v>
      </c>
    </row>
    <row r="2088" spans="1:3" x14ac:dyDescent="0.2">
      <c r="A2088" s="1">
        <v>2086</v>
      </c>
      <c r="B2088" s="1" t="str">
        <f>"1242438556674596864"</f>
        <v>1242438556674596864</v>
      </c>
      <c r="C2088">
        <v>0</v>
      </c>
    </row>
    <row r="2089" spans="1:3" x14ac:dyDescent="0.2">
      <c r="A2089" s="1">
        <v>2087</v>
      </c>
      <c r="B2089" s="1" t="str">
        <f>"1242439075388407810"</f>
        <v>1242439075388407810</v>
      </c>
      <c r="C2089">
        <v>0</v>
      </c>
    </row>
    <row r="2090" spans="1:3" x14ac:dyDescent="0.2">
      <c r="A2090" s="1">
        <v>2088</v>
      </c>
      <c r="B2090" s="1" t="str">
        <f>"1242441523335245826"</f>
        <v>1242441523335245826</v>
      </c>
      <c r="C2090">
        <v>0</v>
      </c>
    </row>
    <row r="2091" spans="1:3" x14ac:dyDescent="0.2">
      <c r="A2091" s="1">
        <v>2089</v>
      </c>
      <c r="B2091" s="1" t="str">
        <f>"1242443460801630210"</f>
        <v>1242443460801630210</v>
      </c>
      <c r="C2091">
        <v>0</v>
      </c>
    </row>
    <row r="2092" spans="1:3" x14ac:dyDescent="0.2">
      <c r="A2092" s="1">
        <v>2090</v>
      </c>
      <c r="B2092" s="1" t="str">
        <f>"1242444623647330306"</f>
        <v>1242444623647330306</v>
      </c>
      <c r="C2092">
        <v>0</v>
      </c>
    </row>
    <row r="2093" spans="1:3" x14ac:dyDescent="0.2">
      <c r="A2093" s="1">
        <v>2091</v>
      </c>
      <c r="B2093" s="1" t="str">
        <f>"1242444895962435585"</f>
        <v>1242444895962435585</v>
      </c>
      <c r="C2093">
        <v>0</v>
      </c>
    </row>
    <row r="2094" spans="1:3" x14ac:dyDescent="0.2">
      <c r="A2094" s="1">
        <v>2092</v>
      </c>
      <c r="B2094" s="1" t="str">
        <f>"1242445330257453061"</f>
        <v>1242445330257453061</v>
      </c>
      <c r="C2094">
        <v>0</v>
      </c>
    </row>
    <row r="2095" spans="1:3" x14ac:dyDescent="0.2">
      <c r="A2095" s="1">
        <v>2093</v>
      </c>
      <c r="B2095" s="1" t="str">
        <f>"1242445595341721604"</f>
        <v>1242445595341721604</v>
      </c>
      <c r="C2095">
        <v>0</v>
      </c>
    </row>
    <row r="2096" spans="1:3" x14ac:dyDescent="0.2">
      <c r="A2096" s="1">
        <v>2094</v>
      </c>
      <c r="B2096" s="1" t="str">
        <f>"1242446119998828546"</f>
        <v>1242446119998828546</v>
      </c>
      <c r="C2096">
        <v>0</v>
      </c>
    </row>
    <row r="2097" spans="1:3" x14ac:dyDescent="0.2">
      <c r="A2097" s="1">
        <v>2095</v>
      </c>
      <c r="B2097" s="1" t="str">
        <f>"1242450530900807682"</f>
        <v>1242450530900807682</v>
      </c>
      <c r="C2097">
        <v>0</v>
      </c>
    </row>
    <row r="2098" spans="1:3" x14ac:dyDescent="0.2">
      <c r="A2098" s="1">
        <v>2096</v>
      </c>
      <c r="B2098" s="1" t="str">
        <f>"1242452647464050689"</f>
        <v>1242452647464050689</v>
      </c>
      <c r="C2098">
        <v>1</v>
      </c>
    </row>
    <row r="2099" spans="1:3" x14ac:dyDescent="0.2">
      <c r="A2099" s="1">
        <v>2097</v>
      </c>
      <c r="B2099" s="1" t="str">
        <f>"1242453364933304320"</f>
        <v>1242453364933304320</v>
      </c>
      <c r="C2099">
        <v>0</v>
      </c>
    </row>
    <row r="2100" spans="1:3" x14ac:dyDescent="0.2">
      <c r="A2100" s="1">
        <v>2098</v>
      </c>
      <c r="B2100" s="1" t="str">
        <f>"1242454612600401922"</f>
        <v>1242454612600401922</v>
      </c>
      <c r="C2100">
        <v>0</v>
      </c>
    </row>
    <row r="2101" spans="1:3" x14ac:dyDescent="0.2">
      <c r="A2101" s="1">
        <v>2099</v>
      </c>
      <c r="B2101" s="1" t="str">
        <f>"1242457127421181954"</f>
        <v>1242457127421181954</v>
      </c>
      <c r="C2101">
        <v>1</v>
      </c>
    </row>
    <row r="2102" spans="1:3" x14ac:dyDescent="0.2">
      <c r="A2102" s="1">
        <v>2100</v>
      </c>
      <c r="B2102" s="1" t="str">
        <f>"1242459699615870976"</f>
        <v>1242459699615870976</v>
      </c>
      <c r="C2102">
        <v>0</v>
      </c>
    </row>
    <row r="2103" spans="1:3" x14ac:dyDescent="0.2">
      <c r="A2103" s="1">
        <v>2101</v>
      </c>
      <c r="B2103" s="1" t="str">
        <f>"1242461115881345024"</f>
        <v>1242461115881345024</v>
      </c>
      <c r="C2103">
        <v>0</v>
      </c>
    </row>
    <row r="2104" spans="1:3" x14ac:dyDescent="0.2">
      <c r="A2104" s="1">
        <v>2102</v>
      </c>
      <c r="B2104" s="1" t="str">
        <f>"1242461676395466753"</f>
        <v>1242461676395466753</v>
      </c>
      <c r="C2104">
        <v>0</v>
      </c>
    </row>
    <row r="2105" spans="1:3" x14ac:dyDescent="0.2">
      <c r="A2105" s="1">
        <v>2103</v>
      </c>
      <c r="B2105" s="1" t="str">
        <f>"1242462079677857792"</f>
        <v>1242462079677857792</v>
      </c>
      <c r="C2105">
        <v>0</v>
      </c>
    </row>
    <row r="2106" spans="1:3" x14ac:dyDescent="0.2">
      <c r="A2106" s="1">
        <v>2104</v>
      </c>
      <c r="B2106" s="1" t="str">
        <f>"1242465377252073474"</f>
        <v>1242465377252073474</v>
      </c>
      <c r="C2106">
        <v>0</v>
      </c>
    </row>
    <row r="2107" spans="1:3" x14ac:dyDescent="0.2">
      <c r="A2107" s="1">
        <v>2105</v>
      </c>
      <c r="B2107" s="1" t="str">
        <f>"1242466777503649793"</f>
        <v>1242466777503649793</v>
      </c>
      <c r="C2107">
        <v>0</v>
      </c>
    </row>
    <row r="2108" spans="1:3" x14ac:dyDescent="0.2">
      <c r="A2108" s="1">
        <v>2106</v>
      </c>
      <c r="B2108" s="1" t="str">
        <f>"1242466928502796288"</f>
        <v>1242466928502796288</v>
      </c>
      <c r="C2108">
        <v>0</v>
      </c>
    </row>
    <row r="2109" spans="1:3" x14ac:dyDescent="0.2">
      <c r="A2109" s="1">
        <v>2107</v>
      </c>
      <c r="B2109" s="1" t="str">
        <f>"1242467140910768131"</f>
        <v>1242467140910768131</v>
      </c>
      <c r="C2109">
        <v>1</v>
      </c>
    </row>
    <row r="2110" spans="1:3" x14ac:dyDescent="0.2">
      <c r="A2110" s="1">
        <v>2108</v>
      </c>
      <c r="B2110" s="1" t="str">
        <f>"1242470974152474625"</f>
        <v>1242470974152474625</v>
      </c>
      <c r="C2110">
        <v>0</v>
      </c>
    </row>
    <row r="2111" spans="1:3" x14ac:dyDescent="0.2">
      <c r="A2111" s="1">
        <v>2109</v>
      </c>
      <c r="B2111" s="1" t="str">
        <f>"1242471300469125121"</f>
        <v>1242471300469125121</v>
      </c>
      <c r="C2111">
        <v>0</v>
      </c>
    </row>
    <row r="2112" spans="1:3" x14ac:dyDescent="0.2">
      <c r="A2112" s="1">
        <v>2110</v>
      </c>
      <c r="B2112" s="1" t="str">
        <f>"1242471558397952002"</f>
        <v>1242471558397952002</v>
      </c>
      <c r="C2112">
        <v>0</v>
      </c>
    </row>
    <row r="2113" spans="1:3" x14ac:dyDescent="0.2">
      <c r="A2113" s="1">
        <v>2111</v>
      </c>
      <c r="B2113" s="1" t="str">
        <f>"1242472749412433925"</f>
        <v>1242472749412433925</v>
      </c>
      <c r="C2113">
        <v>0</v>
      </c>
    </row>
    <row r="2114" spans="1:3" x14ac:dyDescent="0.2">
      <c r="A2114" s="1">
        <v>2112</v>
      </c>
      <c r="B2114" s="1" t="str">
        <f>"1242473517221842944"</f>
        <v>1242473517221842944</v>
      </c>
      <c r="C2114">
        <v>0</v>
      </c>
    </row>
    <row r="2115" spans="1:3" x14ac:dyDescent="0.2">
      <c r="A2115" s="1">
        <v>2113</v>
      </c>
      <c r="B2115" s="1" t="str">
        <f>"1242475738902573059"</f>
        <v>1242475738902573059</v>
      </c>
      <c r="C2115">
        <v>0</v>
      </c>
    </row>
    <row r="2116" spans="1:3" x14ac:dyDescent="0.2">
      <c r="A2116" s="1">
        <v>2114</v>
      </c>
      <c r="B2116" s="1" t="str">
        <f>"1242483052070109184"</f>
        <v>1242483052070109184</v>
      </c>
      <c r="C2116">
        <v>0</v>
      </c>
    </row>
    <row r="2117" spans="1:3" x14ac:dyDescent="0.2">
      <c r="A2117" s="1">
        <v>2115</v>
      </c>
      <c r="B2117" s="1" t="str">
        <f>"1242483921939345409"</f>
        <v>1242483921939345409</v>
      </c>
      <c r="C2117">
        <v>0</v>
      </c>
    </row>
    <row r="2118" spans="1:3" x14ac:dyDescent="0.2">
      <c r="A2118" s="1">
        <v>2116</v>
      </c>
      <c r="B2118" s="1" t="str">
        <f>"1242486824209018889"</f>
        <v>1242486824209018889</v>
      </c>
      <c r="C2118">
        <v>1</v>
      </c>
    </row>
    <row r="2119" spans="1:3" x14ac:dyDescent="0.2">
      <c r="A2119" s="1">
        <v>2117</v>
      </c>
      <c r="B2119" s="1" t="str">
        <f>"1242488988721491968"</f>
        <v>1242488988721491968</v>
      </c>
      <c r="C2119">
        <v>0</v>
      </c>
    </row>
    <row r="2120" spans="1:3" x14ac:dyDescent="0.2">
      <c r="A2120" s="1">
        <v>2118</v>
      </c>
      <c r="B2120" s="1" t="str">
        <f>"1242489338342105089"</f>
        <v>1242489338342105089</v>
      </c>
      <c r="C2120">
        <v>0</v>
      </c>
    </row>
    <row r="2121" spans="1:3" x14ac:dyDescent="0.2">
      <c r="A2121" s="1">
        <v>2119</v>
      </c>
      <c r="B2121" s="1" t="str">
        <f>"1242489509108842496"</f>
        <v>1242489509108842496</v>
      </c>
      <c r="C2121">
        <v>0</v>
      </c>
    </row>
    <row r="2122" spans="1:3" x14ac:dyDescent="0.2">
      <c r="A2122" s="1">
        <v>2120</v>
      </c>
      <c r="B2122" s="1" t="str">
        <f>"1242492479708037120"</f>
        <v>1242492479708037120</v>
      </c>
      <c r="C2122">
        <v>0</v>
      </c>
    </row>
    <row r="2123" spans="1:3" x14ac:dyDescent="0.2">
      <c r="A2123" s="1">
        <v>2121</v>
      </c>
      <c r="B2123" s="1" t="str">
        <f>"1242493397761482752"</f>
        <v>1242493397761482752</v>
      </c>
      <c r="C2123">
        <v>0</v>
      </c>
    </row>
    <row r="2124" spans="1:3" x14ac:dyDescent="0.2">
      <c r="A2124" s="1">
        <v>2122</v>
      </c>
      <c r="B2124" s="1" t="str">
        <f>"1242494193664229380"</f>
        <v>1242494193664229380</v>
      </c>
      <c r="C2124">
        <v>0</v>
      </c>
    </row>
    <row r="2125" spans="1:3" x14ac:dyDescent="0.2">
      <c r="A2125" s="1">
        <v>2123</v>
      </c>
      <c r="B2125" s="1" t="str">
        <f>"1242495720101462016"</f>
        <v>1242495720101462016</v>
      </c>
      <c r="C2125">
        <v>0</v>
      </c>
    </row>
    <row r="2126" spans="1:3" x14ac:dyDescent="0.2">
      <c r="A2126" s="1">
        <v>2124</v>
      </c>
      <c r="B2126" s="1" t="str">
        <f>"1242495947550097418"</f>
        <v>1242495947550097418</v>
      </c>
      <c r="C2126">
        <v>0</v>
      </c>
    </row>
    <row r="2127" spans="1:3" x14ac:dyDescent="0.2">
      <c r="A2127" s="1">
        <v>2125</v>
      </c>
      <c r="B2127" s="1" t="str">
        <f>"1242496257215664138"</f>
        <v>1242496257215664138</v>
      </c>
      <c r="C2127">
        <v>0</v>
      </c>
    </row>
    <row r="2128" spans="1:3" x14ac:dyDescent="0.2">
      <c r="A2128" s="1">
        <v>2126</v>
      </c>
      <c r="B2128" s="1" t="str">
        <f>"1242496491878600709"</f>
        <v>1242496491878600709</v>
      </c>
      <c r="C2128">
        <v>0</v>
      </c>
    </row>
    <row r="2129" spans="1:3" x14ac:dyDescent="0.2">
      <c r="A2129" s="1">
        <v>2127</v>
      </c>
      <c r="B2129" s="1" t="str">
        <f>"1242496846146211840"</f>
        <v>1242496846146211840</v>
      </c>
      <c r="C2129">
        <v>0</v>
      </c>
    </row>
    <row r="2130" spans="1:3" x14ac:dyDescent="0.2">
      <c r="A2130" s="1">
        <v>2128</v>
      </c>
      <c r="B2130" s="1" t="str">
        <f>"1242498629656600578"</f>
        <v>1242498629656600578</v>
      </c>
      <c r="C2130">
        <v>0</v>
      </c>
    </row>
    <row r="2131" spans="1:3" x14ac:dyDescent="0.2">
      <c r="A2131" s="1">
        <v>2129</v>
      </c>
      <c r="B2131" s="1" t="str">
        <f>"1242498908653260801"</f>
        <v>1242498908653260801</v>
      </c>
      <c r="C2131">
        <v>0</v>
      </c>
    </row>
    <row r="2132" spans="1:3" x14ac:dyDescent="0.2">
      <c r="A2132" s="1">
        <v>2130</v>
      </c>
      <c r="B2132" s="1" t="str">
        <f>"1242499314984853505"</f>
        <v>1242499314984853505</v>
      </c>
      <c r="C2132">
        <v>0</v>
      </c>
    </row>
    <row r="2133" spans="1:3" x14ac:dyDescent="0.2">
      <c r="A2133" s="1">
        <v>2131</v>
      </c>
      <c r="B2133" s="1" t="str">
        <f>"1242502348745969668"</f>
        <v>1242502348745969668</v>
      </c>
      <c r="C2133">
        <v>0</v>
      </c>
    </row>
    <row r="2134" spans="1:3" x14ac:dyDescent="0.2">
      <c r="A2134" s="1">
        <v>2132</v>
      </c>
      <c r="B2134" s="1" t="str">
        <f>"1242503130484531208"</f>
        <v>1242503130484531208</v>
      </c>
      <c r="C2134">
        <v>0</v>
      </c>
    </row>
    <row r="2135" spans="1:3" x14ac:dyDescent="0.2">
      <c r="A2135" s="1">
        <v>2133</v>
      </c>
      <c r="B2135" s="1" t="str">
        <f>"1242503284465811457"</f>
        <v>1242503284465811457</v>
      </c>
      <c r="C2135">
        <v>0</v>
      </c>
    </row>
    <row r="2136" spans="1:3" x14ac:dyDescent="0.2">
      <c r="A2136" s="1">
        <v>2134</v>
      </c>
      <c r="B2136" s="1" t="str">
        <f>"1242503584505376769"</f>
        <v>1242503584505376769</v>
      </c>
      <c r="C2136">
        <v>0</v>
      </c>
    </row>
    <row r="2137" spans="1:3" x14ac:dyDescent="0.2">
      <c r="A2137" s="1">
        <v>2135</v>
      </c>
      <c r="B2137" s="1" t="str">
        <f>"1242504162899787776"</f>
        <v>1242504162899787776</v>
      </c>
      <c r="C2137">
        <v>0</v>
      </c>
    </row>
    <row r="2138" spans="1:3" x14ac:dyDescent="0.2">
      <c r="A2138" s="1">
        <v>2136</v>
      </c>
      <c r="B2138" s="1" t="str">
        <f>"1242505276839862272"</f>
        <v>1242505276839862272</v>
      </c>
      <c r="C2138">
        <v>0</v>
      </c>
    </row>
    <row r="2139" spans="1:3" x14ac:dyDescent="0.2">
      <c r="A2139" s="1">
        <v>2137</v>
      </c>
      <c r="B2139" s="1" t="str">
        <f>"1242505292815970304"</f>
        <v>1242505292815970304</v>
      </c>
      <c r="C2139">
        <v>0</v>
      </c>
    </row>
    <row r="2140" spans="1:3" x14ac:dyDescent="0.2">
      <c r="A2140" s="1">
        <v>2138</v>
      </c>
      <c r="B2140" s="1" t="str">
        <f>"1242506066648236038"</f>
        <v>1242506066648236038</v>
      </c>
      <c r="C2140">
        <v>0</v>
      </c>
    </row>
    <row r="2141" spans="1:3" x14ac:dyDescent="0.2">
      <c r="A2141" s="1">
        <v>2139</v>
      </c>
      <c r="B2141" s="1" t="str">
        <f>"1242508663086030850"</f>
        <v>1242508663086030850</v>
      </c>
      <c r="C2141">
        <v>0</v>
      </c>
    </row>
    <row r="2142" spans="1:3" x14ac:dyDescent="0.2">
      <c r="A2142" s="1">
        <v>2140</v>
      </c>
      <c r="B2142" s="1" t="str">
        <f>"1242510201250512903"</f>
        <v>1242510201250512903</v>
      </c>
      <c r="C2142">
        <v>0</v>
      </c>
    </row>
    <row r="2143" spans="1:3" x14ac:dyDescent="0.2">
      <c r="A2143" s="1">
        <v>2141</v>
      </c>
      <c r="B2143" s="1" t="str">
        <f>"1242512708286787594"</f>
        <v>1242512708286787594</v>
      </c>
      <c r="C2143">
        <v>0</v>
      </c>
    </row>
    <row r="2144" spans="1:3" x14ac:dyDescent="0.2">
      <c r="A2144" s="1">
        <v>2142</v>
      </c>
      <c r="B2144" s="1" t="str">
        <f>"1242512870824456192"</f>
        <v>1242512870824456192</v>
      </c>
      <c r="C2144">
        <v>0</v>
      </c>
    </row>
    <row r="2145" spans="1:3" x14ac:dyDescent="0.2">
      <c r="A2145" s="1">
        <v>2143</v>
      </c>
      <c r="B2145" s="1" t="str">
        <f>"1242513326657212416"</f>
        <v>1242513326657212416</v>
      </c>
      <c r="C2145">
        <v>0</v>
      </c>
    </row>
    <row r="2146" spans="1:3" x14ac:dyDescent="0.2">
      <c r="A2146" s="1">
        <v>2144</v>
      </c>
      <c r="B2146" s="1" t="str">
        <f>"1242514132265566209"</f>
        <v>1242514132265566209</v>
      </c>
      <c r="C2146">
        <v>0</v>
      </c>
    </row>
    <row r="2147" spans="1:3" x14ac:dyDescent="0.2">
      <c r="A2147" s="1">
        <v>2145</v>
      </c>
      <c r="B2147" s="1" t="str">
        <f>"1242514818839597058"</f>
        <v>1242514818839597058</v>
      </c>
      <c r="C2147">
        <v>0</v>
      </c>
    </row>
    <row r="2148" spans="1:3" x14ac:dyDescent="0.2">
      <c r="A2148" s="1">
        <v>2146</v>
      </c>
      <c r="B2148" s="1" t="str">
        <f>"1242516057824342016"</f>
        <v>1242516057824342016</v>
      </c>
      <c r="C2148">
        <v>0</v>
      </c>
    </row>
    <row r="2149" spans="1:3" x14ac:dyDescent="0.2">
      <c r="A2149" s="1">
        <v>2147</v>
      </c>
      <c r="B2149" s="1" t="str">
        <f>"1242517074565640192"</f>
        <v>1242517074565640192</v>
      </c>
      <c r="C2149">
        <v>0</v>
      </c>
    </row>
    <row r="2150" spans="1:3" x14ac:dyDescent="0.2">
      <c r="A2150" s="1">
        <v>2148</v>
      </c>
      <c r="B2150" s="1" t="str">
        <f>"1242518236735963137"</f>
        <v>1242518236735963137</v>
      </c>
      <c r="C2150">
        <v>0</v>
      </c>
    </row>
    <row r="2151" spans="1:3" x14ac:dyDescent="0.2">
      <c r="A2151" s="1">
        <v>2149</v>
      </c>
      <c r="B2151" s="1" t="str">
        <f>"1242526138188083202"</f>
        <v>1242526138188083202</v>
      </c>
      <c r="C2151">
        <v>0</v>
      </c>
    </row>
    <row r="2152" spans="1:3" x14ac:dyDescent="0.2">
      <c r="A2152" s="1">
        <v>2150</v>
      </c>
      <c r="B2152" s="1" t="str">
        <f>"1242526847100956673"</f>
        <v>1242526847100956673</v>
      </c>
      <c r="C2152">
        <v>1</v>
      </c>
    </row>
    <row r="2153" spans="1:3" x14ac:dyDescent="0.2">
      <c r="A2153" s="1">
        <v>2151</v>
      </c>
      <c r="B2153" s="1" t="str">
        <f>"1242528994249113600"</f>
        <v>1242528994249113600</v>
      </c>
      <c r="C2153">
        <v>0</v>
      </c>
    </row>
    <row r="2154" spans="1:3" x14ac:dyDescent="0.2">
      <c r="A2154" s="1">
        <v>2152</v>
      </c>
      <c r="B2154" s="1" t="str">
        <f>"1242532346324271108"</f>
        <v>1242532346324271108</v>
      </c>
      <c r="C2154">
        <v>0</v>
      </c>
    </row>
    <row r="2155" spans="1:3" x14ac:dyDescent="0.2">
      <c r="A2155" s="1">
        <v>2153</v>
      </c>
      <c r="B2155" s="1" t="str">
        <f>"1242532837221380096"</f>
        <v>1242532837221380096</v>
      </c>
      <c r="C2155">
        <v>0</v>
      </c>
    </row>
    <row r="2156" spans="1:3" x14ac:dyDescent="0.2">
      <c r="A2156" s="1">
        <v>2154</v>
      </c>
      <c r="B2156" s="1" t="str">
        <f>"1242533454585217025"</f>
        <v>1242533454585217025</v>
      </c>
      <c r="C2156">
        <v>0</v>
      </c>
    </row>
    <row r="2157" spans="1:3" x14ac:dyDescent="0.2">
      <c r="A2157" s="1">
        <v>2155</v>
      </c>
      <c r="B2157" s="1" t="str">
        <f>"1242533738732490752"</f>
        <v>1242533738732490752</v>
      </c>
      <c r="C2157">
        <v>0</v>
      </c>
    </row>
    <row r="2158" spans="1:3" x14ac:dyDescent="0.2">
      <c r="A2158" s="1">
        <v>2156</v>
      </c>
      <c r="B2158" s="1" t="str">
        <f>"1242533945859870721"</f>
        <v>1242533945859870721</v>
      </c>
      <c r="C2158">
        <v>0</v>
      </c>
    </row>
    <row r="2159" spans="1:3" x14ac:dyDescent="0.2">
      <c r="A2159" s="1">
        <v>2157</v>
      </c>
      <c r="B2159" s="1" t="str">
        <f>"1242534761232556033"</f>
        <v>1242534761232556033</v>
      </c>
      <c r="C2159">
        <v>0</v>
      </c>
    </row>
    <row r="2160" spans="1:3" x14ac:dyDescent="0.2">
      <c r="A2160" s="1">
        <v>2158</v>
      </c>
      <c r="B2160" s="1" t="str">
        <f>"1242538763395497984"</f>
        <v>1242538763395497984</v>
      </c>
      <c r="C2160">
        <v>0</v>
      </c>
    </row>
    <row r="2161" spans="1:3" x14ac:dyDescent="0.2">
      <c r="A2161" s="1">
        <v>2159</v>
      </c>
      <c r="B2161" s="1" t="str">
        <f>"1242539305618333698"</f>
        <v>1242539305618333698</v>
      </c>
      <c r="C2161">
        <v>0</v>
      </c>
    </row>
    <row r="2162" spans="1:3" x14ac:dyDescent="0.2">
      <c r="A2162" s="1">
        <v>2160</v>
      </c>
      <c r="B2162" s="1" t="str">
        <f>"1242539409641279491"</f>
        <v>1242539409641279491</v>
      </c>
      <c r="C2162">
        <v>0</v>
      </c>
    </row>
    <row r="2163" spans="1:3" x14ac:dyDescent="0.2">
      <c r="A2163" s="1">
        <v>2161</v>
      </c>
      <c r="B2163" s="1" t="str">
        <f>"1242539646049009664"</f>
        <v>1242539646049009664</v>
      </c>
      <c r="C2163">
        <v>0</v>
      </c>
    </row>
    <row r="2164" spans="1:3" x14ac:dyDescent="0.2">
      <c r="A2164" s="1">
        <v>2162</v>
      </c>
      <c r="B2164" s="1" t="str">
        <f>"1242539874760171520"</f>
        <v>1242539874760171520</v>
      </c>
      <c r="C2164">
        <v>0</v>
      </c>
    </row>
    <row r="2165" spans="1:3" x14ac:dyDescent="0.2">
      <c r="A2165" s="1">
        <v>2163</v>
      </c>
      <c r="B2165" s="1" t="str">
        <f>"1242540059578040321"</f>
        <v>1242540059578040321</v>
      </c>
      <c r="C2165">
        <v>0</v>
      </c>
    </row>
    <row r="2166" spans="1:3" x14ac:dyDescent="0.2">
      <c r="A2166" s="1">
        <v>2164</v>
      </c>
      <c r="B2166" s="1" t="str">
        <f>"1242543915812741120"</f>
        <v>1242543915812741120</v>
      </c>
      <c r="C2166">
        <v>0</v>
      </c>
    </row>
    <row r="2167" spans="1:3" x14ac:dyDescent="0.2">
      <c r="A2167" s="1">
        <v>2165</v>
      </c>
      <c r="B2167" s="1" t="str">
        <f>"1242545557001904128"</f>
        <v>1242545557001904128</v>
      </c>
      <c r="C2167">
        <v>0</v>
      </c>
    </row>
    <row r="2168" spans="1:3" x14ac:dyDescent="0.2">
      <c r="A2168" s="1">
        <v>2166</v>
      </c>
      <c r="B2168" s="1" t="str">
        <f>"1242546850638553088"</f>
        <v>1242546850638553088</v>
      </c>
      <c r="C2168">
        <v>0</v>
      </c>
    </row>
    <row r="2169" spans="1:3" x14ac:dyDescent="0.2">
      <c r="A2169" s="1">
        <v>2167</v>
      </c>
      <c r="B2169" s="1" t="str">
        <f>"1242547195771080704"</f>
        <v>1242547195771080704</v>
      </c>
      <c r="C2169">
        <v>0</v>
      </c>
    </row>
    <row r="2170" spans="1:3" x14ac:dyDescent="0.2">
      <c r="A2170" s="1">
        <v>2168</v>
      </c>
      <c r="B2170" s="1" t="str">
        <f>"1242548850331713539"</f>
        <v>1242548850331713539</v>
      </c>
      <c r="C2170">
        <v>0</v>
      </c>
    </row>
    <row r="2171" spans="1:3" x14ac:dyDescent="0.2">
      <c r="A2171" s="1">
        <v>2169</v>
      </c>
      <c r="B2171" s="1" t="str">
        <f>"1242549432631132165"</f>
        <v>1242549432631132165</v>
      </c>
      <c r="C2171">
        <v>0</v>
      </c>
    </row>
    <row r="2172" spans="1:3" x14ac:dyDescent="0.2">
      <c r="A2172" s="1">
        <v>2170</v>
      </c>
      <c r="B2172" s="1" t="str">
        <f>"1242551116614832133"</f>
        <v>1242551116614832133</v>
      </c>
      <c r="C2172">
        <v>0</v>
      </c>
    </row>
    <row r="2173" spans="1:3" x14ac:dyDescent="0.2">
      <c r="A2173" s="1">
        <v>2171</v>
      </c>
      <c r="B2173" s="1" t="str">
        <f>"1242551149674344454"</f>
        <v>1242551149674344454</v>
      </c>
      <c r="C2173">
        <v>0</v>
      </c>
    </row>
    <row r="2174" spans="1:3" x14ac:dyDescent="0.2">
      <c r="A2174" s="1">
        <v>2172</v>
      </c>
      <c r="B2174" s="1" t="str">
        <f>"1242552868638543885"</f>
        <v>1242552868638543885</v>
      </c>
      <c r="C2174">
        <v>0</v>
      </c>
    </row>
    <row r="2175" spans="1:3" x14ac:dyDescent="0.2">
      <c r="A2175" s="1">
        <v>2173</v>
      </c>
      <c r="B2175" s="1" t="str">
        <f>"1242552935105679367"</f>
        <v>1242552935105679367</v>
      </c>
      <c r="C2175">
        <v>0</v>
      </c>
    </row>
    <row r="2176" spans="1:3" x14ac:dyDescent="0.2">
      <c r="A2176" s="1">
        <v>2174</v>
      </c>
      <c r="B2176" s="1" t="str">
        <f>"1242553253554008072"</f>
        <v>1242553253554008072</v>
      </c>
      <c r="C2176">
        <v>0</v>
      </c>
    </row>
    <row r="2177" spans="1:3" x14ac:dyDescent="0.2">
      <c r="A2177" s="1">
        <v>2175</v>
      </c>
      <c r="B2177" s="1" t="str">
        <f>"1242553277658652672"</f>
        <v>1242553277658652672</v>
      </c>
      <c r="C2177">
        <v>0</v>
      </c>
    </row>
    <row r="2178" spans="1:3" x14ac:dyDescent="0.2">
      <c r="A2178" s="1">
        <v>2176</v>
      </c>
      <c r="B2178" s="1" t="str">
        <f>"1242553447179849728"</f>
        <v>1242553447179849728</v>
      </c>
      <c r="C2178">
        <v>0</v>
      </c>
    </row>
    <row r="2179" spans="1:3" x14ac:dyDescent="0.2">
      <c r="A2179" s="1">
        <v>2177</v>
      </c>
      <c r="B2179" s="1" t="str">
        <f>"1242553834444075009"</f>
        <v>1242553834444075009</v>
      </c>
      <c r="C2179">
        <v>0</v>
      </c>
    </row>
    <row r="2180" spans="1:3" x14ac:dyDescent="0.2">
      <c r="A2180" s="1">
        <v>2178</v>
      </c>
      <c r="B2180" s="1" t="str">
        <f>"1242555767502274564"</f>
        <v>1242555767502274564</v>
      </c>
      <c r="C2180">
        <v>0</v>
      </c>
    </row>
    <row r="2181" spans="1:3" x14ac:dyDescent="0.2">
      <c r="A2181" s="1">
        <v>2179</v>
      </c>
      <c r="B2181" s="1" t="str">
        <f>"1242557400357445635"</f>
        <v>1242557400357445635</v>
      </c>
      <c r="C2181">
        <v>0</v>
      </c>
    </row>
    <row r="2182" spans="1:3" x14ac:dyDescent="0.2">
      <c r="A2182" s="1">
        <v>2180</v>
      </c>
      <c r="B2182" s="1" t="str">
        <f>"1242557740939182080"</f>
        <v>1242557740939182080</v>
      </c>
      <c r="C2182">
        <v>0</v>
      </c>
    </row>
    <row r="2183" spans="1:3" x14ac:dyDescent="0.2">
      <c r="A2183" s="1">
        <v>2181</v>
      </c>
      <c r="B2183" s="1" t="str">
        <f>"1242558211414265857"</f>
        <v>1242558211414265857</v>
      </c>
      <c r="C2183">
        <v>0</v>
      </c>
    </row>
    <row r="2184" spans="1:3" x14ac:dyDescent="0.2">
      <c r="A2184" s="1">
        <v>2182</v>
      </c>
      <c r="B2184" s="1" t="str">
        <f>"1242558989558218752"</f>
        <v>1242558989558218752</v>
      </c>
      <c r="C2184">
        <v>0</v>
      </c>
    </row>
    <row r="2185" spans="1:3" x14ac:dyDescent="0.2">
      <c r="A2185" s="1">
        <v>2183</v>
      </c>
      <c r="B2185" s="1" t="str">
        <f>"1242563271099645953"</f>
        <v>1242563271099645953</v>
      </c>
      <c r="C2185">
        <v>0</v>
      </c>
    </row>
    <row r="2186" spans="1:3" x14ac:dyDescent="0.2">
      <c r="A2186" s="1">
        <v>2184</v>
      </c>
      <c r="B2186" s="1" t="str">
        <f>"1242566592128573440"</f>
        <v>1242566592128573440</v>
      </c>
      <c r="C2186">
        <v>1</v>
      </c>
    </row>
    <row r="2187" spans="1:3" x14ac:dyDescent="0.2">
      <c r="A2187" s="1">
        <v>2185</v>
      </c>
      <c r="B2187" s="1" t="str">
        <f>"1242568670309756935"</f>
        <v>1242568670309756935</v>
      </c>
      <c r="C2187">
        <v>0</v>
      </c>
    </row>
    <row r="2188" spans="1:3" x14ac:dyDescent="0.2">
      <c r="A2188" s="1">
        <v>2186</v>
      </c>
      <c r="B2188" s="1" t="str">
        <f>"1242570549634703362"</f>
        <v>1242570549634703362</v>
      </c>
      <c r="C2188">
        <v>0</v>
      </c>
    </row>
    <row r="2189" spans="1:3" x14ac:dyDescent="0.2">
      <c r="A2189" s="1">
        <v>2187</v>
      </c>
      <c r="B2189" s="1" t="str">
        <f>"1242570643956281345"</f>
        <v>1242570643956281345</v>
      </c>
      <c r="C2189">
        <v>0</v>
      </c>
    </row>
    <row r="2190" spans="1:3" x14ac:dyDescent="0.2">
      <c r="A2190" s="1">
        <v>2188</v>
      </c>
      <c r="B2190" s="1" t="str">
        <f>"1242571316626182144"</f>
        <v>1242571316626182144</v>
      </c>
      <c r="C2190">
        <v>0</v>
      </c>
    </row>
    <row r="2191" spans="1:3" x14ac:dyDescent="0.2">
      <c r="A2191" s="1">
        <v>2189</v>
      </c>
      <c r="B2191" s="1" t="str">
        <f>"1242571813252628496"</f>
        <v>1242571813252628496</v>
      </c>
      <c r="C2191">
        <v>0</v>
      </c>
    </row>
    <row r="2192" spans="1:3" x14ac:dyDescent="0.2">
      <c r="A2192" s="1">
        <v>2190</v>
      </c>
      <c r="B2192" s="1" t="str">
        <f>"1242575300250214402"</f>
        <v>1242575300250214402</v>
      </c>
      <c r="C2192">
        <v>0</v>
      </c>
    </row>
    <row r="2193" spans="1:3" x14ac:dyDescent="0.2">
      <c r="A2193" s="1">
        <v>2191</v>
      </c>
      <c r="B2193" s="1" t="str">
        <f>"1242575337868931072"</f>
        <v>1242575337868931072</v>
      </c>
      <c r="C2193">
        <v>0</v>
      </c>
    </row>
    <row r="2194" spans="1:3" x14ac:dyDescent="0.2">
      <c r="A2194" s="1">
        <v>2192</v>
      </c>
      <c r="B2194" s="1" t="str">
        <f>"1242575534481170438"</f>
        <v>1242575534481170438</v>
      </c>
      <c r="C2194">
        <v>0</v>
      </c>
    </row>
    <row r="2195" spans="1:3" x14ac:dyDescent="0.2">
      <c r="A2195" s="1">
        <v>2193</v>
      </c>
      <c r="B2195" s="1" t="str">
        <f>"1242576128272973824"</f>
        <v>1242576128272973824</v>
      </c>
      <c r="C2195">
        <v>0</v>
      </c>
    </row>
    <row r="2196" spans="1:3" x14ac:dyDescent="0.2">
      <c r="A2196" s="1">
        <v>2194</v>
      </c>
      <c r="B2196" s="1" t="str">
        <f>"1242577047614095360"</f>
        <v>1242577047614095360</v>
      </c>
      <c r="C2196">
        <v>0</v>
      </c>
    </row>
    <row r="2197" spans="1:3" x14ac:dyDescent="0.2">
      <c r="A2197" s="1">
        <v>2195</v>
      </c>
      <c r="B2197" s="1" t="str">
        <f>"1242578653390819337"</f>
        <v>1242578653390819337</v>
      </c>
      <c r="C2197">
        <v>0</v>
      </c>
    </row>
    <row r="2198" spans="1:3" x14ac:dyDescent="0.2">
      <c r="A2198" s="1">
        <v>2196</v>
      </c>
      <c r="B2198" s="1" t="str">
        <f>"1242579546903318528"</f>
        <v>1242579546903318528</v>
      </c>
      <c r="C2198">
        <v>0</v>
      </c>
    </row>
    <row r="2199" spans="1:3" x14ac:dyDescent="0.2">
      <c r="A2199" s="1">
        <v>2197</v>
      </c>
      <c r="B2199" s="1" t="str">
        <f>"1242581077731966978"</f>
        <v>1242581077731966978</v>
      </c>
      <c r="C2199">
        <v>0</v>
      </c>
    </row>
    <row r="2200" spans="1:3" x14ac:dyDescent="0.2">
      <c r="A2200" s="1">
        <v>2198</v>
      </c>
      <c r="B2200" s="1" t="str">
        <f>"1242582157064835072"</f>
        <v>1242582157064835072</v>
      </c>
      <c r="C2200">
        <v>0</v>
      </c>
    </row>
    <row r="2201" spans="1:3" x14ac:dyDescent="0.2">
      <c r="A2201" s="1">
        <v>2199</v>
      </c>
      <c r="B2201" s="1" t="str">
        <f>"1242582858578845697"</f>
        <v>1242582858578845697</v>
      </c>
      <c r="C2201">
        <v>0</v>
      </c>
    </row>
    <row r="2202" spans="1:3" x14ac:dyDescent="0.2">
      <c r="A2202" s="1">
        <v>2200</v>
      </c>
      <c r="B2202" s="1" t="str">
        <f>"1242585577486266370"</f>
        <v>1242585577486266370</v>
      </c>
      <c r="C2202">
        <v>1</v>
      </c>
    </row>
    <row r="2203" spans="1:3" x14ac:dyDescent="0.2">
      <c r="A2203" s="1">
        <v>2201</v>
      </c>
      <c r="B2203" s="1" t="str">
        <f>"1242587055676424192"</f>
        <v>1242587055676424192</v>
      </c>
      <c r="C2203">
        <v>0</v>
      </c>
    </row>
    <row r="2204" spans="1:3" x14ac:dyDescent="0.2">
      <c r="A2204" s="1">
        <v>2202</v>
      </c>
      <c r="B2204" s="1" t="str">
        <f>"1242588319311167488"</f>
        <v>1242588319311167488</v>
      </c>
      <c r="C2204">
        <v>0</v>
      </c>
    </row>
    <row r="2205" spans="1:3" x14ac:dyDescent="0.2">
      <c r="A2205" s="1">
        <v>2203</v>
      </c>
      <c r="B2205" s="1" t="str">
        <f>"1242589148625731585"</f>
        <v>1242589148625731585</v>
      </c>
      <c r="C2205">
        <v>1</v>
      </c>
    </row>
    <row r="2206" spans="1:3" x14ac:dyDescent="0.2">
      <c r="A2206" s="1">
        <v>2204</v>
      </c>
      <c r="B2206" s="1" t="str">
        <f>"1242593480578342917"</f>
        <v>1242593480578342917</v>
      </c>
      <c r="C2206">
        <v>0</v>
      </c>
    </row>
    <row r="2207" spans="1:3" x14ac:dyDescent="0.2">
      <c r="A2207" s="1">
        <v>2205</v>
      </c>
      <c r="B2207" s="1" t="str">
        <f>"1242593576019791873"</f>
        <v>1242593576019791873</v>
      </c>
      <c r="C2207">
        <v>1</v>
      </c>
    </row>
    <row r="2208" spans="1:3" x14ac:dyDescent="0.2">
      <c r="A2208" s="1">
        <v>2206</v>
      </c>
      <c r="B2208" s="1" t="str">
        <f>"1242595129589932039"</f>
        <v>1242595129589932039</v>
      </c>
      <c r="C2208">
        <v>0</v>
      </c>
    </row>
    <row r="2209" spans="1:3" x14ac:dyDescent="0.2">
      <c r="A2209" s="1">
        <v>2207</v>
      </c>
      <c r="B2209" s="1" t="str">
        <f>"1242604085636988930"</f>
        <v>1242604085636988930</v>
      </c>
      <c r="C2209">
        <v>0</v>
      </c>
    </row>
    <row r="2210" spans="1:3" x14ac:dyDescent="0.2">
      <c r="A2210" s="1">
        <v>2208</v>
      </c>
      <c r="B2210" s="1" t="str">
        <f>"1242615232633110529"</f>
        <v>1242615232633110529</v>
      </c>
      <c r="C2210">
        <v>0</v>
      </c>
    </row>
    <row r="2211" spans="1:3" x14ac:dyDescent="0.2">
      <c r="A2211" s="1">
        <v>2209</v>
      </c>
      <c r="B2211" s="1" t="str">
        <f>"1242616399849275393"</f>
        <v>1242616399849275393</v>
      </c>
      <c r="C2211">
        <v>0</v>
      </c>
    </row>
    <row r="2212" spans="1:3" x14ac:dyDescent="0.2">
      <c r="A2212" s="1">
        <v>2210</v>
      </c>
      <c r="B2212" s="1" t="str">
        <f>"1242619950038241280"</f>
        <v>1242619950038241280</v>
      </c>
      <c r="C2212">
        <v>0</v>
      </c>
    </row>
    <row r="2213" spans="1:3" x14ac:dyDescent="0.2">
      <c r="A2213" s="1">
        <v>2211</v>
      </c>
      <c r="B2213" s="1" t="str">
        <f>"1242631396335722503"</f>
        <v>1242631396335722503</v>
      </c>
      <c r="C2213">
        <v>0</v>
      </c>
    </row>
    <row r="2214" spans="1:3" x14ac:dyDescent="0.2">
      <c r="A2214" s="1">
        <v>2212</v>
      </c>
      <c r="B2214" s="1" t="str">
        <f>"1242692184408764416"</f>
        <v>1242692184408764416</v>
      </c>
      <c r="C2214">
        <v>0</v>
      </c>
    </row>
    <row r="2215" spans="1:3" x14ac:dyDescent="0.2">
      <c r="A2215" s="1">
        <v>2213</v>
      </c>
      <c r="B2215" s="1" t="str">
        <f>"1242704677826854913"</f>
        <v>1242704677826854913</v>
      </c>
      <c r="C2215">
        <v>0</v>
      </c>
    </row>
    <row r="2216" spans="1:3" x14ac:dyDescent="0.2">
      <c r="A2216" s="1">
        <v>2214</v>
      </c>
      <c r="B2216" s="1" t="str">
        <f>"1242708787175317504"</f>
        <v>1242708787175317504</v>
      </c>
      <c r="C2216">
        <v>1</v>
      </c>
    </row>
    <row r="2217" spans="1:3" x14ac:dyDescent="0.2">
      <c r="A2217" s="1">
        <v>2215</v>
      </c>
      <c r="B2217" s="1" t="str">
        <f>"1242708972265750530"</f>
        <v>1242708972265750530</v>
      </c>
      <c r="C2217">
        <v>1</v>
      </c>
    </row>
    <row r="2218" spans="1:3" x14ac:dyDescent="0.2">
      <c r="A2218" s="1">
        <v>2216</v>
      </c>
      <c r="B2218" s="1" t="str">
        <f>"1242711346703224832"</f>
        <v>1242711346703224832</v>
      </c>
      <c r="C2218">
        <v>0</v>
      </c>
    </row>
    <row r="2219" spans="1:3" x14ac:dyDescent="0.2">
      <c r="A2219" s="1">
        <v>2217</v>
      </c>
      <c r="B2219" s="1" t="str">
        <f>"1242713790677909504"</f>
        <v>1242713790677909504</v>
      </c>
      <c r="C2219">
        <v>0</v>
      </c>
    </row>
    <row r="2220" spans="1:3" x14ac:dyDescent="0.2">
      <c r="A2220" s="1">
        <v>2218</v>
      </c>
      <c r="B2220" s="1" t="str">
        <f>"1242714096891461632"</f>
        <v>1242714096891461632</v>
      </c>
      <c r="C2220">
        <v>0</v>
      </c>
    </row>
    <row r="2221" spans="1:3" x14ac:dyDescent="0.2">
      <c r="A2221" s="1">
        <v>2219</v>
      </c>
      <c r="B2221" s="1" t="str">
        <f>"1242714409283313664"</f>
        <v>1242714409283313664</v>
      </c>
      <c r="C2221">
        <v>0</v>
      </c>
    </row>
    <row r="2222" spans="1:3" x14ac:dyDescent="0.2">
      <c r="A2222" s="1">
        <v>2220</v>
      </c>
      <c r="B2222" s="1" t="str">
        <f>"1242717282805186560"</f>
        <v>1242717282805186560</v>
      </c>
      <c r="C2222">
        <v>0</v>
      </c>
    </row>
    <row r="2223" spans="1:3" x14ac:dyDescent="0.2">
      <c r="A2223" s="1">
        <v>2221</v>
      </c>
      <c r="B2223" s="1" t="str">
        <f>"1242717423775764480"</f>
        <v>1242717423775764480</v>
      </c>
      <c r="C2223">
        <v>1</v>
      </c>
    </row>
    <row r="2224" spans="1:3" x14ac:dyDescent="0.2">
      <c r="A2224" s="1">
        <v>2222</v>
      </c>
      <c r="B2224" s="1" t="str">
        <f>"1242717639581016064"</f>
        <v>1242717639581016064</v>
      </c>
      <c r="C2224">
        <v>0</v>
      </c>
    </row>
    <row r="2225" spans="1:3" x14ac:dyDescent="0.2">
      <c r="A2225" s="1">
        <v>2223</v>
      </c>
      <c r="B2225" s="1" t="str">
        <f>"1242718257775345666"</f>
        <v>1242718257775345666</v>
      </c>
      <c r="C2225">
        <v>0</v>
      </c>
    </row>
    <row r="2226" spans="1:3" x14ac:dyDescent="0.2">
      <c r="A2226" s="1">
        <v>2224</v>
      </c>
      <c r="B2226" s="1" t="str">
        <f>"1242718729613520896"</f>
        <v>1242718729613520896</v>
      </c>
      <c r="C2226">
        <v>0</v>
      </c>
    </row>
    <row r="2227" spans="1:3" x14ac:dyDescent="0.2">
      <c r="A2227" s="1">
        <v>2225</v>
      </c>
      <c r="B2227" s="1" t="str">
        <f>"1242719361351196672"</f>
        <v>1242719361351196672</v>
      </c>
      <c r="C2227">
        <v>0</v>
      </c>
    </row>
    <row r="2228" spans="1:3" x14ac:dyDescent="0.2">
      <c r="A2228" s="1">
        <v>2226</v>
      </c>
      <c r="B2228" s="1" t="str">
        <f>"1242721189556113408"</f>
        <v>1242721189556113408</v>
      </c>
      <c r="C2228">
        <v>0</v>
      </c>
    </row>
    <row r="2229" spans="1:3" x14ac:dyDescent="0.2">
      <c r="A2229" s="1">
        <v>2227</v>
      </c>
      <c r="B2229" s="1" t="str">
        <f>"1242723513120808960"</f>
        <v>1242723513120808960</v>
      </c>
      <c r="C2229">
        <v>0</v>
      </c>
    </row>
    <row r="2230" spans="1:3" x14ac:dyDescent="0.2">
      <c r="A2230" s="1">
        <v>2228</v>
      </c>
      <c r="B2230" s="1" t="str">
        <f>"1242724083126677504"</f>
        <v>1242724083126677504</v>
      </c>
      <c r="C2230">
        <v>0</v>
      </c>
    </row>
    <row r="2231" spans="1:3" x14ac:dyDescent="0.2">
      <c r="A2231" s="1">
        <v>2229</v>
      </c>
      <c r="B2231" s="1" t="str">
        <f>"1242725730368323585"</f>
        <v>1242725730368323585</v>
      </c>
      <c r="C2231">
        <v>0</v>
      </c>
    </row>
    <row r="2232" spans="1:3" x14ac:dyDescent="0.2">
      <c r="A2232" s="1">
        <v>2230</v>
      </c>
      <c r="B2232" s="1" t="str">
        <f>"1242727086453854208"</f>
        <v>1242727086453854208</v>
      </c>
      <c r="C2232">
        <v>0</v>
      </c>
    </row>
    <row r="2233" spans="1:3" x14ac:dyDescent="0.2">
      <c r="A2233" s="1">
        <v>2231</v>
      </c>
      <c r="B2233" s="1" t="str">
        <f>"1242727160126857217"</f>
        <v>1242727160126857217</v>
      </c>
      <c r="C2233">
        <v>0</v>
      </c>
    </row>
    <row r="2234" spans="1:3" x14ac:dyDescent="0.2">
      <c r="A2234" s="1">
        <v>2232</v>
      </c>
      <c r="B2234" s="1" t="str">
        <f>"1242728156370554880"</f>
        <v>1242728156370554880</v>
      </c>
      <c r="C2234">
        <v>0</v>
      </c>
    </row>
    <row r="2235" spans="1:3" x14ac:dyDescent="0.2">
      <c r="A2235" s="1">
        <v>2233</v>
      </c>
      <c r="B2235" s="1" t="str">
        <f>"1242729446450384897"</f>
        <v>1242729446450384897</v>
      </c>
      <c r="C2235">
        <v>0</v>
      </c>
    </row>
    <row r="2236" spans="1:3" x14ac:dyDescent="0.2">
      <c r="A2236" s="1">
        <v>2234</v>
      </c>
      <c r="B2236" s="1" t="str">
        <f>"1242732152309022728"</f>
        <v>1242732152309022728</v>
      </c>
      <c r="C2236">
        <v>0</v>
      </c>
    </row>
    <row r="2237" spans="1:3" x14ac:dyDescent="0.2">
      <c r="A2237" s="1">
        <v>2235</v>
      </c>
      <c r="B2237" s="1" t="str">
        <f>"1242732179672707072"</f>
        <v>1242732179672707072</v>
      </c>
      <c r="C2237">
        <v>0</v>
      </c>
    </row>
    <row r="2238" spans="1:3" x14ac:dyDescent="0.2">
      <c r="A2238" s="1">
        <v>2236</v>
      </c>
      <c r="B2238" s="1" t="str">
        <f>"1242732661044543488"</f>
        <v>1242732661044543488</v>
      </c>
      <c r="C2238">
        <v>0</v>
      </c>
    </row>
    <row r="2239" spans="1:3" x14ac:dyDescent="0.2">
      <c r="A2239" s="1">
        <v>2237</v>
      </c>
      <c r="B2239" s="1" t="str">
        <f>"1242736044010868738"</f>
        <v>1242736044010868738</v>
      </c>
      <c r="C2239">
        <v>0</v>
      </c>
    </row>
    <row r="2240" spans="1:3" x14ac:dyDescent="0.2">
      <c r="A2240" s="1">
        <v>2238</v>
      </c>
      <c r="B2240" s="1" t="str">
        <f>"1242737404395630592"</f>
        <v>1242737404395630592</v>
      </c>
      <c r="C2240">
        <v>0</v>
      </c>
    </row>
    <row r="2241" spans="1:3" x14ac:dyDescent="0.2">
      <c r="A2241" s="1">
        <v>2239</v>
      </c>
      <c r="B2241" s="1" t="str">
        <f>"1242737789638184961"</f>
        <v>1242737789638184961</v>
      </c>
      <c r="C2241">
        <v>0</v>
      </c>
    </row>
    <row r="2242" spans="1:3" x14ac:dyDescent="0.2">
      <c r="A2242" s="1">
        <v>2240</v>
      </c>
      <c r="B2242" s="1" t="str">
        <f>"1242738382062657538"</f>
        <v>1242738382062657538</v>
      </c>
      <c r="C2242">
        <v>0</v>
      </c>
    </row>
    <row r="2243" spans="1:3" x14ac:dyDescent="0.2">
      <c r="A2243" s="1">
        <v>2241</v>
      </c>
      <c r="B2243" s="1" t="str">
        <f>"1242739911658217472"</f>
        <v>1242739911658217472</v>
      </c>
      <c r="C2243">
        <v>1</v>
      </c>
    </row>
    <row r="2244" spans="1:3" x14ac:dyDescent="0.2">
      <c r="A2244" s="1">
        <v>2242</v>
      </c>
      <c r="B2244" s="1" t="str">
        <f>"1242740611670847488"</f>
        <v>1242740611670847488</v>
      </c>
      <c r="C2244">
        <v>0</v>
      </c>
    </row>
    <row r="2245" spans="1:3" x14ac:dyDescent="0.2">
      <c r="A2245" s="1">
        <v>2243</v>
      </c>
      <c r="B2245" s="1" t="str">
        <f>"1242743674653597696"</f>
        <v>1242743674653597696</v>
      </c>
      <c r="C2245">
        <v>0</v>
      </c>
    </row>
    <row r="2246" spans="1:3" x14ac:dyDescent="0.2">
      <c r="A2246" s="1">
        <v>2244</v>
      </c>
      <c r="B2246" s="1" t="str">
        <f>"1242745457337663489"</f>
        <v>1242745457337663489</v>
      </c>
      <c r="C2246">
        <v>1</v>
      </c>
    </row>
    <row r="2247" spans="1:3" x14ac:dyDescent="0.2">
      <c r="A2247" s="1">
        <v>2245</v>
      </c>
      <c r="B2247" s="1" t="str">
        <f>"1242746034964631552"</f>
        <v>1242746034964631552</v>
      </c>
      <c r="C2247">
        <v>0</v>
      </c>
    </row>
    <row r="2248" spans="1:3" x14ac:dyDescent="0.2">
      <c r="A2248" s="1">
        <v>2246</v>
      </c>
      <c r="B2248" s="1" t="str">
        <f>"1242746398929534976"</f>
        <v>1242746398929534976</v>
      </c>
      <c r="C2248">
        <v>0</v>
      </c>
    </row>
    <row r="2249" spans="1:3" x14ac:dyDescent="0.2">
      <c r="A2249" s="1">
        <v>2247</v>
      </c>
      <c r="B2249" s="1" t="str">
        <f>"1242746985544921088"</f>
        <v>1242746985544921088</v>
      </c>
      <c r="C2249">
        <v>0</v>
      </c>
    </row>
    <row r="2250" spans="1:3" x14ac:dyDescent="0.2">
      <c r="A2250" s="1">
        <v>2248</v>
      </c>
      <c r="B2250" s="1" t="str">
        <f>"1242747770085289984"</f>
        <v>1242747770085289984</v>
      </c>
      <c r="C2250">
        <v>0</v>
      </c>
    </row>
    <row r="2251" spans="1:3" x14ac:dyDescent="0.2">
      <c r="A2251" s="1">
        <v>2249</v>
      </c>
      <c r="B2251" s="1" t="str">
        <f>"1242749035213197313"</f>
        <v>1242749035213197313</v>
      </c>
      <c r="C2251">
        <v>0</v>
      </c>
    </row>
    <row r="2252" spans="1:3" x14ac:dyDescent="0.2">
      <c r="A2252" s="1">
        <v>2250</v>
      </c>
      <c r="B2252" s="1" t="str">
        <f>"1242750749060345856"</f>
        <v>1242750749060345856</v>
      </c>
      <c r="C2252">
        <v>1</v>
      </c>
    </row>
    <row r="2253" spans="1:3" x14ac:dyDescent="0.2">
      <c r="A2253" s="1">
        <v>2251</v>
      </c>
      <c r="B2253" s="1" t="str">
        <f>"1242751322459430912"</f>
        <v>1242751322459430912</v>
      </c>
      <c r="C2253">
        <v>0</v>
      </c>
    </row>
    <row r="2254" spans="1:3" x14ac:dyDescent="0.2">
      <c r="A2254" s="1">
        <v>2252</v>
      </c>
      <c r="B2254" s="1" t="str">
        <f>"1242751852191666176"</f>
        <v>1242751852191666176</v>
      </c>
      <c r="C2254">
        <v>0</v>
      </c>
    </row>
    <row r="2255" spans="1:3" x14ac:dyDescent="0.2">
      <c r="A2255" s="1">
        <v>2253</v>
      </c>
      <c r="B2255" s="1" t="str">
        <f>"1242753315693301761"</f>
        <v>1242753315693301761</v>
      </c>
      <c r="C2255">
        <v>0</v>
      </c>
    </row>
    <row r="2256" spans="1:3" x14ac:dyDescent="0.2">
      <c r="A2256" s="1">
        <v>2254</v>
      </c>
      <c r="B2256" s="1" t="str">
        <f>"1242753499378655232"</f>
        <v>1242753499378655232</v>
      </c>
      <c r="C2256">
        <v>0</v>
      </c>
    </row>
    <row r="2257" spans="1:3" x14ac:dyDescent="0.2">
      <c r="A2257" s="1">
        <v>2255</v>
      </c>
      <c r="B2257" s="1" t="str">
        <f>"1242753870490669056"</f>
        <v>1242753870490669056</v>
      </c>
      <c r="C2257">
        <v>0</v>
      </c>
    </row>
    <row r="2258" spans="1:3" x14ac:dyDescent="0.2">
      <c r="A2258" s="1">
        <v>2256</v>
      </c>
      <c r="B2258" s="1" t="str">
        <f>"1242755072016220162"</f>
        <v>1242755072016220162</v>
      </c>
      <c r="C2258">
        <v>0</v>
      </c>
    </row>
    <row r="2259" spans="1:3" x14ac:dyDescent="0.2">
      <c r="A2259" s="1">
        <v>2257</v>
      </c>
      <c r="B2259" s="1" t="str">
        <f>"1242756078259130369"</f>
        <v>1242756078259130369</v>
      </c>
      <c r="C2259">
        <v>0</v>
      </c>
    </row>
    <row r="2260" spans="1:3" x14ac:dyDescent="0.2">
      <c r="A2260" s="1">
        <v>2258</v>
      </c>
      <c r="B2260" s="1" t="str">
        <f>"1242756298858541057"</f>
        <v>1242756298858541057</v>
      </c>
      <c r="C2260">
        <v>1</v>
      </c>
    </row>
    <row r="2261" spans="1:3" x14ac:dyDescent="0.2">
      <c r="A2261" s="1">
        <v>2259</v>
      </c>
      <c r="B2261" s="1" t="str">
        <f>"1242756863172792320"</f>
        <v>1242756863172792320</v>
      </c>
      <c r="C2261">
        <v>0</v>
      </c>
    </row>
    <row r="2262" spans="1:3" x14ac:dyDescent="0.2">
      <c r="A2262" s="1">
        <v>2260</v>
      </c>
      <c r="B2262" s="1" t="str">
        <f>"1242757028323434496"</f>
        <v>1242757028323434496</v>
      </c>
      <c r="C2262">
        <v>0</v>
      </c>
    </row>
    <row r="2263" spans="1:3" x14ac:dyDescent="0.2">
      <c r="A2263" s="1">
        <v>2261</v>
      </c>
      <c r="B2263" s="1" t="str">
        <f>"1242757387318157312"</f>
        <v>1242757387318157312</v>
      </c>
      <c r="C2263">
        <v>0</v>
      </c>
    </row>
    <row r="2264" spans="1:3" x14ac:dyDescent="0.2">
      <c r="A2264" s="1">
        <v>2262</v>
      </c>
      <c r="B2264" s="1" t="str">
        <f>"1242759123365769216"</f>
        <v>1242759123365769216</v>
      </c>
      <c r="C2264">
        <v>0</v>
      </c>
    </row>
    <row r="2265" spans="1:3" x14ac:dyDescent="0.2">
      <c r="A2265" s="1">
        <v>2263</v>
      </c>
      <c r="B2265" s="1" t="str">
        <f>"1242760532773478401"</f>
        <v>1242760532773478401</v>
      </c>
      <c r="C2265">
        <v>0</v>
      </c>
    </row>
    <row r="2266" spans="1:3" x14ac:dyDescent="0.2">
      <c r="A2266" s="1">
        <v>2264</v>
      </c>
      <c r="B2266" s="1" t="str">
        <f>"1242760605771194368"</f>
        <v>1242760605771194368</v>
      </c>
      <c r="C2266">
        <v>0</v>
      </c>
    </row>
    <row r="2267" spans="1:3" x14ac:dyDescent="0.2">
      <c r="A2267" s="1">
        <v>2265</v>
      </c>
      <c r="B2267" s="1" t="str">
        <f>"1242762500480827393"</f>
        <v>1242762500480827393</v>
      </c>
      <c r="C2267">
        <v>0</v>
      </c>
    </row>
    <row r="2268" spans="1:3" x14ac:dyDescent="0.2">
      <c r="A2268" s="1">
        <v>2266</v>
      </c>
      <c r="B2268" s="1" t="str">
        <f>"1242762937401565185"</f>
        <v>1242762937401565185</v>
      </c>
      <c r="C2268">
        <v>0</v>
      </c>
    </row>
    <row r="2269" spans="1:3" x14ac:dyDescent="0.2">
      <c r="A2269" s="1">
        <v>2267</v>
      </c>
      <c r="B2269" s="1" t="str">
        <f>"1242764891586428928"</f>
        <v>1242764891586428928</v>
      </c>
      <c r="C2269">
        <v>0</v>
      </c>
    </row>
    <row r="2270" spans="1:3" x14ac:dyDescent="0.2">
      <c r="A2270" s="1">
        <v>2268</v>
      </c>
      <c r="B2270" s="1" t="str">
        <f>"1242764970892374017"</f>
        <v>1242764970892374017</v>
      </c>
      <c r="C2270">
        <v>0</v>
      </c>
    </row>
    <row r="2271" spans="1:3" x14ac:dyDescent="0.2">
      <c r="A2271" s="1">
        <v>2269</v>
      </c>
      <c r="B2271" s="1" t="str">
        <f>"1242765915147698176"</f>
        <v>1242765915147698176</v>
      </c>
      <c r="C2271">
        <v>0</v>
      </c>
    </row>
    <row r="2272" spans="1:3" x14ac:dyDescent="0.2">
      <c r="A2272" s="1">
        <v>2270</v>
      </c>
      <c r="B2272" s="1" t="str">
        <f>"1242767503098552321"</f>
        <v>1242767503098552321</v>
      </c>
      <c r="C2272">
        <v>0</v>
      </c>
    </row>
    <row r="2273" spans="1:3" x14ac:dyDescent="0.2">
      <c r="A2273" s="1">
        <v>2271</v>
      </c>
      <c r="B2273" s="1" t="str">
        <f>"1242768062291599362"</f>
        <v>1242768062291599362</v>
      </c>
      <c r="C2273">
        <v>0</v>
      </c>
    </row>
    <row r="2274" spans="1:3" x14ac:dyDescent="0.2">
      <c r="A2274" s="1">
        <v>2272</v>
      </c>
      <c r="B2274" s="1" t="str">
        <f>"1242772832754577408"</f>
        <v>1242772832754577408</v>
      </c>
      <c r="C2274">
        <v>1</v>
      </c>
    </row>
    <row r="2275" spans="1:3" x14ac:dyDescent="0.2">
      <c r="A2275" s="1">
        <v>2273</v>
      </c>
      <c r="B2275" s="1" t="str">
        <f>"1242774232267980800"</f>
        <v>1242774232267980800</v>
      </c>
      <c r="C2275">
        <v>0</v>
      </c>
    </row>
    <row r="2276" spans="1:3" x14ac:dyDescent="0.2">
      <c r="A2276" s="1">
        <v>2274</v>
      </c>
      <c r="B2276" s="1" t="str">
        <f>"1242774851686936581"</f>
        <v>1242774851686936581</v>
      </c>
      <c r="C2276">
        <v>0</v>
      </c>
    </row>
    <row r="2277" spans="1:3" x14ac:dyDescent="0.2">
      <c r="A2277" s="1">
        <v>2275</v>
      </c>
      <c r="B2277" s="1" t="str">
        <f>"1242775414273200129"</f>
        <v>1242775414273200129</v>
      </c>
      <c r="C2277">
        <v>0</v>
      </c>
    </row>
    <row r="2278" spans="1:3" x14ac:dyDescent="0.2">
      <c r="A2278" s="1">
        <v>2276</v>
      </c>
      <c r="B2278" s="1" t="str">
        <f>"1242777786185592832"</f>
        <v>1242777786185592832</v>
      </c>
      <c r="C2278">
        <v>0</v>
      </c>
    </row>
    <row r="2279" spans="1:3" x14ac:dyDescent="0.2">
      <c r="A2279" s="1">
        <v>2277</v>
      </c>
      <c r="B2279" s="1" t="str">
        <f>"1242779007248203781"</f>
        <v>1242779007248203781</v>
      </c>
      <c r="C2279">
        <v>0</v>
      </c>
    </row>
    <row r="2280" spans="1:3" x14ac:dyDescent="0.2">
      <c r="A2280" s="1">
        <v>2278</v>
      </c>
      <c r="B2280" s="1" t="str">
        <f>"1242779215809916929"</f>
        <v>1242779215809916929</v>
      </c>
      <c r="C2280">
        <v>0</v>
      </c>
    </row>
    <row r="2281" spans="1:3" x14ac:dyDescent="0.2">
      <c r="A2281" s="1">
        <v>2279</v>
      </c>
      <c r="B2281" s="1" t="str">
        <f>"1242779255257300993"</f>
        <v>1242779255257300993</v>
      </c>
      <c r="C2281">
        <v>0</v>
      </c>
    </row>
    <row r="2282" spans="1:3" x14ac:dyDescent="0.2">
      <c r="A2282" s="1">
        <v>2280</v>
      </c>
      <c r="B2282" s="1" t="str">
        <f>"1242782323369742340"</f>
        <v>1242782323369742340</v>
      </c>
      <c r="C2282">
        <v>0</v>
      </c>
    </row>
    <row r="2283" spans="1:3" x14ac:dyDescent="0.2">
      <c r="A2283" s="1">
        <v>2281</v>
      </c>
      <c r="B2283" s="1" t="str">
        <f>"1242785625633361920"</f>
        <v>1242785625633361920</v>
      </c>
      <c r="C2283">
        <v>0</v>
      </c>
    </row>
    <row r="2284" spans="1:3" x14ac:dyDescent="0.2">
      <c r="A2284" s="1">
        <v>2282</v>
      </c>
      <c r="B2284" s="1" t="str">
        <f>"1242787076287926273"</f>
        <v>1242787076287926273</v>
      </c>
      <c r="C2284">
        <v>0</v>
      </c>
    </row>
    <row r="2285" spans="1:3" x14ac:dyDescent="0.2">
      <c r="A2285" s="1">
        <v>2283</v>
      </c>
      <c r="B2285" s="1" t="str">
        <f>"1242787562978230274"</f>
        <v>1242787562978230274</v>
      </c>
      <c r="C2285">
        <v>0</v>
      </c>
    </row>
    <row r="2286" spans="1:3" x14ac:dyDescent="0.2">
      <c r="A2286" s="1">
        <v>2284</v>
      </c>
      <c r="B2286" s="1" t="str">
        <f>"1242788437066952706"</f>
        <v>1242788437066952706</v>
      </c>
      <c r="C2286">
        <v>0</v>
      </c>
    </row>
    <row r="2287" spans="1:3" x14ac:dyDescent="0.2">
      <c r="A2287" s="1">
        <v>2285</v>
      </c>
      <c r="B2287" s="1" t="str">
        <f>"1242791698339692545"</f>
        <v>1242791698339692545</v>
      </c>
      <c r="C2287">
        <v>0</v>
      </c>
    </row>
    <row r="2288" spans="1:3" x14ac:dyDescent="0.2">
      <c r="A2288" s="1">
        <v>2286</v>
      </c>
      <c r="B2288" s="1" t="str">
        <f>"1242793016554897408"</f>
        <v>1242793016554897408</v>
      </c>
      <c r="C2288">
        <v>0</v>
      </c>
    </row>
    <row r="2289" spans="1:3" x14ac:dyDescent="0.2">
      <c r="A2289" s="1">
        <v>2287</v>
      </c>
      <c r="B2289" s="1" t="str">
        <f>"1242794200392962048"</f>
        <v>1242794200392962048</v>
      </c>
      <c r="C2289">
        <v>0</v>
      </c>
    </row>
    <row r="2290" spans="1:3" x14ac:dyDescent="0.2">
      <c r="A2290" s="1">
        <v>2288</v>
      </c>
      <c r="B2290" s="1" t="str">
        <f>"1242794238372388871"</f>
        <v>1242794238372388871</v>
      </c>
      <c r="C2290">
        <v>0</v>
      </c>
    </row>
    <row r="2291" spans="1:3" x14ac:dyDescent="0.2">
      <c r="A2291" s="1">
        <v>2289</v>
      </c>
      <c r="B2291" s="1" t="str">
        <f>"1242794858252812288"</f>
        <v>1242794858252812288</v>
      </c>
      <c r="C2291">
        <v>0</v>
      </c>
    </row>
    <row r="2292" spans="1:3" x14ac:dyDescent="0.2">
      <c r="A2292" s="1">
        <v>2290</v>
      </c>
      <c r="B2292" s="1" t="str">
        <f>"1242797604364263424"</f>
        <v>1242797604364263424</v>
      </c>
      <c r="C2292">
        <v>0</v>
      </c>
    </row>
    <row r="2293" spans="1:3" x14ac:dyDescent="0.2">
      <c r="A2293" s="1">
        <v>2291</v>
      </c>
      <c r="B2293" s="1" t="str">
        <f>"1242799077999378433"</f>
        <v>1242799077999378433</v>
      </c>
      <c r="C2293">
        <v>0</v>
      </c>
    </row>
    <row r="2294" spans="1:3" x14ac:dyDescent="0.2">
      <c r="A2294" s="1">
        <v>2292</v>
      </c>
      <c r="B2294" s="1" t="str">
        <f>"1242799518476886016"</f>
        <v>1242799518476886016</v>
      </c>
      <c r="C2294">
        <v>0</v>
      </c>
    </row>
    <row r="2295" spans="1:3" x14ac:dyDescent="0.2">
      <c r="A2295" s="1">
        <v>2293</v>
      </c>
      <c r="B2295" s="1" t="str">
        <f>"1242800470248296450"</f>
        <v>1242800470248296450</v>
      </c>
      <c r="C2295">
        <v>0</v>
      </c>
    </row>
    <row r="2296" spans="1:3" x14ac:dyDescent="0.2">
      <c r="A2296" s="1">
        <v>2294</v>
      </c>
      <c r="B2296" s="1" t="str">
        <f>"1242800699077021696"</f>
        <v>1242800699077021696</v>
      </c>
      <c r="C2296">
        <v>0</v>
      </c>
    </row>
    <row r="2297" spans="1:3" x14ac:dyDescent="0.2">
      <c r="A2297" s="1">
        <v>2295</v>
      </c>
      <c r="B2297" s="1" t="str">
        <f>"1242801768343445506"</f>
        <v>1242801768343445506</v>
      </c>
      <c r="C2297">
        <v>0</v>
      </c>
    </row>
    <row r="2298" spans="1:3" x14ac:dyDescent="0.2">
      <c r="A2298" s="1">
        <v>2296</v>
      </c>
      <c r="B2298" s="1" t="str">
        <f>"1242803130007511041"</f>
        <v>1242803130007511041</v>
      </c>
      <c r="C2298">
        <v>0</v>
      </c>
    </row>
    <row r="2299" spans="1:3" x14ac:dyDescent="0.2">
      <c r="A2299" s="1">
        <v>2297</v>
      </c>
      <c r="B2299" s="1" t="str">
        <f>"1242806271851614214"</f>
        <v>1242806271851614214</v>
      </c>
      <c r="C2299">
        <v>0</v>
      </c>
    </row>
    <row r="2300" spans="1:3" x14ac:dyDescent="0.2">
      <c r="A2300" s="1">
        <v>2298</v>
      </c>
      <c r="B2300" s="1" t="str">
        <f>"1242807416187740160"</f>
        <v>1242807416187740160</v>
      </c>
      <c r="C2300">
        <v>0</v>
      </c>
    </row>
    <row r="2301" spans="1:3" x14ac:dyDescent="0.2">
      <c r="A2301" s="1">
        <v>2299</v>
      </c>
      <c r="B2301" s="1" t="str">
        <f>"1242807528372744193"</f>
        <v>1242807528372744193</v>
      </c>
      <c r="C2301">
        <v>0</v>
      </c>
    </row>
    <row r="2302" spans="1:3" x14ac:dyDescent="0.2">
      <c r="A2302" s="1">
        <v>2300</v>
      </c>
      <c r="B2302" s="1" t="str">
        <f>"1242808132553842690"</f>
        <v>1242808132553842690</v>
      </c>
      <c r="C2302">
        <v>0</v>
      </c>
    </row>
    <row r="2303" spans="1:3" x14ac:dyDescent="0.2">
      <c r="A2303" s="1">
        <v>2301</v>
      </c>
      <c r="B2303" s="1" t="str">
        <f>"1242811223827152896"</f>
        <v>1242811223827152896</v>
      </c>
      <c r="C2303">
        <v>0</v>
      </c>
    </row>
    <row r="2304" spans="1:3" x14ac:dyDescent="0.2">
      <c r="A2304" s="1">
        <v>2302</v>
      </c>
      <c r="B2304" s="1" t="str">
        <f>"1242811452399984642"</f>
        <v>1242811452399984642</v>
      </c>
      <c r="C2304">
        <v>0</v>
      </c>
    </row>
    <row r="2305" spans="1:3" x14ac:dyDescent="0.2">
      <c r="A2305" s="1">
        <v>2303</v>
      </c>
      <c r="B2305" s="1" t="str">
        <f>"1242812473163616256"</f>
        <v>1242812473163616256</v>
      </c>
      <c r="C2305">
        <v>0</v>
      </c>
    </row>
    <row r="2306" spans="1:3" x14ac:dyDescent="0.2">
      <c r="A2306" s="1">
        <v>2304</v>
      </c>
      <c r="B2306" s="1" t="str">
        <f>"1242812609885278209"</f>
        <v>1242812609885278209</v>
      </c>
      <c r="C2306">
        <v>0</v>
      </c>
    </row>
    <row r="2307" spans="1:3" x14ac:dyDescent="0.2">
      <c r="A2307" s="1">
        <v>2305</v>
      </c>
      <c r="B2307" s="1" t="str">
        <f>"1242814446684311557"</f>
        <v>1242814446684311557</v>
      </c>
      <c r="C2307">
        <v>0</v>
      </c>
    </row>
    <row r="2308" spans="1:3" x14ac:dyDescent="0.2">
      <c r="A2308" s="1">
        <v>2306</v>
      </c>
      <c r="B2308" s="1" t="str">
        <f>"1242816913694027776"</f>
        <v>1242816913694027776</v>
      </c>
      <c r="C2308">
        <v>0</v>
      </c>
    </row>
    <row r="2309" spans="1:3" x14ac:dyDescent="0.2">
      <c r="A2309" s="1">
        <v>2307</v>
      </c>
      <c r="B2309" s="1" t="str">
        <f>"1242818142730059777"</f>
        <v>1242818142730059777</v>
      </c>
      <c r="C2309">
        <v>0</v>
      </c>
    </row>
    <row r="2310" spans="1:3" x14ac:dyDescent="0.2">
      <c r="A2310" s="1">
        <v>2308</v>
      </c>
      <c r="B2310" s="1" t="str">
        <f>"1242820597752770564"</f>
        <v>1242820597752770564</v>
      </c>
      <c r="C2310">
        <v>0</v>
      </c>
    </row>
    <row r="2311" spans="1:3" x14ac:dyDescent="0.2">
      <c r="A2311" s="1">
        <v>2309</v>
      </c>
      <c r="B2311" s="1" t="str">
        <f>"1242821213384257537"</f>
        <v>1242821213384257537</v>
      </c>
      <c r="C2311">
        <v>0</v>
      </c>
    </row>
    <row r="2312" spans="1:3" x14ac:dyDescent="0.2">
      <c r="A2312" s="1">
        <v>2310</v>
      </c>
      <c r="B2312" s="1" t="str">
        <f>"1242824106925371392"</f>
        <v>1242824106925371392</v>
      </c>
      <c r="C2312">
        <v>0</v>
      </c>
    </row>
    <row r="2313" spans="1:3" x14ac:dyDescent="0.2">
      <c r="A2313" s="1">
        <v>2311</v>
      </c>
      <c r="B2313" s="1" t="str">
        <f>"1242824546769649664"</f>
        <v>1242824546769649664</v>
      </c>
      <c r="C2313">
        <v>0</v>
      </c>
    </row>
    <row r="2314" spans="1:3" x14ac:dyDescent="0.2">
      <c r="A2314" s="1">
        <v>2312</v>
      </c>
      <c r="B2314" s="1" t="str">
        <f>"1242826384092925957"</f>
        <v>1242826384092925957</v>
      </c>
      <c r="C2314">
        <v>0</v>
      </c>
    </row>
    <row r="2315" spans="1:3" x14ac:dyDescent="0.2">
      <c r="A2315" s="1">
        <v>2313</v>
      </c>
      <c r="B2315" s="1" t="str">
        <f>"1242828261492744193"</f>
        <v>1242828261492744193</v>
      </c>
      <c r="C2315">
        <v>0</v>
      </c>
    </row>
    <row r="2316" spans="1:3" x14ac:dyDescent="0.2">
      <c r="A2316" s="1">
        <v>2314</v>
      </c>
      <c r="B2316" s="1" t="str">
        <f>"1242829011191029761"</f>
        <v>1242829011191029761</v>
      </c>
      <c r="C2316">
        <v>0</v>
      </c>
    </row>
    <row r="2317" spans="1:3" x14ac:dyDescent="0.2">
      <c r="A2317" s="1">
        <v>2315</v>
      </c>
      <c r="B2317" s="1" t="str">
        <f>"1242829908625235969"</f>
        <v>1242829908625235969</v>
      </c>
      <c r="C2317">
        <v>0</v>
      </c>
    </row>
    <row r="2318" spans="1:3" x14ac:dyDescent="0.2">
      <c r="A2318" s="1">
        <v>2316</v>
      </c>
      <c r="B2318" s="1" t="str">
        <f>"1242830731409330177"</f>
        <v>1242830731409330177</v>
      </c>
      <c r="C2318">
        <v>0</v>
      </c>
    </row>
    <row r="2319" spans="1:3" x14ac:dyDescent="0.2">
      <c r="A2319" s="1">
        <v>2317</v>
      </c>
      <c r="B2319" s="1" t="str">
        <f>"1242835118349324288"</f>
        <v>1242835118349324288</v>
      </c>
      <c r="C2319">
        <v>0</v>
      </c>
    </row>
    <row r="2320" spans="1:3" x14ac:dyDescent="0.2">
      <c r="A2320" s="1">
        <v>2318</v>
      </c>
      <c r="B2320" s="1" t="str">
        <f>"1242835387808206848"</f>
        <v>1242835387808206848</v>
      </c>
      <c r="C2320">
        <v>0</v>
      </c>
    </row>
    <row r="2321" spans="1:3" x14ac:dyDescent="0.2">
      <c r="A2321" s="1">
        <v>2319</v>
      </c>
      <c r="B2321" s="1" t="str">
        <f>"1242836238736003073"</f>
        <v>1242836238736003073</v>
      </c>
      <c r="C2321">
        <v>0</v>
      </c>
    </row>
    <row r="2322" spans="1:3" x14ac:dyDescent="0.2">
      <c r="A2322" s="1">
        <v>2320</v>
      </c>
      <c r="B2322" s="1" t="str">
        <f>"1242836536527187968"</f>
        <v>1242836536527187968</v>
      </c>
      <c r="C2322">
        <v>0</v>
      </c>
    </row>
    <row r="2323" spans="1:3" x14ac:dyDescent="0.2">
      <c r="A2323" s="1">
        <v>2321</v>
      </c>
      <c r="B2323" s="1" t="str">
        <f>"1242838528117129218"</f>
        <v>1242838528117129218</v>
      </c>
      <c r="C2323">
        <v>1</v>
      </c>
    </row>
    <row r="2324" spans="1:3" x14ac:dyDescent="0.2">
      <c r="A2324" s="1">
        <v>2322</v>
      </c>
      <c r="B2324" s="1" t="str">
        <f>"1242838653241614338"</f>
        <v>1242838653241614338</v>
      </c>
      <c r="C2324">
        <v>0</v>
      </c>
    </row>
    <row r="2325" spans="1:3" x14ac:dyDescent="0.2">
      <c r="A2325" s="1">
        <v>2323</v>
      </c>
      <c r="B2325" s="1" t="str">
        <f>"1242839153986994176"</f>
        <v>1242839153986994176</v>
      </c>
      <c r="C2325">
        <v>0</v>
      </c>
    </row>
    <row r="2326" spans="1:3" x14ac:dyDescent="0.2">
      <c r="A2326" s="1">
        <v>2324</v>
      </c>
      <c r="B2326" s="1" t="str">
        <f>"1242840727417245696"</f>
        <v>1242840727417245696</v>
      </c>
      <c r="C2326">
        <v>0</v>
      </c>
    </row>
    <row r="2327" spans="1:3" x14ac:dyDescent="0.2">
      <c r="A2327" s="1">
        <v>2325</v>
      </c>
      <c r="B2327" s="1" t="str">
        <f>"1242841215818702856"</f>
        <v>1242841215818702856</v>
      </c>
      <c r="C2327">
        <v>0</v>
      </c>
    </row>
    <row r="2328" spans="1:3" x14ac:dyDescent="0.2">
      <c r="A2328" s="1">
        <v>2326</v>
      </c>
      <c r="B2328" s="1" t="str">
        <f>"1242841922743435264"</f>
        <v>1242841922743435264</v>
      </c>
      <c r="C2328">
        <v>0</v>
      </c>
    </row>
    <row r="2329" spans="1:3" x14ac:dyDescent="0.2">
      <c r="A2329" s="1">
        <v>2327</v>
      </c>
      <c r="B2329" s="1" t="str">
        <f>"1242844057623310342"</f>
        <v>1242844057623310342</v>
      </c>
      <c r="C2329">
        <v>0</v>
      </c>
    </row>
    <row r="2330" spans="1:3" x14ac:dyDescent="0.2">
      <c r="A2330" s="1">
        <v>2328</v>
      </c>
      <c r="B2330" s="1" t="str">
        <f>"1242847786514763776"</f>
        <v>1242847786514763776</v>
      </c>
      <c r="C2330">
        <v>0</v>
      </c>
    </row>
    <row r="2331" spans="1:3" x14ac:dyDescent="0.2">
      <c r="A2331" s="1">
        <v>2329</v>
      </c>
      <c r="B2331" s="1" t="str">
        <f>"1242850561705291778"</f>
        <v>1242850561705291778</v>
      </c>
      <c r="C2331">
        <v>0</v>
      </c>
    </row>
    <row r="2332" spans="1:3" x14ac:dyDescent="0.2">
      <c r="A2332" s="1">
        <v>2330</v>
      </c>
      <c r="B2332" s="1" t="str">
        <f>"1242853302104178690"</f>
        <v>1242853302104178690</v>
      </c>
      <c r="C2332">
        <v>0</v>
      </c>
    </row>
    <row r="2333" spans="1:3" x14ac:dyDescent="0.2">
      <c r="A2333" s="1">
        <v>2331</v>
      </c>
      <c r="B2333" s="1" t="str">
        <f>"1242856350436163585"</f>
        <v>1242856350436163585</v>
      </c>
      <c r="C2333">
        <v>0</v>
      </c>
    </row>
    <row r="2334" spans="1:3" x14ac:dyDescent="0.2">
      <c r="A2334" s="1">
        <v>2332</v>
      </c>
      <c r="B2334" s="1" t="str">
        <f>"1242857058606764035"</f>
        <v>1242857058606764035</v>
      </c>
      <c r="C2334">
        <v>0</v>
      </c>
    </row>
    <row r="2335" spans="1:3" x14ac:dyDescent="0.2">
      <c r="A2335" s="1">
        <v>2333</v>
      </c>
      <c r="B2335" s="1" t="str">
        <f>"1242857141247016964"</f>
        <v>1242857141247016964</v>
      </c>
      <c r="C2335">
        <v>1</v>
      </c>
    </row>
    <row r="2336" spans="1:3" x14ac:dyDescent="0.2">
      <c r="A2336" s="1">
        <v>2334</v>
      </c>
      <c r="B2336" s="1" t="str">
        <f>"1242861363594215426"</f>
        <v>1242861363594215426</v>
      </c>
      <c r="C2336">
        <v>0</v>
      </c>
    </row>
    <row r="2337" spans="1:3" x14ac:dyDescent="0.2">
      <c r="A2337" s="1">
        <v>2335</v>
      </c>
      <c r="B2337" s="1" t="str">
        <f>"1242862318964310016"</f>
        <v>1242862318964310016</v>
      </c>
      <c r="C2337">
        <v>0</v>
      </c>
    </row>
    <row r="2338" spans="1:3" x14ac:dyDescent="0.2">
      <c r="A2338" s="1">
        <v>2336</v>
      </c>
      <c r="B2338" s="1" t="str">
        <f>"1242863082445078531"</f>
        <v>1242863082445078531</v>
      </c>
      <c r="C2338">
        <v>0</v>
      </c>
    </row>
    <row r="2339" spans="1:3" x14ac:dyDescent="0.2">
      <c r="A2339" s="1">
        <v>2337</v>
      </c>
      <c r="B2339" s="1" t="str">
        <f>"1242864113371537413"</f>
        <v>1242864113371537413</v>
      </c>
      <c r="C2339">
        <v>0</v>
      </c>
    </row>
    <row r="2340" spans="1:3" x14ac:dyDescent="0.2">
      <c r="A2340" s="1">
        <v>2338</v>
      </c>
      <c r="B2340" s="1" t="str">
        <f>"1242865119262097408"</f>
        <v>1242865119262097408</v>
      </c>
      <c r="C2340">
        <v>0</v>
      </c>
    </row>
    <row r="2341" spans="1:3" x14ac:dyDescent="0.2">
      <c r="A2341" s="1">
        <v>2339</v>
      </c>
      <c r="B2341" s="1" t="str">
        <f>"1242867236651532292"</f>
        <v>1242867236651532292</v>
      </c>
      <c r="C2341">
        <v>0</v>
      </c>
    </row>
    <row r="2342" spans="1:3" x14ac:dyDescent="0.2">
      <c r="A2342" s="1">
        <v>2340</v>
      </c>
      <c r="B2342" s="1" t="str">
        <f>"1242867439911735301"</f>
        <v>1242867439911735301</v>
      </c>
      <c r="C2342">
        <v>0</v>
      </c>
    </row>
    <row r="2343" spans="1:3" x14ac:dyDescent="0.2">
      <c r="A2343" s="1">
        <v>2341</v>
      </c>
      <c r="B2343" s="1" t="str">
        <f>"1242867897799790592"</f>
        <v>1242867897799790592</v>
      </c>
      <c r="C2343">
        <v>0</v>
      </c>
    </row>
    <row r="2344" spans="1:3" x14ac:dyDescent="0.2">
      <c r="A2344" s="1">
        <v>2342</v>
      </c>
      <c r="B2344" s="1" t="str">
        <f>"1242869015925710850"</f>
        <v>1242869015925710850</v>
      </c>
      <c r="C2344">
        <v>0</v>
      </c>
    </row>
    <row r="2345" spans="1:3" x14ac:dyDescent="0.2">
      <c r="A2345" s="1">
        <v>2343</v>
      </c>
      <c r="B2345" s="1" t="str">
        <f>"1242869299825520650"</f>
        <v>1242869299825520650</v>
      </c>
      <c r="C2345">
        <v>0</v>
      </c>
    </row>
    <row r="2346" spans="1:3" x14ac:dyDescent="0.2">
      <c r="A2346" s="1">
        <v>2344</v>
      </c>
      <c r="B2346" s="1" t="str">
        <f>"1242869500543938560"</f>
        <v>1242869500543938560</v>
      </c>
      <c r="C2346">
        <v>0</v>
      </c>
    </row>
    <row r="2347" spans="1:3" x14ac:dyDescent="0.2">
      <c r="A2347" s="1">
        <v>2345</v>
      </c>
      <c r="B2347" s="1" t="str">
        <f>"1242869615493029893"</f>
        <v>1242869615493029893</v>
      </c>
      <c r="C2347">
        <v>0</v>
      </c>
    </row>
    <row r="2348" spans="1:3" x14ac:dyDescent="0.2">
      <c r="A2348" s="1">
        <v>2346</v>
      </c>
      <c r="B2348" s="1" t="str">
        <f>"1242870427598413824"</f>
        <v>1242870427598413824</v>
      </c>
      <c r="C2348">
        <v>0</v>
      </c>
    </row>
    <row r="2349" spans="1:3" x14ac:dyDescent="0.2">
      <c r="A2349" s="1">
        <v>2347</v>
      </c>
      <c r="B2349" s="1" t="str">
        <f>"1242871214206521344"</f>
        <v>1242871214206521344</v>
      </c>
      <c r="C2349">
        <v>0</v>
      </c>
    </row>
    <row r="2350" spans="1:3" x14ac:dyDescent="0.2">
      <c r="A2350" s="1">
        <v>2348</v>
      </c>
      <c r="B2350" s="1" t="str">
        <f>"1242871214365913093"</f>
        <v>1242871214365913093</v>
      </c>
      <c r="C2350">
        <v>1</v>
      </c>
    </row>
    <row r="2351" spans="1:3" x14ac:dyDescent="0.2">
      <c r="A2351" s="1">
        <v>2349</v>
      </c>
      <c r="B2351" s="1" t="str">
        <f>"1242871513683984387"</f>
        <v>1242871513683984387</v>
      </c>
      <c r="C2351">
        <v>0</v>
      </c>
    </row>
    <row r="2352" spans="1:3" x14ac:dyDescent="0.2">
      <c r="A2352" s="1">
        <v>2350</v>
      </c>
      <c r="B2352" s="1" t="str">
        <f>"1242878211148701698"</f>
        <v>1242878211148701698</v>
      </c>
      <c r="C2352">
        <v>0</v>
      </c>
    </row>
    <row r="2353" spans="1:3" x14ac:dyDescent="0.2">
      <c r="A2353" s="1">
        <v>2351</v>
      </c>
      <c r="B2353" s="1" t="str">
        <f>"1242878989695361026"</f>
        <v>1242878989695361026</v>
      </c>
      <c r="C2353">
        <v>0</v>
      </c>
    </row>
    <row r="2354" spans="1:3" x14ac:dyDescent="0.2">
      <c r="A2354" s="1">
        <v>2352</v>
      </c>
      <c r="B2354" s="1" t="str">
        <f>"1242879252850237440"</f>
        <v>1242879252850237440</v>
      </c>
      <c r="C2354">
        <v>0</v>
      </c>
    </row>
    <row r="2355" spans="1:3" x14ac:dyDescent="0.2">
      <c r="A2355" s="1">
        <v>2353</v>
      </c>
      <c r="B2355" s="1" t="str">
        <f>"1242883037953773571"</f>
        <v>1242883037953773571</v>
      </c>
      <c r="C2355">
        <v>0</v>
      </c>
    </row>
    <row r="2356" spans="1:3" x14ac:dyDescent="0.2">
      <c r="A2356" s="1">
        <v>2354</v>
      </c>
      <c r="B2356" s="1" t="str">
        <f>"1242883708358664194"</f>
        <v>1242883708358664194</v>
      </c>
      <c r="C2356">
        <v>1</v>
      </c>
    </row>
    <row r="2357" spans="1:3" x14ac:dyDescent="0.2">
      <c r="A2357" s="1">
        <v>2355</v>
      </c>
      <c r="B2357" s="1" t="str">
        <f>"1242885702267830279"</f>
        <v>1242885702267830279</v>
      </c>
      <c r="C2357">
        <v>1</v>
      </c>
    </row>
    <row r="2358" spans="1:3" x14ac:dyDescent="0.2">
      <c r="A2358" s="1">
        <v>2356</v>
      </c>
      <c r="B2358" s="1" t="str">
        <f>"1242885829044961281"</f>
        <v>1242885829044961281</v>
      </c>
      <c r="C2358">
        <v>0</v>
      </c>
    </row>
    <row r="2359" spans="1:3" x14ac:dyDescent="0.2">
      <c r="A2359" s="1">
        <v>2357</v>
      </c>
      <c r="B2359" s="1" t="str">
        <f>"1242887541059211264"</f>
        <v>1242887541059211264</v>
      </c>
      <c r="C2359">
        <v>0</v>
      </c>
    </row>
    <row r="2360" spans="1:3" x14ac:dyDescent="0.2">
      <c r="A2360" s="1">
        <v>2358</v>
      </c>
      <c r="B2360" s="1" t="str">
        <f>"1242888053095641091"</f>
        <v>1242888053095641091</v>
      </c>
      <c r="C2360">
        <v>1</v>
      </c>
    </row>
    <row r="2361" spans="1:3" x14ac:dyDescent="0.2">
      <c r="A2361" s="1">
        <v>2359</v>
      </c>
      <c r="B2361" s="1" t="str">
        <f>"1242888451436969985"</f>
        <v>1242888451436969985</v>
      </c>
      <c r="C2361">
        <v>0</v>
      </c>
    </row>
    <row r="2362" spans="1:3" x14ac:dyDescent="0.2">
      <c r="A2362" s="1">
        <v>2360</v>
      </c>
      <c r="B2362" s="1" t="str">
        <f>"1242889804536217604"</f>
        <v>1242889804536217604</v>
      </c>
      <c r="C2362">
        <v>0</v>
      </c>
    </row>
    <row r="2363" spans="1:3" x14ac:dyDescent="0.2">
      <c r="A2363" s="1">
        <v>2361</v>
      </c>
      <c r="B2363" s="1" t="str">
        <f>"1242891425353732104"</f>
        <v>1242891425353732104</v>
      </c>
      <c r="C2363">
        <v>0</v>
      </c>
    </row>
    <row r="2364" spans="1:3" x14ac:dyDescent="0.2">
      <c r="A2364" s="1">
        <v>2362</v>
      </c>
      <c r="B2364" s="1" t="str">
        <f>"1242891435608768512"</f>
        <v>1242891435608768512</v>
      </c>
      <c r="C2364">
        <v>0</v>
      </c>
    </row>
    <row r="2365" spans="1:3" x14ac:dyDescent="0.2">
      <c r="A2365" s="1">
        <v>2363</v>
      </c>
      <c r="B2365" s="1" t="str">
        <f>"1242891982684532737"</f>
        <v>1242891982684532737</v>
      </c>
      <c r="C2365">
        <v>0</v>
      </c>
    </row>
    <row r="2366" spans="1:3" x14ac:dyDescent="0.2">
      <c r="A2366" s="1">
        <v>2364</v>
      </c>
      <c r="B2366" s="1" t="str">
        <f>"1242892240135036930"</f>
        <v>1242892240135036930</v>
      </c>
      <c r="C2366">
        <v>0</v>
      </c>
    </row>
    <row r="2367" spans="1:3" x14ac:dyDescent="0.2">
      <c r="A2367" s="1">
        <v>2365</v>
      </c>
      <c r="B2367" s="1" t="str">
        <f>"1242892466912661504"</f>
        <v>1242892466912661504</v>
      </c>
      <c r="C2367">
        <v>0</v>
      </c>
    </row>
    <row r="2368" spans="1:3" x14ac:dyDescent="0.2">
      <c r="A2368" s="1">
        <v>2366</v>
      </c>
      <c r="B2368" s="1" t="str">
        <f>"1242898126303830017"</f>
        <v>1242898126303830017</v>
      </c>
      <c r="C2368">
        <v>0</v>
      </c>
    </row>
    <row r="2369" spans="1:3" x14ac:dyDescent="0.2">
      <c r="A2369" s="1">
        <v>2367</v>
      </c>
      <c r="B2369" s="1" t="str">
        <f>"1242899850540265481"</f>
        <v>1242899850540265481</v>
      </c>
      <c r="C2369">
        <v>0</v>
      </c>
    </row>
    <row r="2370" spans="1:3" x14ac:dyDescent="0.2">
      <c r="A2370" s="1">
        <v>2368</v>
      </c>
      <c r="B2370" s="1" t="str">
        <f>"1242900680379191297"</f>
        <v>1242900680379191297</v>
      </c>
      <c r="C2370">
        <v>0</v>
      </c>
    </row>
    <row r="2371" spans="1:3" x14ac:dyDescent="0.2">
      <c r="A2371" s="1">
        <v>2369</v>
      </c>
      <c r="B2371" s="1" t="str">
        <f>"1242901262607290370"</f>
        <v>1242901262607290370</v>
      </c>
      <c r="C2371">
        <v>0</v>
      </c>
    </row>
    <row r="2372" spans="1:3" x14ac:dyDescent="0.2">
      <c r="A2372" s="1">
        <v>2370</v>
      </c>
      <c r="B2372" s="1" t="str">
        <f>"1242902302719123462"</f>
        <v>1242902302719123462</v>
      </c>
      <c r="C2372">
        <v>0</v>
      </c>
    </row>
    <row r="2373" spans="1:3" x14ac:dyDescent="0.2">
      <c r="A2373" s="1">
        <v>2371</v>
      </c>
      <c r="B2373" s="1" t="str">
        <f>"1242903645496184833"</f>
        <v>1242903645496184833</v>
      </c>
      <c r="C2373">
        <v>0</v>
      </c>
    </row>
    <row r="2374" spans="1:3" x14ac:dyDescent="0.2">
      <c r="A2374" s="1">
        <v>2372</v>
      </c>
      <c r="B2374" s="1" t="str">
        <f>"1242904384431939584"</f>
        <v>1242904384431939584</v>
      </c>
      <c r="C2374">
        <v>0</v>
      </c>
    </row>
    <row r="2375" spans="1:3" x14ac:dyDescent="0.2">
      <c r="A2375" s="1">
        <v>2373</v>
      </c>
      <c r="B2375" s="1" t="str">
        <f>"1242905171975458817"</f>
        <v>1242905171975458817</v>
      </c>
      <c r="C2375">
        <v>0</v>
      </c>
    </row>
    <row r="2376" spans="1:3" x14ac:dyDescent="0.2">
      <c r="A2376" s="1">
        <v>2374</v>
      </c>
      <c r="B2376" s="1" t="str">
        <f>"1242905326166237184"</f>
        <v>1242905326166237184</v>
      </c>
      <c r="C2376">
        <v>0</v>
      </c>
    </row>
    <row r="2377" spans="1:3" x14ac:dyDescent="0.2">
      <c r="A2377" s="1">
        <v>2375</v>
      </c>
      <c r="B2377" s="1" t="str">
        <f>"1242905364447801345"</f>
        <v>1242905364447801345</v>
      </c>
      <c r="C2377">
        <v>1</v>
      </c>
    </row>
    <row r="2378" spans="1:3" x14ac:dyDescent="0.2">
      <c r="A2378" s="1">
        <v>2376</v>
      </c>
      <c r="B2378" s="1" t="str">
        <f>"1242907350438219785"</f>
        <v>1242907350438219785</v>
      </c>
      <c r="C2378">
        <v>1</v>
      </c>
    </row>
    <row r="2379" spans="1:3" x14ac:dyDescent="0.2">
      <c r="A2379" s="1">
        <v>2377</v>
      </c>
      <c r="B2379" s="1" t="str">
        <f>"1242908225470640130"</f>
        <v>1242908225470640130</v>
      </c>
      <c r="C2379">
        <v>0</v>
      </c>
    </row>
    <row r="2380" spans="1:3" x14ac:dyDescent="0.2">
      <c r="A2380" s="1">
        <v>2378</v>
      </c>
      <c r="B2380" s="1" t="str">
        <f>"1242908318143860739"</f>
        <v>1242908318143860739</v>
      </c>
      <c r="C2380">
        <v>1</v>
      </c>
    </row>
    <row r="2381" spans="1:3" x14ac:dyDescent="0.2">
      <c r="A2381" s="1">
        <v>2379</v>
      </c>
      <c r="B2381" s="1" t="str">
        <f>"1242909628419264512"</f>
        <v>1242909628419264512</v>
      </c>
      <c r="C2381">
        <v>0</v>
      </c>
    </row>
    <row r="2382" spans="1:3" x14ac:dyDescent="0.2">
      <c r="A2382" s="1">
        <v>2380</v>
      </c>
      <c r="B2382" s="1" t="str">
        <f>"1242911088229986304"</f>
        <v>1242911088229986304</v>
      </c>
      <c r="C2382">
        <v>0</v>
      </c>
    </row>
    <row r="2383" spans="1:3" x14ac:dyDescent="0.2">
      <c r="A2383" s="1">
        <v>2381</v>
      </c>
      <c r="B2383" s="1" t="str">
        <f>"1242913431117869063"</f>
        <v>1242913431117869063</v>
      </c>
      <c r="C2383">
        <v>0</v>
      </c>
    </row>
    <row r="2384" spans="1:3" x14ac:dyDescent="0.2">
      <c r="A2384" s="1">
        <v>2382</v>
      </c>
      <c r="B2384" s="1" t="str">
        <f>"1242914475314987012"</f>
        <v>1242914475314987012</v>
      </c>
      <c r="C2384">
        <v>0</v>
      </c>
    </row>
    <row r="2385" spans="1:3" x14ac:dyDescent="0.2">
      <c r="A2385" s="1">
        <v>2383</v>
      </c>
      <c r="B2385" s="1" t="str">
        <f>"1242915742800130049"</f>
        <v>1242915742800130049</v>
      </c>
      <c r="C2385">
        <v>0</v>
      </c>
    </row>
    <row r="2386" spans="1:3" x14ac:dyDescent="0.2">
      <c r="A2386" s="1">
        <v>2384</v>
      </c>
      <c r="B2386" s="1" t="str">
        <f>"1242917800517210114"</f>
        <v>1242917800517210114</v>
      </c>
      <c r="C2386">
        <v>0</v>
      </c>
    </row>
    <row r="2387" spans="1:3" x14ac:dyDescent="0.2">
      <c r="A2387" s="1">
        <v>2385</v>
      </c>
      <c r="B2387" s="1" t="str">
        <f>"1242918929783238656"</f>
        <v>1242918929783238656</v>
      </c>
      <c r="C2387">
        <v>0</v>
      </c>
    </row>
    <row r="2388" spans="1:3" x14ac:dyDescent="0.2">
      <c r="A2388" s="1">
        <v>2386</v>
      </c>
      <c r="B2388" s="1" t="str">
        <f>"1242920045979873280"</f>
        <v>1242920045979873280</v>
      </c>
      <c r="C2388">
        <v>0</v>
      </c>
    </row>
    <row r="2389" spans="1:3" x14ac:dyDescent="0.2">
      <c r="A2389" s="1">
        <v>2387</v>
      </c>
      <c r="B2389" s="1" t="str">
        <f>"1242920362121129984"</f>
        <v>1242920362121129984</v>
      </c>
      <c r="C2389">
        <v>0</v>
      </c>
    </row>
    <row r="2390" spans="1:3" x14ac:dyDescent="0.2">
      <c r="A2390" s="1">
        <v>2388</v>
      </c>
      <c r="B2390" s="1" t="str">
        <f>"1242921382981201920"</f>
        <v>1242921382981201920</v>
      </c>
      <c r="C2390">
        <v>0</v>
      </c>
    </row>
    <row r="2391" spans="1:3" x14ac:dyDescent="0.2">
      <c r="A2391" s="1">
        <v>2389</v>
      </c>
      <c r="B2391" s="1" t="str">
        <f>"1242922083560099842"</f>
        <v>1242922083560099842</v>
      </c>
      <c r="C2391">
        <v>0</v>
      </c>
    </row>
    <row r="2392" spans="1:3" x14ac:dyDescent="0.2">
      <c r="A2392" s="1">
        <v>2390</v>
      </c>
      <c r="B2392" s="1" t="str">
        <f>"1242924159283462151"</f>
        <v>1242924159283462151</v>
      </c>
      <c r="C2392">
        <v>0</v>
      </c>
    </row>
    <row r="2393" spans="1:3" x14ac:dyDescent="0.2">
      <c r="A2393" s="1">
        <v>2391</v>
      </c>
      <c r="B2393" s="1" t="str">
        <f>"1242924407774945283"</f>
        <v>1242924407774945283</v>
      </c>
      <c r="C2393">
        <v>0</v>
      </c>
    </row>
    <row r="2394" spans="1:3" x14ac:dyDescent="0.2">
      <c r="A2394" s="1">
        <v>2392</v>
      </c>
      <c r="B2394" s="1" t="str">
        <f>"1242925020898353156"</f>
        <v>1242925020898353156</v>
      </c>
      <c r="C2394">
        <v>0</v>
      </c>
    </row>
    <row r="2395" spans="1:3" x14ac:dyDescent="0.2">
      <c r="A2395" s="1">
        <v>2393</v>
      </c>
      <c r="B2395" s="1" t="str">
        <f>"1242925446859304961"</f>
        <v>1242925446859304961</v>
      </c>
      <c r="C2395">
        <v>0</v>
      </c>
    </row>
    <row r="2396" spans="1:3" x14ac:dyDescent="0.2">
      <c r="A2396" s="1">
        <v>2394</v>
      </c>
      <c r="B2396" s="1" t="str">
        <f>"1242925533836595201"</f>
        <v>1242925533836595201</v>
      </c>
      <c r="C2396">
        <v>0</v>
      </c>
    </row>
    <row r="2397" spans="1:3" x14ac:dyDescent="0.2">
      <c r="A2397" s="1">
        <v>2395</v>
      </c>
      <c r="B2397" s="1" t="str">
        <f>"1242925590153494529"</f>
        <v>1242925590153494529</v>
      </c>
      <c r="C2397">
        <v>0</v>
      </c>
    </row>
    <row r="2398" spans="1:3" x14ac:dyDescent="0.2">
      <c r="A2398" s="1">
        <v>2396</v>
      </c>
      <c r="B2398" s="1" t="str">
        <f>"1242925679500558336"</f>
        <v>1242925679500558336</v>
      </c>
      <c r="C2398">
        <v>0</v>
      </c>
    </row>
    <row r="2399" spans="1:3" x14ac:dyDescent="0.2">
      <c r="A2399" s="1">
        <v>2397</v>
      </c>
      <c r="B2399" s="1" t="str">
        <f>"1242926402783117314"</f>
        <v>1242926402783117314</v>
      </c>
      <c r="C2399">
        <v>0</v>
      </c>
    </row>
    <row r="2400" spans="1:3" x14ac:dyDescent="0.2">
      <c r="A2400" s="1">
        <v>2398</v>
      </c>
      <c r="B2400" s="1" t="str">
        <f>"1242926677321306114"</f>
        <v>1242926677321306114</v>
      </c>
      <c r="C2400">
        <v>0</v>
      </c>
    </row>
    <row r="2401" spans="1:3" x14ac:dyDescent="0.2">
      <c r="A2401" s="1">
        <v>2399</v>
      </c>
      <c r="B2401" s="1" t="str">
        <f>"1242929235079106561"</f>
        <v>1242929235079106561</v>
      </c>
      <c r="C2401">
        <v>0</v>
      </c>
    </row>
    <row r="2402" spans="1:3" x14ac:dyDescent="0.2">
      <c r="A2402" s="1">
        <v>2400</v>
      </c>
      <c r="B2402" s="1" t="str">
        <f>"1242929262849593355"</f>
        <v>1242929262849593355</v>
      </c>
      <c r="C2402">
        <v>0</v>
      </c>
    </row>
    <row r="2403" spans="1:3" x14ac:dyDescent="0.2">
      <c r="A2403" s="1">
        <v>2401</v>
      </c>
      <c r="B2403" s="1" t="str">
        <f>"1242933677555941377"</f>
        <v>1242933677555941377</v>
      </c>
      <c r="C2403">
        <v>0</v>
      </c>
    </row>
    <row r="2404" spans="1:3" x14ac:dyDescent="0.2">
      <c r="A2404" s="1">
        <v>2402</v>
      </c>
      <c r="B2404" s="1" t="str">
        <f>"1242933962126868480"</f>
        <v>1242933962126868480</v>
      </c>
      <c r="C2404">
        <v>0</v>
      </c>
    </row>
    <row r="2405" spans="1:3" x14ac:dyDescent="0.2">
      <c r="A2405" s="1">
        <v>2403</v>
      </c>
      <c r="B2405" s="1" t="str">
        <f>"1242934631479029760"</f>
        <v>1242934631479029760</v>
      </c>
      <c r="C2405">
        <v>0</v>
      </c>
    </row>
    <row r="2406" spans="1:3" x14ac:dyDescent="0.2">
      <c r="A2406" s="1">
        <v>2404</v>
      </c>
      <c r="B2406" s="1" t="str">
        <f>"1242935116168605697"</f>
        <v>1242935116168605697</v>
      </c>
      <c r="C2406">
        <v>0</v>
      </c>
    </row>
    <row r="2407" spans="1:3" x14ac:dyDescent="0.2">
      <c r="A2407" s="1">
        <v>2405</v>
      </c>
      <c r="B2407" s="1" t="str">
        <f>"1242936972844425222"</f>
        <v>1242936972844425222</v>
      </c>
      <c r="C2407">
        <v>0</v>
      </c>
    </row>
    <row r="2408" spans="1:3" x14ac:dyDescent="0.2">
      <c r="A2408" s="1">
        <v>2406</v>
      </c>
      <c r="B2408" s="1" t="str">
        <f>"1242939893669605378"</f>
        <v>1242939893669605378</v>
      </c>
      <c r="C2408">
        <v>0</v>
      </c>
    </row>
    <row r="2409" spans="1:3" x14ac:dyDescent="0.2">
      <c r="A2409" s="1">
        <v>2407</v>
      </c>
      <c r="B2409" s="1" t="str">
        <f>"1242940396885377024"</f>
        <v>1242940396885377024</v>
      </c>
      <c r="C2409">
        <v>0</v>
      </c>
    </row>
    <row r="2410" spans="1:3" x14ac:dyDescent="0.2">
      <c r="A2410" s="1">
        <v>2408</v>
      </c>
      <c r="B2410" s="1" t="str">
        <f>"1242941369695559681"</f>
        <v>1242941369695559681</v>
      </c>
      <c r="C2410">
        <v>0</v>
      </c>
    </row>
    <row r="2411" spans="1:3" x14ac:dyDescent="0.2">
      <c r="A2411" s="1">
        <v>2409</v>
      </c>
      <c r="B2411" s="1" t="str">
        <f>"1242941808675639296"</f>
        <v>1242941808675639296</v>
      </c>
      <c r="C2411">
        <v>0</v>
      </c>
    </row>
    <row r="2412" spans="1:3" x14ac:dyDescent="0.2">
      <c r="A2412" s="1">
        <v>2410</v>
      </c>
      <c r="B2412" s="1" t="str">
        <f>"1242942391750922242"</f>
        <v>1242942391750922242</v>
      </c>
      <c r="C2412">
        <v>0</v>
      </c>
    </row>
    <row r="2413" spans="1:3" x14ac:dyDescent="0.2">
      <c r="A2413" s="1">
        <v>2411</v>
      </c>
      <c r="B2413" s="1" t="str">
        <f>"1242944170236555271"</f>
        <v>1242944170236555271</v>
      </c>
      <c r="C2413">
        <v>0</v>
      </c>
    </row>
    <row r="2414" spans="1:3" x14ac:dyDescent="0.2">
      <c r="A2414" s="1">
        <v>2412</v>
      </c>
      <c r="B2414" s="1" t="str">
        <f>"1242955593113047047"</f>
        <v>1242955593113047047</v>
      </c>
      <c r="C2414">
        <v>1</v>
      </c>
    </row>
    <row r="2415" spans="1:3" x14ac:dyDescent="0.2">
      <c r="A2415" s="1">
        <v>2413</v>
      </c>
      <c r="B2415" s="1" t="str">
        <f>"1242955687250079745"</f>
        <v>1242955687250079745</v>
      </c>
      <c r="C2415">
        <v>0</v>
      </c>
    </row>
    <row r="2416" spans="1:3" x14ac:dyDescent="0.2">
      <c r="A2416" s="1">
        <v>2414</v>
      </c>
      <c r="B2416" s="1" t="str">
        <f>"1242955744527429632"</f>
        <v>1242955744527429632</v>
      </c>
      <c r="C2416">
        <v>0</v>
      </c>
    </row>
    <row r="2417" spans="1:3" x14ac:dyDescent="0.2">
      <c r="A2417" s="1">
        <v>2415</v>
      </c>
      <c r="B2417" s="1" t="str">
        <f>"1242956174217052162"</f>
        <v>1242956174217052162</v>
      </c>
      <c r="C2417">
        <v>0</v>
      </c>
    </row>
    <row r="2418" spans="1:3" x14ac:dyDescent="0.2">
      <c r="A2418" s="1">
        <v>2416</v>
      </c>
      <c r="B2418" s="1" t="str">
        <f>"1242959068890791936"</f>
        <v>1242959068890791936</v>
      </c>
      <c r="C2418">
        <v>0</v>
      </c>
    </row>
    <row r="2419" spans="1:3" x14ac:dyDescent="0.2">
      <c r="A2419" s="1">
        <v>2417</v>
      </c>
      <c r="B2419" s="1" t="str">
        <f>"1242959606307004416"</f>
        <v>1242959606307004416</v>
      </c>
      <c r="C2419">
        <v>0</v>
      </c>
    </row>
    <row r="2420" spans="1:3" x14ac:dyDescent="0.2">
      <c r="A2420" s="1">
        <v>2418</v>
      </c>
      <c r="B2420" s="1" t="str">
        <f>"1243013259860545537"</f>
        <v>1243013259860545537</v>
      </c>
      <c r="C2420">
        <v>0</v>
      </c>
    </row>
    <row r="2421" spans="1:3" x14ac:dyDescent="0.2">
      <c r="A2421" s="1">
        <v>2419</v>
      </c>
      <c r="B2421" s="1" t="str">
        <f>"1243039393524387840"</f>
        <v>1243039393524387840</v>
      </c>
      <c r="C2421">
        <v>0</v>
      </c>
    </row>
    <row r="2422" spans="1:3" x14ac:dyDescent="0.2">
      <c r="A2422" s="1">
        <v>2420</v>
      </c>
      <c r="B2422" s="1" t="str">
        <f>"1243049501809684480"</f>
        <v>1243049501809684480</v>
      </c>
      <c r="C2422">
        <v>0</v>
      </c>
    </row>
    <row r="2423" spans="1:3" x14ac:dyDescent="0.2">
      <c r="A2423" s="1">
        <v>2421</v>
      </c>
      <c r="B2423" s="1" t="str">
        <f>"1243059996360916997"</f>
        <v>1243059996360916997</v>
      </c>
      <c r="C2423">
        <v>0</v>
      </c>
    </row>
    <row r="2424" spans="1:3" x14ac:dyDescent="0.2">
      <c r="A2424" s="1">
        <v>2422</v>
      </c>
      <c r="B2424" s="1" t="str">
        <f>"1243064438980255746"</f>
        <v>1243064438980255746</v>
      </c>
      <c r="C2424">
        <v>0</v>
      </c>
    </row>
    <row r="2425" spans="1:3" x14ac:dyDescent="0.2">
      <c r="A2425" s="1">
        <v>2423</v>
      </c>
      <c r="B2425" s="1" t="str">
        <f>"1243064784402165760"</f>
        <v>1243064784402165760</v>
      </c>
      <c r="C2425">
        <v>0</v>
      </c>
    </row>
    <row r="2426" spans="1:3" x14ac:dyDescent="0.2">
      <c r="A2426" s="1">
        <v>2424</v>
      </c>
      <c r="B2426" s="1" t="str">
        <f>"1243069768904642560"</f>
        <v>1243069768904642560</v>
      </c>
      <c r="C2426">
        <v>0</v>
      </c>
    </row>
    <row r="2427" spans="1:3" x14ac:dyDescent="0.2">
      <c r="A2427" s="1">
        <v>2425</v>
      </c>
      <c r="B2427" s="1" t="str">
        <f>"1243069866816540677"</f>
        <v>1243069866816540677</v>
      </c>
      <c r="C2427">
        <v>0</v>
      </c>
    </row>
    <row r="2428" spans="1:3" x14ac:dyDescent="0.2">
      <c r="A2428" s="1">
        <v>2426</v>
      </c>
      <c r="B2428" s="1" t="str">
        <f>"1243072803387121665"</f>
        <v>1243072803387121665</v>
      </c>
      <c r="C2428">
        <v>0</v>
      </c>
    </row>
    <row r="2429" spans="1:3" x14ac:dyDescent="0.2">
      <c r="A2429" s="1">
        <v>2427</v>
      </c>
      <c r="B2429" s="1" t="str">
        <f>"1243073092982919168"</f>
        <v>1243073092982919168</v>
      </c>
      <c r="C2429">
        <v>0</v>
      </c>
    </row>
    <row r="2430" spans="1:3" x14ac:dyDescent="0.2">
      <c r="A2430" s="1">
        <v>2428</v>
      </c>
      <c r="B2430" s="1" t="str">
        <f>"1243075329901703169"</f>
        <v>1243075329901703169</v>
      </c>
      <c r="C2430">
        <v>0</v>
      </c>
    </row>
    <row r="2431" spans="1:3" x14ac:dyDescent="0.2">
      <c r="A2431" s="1">
        <v>2429</v>
      </c>
      <c r="B2431" s="1" t="str">
        <f>"1243078943424548864"</f>
        <v>1243078943424548864</v>
      </c>
      <c r="C2431">
        <v>0</v>
      </c>
    </row>
    <row r="2432" spans="1:3" x14ac:dyDescent="0.2">
      <c r="A2432" s="1">
        <v>2430</v>
      </c>
      <c r="B2432" s="1" t="str">
        <f>"1243079917757177857"</f>
        <v>1243079917757177857</v>
      </c>
      <c r="C2432">
        <v>0</v>
      </c>
    </row>
    <row r="2433" spans="1:3" x14ac:dyDescent="0.2">
      <c r="A2433" s="1">
        <v>2431</v>
      </c>
      <c r="B2433" s="1" t="str">
        <f>"1243082085868490752"</f>
        <v>1243082085868490752</v>
      </c>
      <c r="C2433">
        <v>0</v>
      </c>
    </row>
    <row r="2434" spans="1:3" x14ac:dyDescent="0.2">
      <c r="A2434" s="1">
        <v>2432</v>
      </c>
      <c r="B2434" s="1" t="str">
        <f>"1243082451154612224"</f>
        <v>1243082451154612224</v>
      </c>
      <c r="C2434">
        <v>0</v>
      </c>
    </row>
    <row r="2435" spans="1:3" x14ac:dyDescent="0.2">
      <c r="A2435" s="1">
        <v>2433</v>
      </c>
      <c r="B2435" s="1" t="str">
        <f>"1243082680520060928"</f>
        <v>1243082680520060928</v>
      </c>
      <c r="C2435">
        <v>0</v>
      </c>
    </row>
    <row r="2436" spans="1:3" x14ac:dyDescent="0.2">
      <c r="A2436" s="1">
        <v>2434</v>
      </c>
      <c r="B2436" s="1" t="str">
        <f>"1243082823055147009"</f>
        <v>1243082823055147009</v>
      </c>
      <c r="C2436">
        <v>0</v>
      </c>
    </row>
    <row r="2437" spans="1:3" x14ac:dyDescent="0.2">
      <c r="A2437" s="1">
        <v>2435</v>
      </c>
      <c r="B2437" s="1" t="str">
        <f>"1243083863078961153"</f>
        <v>1243083863078961153</v>
      </c>
      <c r="C2437">
        <v>0</v>
      </c>
    </row>
    <row r="2438" spans="1:3" x14ac:dyDescent="0.2">
      <c r="A2438" s="1">
        <v>2436</v>
      </c>
      <c r="B2438" s="1" t="str">
        <f>"1243086352087998465"</f>
        <v>1243086352087998465</v>
      </c>
      <c r="C2438">
        <v>0</v>
      </c>
    </row>
    <row r="2439" spans="1:3" x14ac:dyDescent="0.2">
      <c r="A2439" s="1">
        <v>2437</v>
      </c>
      <c r="B2439" s="1" t="str">
        <f>"1243088477459304448"</f>
        <v>1243088477459304448</v>
      </c>
      <c r="C2439">
        <v>0</v>
      </c>
    </row>
    <row r="2440" spans="1:3" x14ac:dyDescent="0.2">
      <c r="A2440" s="1">
        <v>2438</v>
      </c>
      <c r="B2440" s="1" t="str">
        <f>"1243094257264660480"</f>
        <v>1243094257264660480</v>
      </c>
      <c r="C2440">
        <v>0</v>
      </c>
    </row>
    <row r="2441" spans="1:3" x14ac:dyDescent="0.2">
      <c r="A2441" s="1">
        <v>2439</v>
      </c>
      <c r="B2441" s="1" t="str">
        <f>"1243094547472822273"</f>
        <v>1243094547472822273</v>
      </c>
      <c r="C2441">
        <v>0</v>
      </c>
    </row>
    <row r="2442" spans="1:3" x14ac:dyDescent="0.2">
      <c r="A2442" s="1">
        <v>2440</v>
      </c>
      <c r="B2442" s="1" t="str">
        <f>"1243095283510239233"</f>
        <v>1243095283510239233</v>
      </c>
      <c r="C2442">
        <v>0</v>
      </c>
    </row>
    <row r="2443" spans="1:3" x14ac:dyDescent="0.2">
      <c r="A2443" s="1">
        <v>2441</v>
      </c>
      <c r="B2443" s="1" t="str">
        <f>"1243096208043905025"</f>
        <v>1243096208043905025</v>
      </c>
      <c r="C2443">
        <v>0</v>
      </c>
    </row>
    <row r="2444" spans="1:3" x14ac:dyDescent="0.2">
      <c r="A2444" s="1">
        <v>2442</v>
      </c>
      <c r="B2444" s="1" t="str">
        <f>"1243097031188664320"</f>
        <v>1243097031188664320</v>
      </c>
      <c r="C2444">
        <v>0</v>
      </c>
    </row>
    <row r="2445" spans="1:3" x14ac:dyDescent="0.2">
      <c r="A2445" s="1">
        <v>2443</v>
      </c>
      <c r="B2445" s="1" t="str">
        <f>"1243097312999755777"</f>
        <v>1243097312999755777</v>
      </c>
      <c r="C2445">
        <v>0</v>
      </c>
    </row>
    <row r="2446" spans="1:3" x14ac:dyDescent="0.2">
      <c r="A2446" s="1">
        <v>2444</v>
      </c>
      <c r="B2446" s="1" t="str">
        <f>"1243099186519773184"</f>
        <v>1243099186519773184</v>
      </c>
      <c r="C2446">
        <v>0</v>
      </c>
    </row>
    <row r="2447" spans="1:3" x14ac:dyDescent="0.2">
      <c r="A2447" s="1">
        <v>2445</v>
      </c>
      <c r="B2447" s="1" t="str">
        <f>"1243101070626304000"</f>
        <v>1243101070626304000</v>
      </c>
      <c r="C2447">
        <v>0</v>
      </c>
    </row>
    <row r="2448" spans="1:3" x14ac:dyDescent="0.2">
      <c r="A2448" s="1">
        <v>2446</v>
      </c>
      <c r="B2448" s="1" t="str">
        <f>"1243102997493792768"</f>
        <v>1243102997493792768</v>
      </c>
      <c r="C2448">
        <v>0</v>
      </c>
    </row>
    <row r="2449" spans="1:3" x14ac:dyDescent="0.2">
      <c r="A2449" s="1">
        <v>2447</v>
      </c>
      <c r="B2449" s="1" t="str">
        <f>"1243103022974197760"</f>
        <v>1243103022974197760</v>
      </c>
      <c r="C2449">
        <v>0</v>
      </c>
    </row>
    <row r="2450" spans="1:3" x14ac:dyDescent="0.2">
      <c r="A2450" s="1">
        <v>2448</v>
      </c>
      <c r="B2450" s="1" t="str">
        <f>"1243103764220870658"</f>
        <v>1243103764220870658</v>
      </c>
      <c r="C2450">
        <v>0</v>
      </c>
    </row>
    <row r="2451" spans="1:3" x14ac:dyDescent="0.2">
      <c r="A2451" s="1">
        <v>2449</v>
      </c>
      <c r="B2451" s="1" t="str">
        <f>"1243104585968910345"</f>
        <v>1243104585968910345</v>
      </c>
      <c r="C2451">
        <v>0</v>
      </c>
    </row>
    <row r="2452" spans="1:3" x14ac:dyDescent="0.2">
      <c r="A2452" s="1">
        <v>2450</v>
      </c>
      <c r="B2452" s="1" t="str">
        <f>"1243105037024407552"</f>
        <v>1243105037024407552</v>
      </c>
      <c r="C2452">
        <v>0</v>
      </c>
    </row>
    <row r="2453" spans="1:3" x14ac:dyDescent="0.2">
      <c r="A2453" s="1">
        <v>2451</v>
      </c>
      <c r="B2453" s="1" t="str">
        <f>"1243106146195509249"</f>
        <v>1243106146195509249</v>
      </c>
      <c r="C2453">
        <v>0</v>
      </c>
    </row>
    <row r="2454" spans="1:3" x14ac:dyDescent="0.2">
      <c r="A2454" s="1">
        <v>2452</v>
      </c>
      <c r="B2454" s="1" t="str">
        <f>"1243106687390830593"</f>
        <v>1243106687390830593</v>
      </c>
      <c r="C2454">
        <v>0</v>
      </c>
    </row>
    <row r="2455" spans="1:3" x14ac:dyDescent="0.2">
      <c r="A2455" s="1">
        <v>2453</v>
      </c>
      <c r="B2455" s="1" t="str">
        <f>"1243106720798441474"</f>
        <v>1243106720798441474</v>
      </c>
      <c r="C2455">
        <v>0</v>
      </c>
    </row>
    <row r="2456" spans="1:3" x14ac:dyDescent="0.2">
      <c r="A2456" s="1">
        <v>2454</v>
      </c>
      <c r="B2456" s="1" t="str">
        <f>"1243106930056409089"</f>
        <v>1243106930056409089</v>
      </c>
      <c r="C2456">
        <v>0</v>
      </c>
    </row>
    <row r="2457" spans="1:3" x14ac:dyDescent="0.2">
      <c r="A2457" s="1">
        <v>2455</v>
      </c>
      <c r="B2457" s="1" t="str">
        <f>"1243107766350286848"</f>
        <v>1243107766350286848</v>
      </c>
      <c r="C2457">
        <v>0</v>
      </c>
    </row>
    <row r="2458" spans="1:3" x14ac:dyDescent="0.2">
      <c r="A2458" s="1">
        <v>2456</v>
      </c>
      <c r="B2458" s="1" t="str">
        <f>"1243110512428187648"</f>
        <v>1243110512428187648</v>
      </c>
      <c r="C2458">
        <v>0</v>
      </c>
    </row>
    <row r="2459" spans="1:3" x14ac:dyDescent="0.2">
      <c r="A2459" s="1">
        <v>2457</v>
      </c>
      <c r="B2459" s="1" t="str">
        <f>"1243111351289090048"</f>
        <v>1243111351289090048</v>
      </c>
      <c r="C2459">
        <v>0</v>
      </c>
    </row>
    <row r="2460" spans="1:3" x14ac:dyDescent="0.2">
      <c r="A2460" s="1">
        <v>2458</v>
      </c>
      <c r="B2460" s="1" t="str">
        <f>"1243111623054823426"</f>
        <v>1243111623054823426</v>
      </c>
      <c r="C2460">
        <v>0</v>
      </c>
    </row>
    <row r="2461" spans="1:3" x14ac:dyDescent="0.2">
      <c r="A2461" s="1">
        <v>2459</v>
      </c>
      <c r="B2461" s="1" t="str">
        <f>"1243111969147641857"</f>
        <v>1243111969147641857</v>
      </c>
      <c r="C2461">
        <v>0</v>
      </c>
    </row>
    <row r="2462" spans="1:3" x14ac:dyDescent="0.2">
      <c r="A2462" s="1">
        <v>2460</v>
      </c>
      <c r="B2462" s="1" t="str">
        <f>"1243113226935635969"</f>
        <v>1243113226935635969</v>
      </c>
      <c r="C2462">
        <v>0</v>
      </c>
    </row>
    <row r="2463" spans="1:3" x14ac:dyDescent="0.2">
      <c r="A2463" s="1">
        <v>2461</v>
      </c>
      <c r="B2463" s="1" t="str">
        <f>"1243114311213514752"</f>
        <v>1243114311213514752</v>
      </c>
      <c r="C2463">
        <v>1</v>
      </c>
    </row>
    <row r="2464" spans="1:3" x14ac:dyDescent="0.2">
      <c r="A2464" s="1">
        <v>2462</v>
      </c>
      <c r="B2464" s="1" t="str">
        <f>"1243115780532776961"</f>
        <v>1243115780532776961</v>
      </c>
      <c r="C2464">
        <v>0</v>
      </c>
    </row>
    <row r="2465" spans="1:3" x14ac:dyDescent="0.2">
      <c r="A2465" s="1">
        <v>2463</v>
      </c>
      <c r="B2465" s="1" t="str">
        <f>"1243115969624649728"</f>
        <v>1243115969624649728</v>
      </c>
      <c r="C2465">
        <v>1</v>
      </c>
    </row>
    <row r="2466" spans="1:3" x14ac:dyDescent="0.2">
      <c r="A2466" s="1">
        <v>2464</v>
      </c>
      <c r="B2466" s="1" t="str">
        <f>"1243116162252185600"</f>
        <v>1243116162252185600</v>
      </c>
      <c r="C2466">
        <v>0</v>
      </c>
    </row>
    <row r="2467" spans="1:3" x14ac:dyDescent="0.2">
      <c r="A2467" s="1">
        <v>2465</v>
      </c>
      <c r="B2467" s="1" t="str">
        <f>"1243116969659899906"</f>
        <v>1243116969659899906</v>
      </c>
      <c r="C2467">
        <v>1</v>
      </c>
    </row>
    <row r="2468" spans="1:3" x14ac:dyDescent="0.2">
      <c r="A2468" s="1">
        <v>2466</v>
      </c>
      <c r="B2468" s="1" t="str">
        <f>"1243116986588172289"</f>
        <v>1243116986588172289</v>
      </c>
      <c r="C2468">
        <v>0</v>
      </c>
    </row>
    <row r="2469" spans="1:3" x14ac:dyDescent="0.2">
      <c r="A2469" s="1">
        <v>2467</v>
      </c>
      <c r="B2469" s="1" t="str">
        <f>"1243117425958273024"</f>
        <v>1243117425958273024</v>
      </c>
      <c r="C2469">
        <v>0</v>
      </c>
    </row>
    <row r="2470" spans="1:3" x14ac:dyDescent="0.2">
      <c r="A2470" s="1">
        <v>2468</v>
      </c>
      <c r="B2470" s="1" t="str">
        <f>"1243119513379495937"</f>
        <v>1243119513379495937</v>
      </c>
      <c r="C2470">
        <v>0</v>
      </c>
    </row>
    <row r="2471" spans="1:3" x14ac:dyDescent="0.2">
      <c r="A2471" s="1">
        <v>2469</v>
      </c>
      <c r="B2471" s="1" t="str">
        <f>"1243120066574630912"</f>
        <v>1243120066574630912</v>
      </c>
      <c r="C2471">
        <v>0</v>
      </c>
    </row>
    <row r="2472" spans="1:3" x14ac:dyDescent="0.2">
      <c r="A2472" s="1">
        <v>2470</v>
      </c>
      <c r="B2472" s="1" t="str">
        <f>"1243124352620601344"</f>
        <v>1243124352620601344</v>
      </c>
      <c r="C2472">
        <v>0</v>
      </c>
    </row>
    <row r="2473" spans="1:3" x14ac:dyDescent="0.2">
      <c r="A2473" s="1">
        <v>2471</v>
      </c>
      <c r="B2473" s="1" t="str">
        <f>"1243124383918493697"</f>
        <v>1243124383918493697</v>
      </c>
      <c r="C2473">
        <v>0</v>
      </c>
    </row>
    <row r="2474" spans="1:3" x14ac:dyDescent="0.2">
      <c r="A2474" s="1">
        <v>2472</v>
      </c>
      <c r="B2474" s="1" t="str">
        <f>"1243125283491926016"</f>
        <v>1243125283491926016</v>
      </c>
      <c r="C2474">
        <v>0</v>
      </c>
    </row>
    <row r="2475" spans="1:3" x14ac:dyDescent="0.2">
      <c r="A2475" s="1">
        <v>2473</v>
      </c>
      <c r="B2475" s="1" t="str">
        <f>"1243125317369319424"</f>
        <v>1243125317369319424</v>
      </c>
      <c r="C2475">
        <v>0</v>
      </c>
    </row>
    <row r="2476" spans="1:3" x14ac:dyDescent="0.2">
      <c r="A2476" s="1">
        <v>2474</v>
      </c>
      <c r="B2476" s="1" t="str">
        <f>"1243125774892367873"</f>
        <v>1243125774892367873</v>
      </c>
      <c r="C2476">
        <v>0</v>
      </c>
    </row>
    <row r="2477" spans="1:3" x14ac:dyDescent="0.2">
      <c r="A2477" s="1">
        <v>2475</v>
      </c>
      <c r="B2477" s="1" t="str">
        <f>"1243125810954940417"</f>
        <v>1243125810954940417</v>
      </c>
      <c r="C2477">
        <v>0</v>
      </c>
    </row>
    <row r="2478" spans="1:3" x14ac:dyDescent="0.2">
      <c r="A2478" s="1">
        <v>2476</v>
      </c>
      <c r="B2478" s="1" t="str">
        <f>"1243125996628381696"</f>
        <v>1243125996628381696</v>
      </c>
      <c r="C2478">
        <v>0</v>
      </c>
    </row>
    <row r="2479" spans="1:3" x14ac:dyDescent="0.2">
      <c r="A2479" s="1">
        <v>2477</v>
      </c>
      <c r="B2479" s="1" t="str">
        <f>"1243126995959103488"</f>
        <v>1243126995959103488</v>
      </c>
      <c r="C2479">
        <v>0</v>
      </c>
    </row>
    <row r="2480" spans="1:3" x14ac:dyDescent="0.2">
      <c r="A2480" s="1">
        <v>2478</v>
      </c>
      <c r="B2480" s="1" t="str">
        <f>"1243128367399997440"</f>
        <v>1243128367399997440</v>
      </c>
      <c r="C2480">
        <v>0</v>
      </c>
    </row>
    <row r="2481" spans="1:3" x14ac:dyDescent="0.2">
      <c r="A2481" s="1">
        <v>2479</v>
      </c>
      <c r="B2481" s="1" t="str">
        <f>"1243129284442624000"</f>
        <v>1243129284442624000</v>
      </c>
      <c r="C2481">
        <v>0</v>
      </c>
    </row>
    <row r="2482" spans="1:3" x14ac:dyDescent="0.2">
      <c r="A2482" s="1">
        <v>2480</v>
      </c>
      <c r="B2482" s="1" t="str">
        <f>"1243130601944887301"</f>
        <v>1243130601944887301</v>
      </c>
      <c r="C2482">
        <v>0</v>
      </c>
    </row>
    <row r="2483" spans="1:3" x14ac:dyDescent="0.2">
      <c r="A2483" s="1">
        <v>2481</v>
      </c>
      <c r="B2483" s="1" t="str">
        <f>"1243131234215170049"</f>
        <v>1243131234215170049</v>
      </c>
      <c r="C2483">
        <v>0</v>
      </c>
    </row>
    <row r="2484" spans="1:3" x14ac:dyDescent="0.2">
      <c r="A2484" s="1">
        <v>2482</v>
      </c>
      <c r="B2484" s="1" t="str">
        <f>"1243131693747318784"</f>
        <v>1243131693747318784</v>
      </c>
      <c r="C2484">
        <v>0</v>
      </c>
    </row>
    <row r="2485" spans="1:3" x14ac:dyDescent="0.2">
      <c r="A2485" s="1">
        <v>2483</v>
      </c>
      <c r="B2485" s="1" t="str">
        <f>"1243131696746299393"</f>
        <v>1243131696746299393</v>
      </c>
      <c r="C2485">
        <v>0</v>
      </c>
    </row>
    <row r="2486" spans="1:3" x14ac:dyDescent="0.2">
      <c r="A2486" s="1">
        <v>2484</v>
      </c>
      <c r="B2486" s="1" t="str">
        <f>"1243132279188324357"</f>
        <v>1243132279188324357</v>
      </c>
      <c r="C2486">
        <v>1</v>
      </c>
    </row>
    <row r="2487" spans="1:3" x14ac:dyDescent="0.2">
      <c r="A2487" s="1">
        <v>2485</v>
      </c>
      <c r="B2487" s="1" t="str">
        <f>"1243133906766966784"</f>
        <v>1243133906766966784</v>
      </c>
      <c r="C2487">
        <v>0</v>
      </c>
    </row>
    <row r="2488" spans="1:3" x14ac:dyDescent="0.2">
      <c r="A2488" s="1">
        <v>2486</v>
      </c>
      <c r="B2488" s="1" t="str">
        <f>"1243136268663431168"</f>
        <v>1243136268663431168</v>
      </c>
      <c r="C2488">
        <v>0</v>
      </c>
    </row>
    <row r="2489" spans="1:3" x14ac:dyDescent="0.2">
      <c r="A2489" s="1">
        <v>2487</v>
      </c>
      <c r="B2489" s="1" t="str">
        <f>"1243137395249291264"</f>
        <v>1243137395249291264</v>
      </c>
      <c r="C2489">
        <v>0</v>
      </c>
    </row>
    <row r="2490" spans="1:3" x14ac:dyDescent="0.2">
      <c r="A2490" s="1">
        <v>2488</v>
      </c>
      <c r="B2490" s="1" t="str">
        <f>"1243137493379268612"</f>
        <v>1243137493379268612</v>
      </c>
      <c r="C2490">
        <v>0</v>
      </c>
    </row>
    <row r="2491" spans="1:3" x14ac:dyDescent="0.2">
      <c r="A2491" s="1">
        <v>2489</v>
      </c>
      <c r="B2491" s="1" t="str">
        <f>"1243140352946601984"</f>
        <v>1243140352946601984</v>
      </c>
      <c r="C2491">
        <v>0</v>
      </c>
    </row>
    <row r="2492" spans="1:3" x14ac:dyDescent="0.2">
      <c r="A2492" s="1">
        <v>2490</v>
      </c>
      <c r="B2492" s="1" t="str">
        <f>"1243140446836142081"</f>
        <v>1243140446836142081</v>
      </c>
      <c r="C2492">
        <v>0</v>
      </c>
    </row>
    <row r="2493" spans="1:3" x14ac:dyDescent="0.2">
      <c r="A2493" s="1">
        <v>2491</v>
      </c>
      <c r="B2493" s="1" t="str">
        <f>"1243145833756995584"</f>
        <v>1243145833756995584</v>
      </c>
      <c r="C2493">
        <v>0</v>
      </c>
    </row>
    <row r="2494" spans="1:3" x14ac:dyDescent="0.2">
      <c r="A2494" s="1">
        <v>2492</v>
      </c>
      <c r="B2494" s="1" t="str">
        <f>"1243148597178310656"</f>
        <v>1243148597178310656</v>
      </c>
      <c r="C2494">
        <v>0</v>
      </c>
    </row>
    <row r="2495" spans="1:3" x14ac:dyDescent="0.2">
      <c r="A2495" s="1">
        <v>2493</v>
      </c>
      <c r="B2495" s="1" t="str">
        <f>"1243149591127699456"</f>
        <v>1243149591127699456</v>
      </c>
      <c r="C2495">
        <v>0</v>
      </c>
    </row>
    <row r="2496" spans="1:3" x14ac:dyDescent="0.2">
      <c r="A2496" s="1">
        <v>2494</v>
      </c>
      <c r="B2496" s="1" t="str">
        <f>"1243149659264159744"</f>
        <v>1243149659264159744</v>
      </c>
      <c r="C2496">
        <v>0</v>
      </c>
    </row>
    <row r="2497" spans="1:3" x14ac:dyDescent="0.2">
      <c r="A2497" s="1">
        <v>2495</v>
      </c>
      <c r="B2497" s="1" t="str">
        <f>"1243149792362082305"</f>
        <v>1243149792362082305</v>
      </c>
      <c r="C2497">
        <v>0</v>
      </c>
    </row>
    <row r="2498" spans="1:3" x14ac:dyDescent="0.2">
      <c r="A2498" s="1">
        <v>2496</v>
      </c>
      <c r="B2498" s="1" t="str">
        <f>"1243150518341578754"</f>
        <v>1243150518341578754</v>
      </c>
      <c r="C2498">
        <v>0</v>
      </c>
    </row>
    <row r="2499" spans="1:3" x14ac:dyDescent="0.2">
      <c r="A2499" s="1">
        <v>2497</v>
      </c>
      <c r="B2499" s="1" t="str">
        <f>"1243156045767335938"</f>
        <v>1243156045767335938</v>
      </c>
      <c r="C2499">
        <v>0</v>
      </c>
    </row>
    <row r="2500" spans="1:3" x14ac:dyDescent="0.2">
      <c r="A2500" s="1">
        <v>2498</v>
      </c>
      <c r="B2500" s="1" t="str">
        <f>"1243161143289491456"</f>
        <v>1243161143289491456</v>
      </c>
      <c r="C2500">
        <v>0</v>
      </c>
    </row>
    <row r="2501" spans="1:3" x14ac:dyDescent="0.2">
      <c r="A2501" s="1">
        <v>2499</v>
      </c>
      <c r="B2501" s="1" t="str">
        <f>"1243161722892017664"</f>
        <v>1243161722892017664</v>
      </c>
      <c r="C2501">
        <v>0</v>
      </c>
    </row>
    <row r="2502" spans="1:3" x14ac:dyDescent="0.2">
      <c r="A2502" s="1">
        <v>2500</v>
      </c>
      <c r="B2502" s="1" t="str">
        <f>"1243161877112336384"</f>
        <v>1243161877112336384</v>
      </c>
      <c r="C2502">
        <v>0</v>
      </c>
    </row>
    <row r="2503" spans="1:3" x14ac:dyDescent="0.2">
      <c r="A2503" s="1">
        <v>2501</v>
      </c>
      <c r="B2503" s="1" t="str">
        <f>"1243168339708579840"</f>
        <v>1243168339708579840</v>
      </c>
      <c r="C2503">
        <v>0</v>
      </c>
    </row>
    <row r="2504" spans="1:3" x14ac:dyDescent="0.2">
      <c r="A2504" s="1">
        <v>2502</v>
      </c>
      <c r="B2504" s="1" t="str">
        <f>"1243168511612063745"</f>
        <v>1243168511612063745</v>
      </c>
      <c r="C2504">
        <v>0</v>
      </c>
    </row>
    <row r="2505" spans="1:3" x14ac:dyDescent="0.2">
      <c r="A2505" s="1">
        <v>2503</v>
      </c>
      <c r="B2505" s="1" t="str">
        <f>"1243170242961997824"</f>
        <v>1243170242961997824</v>
      </c>
      <c r="C2505">
        <v>0</v>
      </c>
    </row>
    <row r="2506" spans="1:3" x14ac:dyDescent="0.2">
      <c r="A2506" s="1">
        <v>2504</v>
      </c>
      <c r="B2506" s="1" t="str">
        <f>"1243170638900211714"</f>
        <v>1243170638900211714</v>
      </c>
      <c r="C2506">
        <v>0</v>
      </c>
    </row>
    <row r="2507" spans="1:3" x14ac:dyDescent="0.2">
      <c r="A2507" s="1">
        <v>2505</v>
      </c>
      <c r="B2507" s="1" t="str">
        <f>"1243170641383170048"</f>
        <v>1243170641383170048</v>
      </c>
      <c r="C2507">
        <v>0</v>
      </c>
    </row>
    <row r="2508" spans="1:3" x14ac:dyDescent="0.2">
      <c r="A2508" s="1">
        <v>2506</v>
      </c>
      <c r="B2508" s="1" t="str">
        <f>"1243171836743094274"</f>
        <v>1243171836743094274</v>
      </c>
      <c r="C2508">
        <v>0</v>
      </c>
    </row>
    <row r="2509" spans="1:3" x14ac:dyDescent="0.2">
      <c r="A2509" s="1">
        <v>2507</v>
      </c>
      <c r="B2509" s="1" t="str">
        <f>"1243172240029560832"</f>
        <v>1243172240029560832</v>
      </c>
      <c r="C2509">
        <v>0</v>
      </c>
    </row>
    <row r="2510" spans="1:3" x14ac:dyDescent="0.2">
      <c r="A2510" s="1">
        <v>2508</v>
      </c>
      <c r="B2510" s="1" t="str">
        <f>"1243172746433044482"</f>
        <v>1243172746433044482</v>
      </c>
      <c r="C2510">
        <v>0</v>
      </c>
    </row>
    <row r="2511" spans="1:3" x14ac:dyDescent="0.2">
      <c r="A2511" s="1">
        <v>2509</v>
      </c>
      <c r="B2511" s="1" t="str">
        <f>"1243173513349025793"</f>
        <v>1243173513349025793</v>
      </c>
      <c r="C2511">
        <v>0</v>
      </c>
    </row>
    <row r="2512" spans="1:3" x14ac:dyDescent="0.2">
      <c r="A2512" s="1">
        <v>2510</v>
      </c>
      <c r="B2512" s="1" t="str">
        <f>"1243173571700162563"</f>
        <v>1243173571700162563</v>
      </c>
      <c r="C2512">
        <v>0</v>
      </c>
    </row>
    <row r="2513" spans="1:3" x14ac:dyDescent="0.2">
      <c r="A2513" s="1">
        <v>2511</v>
      </c>
      <c r="B2513" s="1" t="str">
        <f>"1243173575781232640"</f>
        <v>1243173575781232640</v>
      </c>
      <c r="C2513">
        <v>0</v>
      </c>
    </row>
    <row r="2514" spans="1:3" x14ac:dyDescent="0.2">
      <c r="A2514" s="1">
        <v>2512</v>
      </c>
      <c r="B2514" s="1" t="str">
        <f>"1243173655280041984"</f>
        <v>1243173655280041984</v>
      </c>
      <c r="C2514">
        <v>0</v>
      </c>
    </row>
    <row r="2515" spans="1:3" x14ac:dyDescent="0.2">
      <c r="A2515" s="1">
        <v>2513</v>
      </c>
      <c r="B2515" s="1" t="str">
        <f>"1243174176539770881"</f>
        <v>1243174176539770881</v>
      </c>
      <c r="C2515">
        <v>0</v>
      </c>
    </row>
    <row r="2516" spans="1:3" x14ac:dyDescent="0.2">
      <c r="A2516" s="1">
        <v>2514</v>
      </c>
      <c r="B2516" s="1" t="str">
        <f>"1243174749565587458"</f>
        <v>1243174749565587458</v>
      </c>
      <c r="C2516">
        <v>0</v>
      </c>
    </row>
    <row r="2517" spans="1:3" x14ac:dyDescent="0.2">
      <c r="A2517" s="1">
        <v>2515</v>
      </c>
      <c r="B2517" s="1" t="str">
        <f>"1243174965484150784"</f>
        <v>1243174965484150784</v>
      </c>
      <c r="C2517">
        <v>0</v>
      </c>
    </row>
    <row r="2518" spans="1:3" x14ac:dyDescent="0.2">
      <c r="A2518" s="1">
        <v>2516</v>
      </c>
      <c r="B2518" s="1" t="str">
        <f>"1243176033257508867"</f>
        <v>1243176033257508867</v>
      </c>
      <c r="C2518">
        <v>0</v>
      </c>
    </row>
    <row r="2519" spans="1:3" x14ac:dyDescent="0.2">
      <c r="A2519" s="1">
        <v>2517</v>
      </c>
      <c r="B2519" s="1" t="str">
        <f>"1243176879793856514"</f>
        <v>1243176879793856514</v>
      </c>
      <c r="C2519">
        <v>1</v>
      </c>
    </row>
    <row r="2520" spans="1:3" x14ac:dyDescent="0.2">
      <c r="A2520" s="1">
        <v>2518</v>
      </c>
      <c r="B2520" s="1" t="str">
        <f>"1243178666781270016"</f>
        <v>1243178666781270016</v>
      </c>
      <c r="C2520">
        <v>0</v>
      </c>
    </row>
    <row r="2521" spans="1:3" x14ac:dyDescent="0.2">
      <c r="A2521" s="1">
        <v>2519</v>
      </c>
      <c r="B2521" s="1" t="str">
        <f>"1243179526756143111"</f>
        <v>1243179526756143111</v>
      </c>
      <c r="C2521">
        <v>0</v>
      </c>
    </row>
    <row r="2522" spans="1:3" x14ac:dyDescent="0.2">
      <c r="A2522" s="1">
        <v>2520</v>
      </c>
      <c r="B2522" s="1" t="str">
        <f>"1243180467886739457"</f>
        <v>1243180467886739457</v>
      </c>
      <c r="C2522">
        <v>0</v>
      </c>
    </row>
    <row r="2523" spans="1:3" x14ac:dyDescent="0.2">
      <c r="A2523" s="1">
        <v>2521</v>
      </c>
      <c r="B2523" s="1" t="str">
        <f>"1243181253278531586"</f>
        <v>1243181253278531586</v>
      </c>
      <c r="C2523">
        <v>0</v>
      </c>
    </row>
    <row r="2524" spans="1:3" x14ac:dyDescent="0.2">
      <c r="A2524" s="1">
        <v>2522</v>
      </c>
      <c r="B2524" s="1" t="str">
        <f>"1243181769979027456"</f>
        <v>1243181769979027456</v>
      </c>
      <c r="C2524">
        <v>0</v>
      </c>
    </row>
    <row r="2525" spans="1:3" x14ac:dyDescent="0.2">
      <c r="A2525" s="1">
        <v>2523</v>
      </c>
      <c r="B2525" s="1" t="str">
        <f>"1243182012371996672"</f>
        <v>1243182012371996672</v>
      </c>
      <c r="C2525">
        <v>0</v>
      </c>
    </row>
    <row r="2526" spans="1:3" x14ac:dyDescent="0.2">
      <c r="A2526" s="1">
        <v>2524</v>
      </c>
      <c r="B2526" s="1" t="str">
        <f>"1243185827615780865"</f>
        <v>1243185827615780865</v>
      </c>
      <c r="C2526">
        <v>0</v>
      </c>
    </row>
    <row r="2527" spans="1:3" x14ac:dyDescent="0.2">
      <c r="A2527" s="1">
        <v>2525</v>
      </c>
      <c r="B2527" s="1" t="str">
        <f>"1243186300980772865"</f>
        <v>1243186300980772865</v>
      </c>
      <c r="C2527">
        <v>0</v>
      </c>
    </row>
    <row r="2528" spans="1:3" x14ac:dyDescent="0.2">
      <c r="A2528" s="1">
        <v>2526</v>
      </c>
      <c r="B2528" s="1" t="str">
        <f>"1243186531034161155"</f>
        <v>1243186531034161155</v>
      </c>
      <c r="C2528">
        <v>0</v>
      </c>
    </row>
    <row r="2529" spans="1:3" x14ac:dyDescent="0.2">
      <c r="A2529" s="1">
        <v>2527</v>
      </c>
      <c r="B2529" s="1" t="str">
        <f>"1243187291662802944"</f>
        <v>1243187291662802944</v>
      </c>
      <c r="C2529">
        <v>0</v>
      </c>
    </row>
    <row r="2530" spans="1:3" x14ac:dyDescent="0.2">
      <c r="A2530" s="1">
        <v>2528</v>
      </c>
      <c r="B2530" s="1" t="str">
        <f>"1243187668520964097"</f>
        <v>1243187668520964097</v>
      </c>
      <c r="C2530">
        <v>0</v>
      </c>
    </row>
    <row r="2531" spans="1:3" x14ac:dyDescent="0.2">
      <c r="A2531" s="1">
        <v>2529</v>
      </c>
      <c r="B2531" s="1" t="str">
        <f>"1243188121266794496"</f>
        <v>1243188121266794496</v>
      </c>
      <c r="C2531">
        <v>0</v>
      </c>
    </row>
    <row r="2532" spans="1:3" x14ac:dyDescent="0.2">
      <c r="A2532" s="1">
        <v>2530</v>
      </c>
      <c r="B2532" s="1" t="str">
        <f>"1243188771132186624"</f>
        <v>1243188771132186624</v>
      </c>
      <c r="C2532">
        <v>0</v>
      </c>
    </row>
    <row r="2533" spans="1:3" x14ac:dyDescent="0.2">
      <c r="A2533" s="1">
        <v>2531</v>
      </c>
      <c r="B2533" s="1" t="str">
        <f>"1243189230395940868"</f>
        <v>1243189230395940868</v>
      </c>
      <c r="C2533">
        <v>0</v>
      </c>
    </row>
    <row r="2534" spans="1:3" x14ac:dyDescent="0.2">
      <c r="A2534" s="1">
        <v>2532</v>
      </c>
      <c r="B2534" s="1" t="str">
        <f>"1243191965480636416"</f>
        <v>1243191965480636416</v>
      </c>
      <c r="C2534">
        <v>1</v>
      </c>
    </row>
    <row r="2535" spans="1:3" x14ac:dyDescent="0.2">
      <c r="A2535" s="1">
        <v>2533</v>
      </c>
      <c r="B2535" s="1" t="str">
        <f>"1243193106482319362"</f>
        <v>1243193106482319362</v>
      </c>
      <c r="C2535">
        <v>0</v>
      </c>
    </row>
    <row r="2536" spans="1:3" x14ac:dyDescent="0.2">
      <c r="A2536" s="1">
        <v>2534</v>
      </c>
      <c r="B2536" s="1" t="str">
        <f>"1243194233449852929"</f>
        <v>1243194233449852929</v>
      </c>
      <c r="C2536">
        <v>0</v>
      </c>
    </row>
    <row r="2537" spans="1:3" x14ac:dyDescent="0.2">
      <c r="A2537" s="1">
        <v>2535</v>
      </c>
      <c r="B2537" s="1" t="str">
        <f>"1243195836714160129"</f>
        <v>1243195836714160129</v>
      </c>
      <c r="C2537">
        <v>1</v>
      </c>
    </row>
    <row r="2538" spans="1:3" x14ac:dyDescent="0.2">
      <c r="A2538" s="1">
        <v>2536</v>
      </c>
      <c r="B2538" s="1" t="str">
        <f>"1243197161090809861"</f>
        <v>1243197161090809861</v>
      </c>
      <c r="C2538">
        <v>0</v>
      </c>
    </row>
    <row r="2539" spans="1:3" x14ac:dyDescent="0.2">
      <c r="A2539" s="1">
        <v>2537</v>
      </c>
      <c r="B2539" s="1" t="str">
        <f>"1243197176634920962"</f>
        <v>1243197176634920962</v>
      </c>
      <c r="C2539">
        <v>0</v>
      </c>
    </row>
    <row r="2540" spans="1:3" x14ac:dyDescent="0.2">
      <c r="A2540" s="1">
        <v>2538</v>
      </c>
      <c r="B2540" s="1" t="str">
        <f>"1243200781743984641"</f>
        <v>1243200781743984641</v>
      </c>
      <c r="C2540">
        <v>0</v>
      </c>
    </row>
    <row r="2541" spans="1:3" x14ac:dyDescent="0.2">
      <c r="A2541" s="1">
        <v>2539</v>
      </c>
      <c r="B2541" s="1" t="str">
        <f>"1243203518472892417"</f>
        <v>1243203518472892417</v>
      </c>
      <c r="C2541">
        <v>0</v>
      </c>
    </row>
    <row r="2542" spans="1:3" x14ac:dyDescent="0.2">
      <c r="A2542" s="1">
        <v>2540</v>
      </c>
      <c r="B2542" s="1" t="str">
        <f>"1243209367790419976"</f>
        <v>1243209367790419976</v>
      </c>
      <c r="C2542">
        <v>0</v>
      </c>
    </row>
    <row r="2543" spans="1:3" x14ac:dyDescent="0.2">
      <c r="A2543" s="1">
        <v>2541</v>
      </c>
      <c r="B2543" s="1" t="str">
        <f>"1243209995560370179"</f>
        <v>1243209995560370179</v>
      </c>
      <c r="C2543">
        <v>0</v>
      </c>
    </row>
    <row r="2544" spans="1:3" x14ac:dyDescent="0.2">
      <c r="A2544" s="1">
        <v>2542</v>
      </c>
      <c r="B2544" s="1" t="str">
        <f>"1243211515785883649"</f>
        <v>1243211515785883649</v>
      </c>
      <c r="C2544">
        <v>0</v>
      </c>
    </row>
    <row r="2545" spans="1:3" x14ac:dyDescent="0.2">
      <c r="A2545" s="1">
        <v>2543</v>
      </c>
      <c r="B2545" s="1" t="str">
        <f>"1243212915215392768"</f>
        <v>1243212915215392768</v>
      </c>
      <c r="C2545">
        <v>0</v>
      </c>
    </row>
    <row r="2546" spans="1:3" x14ac:dyDescent="0.2">
      <c r="A2546" s="1">
        <v>2544</v>
      </c>
      <c r="B2546" s="1" t="str">
        <f>"1243213936461328385"</f>
        <v>1243213936461328385</v>
      </c>
      <c r="C2546">
        <v>0</v>
      </c>
    </row>
    <row r="2547" spans="1:3" x14ac:dyDescent="0.2">
      <c r="A2547" s="1">
        <v>2545</v>
      </c>
      <c r="B2547" s="1" t="str">
        <f>"1243214083681390592"</f>
        <v>1243214083681390592</v>
      </c>
      <c r="C2547">
        <v>0</v>
      </c>
    </row>
    <row r="2548" spans="1:3" x14ac:dyDescent="0.2">
      <c r="A2548" s="1">
        <v>2546</v>
      </c>
      <c r="B2548" s="1" t="str">
        <f>"1243214434337607680"</f>
        <v>1243214434337607680</v>
      </c>
      <c r="C2548">
        <v>0</v>
      </c>
    </row>
    <row r="2549" spans="1:3" x14ac:dyDescent="0.2">
      <c r="A2549" s="1">
        <v>2547</v>
      </c>
      <c r="B2549" s="1" t="str">
        <f>"1243216455614844929"</f>
        <v>1243216455614844929</v>
      </c>
      <c r="C2549">
        <v>0</v>
      </c>
    </row>
    <row r="2550" spans="1:3" x14ac:dyDescent="0.2">
      <c r="A2550" s="1">
        <v>2548</v>
      </c>
      <c r="B2550" s="1" t="str">
        <f>"1243218999644753921"</f>
        <v>1243218999644753921</v>
      </c>
      <c r="C2550">
        <v>0</v>
      </c>
    </row>
    <row r="2551" spans="1:3" x14ac:dyDescent="0.2">
      <c r="A2551" s="1">
        <v>2549</v>
      </c>
      <c r="B2551" s="1" t="str">
        <f>"1243219928557256704"</f>
        <v>1243219928557256704</v>
      </c>
      <c r="C2551">
        <v>0</v>
      </c>
    </row>
    <row r="2552" spans="1:3" x14ac:dyDescent="0.2">
      <c r="A2552" s="1">
        <v>2550</v>
      </c>
      <c r="B2552" s="1" t="str">
        <f>"1243220216693350402"</f>
        <v>1243220216693350402</v>
      </c>
      <c r="C2552">
        <v>0</v>
      </c>
    </row>
    <row r="2553" spans="1:3" x14ac:dyDescent="0.2">
      <c r="A2553" s="1">
        <v>2551</v>
      </c>
      <c r="B2553" s="1" t="str">
        <f>"1243220227422400512"</f>
        <v>1243220227422400512</v>
      </c>
      <c r="C2553">
        <v>0</v>
      </c>
    </row>
    <row r="2554" spans="1:3" x14ac:dyDescent="0.2">
      <c r="A2554" s="1">
        <v>2552</v>
      </c>
      <c r="B2554" s="1" t="str">
        <f>"1243220944862220288"</f>
        <v>1243220944862220288</v>
      </c>
      <c r="C2554">
        <v>0</v>
      </c>
    </row>
    <row r="2555" spans="1:3" x14ac:dyDescent="0.2">
      <c r="A2555" s="1">
        <v>2553</v>
      </c>
      <c r="B2555" s="1" t="str">
        <f>"1243221100475174915"</f>
        <v>1243221100475174915</v>
      </c>
      <c r="C2555">
        <v>0</v>
      </c>
    </row>
    <row r="2556" spans="1:3" x14ac:dyDescent="0.2">
      <c r="A2556" s="1">
        <v>2554</v>
      </c>
      <c r="B2556" s="1" t="str">
        <f>"1243221478440611844"</f>
        <v>1243221478440611844</v>
      </c>
      <c r="C2556">
        <v>0</v>
      </c>
    </row>
    <row r="2557" spans="1:3" x14ac:dyDescent="0.2">
      <c r="A2557" s="1">
        <v>2555</v>
      </c>
      <c r="B2557" s="1" t="str">
        <f>"1243222021535936513"</f>
        <v>1243222021535936513</v>
      </c>
      <c r="C2557">
        <v>1</v>
      </c>
    </row>
    <row r="2558" spans="1:3" x14ac:dyDescent="0.2">
      <c r="A2558" s="1">
        <v>2556</v>
      </c>
      <c r="B2558" s="1" t="str">
        <f>"1243222408632438784"</f>
        <v>1243222408632438784</v>
      </c>
      <c r="C2558">
        <v>0</v>
      </c>
    </row>
    <row r="2559" spans="1:3" x14ac:dyDescent="0.2">
      <c r="A2559" s="1">
        <v>2557</v>
      </c>
      <c r="B2559" s="1" t="str">
        <f>"1243223342326386694"</f>
        <v>1243223342326386694</v>
      </c>
      <c r="C2559">
        <v>0</v>
      </c>
    </row>
    <row r="2560" spans="1:3" x14ac:dyDescent="0.2">
      <c r="A2560" s="1">
        <v>2558</v>
      </c>
      <c r="B2560" s="1" t="str">
        <f>"1243224330311471105"</f>
        <v>1243224330311471105</v>
      </c>
      <c r="C2560">
        <v>0</v>
      </c>
    </row>
    <row r="2561" spans="1:3" x14ac:dyDescent="0.2">
      <c r="A2561" s="1">
        <v>2559</v>
      </c>
      <c r="B2561" s="1" t="str">
        <f>"1243224554958397448"</f>
        <v>1243224554958397448</v>
      </c>
      <c r="C2561">
        <v>0</v>
      </c>
    </row>
    <row r="2562" spans="1:3" x14ac:dyDescent="0.2">
      <c r="A2562" s="1">
        <v>2560</v>
      </c>
      <c r="B2562" s="1" t="str">
        <f>"1243224621954015232"</f>
        <v>1243224621954015232</v>
      </c>
      <c r="C2562">
        <v>0</v>
      </c>
    </row>
    <row r="2563" spans="1:3" x14ac:dyDescent="0.2">
      <c r="A2563" s="1">
        <v>2561</v>
      </c>
      <c r="B2563" s="1" t="str">
        <f>"1243225362110263299"</f>
        <v>1243225362110263299</v>
      </c>
      <c r="C2563">
        <v>0</v>
      </c>
    </row>
    <row r="2564" spans="1:3" x14ac:dyDescent="0.2">
      <c r="A2564" s="1">
        <v>2562</v>
      </c>
      <c r="B2564" s="1" t="str">
        <f>"1243226127059083264"</f>
        <v>1243226127059083264</v>
      </c>
      <c r="C2564">
        <v>0</v>
      </c>
    </row>
    <row r="2565" spans="1:3" x14ac:dyDescent="0.2">
      <c r="A2565" s="1">
        <v>2563</v>
      </c>
      <c r="B2565" s="1" t="str">
        <f>"1243226856108822529"</f>
        <v>1243226856108822529</v>
      </c>
      <c r="C2565">
        <v>0</v>
      </c>
    </row>
    <row r="2566" spans="1:3" x14ac:dyDescent="0.2">
      <c r="A2566" s="1">
        <v>2564</v>
      </c>
      <c r="B2566" s="1" t="str">
        <f>"1243227435778392064"</f>
        <v>1243227435778392064</v>
      </c>
      <c r="C2566">
        <v>0</v>
      </c>
    </row>
    <row r="2567" spans="1:3" x14ac:dyDescent="0.2">
      <c r="A2567" s="1">
        <v>2565</v>
      </c>
      <c r="B2567" s="1" t="str">
        <f>"1243228383724609536"</f>
        <v>1243228383724609536</v>
      </c>
      <c r="C2567">
        <v>0</v>
      </c>
    </row>
    <row r="2568" spans="1:3" x14ac:dyDescent="0.2">
      <c r="A2568" s="1">
        <v>2566</v>
      </c>
      <c r="B2568" s="1" t="str">
        <f>"1243228852966621189"</f>
        <v>1243228852966621189</v>
      </c>
      <c r="C2568">
        <v>0</v>
      </c>
    </row>
    <row r="2569" spans="1:3" x14ac:dyDescent="0.2">
      <c r="A2569" s="1">
        <v>2567</v>
      </c>
      <c r="B2569" s="1" t="str">
        <f>"1243229017492410368"</f>
        <v>1243229017492410368</v>
      </c>
      <c r="C2569">
        <v>0</v>
      </c>
    </row>
    <row r="2570" spans="1:3" x14ac:dyDescent="0.2">
      <c r="A2570" s="1">
        <v>2568</v>
      </c>
      <c r="B2570" s="1" t="str">
        <f>"1243229188573876227"</f>
        <v>1243229188573876227</v>
      </c>
      <c r="C2570">
        <v>0</v>
      </c>
    </row>
    <row r="2571" spans="1:3" x14ac:dyDescent="0.2">
      <c r="A2571" s="1">
        <v>2569</v>
      </c>
      <c r="B2571" s="1" t="str">
        <f>"1243229401397039104"</f>
        <v>1243229401397039104</v>
      </c>
      <c r="C2571">
        <v>0</v>
      </c>
    </row>
    <row r="2572" spans="1:3" x14ac:dyDescent="0.2">
      <c r="A2572" s="1">
        <v>2570</v>
      </c>
      <c r="B2572" s="1" t="str">
        <f>"1243230129763074049"</f>
        <v>1243230129763074049</v>
      </c>
      <c r="C2572">
        <v>0</v>
      </c>
    </row>
    <row r="2573" spans="1:3" x14ac:dyDescent="0.2">
      <c r="A2573" s="1">
        <v>2571</v>
      </c>
      <c r="B2573" s="1" t="str">
        <f>"1243230463487021056"</f>
        <v>1243230463487021056</v>
      </c>
      <c r="C2573">
        <v>0</v>
      </c>
    </row>
    <row r="2574" spans="1:3" x14ac:dyDescent="0.2">
      <c r="A2574" s="1">
        <v>2572</v>
      </c>
      <c r="B2574" s="1" t="str">
        <f>"1243232368284106758"</f>
        <v>1243232368284106758</v>
      </c>
      <c r="C2574">
        <v>0</v>
      </c>
    </row>
    <row r="2575" spans="1:3" x14ac:dyDescent="0.2">
      <c r="A2575" s="1">
        <v>2573</v>
      </c>
      <c r="B2575" s="1" t="str">
        <f>"1243232525042028545"</f>
        <v>1243232525042028545</v>
      </c>
      <c r="C2575">
        <v>0</v>
      </c>
    </row>
    <row r="2576" spans="1:3" x14ac:dyDescent="0.2">
      <c r="A2576" s="1">
        <v>2574</v>
      </c>
      <c r="B2576" s="1" t="str">
        <f>"1243233057471160320"</f>
        <v>1243233057471160320</v>
      </c>
      <c r="C2576">
        <v>1</v>
      </c>
    </row>
    <row r="2577" spans="1:3" x14ac:dyDescent="0.2">
      <c r="A2577" s="1">
        <v>2575</v>
      </c>
      <c r="B2577" s="1" t="str">
        <f>"1243234009062219777"</f>
        <v>1243234009062219777</v>
      </c>
      <c r="C2577">
        <v>0</v>
      </c>
    </row>
    <row r="2578" spans="1:3" x14ac:dyDescent="0.2">
      <c r="A2578" s="1">
        <v>2576</v>
      </c>
      <c r="B2578" s="1" t="str">
        <f>"1243234505282015232"</f>
        <v>1243234505282015232</v>
      </c>
      <c r="C2578">
        <v>0</v>
      </c>
    </row>
    <row r="2579" spans="1:3" x14ac:dyDescent="0.2">
      <c r="A2579" s="1">
        <v>2577</v>
      </c>
      <c r="B2579" s="1" t="str">
        <f>"1243235811715354624"</f>
        <v>1243235811715354624</v>
      </c>
      <c r="C2579">
        <v>0</v>
      </c>
    </row>
    <row r="2580" spans="1:3" x14ac:dyDescent="0.2">
      <c r="A2580" s="1">
        <v>2578</v>
      </c>
      <c r="B2580" s="1" t="str">
        <f>"1243237228882677768"</f>
        <v>1243237228882677768</v>
      </c>
      <c r="C2580">
        <v>0</v>
      </c>
    </row>
    <row r="2581" spans="1:3" x14ac:dyDescent="0.2">
      <c r="A2581" s="1">
        <v>2579</v>
      </c>
      <c r="B2581" s="1" t="str">
        <f>"1243237890559299587"</f>
        <v>1243237890559299587</v>
      </c>
      <c r="C2581">
        <v>0</v>
      </c>
    </row>
    <row r="2582" spans="1:3" x14ac:dyDescent="0.2">
      <c r="A2582" s="1">
        <v>2580</v>
      </c>
      <c r="B2582" s="1" t="str">
        <f>"1243238171162415104"</f>
        <v>1243238171162415104</v>
      </c>
      <c r="C2582">
        <v>0</v>
      </c>
    </row>
    <row r="2583" spans="1:3" x14ac:dyDescent="0.2">
      <c r="A2583" s="1">
        <v>2581</v>
      </c>
      <c r="B2583" s="1" t="str">
        <f>"1243238340566175747"</f>
        <v>1243238340566175747</v>
      </c>
      <c r="C2583">
        <v>0</v>
      </c>
    </row>
    <row r="2584" spans="1:3" x14ac:dyDescent="0.2">
      <c r="A2584" s="1">
        <v>2582</v>
      </c>
      <c r="B2584" s="1" t="str">
        <f>"1243239083935240192"</f>
        <v>1243239083935240192</v>
      </c>
      <c r="C2584">
        <v>0</v>
      </c>
    </row>
    <row r="2585" spans="1:3" x14ac:dyDescent="0.2">
      <c r="A2585" s="1">
        <v>2583</v>
      </c>
      <c r="B2585" s="1" t="str">
        <f>"1243240017667010570"</f>
        <v>1243240017667010570</v>
      </c>
      <c r="C2585">
        <v>0</v>
      </c>
    </row>
    <row r="2586" spans="1:3" x14ac:dyDescent="0.2">
      <c r="A2586" s="1">
        <v>2584</v>
      </c>
      <c r="B2586" s="1" t="str">
        <f>"1243241754767298572"</f>
        <v>1243241754767298572</v>
      </c>
      <c r="C2586">
        <v>0</v>
      </c>
    </row>
    <row r="2587" spans="1:3" x14ac:dyDescent="0.2">
      <c r="A2587" s="1">
        <v>2585</v>
      </c>
      <c r="B2587" s="1" t="str">
        <f>"1243243248535117825"</f>
        <v>1243243248535117825</v>
      </c>
      <c r="C2587">
        <v>0</v>
      </c>
    </row>
    <row r="2588" spans="1:3" x14ac:dyDescent="0.2">
      <c r="A2588" s="1">
        <v>2586</v>
      </c>
      <c r="B2588" s="1" t="str">
        <f>"1243243388649996299"</f>
        <v>1243243388649996299</v>
      </c>
      <c r="C2588">
        <v>0</v>
      </c>
    </row>
    <row r="2589" spans="1:3" x14ac:dyDescent="0.2">
      <c r="A2589" s="1">
        <v>2587</v>
      </c>
      <c r="B2589" s="1" t="str">
        <f>"1243243537132589061"</f>
        <v>1243243537132589061</v>
      </c>
      <c r="C2589">
        <v>0</v>
      </c>
    </row>
    <row r="2590" spans="1:3" x14ac:dyDescent="0.2">
      <c r="A2590" s="1">
        <v>2588</v>
      </c>
      <c r="B2590" s="1" t="str">
        <f>"1243245587442667520"</f>
        <v>1243245587442667520</v>
      </c>
      <c r="C2590">
        <v>0</v>
      </c>
    </row>
    <row r="2591" spans="1:3" x14ac:dyDescent="0.2">
      <c r="A2591" s="1">
        <v>2589</v>
      </c>
      <c r="B2591" s="1" t="str">
        <f>"1243246416497172482"</f>
        <v>1243246416497172482</v>
      </c>
      <c r="C2591">
        <v>0</v>
      </c>
    </row>
    <row r="2592" spans="1:3" x14ac:dyDescent="0.2">
      <c r="A2592" s="1">
        <v>2590</v>
      </c>
      <c r="B2592" s="1" t="str">
        <f>"1243247316292767744"</f>
        <v>1243247316292767744</v>
      </c>
      <c r="C2592">
        <v>0</v>
      </c>
    </row>
    <row r="2593" spans="1:3" x14ac:dyDescent="0.2">
      <c r="A2593" s="1">
        <v>2591</v>
      </c>
      <c r="B2593" s="1" t="str">
        <f>"1243247430356865025"</f>
        <v>1243247430356865025</v>
      </c>
      <c r="C2593">
        <v>0</v>
      </c>
    </row>
    <row r="2594" spans="1:3" x14ac:dyDescent="0.2">
      <c r="A2594" s="1">
        <v>2592</v>
      </c>
      <c r="B2594" s="1" t="str">
        <f>"1243247480583737347"</f>
        <v>1243247480583737347</v>
      </c>
      <c r="C2594">
        <v>0</v>
      </c>
    </row>
    <row r="2595" spans="1:3" x14ac:dyDescent="0.2">
      <c r="A2595" s="1">
        <v>2593</v>
      </c>
      <c r="B2595" s="1" t="str">
        <f>"1243248522906013698"</f>
        <v>1243248522906013698</v>
      </c>
      <c r="C2595">
        <v>1</v>
      </c>
    </row>
    <row r="2596" spans="1:3" x14ac:dyDescent="0.2">
      <c r="A2596" s="1">
        <v>2594</v>
      </c>
      <c r="B2596" s="1" t="str">
        <f>"1243248628753412104"</f>
        <v>1243248628753412104</v>
      </c>
      <c r="C2596">
        <v>0</v>
      </c>
    </row>
    <row r="2597" spans="1:3" x14ac:dyDescent="0.2">
      <c r="A2597" s="1">
        <v>2595</v>
      </c>
      <c r="B2597" s="1" t="str">
        <f>"1243248671967318016"</f>
        <v>1243248671967318016</v>
      </c>
      <c r="C2597">
        <v>0</v>
      </c>
    </row>
    <row r="2598" spans="1:3" x14ac:dyDescent="0.2">
      <c r="A2598" s="1">
        <v>2596</v>
      </c>
      <c r="B2598" s="1" t="str">
        <f>"1243248888070488064"</f>
        <v>1243248888070488064</v>
      </c>
      <c r="C2598">
        <v>0</v>
      </c>
    </row>
    <row r="2599" spans="1:3" x14ac:dyDescent="0.2">
      <c r="A2599" s="1">
        <v>2597</v>
      </c>
      <c r="B2599" s="1" t="str">
        <f>"1243248961147854854"</f>
        <v>1243248961147854854</v>
      </c>
      <c r="C2599">
        <v>0</v>
      </c>
    </row>
    <row r="2600" spans="1:3" x14ac:dyDescent="0.2">
      <c r="A2600" s="1">
        <v>2598</v>
      </c>
      <c r="B2600" s="1" t="str">
        <f>"1243249189418655745"</f>
        <v>1243249189418655745</v>
      </c>
      <c r="C2600">
        <v>0</v>
      </c>
    </row>
    <row r="2601" spans="1:3" x14ac:dyDescent="0.2">
      <c r="A2601" s="1">
        <v>2599</v>
      </c>
      <c r="B2601" s="1" t="str">
        <f>"1243250354013249536"</f>
        <v>1243250354013249536</v>
      </c>
      <c r="C2601">
        <v>0</v>
      </c>
    </row>
    <row r="2602" spans="1:3" x14ac:dyDescent="0.2">
      <c r="A2602" s="1">
        <v>2600</v>
      </c>
      <c r="B2602" s="1" t="str">
        <f>"1243251339997650945"</f>
        <v>1243251339997650945</v>
      </c>
      <c r="C2602">
        <v>0</v>
      </c>
    </row>
    <row r="2603" spans="1:3" x14ac:dyDescent="0.2">
      <c r="A2603" s="1">
        <v>2601</v>
      </c>
      <c r="B2603" s="1" t="str">
        <f>"1243254159031312384"</f>
        <v>1243254159031312384</v>
      </c>
      <c r="C2603">
        <v>0</v>
      </c>
    </row>
    <row r="2604" spans="1:3" x14ac:dyDescent="0.2">
      <c r="A2604" s="1">
        <v>2602</v>
      </c>
      <c r="B2604" s="1" t="str">
        <f>"1243254428536393728"</f>
        <v>1243254428536393728</v>
      </c>
      <c r="C2604">
        <v>0</v>
      </c>
    </row>
    <row r="2605" spans="1:3" x14ac:dyDescent="0.2">
      <c r="A2605" s="1">
        <v>2603</v>
      </c>
      <c r="B2605" s="1" t="str">
        <f>"1243255513653153793"</f>
        <v>1243255513653153793</v>
      </c>
      <c r="C2605">
        <v>0</v>
      </c>
    </row>
    <row r="2606" spans="1:3" x14ac:dyDescent="0.2">
      <c r="A2606" s="1">
        <v>2604</v>
      </c>
      <c r="B2606" s="1" t="str">
        <f>"1243256000016195584"</f>
        <v>1243256000016195584</v>
      </c>
      <c r="C2606">
        <v>0</v>
      </c>
    </row>
    <row r="2607" spans="1:3" x14ac:dyDescent="0.2">
      <c r="A2607" s="1">
        <v>2605</v>
      </c>
      <c r="B2607" s="1" t="str">
        <f>"1243256632315953154"</f>
        <v>1243256632315953154</v>
      </c>
      <c r="C2607">
        <v>0</v>
      </c>
    </row>
    <row r="2608" spans="1:3" x14ac:dyDescent="0.2">
      <c r="A2608" s="1">
        <v>2606</v>
      </c>
      <c r="B2608" s="1" t="str">
        <f>"1243257140829204480"</f>
        <v>1243257140829204480</v>
      </c>
      <c r="C2608">
        <v>0</v>
      </c>
    </row>
    <row r="2609" spans="1:3" x14ac:dyDescent="0.2">
      <c r="A2609" s="1">
        <v>2607</v>
      </c>
      <c r="B2609" s="1" t="str">
        <f>"1243257325584089093"</f>
        <v>1243257325584089093</v>
      </c>
      <c r="C2609">
        <v>0</v>
      </c>
    </row>
    <row r="2610" spans="1:3" x14ac:dyDescent="0.2">
      <c r="A2610" s="1">
        <v>2608</v>
      </c>
      <c r="B2610" s="1" t="str">
        <f>"1243258269436690433"</f>
        <v>1243258269436690433</v>
      </c>
      <c r="C2610">
        <v>1</v>
      </c>
    </row>
    <row r="2611" spans="1:3" x14ac:dyDescent="0.2">
      <c r="A2611" s="1">
        <v>2609</v>
      </c>
      <c r="B2611" s="1" t="str">
        <f>"1243260474814279686"</f>
        <v>1243260474814279686</v>
      </c>
      <c r="C2611">
        <v>0</v>
      </c>
    </row>
    <row r="2612" spans="1:3" x14ac:dyDescent="0.2">
      <c r="A2612" s="1">
        <v>2610</v>
      </c>
      <c r="B2612" s="1" t="str">
        <f>"1243261683889512450"</f>
        <v>1243261683889512450</v>
      </c>
      <c r="C2612">
        <v>0</v>
      </c>
    </row>
    <row r="2613" spans="1:3" x14ac:dyDescent="0.2">
      <c r="A2613" s="1">
        <v>2611</v>
      </c>
      <c r="B2613" s="1" t="str">
        <f>"1243262657454579718"</f>
        <v>1243262657454579718</v>
      </c>
      <c r="C2613">
        <v>0</v>
      </c>
    </row>
    <row r="2614" spans="1:3" x14ac:dyDescent="0.2">
      <c r="A2614" s="1">
        <v>2612</v>
      </c>
      <c r="B2614" s="1" t="str">
        <f>"1243263905008418818"</f>
        <v>1243263905008418818</v>
      </c>
      <c r="C2614">
        <v>1</v>
      </c>
    </row>
    <row r="2615" spans="1:3" x14ac:dyDescent="0.2">
      <c r="A2615" s="1">
        <v>2613</v>
      </c>
      <c r="B2615" s="1" t="str">
        <f>"1243264268037955586"</f>
        <v>1243264268037955586</v>
      </c>
      <c r="C2615">
        <v>0</v>
      </c>
    </row>
    <row r="2616" spans="1:3" x14ac:dyDescent="0.2">
      <c r="A2616" s="1">
        <v>2614</v>
      </c>
      <c r="B2616" s="1" t="str">
        <f>"1243265195407036418"</f>
        <v>1243265195407036418</v>
      </c>
      <c r="C2616">
        <v>0</v>
      </c>
    </row>
    <row r="2617" spans="1:3" x14ac:dyDescent="0.2">
      <c r="A2617" s="1">
        <v>2615</v>
      </c>
      <c r="B2617" s="1" t="str">
        <f>"1243265505798037507"</f>
        <v>1243265505798037507</v>
      </c>
      <c r="C2617">
        <v>0</v>
      </c>
    </row>
    <row r="2618" spans="1:3" x14ac:dyDescent="0.2">
      <c r="A2618" s="1">
        <v>2616</v>
      </c>
      <c r="B2618" s="1" t="str">
        <f>"1243265820878307330"</f>
        <v>1243265820878307330</v>
      </c>
      <c r="C2618">
        <v>0</v>
      </c>
    </row>
    <row r="2619" spans="1:3" x14ac:dyDescent="0.2">
      <c r="A2619" s="1">
        <v>2617</v>
      </c>
      <c r="B2619" s="1" t="str">
        <f>"1243267498306396164"</f>
        <v>1243267498306396164</v>
      </c>
      <c r="C2619">
        <v>0</v>
      </c>
    </row>
    <row r="2620" spans="1:3" x14ac:dyDescent="0.2">
      <c r="A2620" s="1">
        <v>2618</v>
      </c>
      <c r="B2620" s="1" t="str">
        <f>"1243267501347217409"</f>
        <v>1243267501347217409</v>
      </c>
      <c r="C2620">
        <v>0</v>
      </c>
    </row>
    <row r="2621" spans="1:3" x14ac:dyDescent="0.2">
      <c r="A2621" s="1">
        <v>2619</v>
      </c>
      <c r="B2621" s="1" t="str">
        <f>"1243267895058104320"</f>
        <v>1243267895058104320</v>
      </c>
      <c r="C2621">
        <v>0</v>
      </c>
    </row>
    <row r="2622" spans="1:3" x14ac:dyDescent="0.2">
      <c r="A2622" s="1">
        <v>2620</v>
      </c>
      <c r="B2622" s="1" t="str">
        <f>"1243268207001120769"</f>
        <v>1243268207001120769</v>
      </c>
      <c r="C2622">
        <v>0</v>
      </c>
    </row>
    <row r="2623" spans="1:3" x14ac:dyDescent="0.2">
      <c r="A2623" s="1">
        <v>2621</v>
      </c>
      <c r="B2623" s="1" t="str">
        <f>"1243268228165644288"</f>
        <v>1243268228165644288</v>
      </c>
      <c r="C2623">
        <v>0</v>
      </c>
    </row>
    <row r="2624" spans="1:3" x14ac:dyDescent="0.2">
      <c r="A2624" s="1">
        <v>2622</v>
      </c>
      <c r="B2624" s="1" t="str">
        <f>"1243268230191382531"</f>
        <v>1243268230191382531</v>
      </c>
      <c r="C2624">
        <v>0</v>
      </c>
    </row>
    <row r="2625" spans="1:3" x14ac:dyDescent="0.2">
      <c r="A2625" s="1">
        <v>2623</v>
      </c>
      <c r="B2625" s="1" t="str">
        <f>"1243268246285025280"</f>
        <v>1243268246285025280</v>
      </c>
      <c r="C2625">
        <v>0</v>
      </c>
    </row>
    <row r="2626" spans="1:3" x14ac:dyDescent="0.2">
      <c r="A2626" s="1">
        <v>2624</v>
      </c>
      <c r="B2626" s="1" t="str">
        <f>"1243268309824548869"</f>
        <v>1243268309824548869</v>
      </c>
      <c r="C2626">
        <v>0</v>
      </c>
    </row>
    <row r="2627" spans="1:3" x14ac:dyDescent="0.2">
      <c r="A2627" s="1">
        <v>2625</v>
      </c>
      <c r="B2627" s="1" t="str">
        <f>"1243268403613360131"</f>
        <v>1243268403613360131</v>
      </c>
      <c r="C2627">
        <v>0</v>
      </c>
    </row>
    <row r="2628" spans="1:3" x14ac:dyDescent="0.2">
      <c r="A2628" s="1">
        <v>2626</v>
      </c>
      <c r="B2628" s="1" t="str">
        <f>"1243268514904973312"</f>
        <v>1243268514904973312</v>
      </c>
      <c r="C2628">
        <v>0</v>
      </c>
    </row>
    <row r="2629" spans="1:3" x14ac:dyDescent="0.2">
      <c r="A2629" s="1">
        <v>2627</v>
      </c>
      <c r="B2629" s="1" t="str">
        <f>"1243268722455908354"</f>
        <v>1243268722455908354</v>
      </c>
      <c r="C2629">
        <v>0</v>
      </c>
    </row>
    <row r="2630" spans="1:3" x14ac:dyDescent="0.2">
      <c r="A2630" s="1">
        <v>2628</v>
      </c>
      <c r="B2630" s="1" t="str">
        <f>"1243268850608738305"</f>
        <v>1243268850608738305</v>
      </c>
      <c r="C2630">
        <v>0</v>
      </c>
    </row>
    <row r="2631" spans="1:3" x14ac:dyDescent="0.2">
      <c r="A2631" s="1">
        <v>2629</v>
      </c>
      <c r="B2631" s="1" t="str">
        <f>"1243268871584448513"</f>
        <v>1243268871584448513</v>
      </c>
      <c r="C2631">
        <v>0</v>
      </c>
    </row>
    <row r="2632" spans="1:3" x14ac:dyDescent="0.2">
      <c r="A2632" s="1">
        <v>2630</v>
      </c>
      <c r="B2632" s="1" t="str">
        <f>"1243268929348386819"</f>
        <v>1243268929348386819</v>
      </c>
      <c r="C2632">
        <v>0</v>
      </c>
    </row>
    <row r="2633" spans="1:3" x14ac:dyDescent="0.2">
      <c r="A2633" s="1">
        <v>2631</v>
      </c>
      <c r="B2633" s="1" t="str">
        <f>"1243269133027983361"</f>
        <v>1243269133027983361</v>
      </c>
      <c r="C2633">
        <v>0</v>
      </c>
    </row>
    <row r="2634" spans="1:3" x14ac:dyDescent="0.2">
      <c r="A2634" s="1">
        <v>2632</v>
      </c>
      <c r="B2634" s="1" t="str">
        <f>"1243269224245706753"</f>
        <v>1243269224245706753</v>
      </c>
      <c r="C2634">
        <v>0</v>
      </c>
    </row>
    <row r="2635" spans="1:3" x14ac:dyDescent="0.2">
      <c r="A2635" s="1">
        <v>2633</v>
      </c>
      <c r="B2635" s="1" t="str">
        <f>"1243269250766249984"</f>
        <v>1243269250766249984</v>
      </c>
      <c r="C2635">
        <v>0</v>
      </c>
    </row>
    <row r="2636" spans="1:3" x14ac:dyDescent="0.2">
      <c r="A2636" s="1">
        <v>2634</v>
      </c>
      <c r="B2636" s="1" t="str">
        <f>"1243269557009158153"</f>
        <v>1243269557009158153</v>
      </c>
      <c r="C2636">
        <v>0</v>
      </c>
    </row>
    <row r="2637" spans="1:3" x14ac:dyDescent="0.2">
      <c r="A2637" s="1">
        <v>2635</v>
      </c>
      <c r="B2637" s="1" t="str">
        <f>"1243269620510883845"</f>
        <v>1243269620510883845</v>
      </c>
      <c r="C2637">
        <v>0</v>
      </c>
    </row>
    <row r="2638" spans="1:3" x14ac:dyDescent="0.2">
      <c r="A2638" s="1">
        <v>2636</v>
      </c>
      <c r="B2638" s="1" t="str">
        <f>"1243269683555504134"</f>
        <v>1243269683555504134</v>
      </c>
      <c r="C2638">
        <v>0</v>
      </c>
    </row>
    <row r="2639" spans="1:3" x14ac:dyDescent="0.2">
      <c r="A2639" s="1">
        <v>2637</v>
      </c>
      <c r="B2639" s="1" t="str">
        <f>"1243269849662529538"</f>
        <v>1243269849662529538</v>
      </c>
      <c r="C2639">
        <v>0</v>
      </c>
    </row>
    <row r="2640" spans="1:3" x14ac:dyDescent="0.2">
      <c r="A2640" s="1">
        <v>2638</v>
      </c>
      <c r="B2640" s="1" t="str">
        <f>"1243269954348220416"</f>
        <v>1243269954348220416</v>
      </c>
      <c r="C2640">
        <v>0</v>
      </c>
    </row>
    <row r="2641" spans="1:3" x14ac:dyDescent="0.2">
      <c r="A2641" s="1">
        <v>2639</v>
      </c>
      <c r="B2641" s="1" t="str">
        <f>"1243270077711093760"</f>
        <v>1243270077711093760</v>
      </c>
      <c r="C2641">
        <v>0</v>
      </c>
    </row>
    <row r="2642" spans="1:3" x14ac:dyDescent="0.2">
      <c r="A2642" s="1">
        <v>2640</v>
      </c>
      <c r="B2642" s="1" t="str">
        <f>"1243270109143150594"</f>
        <v>1243270109143150594</v>
      </c>
      <c r="C2642">
        <v>0</v>
      </c>
    </row>
    <row r="2643" spans="1:3" x14ac:dyDescent="0.2">
      <c r="A2643" s="1">
        <v>2641</v>
      </c>
      <c r="B2643" s="1" t="str">
        <f>"1243270166638665729"</f>
        <v>1243270166638665729</v>
      </c>
      <c r="C2643">
        <v>0</v>
      </c>
    </row>
    <row r="2644" spans="1:3" x14ac:dyDescent="0.2">
      <c r="A2644" s="1">
        <v>2642</v>
      </c>
      <c r="B2644" s="1" t="str">
        <f>"1243270222536212486"</f>
        <v>1243270222536212486</v>
      </c>
      <c r="C2644">
        <v>0</v>
      </c>
    </row>
    <row r="2645" spans="1:3" x14ac:dyDescent="0.2">
      <c r="A2645" s="1">
        <v>2643</v>
      </c>
      <c r="B2645" s="1" t="str">
        <f>"1243270303779827714"</f>
        <v>1243270303779827714</v>
      </c>
      <c r="C2645">
        <v>0</v>
      </c>
    </row>
    <row r="2646" spans="1:3" x14ac:dyDescent="0.2">
      <c r="A2646" s="1">
        <v>2644</v>
      </c>
      <c r="B2646" s="1" t="str">
        <f>"1243270415683850243"</f>
        <v>1243270415683850243</v>
      </c>
      <c r="C2646">
        <v>0</v>
      </c>
    </row>
    <row r="2647" spans="1:3" x14ac:dyDescent="0.2">
      <c r="A2647" s="1">
        <v>2645</v>
      </c>
      <c r="B2647" s="1" t="str">
        <f>"1243270454606991361"</f>
        <v>1243270454606991361</v>
      </c>
      <c r="C2647">
        <v>0</v>
      </c>
    </row>
    <row r="2648" spans="1:3" x14ac:dyDescent="0.2">
      <c r="A2648" s="1">
        <v>2646</v>
      </c>
      <c r="B2648" s="1" t="str">
        <f>"1243270649679958018"</f>
        <v>1243270649679958018</v>
      </c>
      <c r="C2648">
        <v>0</v>
      </c>
    </row>
    <row r="2649" spans="1:3" x14ac:dyDescent="0.2">
      <c r="A2649" s="1">
        <v>2647</v>
      </c>
      <c r="B2649" s="1" t="str">
        <f>"1243270691513872385"</f>
        <v>1243270691513872385</v>
      </c>
      <c r="C2649">
        <v>0</v>
      </c>
    </row>
    <row r="2650" spans="1:3" x14ac:dyDescent="0.2">
      <c r="A2650" s="1">
        <v>2648</v>
      </c>
      <c r="B2650" s="1" t="str">
        <f>"1243271054291808264"</f>
        <v>1243271054291808264</v>
      </c>
      <c r="C2650">
        <v>1</v>
      </c>
    </row>
    <row r="2651" spans="1:3" x14ac:dyDescent="0.2">
      <c r="A2651" s="1">
        <v>2649</v>
      </c>
      <c r="B2651" s="1" t="str">
        <f>"1243271407599071232"</f>
        <v>1243271407599071232</v>
      </c>
      <c r="C2651">
        <v>0</v>
      </c>
    </row>
    <row r="2652" spans="1:3" x14ac:dyDescent="0.2">
      <c r="A2652" s="1">
        <v>2650</v>
      </c>
      <c r="B2652" s="1" t="str">
        <f>"1243271412095291410"</f>
        <v>1243271412095291410</v>
      </c>
      <c r="C2652">
        <v>0</v>
      </c>
    </row>
    <row r="2653" spans="1:3" x14ac:dyDescent="0.2">
      <c r="A2653" s="1">
        <v>2651</v>
      </c>
      <c r="B2653" s="1" t="str">
        <f>"1243271426855047173"</f>
        <v>1243271426855047173</v>
      </c>
      <c r="C2653">
        <v>0</v>
      </c>
    </row>
    <row r="2654" spans="1:3" x14ac:dyDescent="0.2">
      <c r="A2654" s="1">
        <v>2652</v>
      </c>
      <c r="B2654" s="1" t="str">
        <f>"1243271855861116928"</f>
        <v>1243271855861116928</v>
      </c>
      <c r="C2654">
        <v>0</v>
      </c>
    </row>
    <row r="2655" spans="1:3" x14ac:dyDescent="0.2">
      <c r="A2655" s="1">
        <v>2653</v>
      </c>
      <c r="B2655" s="1" t="str">
        <f>"1243272208975302673"</f>
        <v>1243272208975302673</v>
      </c>
      <c r="C2655">
        <v>0</v>
      </c>
    </row>
    <row r="2656" spans="1:3" x14ac:dyDescent="0.2">
      <c r="A2656" s="1">
        <v>2654</v>
      </c>
      <c r="B2656" s="1" t="str">
        <f>"1243272378131427328"</f>
        <v>1243272378131427328</v>
      </c>
      <c r="C2656">
        <v>0</v>
      </c>
    </row>
    <row r="2657" spans="1:3" x14ac:dyDescent="0.2">
      <c r="A2657" s="1">
        <v>2655</v>
      </c>
      <c r="B2657" s="1" t="str">
        <f>"1243272451204808705"</f>
        <v>1243272451204808705</v>
      </c>
      <c r="C2657">
        <v>0</v>
      </c>
    </row>
    <row r="2658" spans="1:3" x14ac:dyDescent="0.2">
      <c r="A2658" s="1">
        <v>2656</v>
      </c>
      <c r="B2658" s="1" t="str">
        <f>"1243272554070052867"</f>
        <v>1243272554070052867</v>
      </c>
      <c r="C2658">
        <v>0</v>
      </c>
    </row>
    <row r="2659" spans="1:3" x14ac:dyDescent="0.2">
      <c r="A2659" s="1">
        <v>2657</v>
      </c>
      <c r="B2659" s="1" t="str">
        <f>"1243272767988011009"</f>
        <v>1243272767988011009</v>
      </c>
      <c r="C2659">
        <v>0</v>
      </c>
    </row>
    <row r="2660" spans="1:3" x14ac:dyDescent="0.2">
      <c r="A2660" s="1">
        <v>2658</v>
      </c>
      <c r="B2660" s="1" t="str">
        <f>"1243273970004250631"</f>
        <v>1243273970004250631</v>
      </c>
      <c r="C2660">
        <v>0</v>
      </c>
    </row>
    <row r="2661" spans="1:3" x14ac:dyDescent="0.2">
      <c r="A2661" s="1">
        <v>2659</v>
      </c>
      <c r="B2661" s="1" t="str">
        <f>"1243274145703563266"</f>
        <v>1243274145703563266</v>
      </c>
      <c r="C2661">
        <v>0</v>
      </c>
    </row>
    <row r="2662" spans="1:3" x14ac:dyDescent="0.2">
      <c r="A2662" s="1">
        <v>2660</v>
      </c>
      <c r="B2662" s="1" t="str">
        <f>"1243274405188378624"</f>
        <v>1243274405188378624</v>
      </c>
      <c r="C2662">
        <v>0</v>
      </c>
    </row>
    <row r="2663" spans="1:3" x14ac:dyDescent="0.2">
      <c r="A2663" s="1">
        <v>2661</v>
      </c>
      <c r="B2663" s="1" t="str">
        <f>"1243275479165145088"</f>
        <v>1243275479165145088</v>
      </c>
      <c r="C2663">
        <v>0</v>
      </c>
    </row>
    <row r="2664" spans="1:3" x14ac:dyDescent="0.2">
      <c r="A2664" s="1">
        <v>2662</v>
      </c>
      <c r="B2664" s="1" t="str">
        <f>"1243276214359535616"</f>
        <v>1243276214359535616</v>
      </c>
      <c r="C2664">
        <v>0</v>
      </c>
    </row>
    <row r="2665" spans="1:3" x14ac:dyDescent="0.2">
      <c r="A2665" s="1">
        <v>2663</v>
      </c>
      <c r="B2665" s="1" t="str">
        <f>"1243276466638532609"</f>
        <v>1243276466638532609</v>
      </c>
      <c r="C2665">
        <v>0</v>
      </c>
    </row>
    <row r="2666" spans="1:3" x14ac:dyDescent="0.2">
      <c r="A2666" s="1">
        <v>2664</v>
      </c>
      <c r="B2666" s="1" t="str">
        <f>"1243276631193587727"</f>
        <v>1243276631193587727</v>
      </c>
      <c r="C2666">
        <v>0</v>
      </c>
    </row>
    <row r="2667" spans="1:3" x14ac:dyDescent="0.2">
      <c r="A2667" s="1">
        <v>2665</v>
      </c>
      <c r="B2667" s="1" t="str">
        <f>"1243276916976766978"</f>
        <v>1243276916976766978</v>
      </c>
      <c r="C2667">
        <v>0</v>
      </c>
    </row>
    <row r="2668" spans="1:3" x14ac:dyDescent="0.2">
      <c r="A2668" s="1">
        <v>2666</v>
      </c>
      <c r="B2668" s="1" t="str">
        <f>"1243277365968605189"</f>
        <v>1243277365968605189</v>
      </c>
      <c r="C2668">
        <v>0</v>
      </c>
    </row>
    <row r="2669" spans="1:3" x14ac:dyDescent="0.2">
      <c r="A2669" s="1">
        <v>2667</v>
      </c>
      <c r="B2669" s="1" t="str">
        <f>"1243278014537961472"</f>
        <v>1243278014537961472</v>
      </c>
      <c r="C2669">
        <v>0</v>
      </c>
    </row>
    <row r="2670" spans="1:3" x14ac:dyDescent="0.2">
      <c r="A2670" s="1">
        <v>2668</v>
      </c>
      <c r="B2670" s="1" t="str">
        <f>"1243278172751302656"</f>
        <v>1243278172751302656</v>
      </c>
      <c r="C2670">
        <v>0</v>
      </c>
    </row>
    <row r="2671" spans="1:3" x14ac:dyDescent="0.2">
      <c r="A2671" s="1">
        <v>2669</v>
      </c>
      <c r="B2671" s="1" t="str">
        <f>"1243278243995750404"</f>
        <v>1243278243995750404</v>
      </c>
      <c r="C2671">
        <v>0</v>
      </c>
    </row>
    <row r="2672" spans="1:3" x14ac:dyDescent="0.2">
      <c r="A2672" s="1">
        <v>2670</v>
      </c>
      <c r="B2672" s="1" t="str">
        <f>"1243278988111499264"</f>
        <v>1243278988111499264</v>
      </c>
      <c r="C2672">
        <v>0</v>
      </c>
    </row>
    <row r="2673" spans="1:3" x14ac:dyDescent="0.2">
      <c r="A2673" s="1">
        <v>2671</v>
      </c>
      <c r="B2673" s="1" t="str">
        <f>"1243279729685344256"</f>
        <v>1243279729685344256</v>
      </c>
      <c r="C2673">
        <v>0</v>
      </c>
    </row>
    <row r="2674" spans="1:3" x14ac:dyDescent="0.2">
      <c r="A2674" s="1">
        <v>2672</v>
      </c>
      <c r="B2674" s="1" t="str">
        <f>"1243280454922440707"</f>
        <v>1243280454922440707</v>
      </c>
      <c r="C2674">
        <v>0</v>
      </c>
    </row>
    <row r="2675" spans="1:3" x14ac:dyDescent="0.2">
      <c r="A2675" s="1">
        <v>2673</v>
      </c>
      <c r="B2675" s="1" t="str">
        <f>"1243281133325950976"</f>
        <v>1243281133325950976</v>
      </c>
      <c r="C2675">
        <v>0</v>
      </c>
    </row>
    <row r="2676" spans="1:3" x14ac:dyDescent="0.2">
      <c r="A2676" s="1">
        <v>2674</v>
      </c>
      <c r="B2676" s="1" t="str">
        <f>"1243281649539911686"</f>
        <v>1243281649539911686</v>
      </c>
      <c r="C2676">
        <v>0</v>
      </c>
    </row>
    <row r="2677" spans="1:3" x14ac:dyDescent="0.2">
      <c r="A2677" s="1">
        <v>2675</v>
      </c>
      <c r="B2677" s="1" t="str">
        <f>"1243282337368064002"</f>
        <v>1243282337368064002</v>
      </c>
      <c r="C2677">
        <v>0</v>
      </c>
    </row>
    <row r="2678" spans="1:3" x14ac:dyDescent="0.2">
      <c r="A2678" s="1">
        <v>2676</v>
      </c>
      <c r="B2678" s="1" t="str">
        <f>"1243282936587341824"</f>
        <v>1243282936587341824</v>
      </c>
      <c r="C2678">
        <v>0</v>
      </c>
    </row>
    <row r="2679" spans="1:3" x14ac:dyDescent="0.2">
      <c r="A2679" s="1">
        <v>2677</v>
      </c>
      <c r="B2679" s="1" t="str">
        <f>"1243283081685078016"</f>
        <v>1243283081685078016</v>
      </c>
      <c r="C2679">
        <v>0</v>
      </c>
    </row>
    <row r="2680" spans="1:3" x14ac:dyDescent="0.2">
      <c r="A2680" s="1">
        <v>2678</v>
      </c>
      <c r="B2680" s="1" t="str">
        <f>"1243283265361936384"</f>
        <v>1243283265361936384</v>
      </c>
      <c r="C2680">
        <v>0</v>
      </c>
    </row>
    <row r="2681" spans="1:3" x14ac:dyDescent="0.2">
      <c r="A2681" s="1">
        <v>2679</v>
      </c>
      <c r="B2681" s="1" t="str">
        <f>"1243283902711685122"</f>
        <v>1243283902711685122</v>
      </c>
      <c r="C2681">
        <v>0</v>
      </c>
    </row>
    <row r="2682" spans="1:3" x14ac:dyDescent="0.2">
      <c r="A2682" s="1">
        <v>2680</v>
      </c>
      <c r="B2682" s="1" t="str">
        <f>"1243283944520417285"</f>
        <v>1243283944520417285</v>
      </c>
      <c r="C2682">
        <v>0</v>
      </c>
    </row>
    <row r="2683" spans="1:3" x14ac:dyDescent="0.2">
      <c r="A2683" s="1">
        <v>2681</v>
      </c>
      <c r="B2683" s="1" t="str">
        <f>"1243284273861406721"</f>
        <v>1243284273861406721</v>
      </c>
      <c r="C2683">
        <v>0</v>
      </c>
    </row>
    <row r="2684" spans="1:3" x14ac:dyDescent="0.2">
      <c r="A2684" s="1">
        <v>2682</v>
      </c>
      <c r="B2684" s="1" t="str">
        <f>"1243284279792152581"</f>
        <v>1243284279792152581</v>
      </c>
      <c r="C2684">
        <v>0</v>
      </c>
    </row>
    <row r="2685" spans="1:3" x14ac:dyDescent="0.2">
      <c r="A2685" s="1">
        <v>2683</v>
      </c>
      <c r="B2685" s="1" t="str">
        <f>"1243286065852620801"</f>
        <v>1243286065852620801</v>
      </c>
      <c r="C2685">
        <v>0</v>
      </c>
    </row>
    <row r="2686" spans="1:3" x14ac:dyDescent="0.2">
      <c r="A2686" s="1">
        <v>2684</v>
      </c>
      <c r="B2686" s="1" t="str">
        <f>"1243286213827715074"</f>
        <v>1243286213827715074</v>
      </c>
      <c r="C2686">
        <v>0</v>
      </c>
    </row>
    <row r="2687" spans="1:3" x14ac:dyDescent="0.2">
      <c r="A2687" s="1">
        <v>2685</v>
      </c>
      <c r="B2687" s="1" t="str">
        <f>"1243286885868470275"</f>
        <v>1243286885868470275</v>
      </c>
      <c r="C2687">
        <v>0</v>
      </c>
    </row>
    <row r="2688" spans="1:3" x14ac:dyDescent="0.2">
      <c r="A2688" s="1">
        <v>2686</v>
      </c>
      <c r="B2688" s="1" t="str">
        <f>"1243286978466021382"</f>
        <v>1243286978466021382</v>
      </c>
      <c r="C2688">
        <v>0</v>
      </c>
    </row>
    <row r="2689" spans="1:3" x14ac:dyDescent="0.2">
      <c r="A2689" s="1">
        <v>2687</v>
      </c>
      <c r="B2689" s="1" t="str">
        <f>"1243287252131856386"</f>
        <v>1243287252131856386</v>
      </c>
      <c r="C2689">
        <v>0</v>
      </c>
    </row>
    <row r="2690" spans="1:3" x14ac:dyDescent="0.2">
      <c r="A2690" s="1">
        <v>2688</v>
      </c>
      <c r="B2690" s="1" t="str">
        <f>"1243289293474476037"</f>
        <v>1243289293474476037</v>
      </c>
      <c r="C2690">
        <v>0</v>
      </c>
    </row>
    <row r="2691" spans="1:3" x14ac:dyDescent="0.2">
      <c r="A2691" s="1">
        <v>2689</v>
      </c>
      <c r="B2691" s="1" t="str">
        <f>"1243290467724386304"</f>
        <v>1243290467724386304</v>
      </c>
      <c r="C2691">
        <v>0</v>
      </c>
    </row>
    <row r="2692" spans="1:3" x14ac:dyDescent="0.2">
      <c r="A2692" s="1">
        <v>2690</v>
      </c>
      <c r="B2692" s="1" t="str">
        <f>"1243291455973658624"</f>
        <v>1243291455973658624</v>
      </c>
      <c r="C2692">
        <v>0</v>
      </c>
    </row>
    <row r="2693" spans="1:3" x14ac:dyDescent="0.2">
      <c r="A2693" s="1">
        <v>2691</v>
      </c>
      <c r="B2693" s="1" t="str">
        <f>"1243291689923555328"</f>
        <v>1243291689923555328</v>
      </c>
      <c r="C2693">
        <v>0</v>
      </c>
    </row>
    <row r="2694" spans="1:3" x14ac:dyDescent="0.2">
      <c r="A2694" s="1">
        <v>2692</v>
      </c>
      <c r="B2694" s="1" t="str">
        <f>"1243293606661754886"</f>
        <v>1243293606661754886</v>
      </c>
      <c r="C2694">
        <v>0</v>
      </c>
    </row>
    <row r="2695" spans="1:3" x14ac:dyDescent="0.2">
      <c r="A2695" s="1">
        <v>2693</v>
      </c>
      <c r="B2695" s="1" t="str">
        <f>"1243293666292228096"</f>
        <v>1243293666292228096</v>
      </c>
      <c r="C2695">
        <v>0</v>
      </c>
    </row>
    <row r="2696" spans="1:3" x14ac:dyDescent="0.2">
      <c r="A2696" s="1">
        <v>2694</v>
      </c>
      <c r="B2696" s="1" t="str">
        <f>"1243293904121798662"</f>
        <v>1243293904121798662</v>
      </c>
      <c r="C2696">
        <v>1</v>
      </c>
    </row>
    <row r="2697" spans="1:3" x14ac:dyDescent="0.2">
      <c r="A2697" s="1">
        <v>2695</v>
      </c>
      <c r="B2697" s="1" t="str">
        <f>"1243294675232075778"</f>
        <v>1243294675232075778</v>
      </c>
      <c r="C2697">
        <v>0</v>
      </c>
    </row>
    <row r="2698" spans="1:3" x14ac:dyDescent="0.2">
      <c r="A2698" s="1">
        <v>2696</v>
      </c>
      <c r="B2698" s="1" t="str">
        <f>"1243294709780492290"</f>
        <v>1243294709780492290</v>
      </c>
      <c r="C2698">
        <v>0</v>
      </c>
    </row>
    <row r="2699" spans="1:3" x14ac:dyDescent="0.2">
      <c r="A2699" s="1">
        <v>2697</v>
      </c>
      <c r="B2699" s="1" t="str">
        <f>"1243295218612555777"</f>
        <v>1243295218612555777</v>
      </c>
      <c r="C2699">
        <v>0</v>
      </c>
    </row>
    <row r="2700" spans="1:3" x14ac:dyDescent="0.2">
      <c r="A2700" s="1">
        <v>2698</v>
      </c>
      <c r="B2700" s="1" t="str">
        <f>"1243295971565592589"</f>
        <v>1243295971565592589</v>
      </c>
      <c r="C2700">
        <v>0</v>
      </c>
    </row>
    <row r="2701" spans="1:3" x14ac:dyDescent="0.2">
      <c r="A2701" s="1">
        <v>2699</v>
      </c>
      <c r="B2701" s="1" t="str">
        <f>"1243297865453187077"</f>
        <v>1243297865453187077</v>
      </c>
      <c r="C2701">
        <v>0</v>
      </c>
    </row>
    <row r="2702" spans="1:3" x14ac:dyDescent="0.2">
      <c r="A2702" s="1">
        <v>2700</v>
      </c>
      <c r="B2702" s="1" t="str">
        <f>"1243299520764612608"</f>
        <v>1243299520764612608</v>
      </c>
      <c r="C2702">
        <v>0</v>
      </c>
    </row>
    <row r="2703" spans="1:3" x14ac:dyDescent="0.2">
      <c r="A2703" s="1">
        <v>2701</v>
      </c>
      <c r="B2703" s="1" t="str">
        <f>"1243300448498581504"</f>
        <v>1243300448498581504</v>
      </c>
      <c r="C2703">
        <v>0</v>
      </c>
    </row>
    <row r="2704" spans="1:3" x14ac:dyDescent="0.2">
      <c r="A2704" s="1">
        <v>2702</v>
      </c>
      <c r="B2704" s="1" t="str">
        <f>"1243301949220556800"</f>
        <v>1243301949220556800</v>
      </c>
      <c r="C2704">
        <v>0</v>
      </c>
    </row>
    <row r="2705" spans="1:3" x14ac:dyDescent="0.2">
      <c r="A2705" s="1">
        <v>2703</v>
      </c>
      <c r="B2705" s="1" t="str">
        <f>"1243302086189748226"</f>
        <v>1243302086189748226</v>
      </c>
      <c r="C2705">
        <v>0</v>
      </c>
    </row>
    <row r="2706" spans="1:3" x14ac:dyDescent="0.2">
      <c r="A2706" s="1">
        <v>2704</v>
      </c>
      <c r="B2706" s="1" t="str">
        <f>"1243304809706356737"</f>
        <v>1243304809706356737</v>
      </c>
      <c r="C2706">
        <v>0</v>
      </c>
    </row>
    <row r="2707" spans="1:3" x14ac:dyDescent="0.2">
      <c r="A2707" s="1">
        <v>2705</v>
      </c>
      <c r="B2707" s="1" t="str">
        <f>"1243305912607150085"</f>
        <v>1243305912607150085</v>
      </c>
      <c r="C2707">
        <v>0</v>
      </c>
    </row>
    <row r="2708" spans="1:3" x14ac:dyDescent="0.2">
      <c r="A2708" s="1">
        <v>2706</v>
      </c>
      <c r="B2708" s="1" t="str">
        <f>"1243306945332891649"</f>
        <v>1243306945332891649</v>
      </c>
      <c r="C2708">
        <v>0</v>
      </c>
    </row>
    <row r="2709" spans="1:3" x14ac:dyDescent="0.2">
      <c r="A2709" s="1">
        <v>2707</v>
      </c>
      <c r="B2709" s="1" t="str">
        <f>"1243311876852912134"</f>
        <v>1243311876852912134</v>
      </c>
      <c r="C2709">
        <v>1</v>
      </c>
    </row>
    <row r="2710" spans="1:3" x14ac:dyDescent="0.2">
      <c r="A2710" s="1">
        <v>2708</v>
      </c>
      <c r="B2710" s="1" t="str">
        <f>"1243311902043910151"</f>
        <v>1243311902043910151</v>
      </c>
      <c r="C2710">
        <v>0</v>
      </c>
    </row>
    <row r="2711" spans="1:3" x14ac:dyDescent="0.2">
      <c r="A2711" s="1">
        <v>2709</v>
      </c>
      <c r="B2711" s="1" t="str">
        <f>"1243315356103585798"</f>
        <v>1243315356103585798</v>
      </c>
      <c r="C2711">
        <v>0</v>
      </c>
    </row>
    <row r="2712" spans="1:3" x14ac:dyDescent="0.2">
      <c r="A2712" s="1">
        <v>2710</v>
      </c>
      <c r="B2712" s="1" t="str">
        <f>"1243321895086362624"</f>
        <v>1243321895086362624</v>
      </c>
      <c r="C2712">
        <v>0</v>
      </c>
    </row>
    <row r="2713" spans="1:3" x14ac:dyDescent="0.2">
      <c r="A2713" s="1">
        <v>2711</v>
      </c>
      <c r="B2713" s="1" t="str">
        <f>"1243323023312248832"</f>
        <v>1243323023312248832</v>
      </c>
      <c r="C2713">
        <v>0</v>
      </c>
    </row>
    <row r="2714" spans="1:3" x14ac:dyDescent="0.2">
      <c r="A2714" s="1">
        <v>2712</v>
      </c>
      <c r="B2714" s="1" t="str">
        <f>"1243325065887985665"</f>
        <v>1243325065887985665</v>
      </c>
      <c r="C2714">
        <v>0</v>
      </c>
    </row>
    <row r="2715" spans="1:3" x14ac:dyDescent="0.2">
      <c r="A2715" s="1">
        <v>2713</v>
      </c>
      <c r="B2715" s="1" t="str">
        <f>"1243325795692613638"</f>
        <v>1243325795692613638</v>
      </c>
      <c r="C2715">
        <v>1</v>
      </c>
    </row>
    <row r="2716" spans="1:3" x14ac:dyDescent="0.2">
      <c r="A2716" s="1">
        <v>2714</v>
      </c>
      <c r="B2716" s="1" t="str">
        <f>"1243333057496694784"</f>
        <v>1243333057496694784</v>
      </c>
      <c r="C2716">
        <v>0</v>
      </c>
    </row>
    <row r="2717" spans="1:3" x14ac:dyDescent="0.2">
      <c r="A2717" s="1">
        <v>2715</v>
      </c>
      <c r="B2717" s="1" t="str">
        <f>"1243382002868301836"</f>
        <v>1243382002868301836</v>
      </c>
      <c r="C2717">
        <v>1</v>
      </c>
    </row>
    <row r="2718" spans="1:3" x14ac:dyDescent="0.2">
      <c r="A2718" s="1">
        <v>2716</v>
      </c>
      <c r="B2718" s="1" t="str">
        <f>"1243403431693275139"</f>
        <v>1243403431693275139</v>
      </c>
      <c r="C2718">
        <v>0</v>
      </c>
    </row>
    <row r="2719" spans="1:3" x14ac:dyDescent="0.2">
      <c r="A2719" s="1">
        <v>2717</v>
      </c>
      <c r="B2719" s="1" t="str">
        <f>"1243406243789590529"</f>
        <v>1243406243789590529</v>
      </c>
      <c r="C2719">
        <v>0</v>
      </c>
    </row>
    <row r="2720" spans="1:3" x14ac:dyDescent="0.2">
      <c r="A2720" s="1">
        <v>2718</v>
      </c>
      <c r="B2720" s="1" t="str">
        <f>"1243414643160145921"</f>
        <v>1243414643160145921</v>
      </c>
      <c r="C2720">
        <v>0</v>
      </c>
    </row>
    <row r="2721" spans="1:3" x14ac:dyDescent="0.2">
      <c r="A2721" s="1">
        <v>2719</v>
      </c>
      <c r="B2721" s="1" t="str">
        <f>"1243422406540050439"</f>
        <v>1243422406540050439</v>
      </c>
      <c r="C2721">
        <v>0</v>
      </c>
    </row>
    <row r="2722" spans="1:3" x14ac:dyDescent="0.2">
      <c r="A2722" s="1">
        <v>2720</v>
      </c>
      <c r="B2722" s="1" t="str">
        <f>"1243422903367917570"</f>
        <v>1243422903367917570</v>
      </c>
      <c r="C2722">
        <v>0</v>
      </c>
    </row>
    <row r="2723" spans="1:3" x14ac:dyDescent="0.2">
      <c r="A2723" s="1">
        <v>2721</v>
      </c>
      <c r="B2723" s="1" t="str">
        <f>"1243434952907272192"</f>
        <v>1243434952907272192</v>
      </c>
      <c r="C2723">
        <v>0</v>
      </c>
    </row>
    <row r="2724" spans="1:3" x14ac:dyDescent="0.2">
      <c r="A2724" s="1">
        <v>2722</v>
      </c>
      <c r="B2724" s="1" t="str">
        <f>"1243438561933787136"</f>
        <v>1243438561933787136</v>
      </c>
      <c r="C2724">
        <v>0</v>
      </c>
    </row>
    <row r="2725" spans="1:3" x14ac:dyDescent="0.2">
      <c r="A2725" s="1">
        <v>2723</v>
      </c>
      <c r="B2725" s="1" t="str">
        <f>"1243439221660176386"</f>
        <v>1243439221660176386</v>
      </c>
      <c r="C2725">
        <v>0</v>
      </c>
    </row>
    <row r="2726" spans="1:3" x14ac:dyDescent="0.2">
      <c r="A2726" s="1">
        <v>2724</v>
      </c>
      <c r="B2726" s="1" t="str">
        <f>"1243439522475540480"</f>
        <v>1243439522475540480</v>
      </c>
      <c r="C2726">
        <v>0</v>
      </c>
    </row>
    <row r="2727" spans="1:3" x14ac:dyDescent="0.2">
      <c r="A2727" s="1">
        <v>2725</v>
      </c>
      <c r="B2727" s="1" t="str">
        <f>"1243439826084470784"</f>
        <v>1243439826084470784</v>
      </c>
      <c r="C2727">
        <v>0</v>
      </c>
    </row>
    <row r="2728" spans="1:3" x14ac:dyDescent="0.2">
      <c r="A2728" s="1">
        <v>2726</v>
      </c>
      <c r="B2728" s="1" t="str">
        <f>"1243442810688323586"</f>
        <v>1243442810688323586</v>
      </c>
      <c r="C2728">
        <v>0</v>
      </c>
    </row>
    <row r="2729" spans="1:3" x14ac:dyDescent="0.2">
      <c r="A2729" s="1">
        <v>2727</v>
      </c>
      <c r="B2729" s="1" t="str">
        <f>"1243443350360985600"</f>
        <v>1243443350360985600</v>
      </c>
      <c r="C2729">
        <v>0</v>
      </c>
    </row>
    <row r="2730" spans="1:3" x14ac:dyDescent="0.2">
      <c r="A2730" s="1">
        <v>2728</v>
      </c>
      <c r="B2730" s="1" t="str">
        <f>"1243443418379976705"</f>
        <v>1243443418379976705</v>
      </c>
      <c r="C2730">
        <v>0</v>
      </c>
    </row>
    <row r="2731" spans="1:3" x14ac:dyDescent="0.2">
      <c r="A2731" s="1">
        <v>2729</v>
      </c>
      <c r="B2731" s="1" t="str">
        <f>"1243443803480100866"</f>
        <v>1243443803480100866</v>
      </c>
      <c r="C2731">
        <v>0</v>
      </c>
    </row>
    <row r="2732" spans="1:3" x14ac:dyDescent="0.2">
      <c r="A2732" s="1">
        <v>2730</v>
      </c>
      <c r="B2732" s="1" t="str">
        <f>"1243444430255919105"</f>
        <v>1243444430255919105</v>
      </c>
      <c r="C2732">
        <v>0</v>
      </c>
    </row>
    <row r="2733" spans="1:3" x14ac:dyDescent="0.2">
      <c r="A2733" s="1">
        <v>2731</v>
      </c>
      <c r="B2733" s="1" t="str">
        <f>"1243445136035663873"</f>
        <v>1243445136035663873</v>
      </c>
      <c r="C2733">
        <v>0</v>
      </c>
    </row>
    <row r="2734" spans="1:3" x14ac:dyDescent="0.2">
      <c r="A2734" s="1">
        <v>2732</v>
      </c>
      <c r="B2734" s="1" t="str">
        <f>"1243446387292942336"</f>
        <v>1243446387292942336</v>
      </c>
      <c r="C2734">
        <v>0</v>
      </c>
    </row>
    <row r="2735" spans="1:3" x14ac:dyDescent="0.2">
      <c r="A2735" s="1">
        <v>2733</v>
      </c>
      <c r="B2735" s="1" t="str">
        <f>"1243448341675028483"</f>
        <v>1243448341675028483</v>
      </c>
      <c r="C2735">
        <v>0</v>
      </c>
    </row>
    <row r="2736" spans="1:3" x14ac:dyDescent="0.2">
      <c r="A2736" s="1">
        <v>2734</v>
      </c>
      <c r="B2736" s="1" t="str">
        <f>"1243450693920399360"</f>
        <v>1243450693920399360</v>
      </c>
      <c r="C2736">
        <v>0</v>
      </c>
    </row>
    <row r="2737" spans="1:3" x14ac:dyDescent="0.2">
      <c r="A2737" s="1">
        <v>2735</v>
      </c>
      <c r="B2737" s="1" t="str">
        <f>"1243451710653300736"</f>
        <v>1243451710653300736</v>
      </c>
      <c r="C2737">
        <v>0</v>
      </c>
    </row>
    <row r="2738" spans="1:3" x14ac:dyDescent="0.2">
      <c r="A2738" s="1">
        <v>2736</v>
      </c>
      <c r="B2738" s="1" t="str">
        <f>"1243452597698211841"</f>
        <v>1243452597698211841</v>
      </c>
      <c r="C2738">
        <v>0</v>
      </c>
    </row>
    <row r="2739" spans="1:3" x14ac:dyDescent="0.2">
      <c r="A2739" s="1">
        <v>2737</v>
      </c>
      <c r="B2739" s="1" t="str">
        <f>"1243453451914313728"</f>
        <v>1243453451914313728</v>
      </c>
      <c r="C2739">
        <v>0</v>
      </c>
    </row>
    <row r="2740" spans="1:3" x14ac:dyDescent="0.2">
      <c r="A2740" s="1">
        <v>2738</v>
      </c>
      <c r="B2740" s="1" t="str">
        <f>"1243453856517947392"</f>
        <v>1243453856517947392</v>
      </c>
      <c r="C2740">
        <v>0</v>
      </c>
    </row>
    <row r="2741" spans="1:3" x14ac:dyDescent="0.2">
      <c r="A2741" s="1">
        <v>2739</v>
      </c>
      <c r="B2741" s="1" t="str">
        <f>"1243454655172096000"</f>
        <v>1243454655172096000</v>
      </c>
      <c r="C2741">
        <v>0</v>
      </c>
    </row>
    <row r="2742" spans="1:3" x14ac:dyDescent="0.2">
      <c r="A2742" s="1">
        <v>2740</v>
      </c>
      <c r="B2742" s="1" t="str">
        <f>"1243457569345150978"</f>
        <v>1243457569345150978</v>
      </c>
      <c r="C2742">
        <v>0</v>
      </c>
    </row>
    <row r="2743" spans="1:3" x14ac:dyDescent="0.2">
      <c r="A2743" s="1">
        <v>2741</v>
      </c>
      <c r="B2743" s="1" t="str">
        <f>"1243460266899243008"</f>
        <v>1243460266899243008</v>
      </c>
      <c r="C2743">
        <v>0</v>
      </c>
    </row>
    <row r="2744" spans="1:3" x14ac:dyDescent="0.2">
      <c r="A2744" s="1">
        <v>2742</v>
      </c>
      <c r="B2744" s="1" t="str">
        <f>"1243460350227419136"</f>
        <v>1243460350227419136</v>
      </c>
      <c r="C2744">
        <v>0</v>
      </c>
    </row>
    <row r="2745" spans="1:3" x14ac:dyDescent="0.2">
      <c r="A2745" s="1">
        <v>2743</v>
      </c>
      <c r="B2745" s="1" t="str">
        <f>"1243460418854674432"</f>
        <v>1243460418854674432</v>
      </c>
      <c r="C2745">
        <v>0</v>
      </c>
    </row>
    <row r="2746" spans="1:3" x14ac:dyDescent="0.2">
      <c r="A2746" s="1">
        <v>2744</v>
      </c>
      <c r="B2746" s="1" t="str">
        <f>"1243461009811165184"</f>
        <v>1243461009811165184</v>
      </c>
      <c r="C2746">
        <v>0</v>
      </c>
    </row>
    <row r="2747" spans="1:3" x14ac:dyDescent="0.2">
      <c r="A2747" s="1">
        <v>2745</v>
      </c>
      <c r="B2747" s="1" t="str">
        <f>"1243462499996966913"</f>
        <v>1243462499996966913</v>
      </c>
      <c r="C2747">
        <v>0</v>
      </c>
    </row>
    <row r="2748" spans="1:3" x14ac:dyDescent="0.2">
      <c r="A2748" s="1">
        <v>2746</v>
      </c>
      <c r="B2748" s="1" t="str">
        <f>"1243464497509138432"</f>
        <v>1243464497509138432</v>
      </c>
      <c r="C2748">
        <v>0</v>
      </c>
    </row>
    <row r="2749" spans="1:3" x14ac:dyDescent="0.2">
      <c r="A2749" s="1">
        <v>2747</v>
      </c>
      <c r="B2749" s="1" t="str">
        <f>"1243465309341847552"</f>
        <v>1243465309341847552</v>
      </c>
      <c r="C2749">
        <v>0</v>
      </c>
    </row>
    <row r="2750" spans="1:3" x14ac:dyDescent="0.2">
      <c r="A2750" s="1">
        <v>2748</v>
      </c>
      <c r="B2750" s="1" t="str">
        <f>"1243465416388874241"</f>
        <v>1243465416388874241</v>
      </c>
      <c r="C2750">
        <v>0</v>
      </c>
    </row>
    <row r="2751" spans="1:3" x14ac:dyDescent="0.2">
      <c r="A2751" s="1">
        <v>2749</v>
      </c>
      <c r="B2751" s="1" t="str">
        <f>"1243470815955427329"</f>
        <v>1243470815955427329</v>
      </c>
      <c r="C2751">
        <v>0</v>
      </c>
    </row>
    <row r="2752" spans="1:3" x14ac:dyDescent="0.2">
      <c r="A2752" s="1">
        <v>2750</v>
      </c>
      <c r="B2752" s="1" t="str">
        <f>"1243471081605926913"</f>
        <v>1243471081605926913</v>
      </c>
      <c r="C2752">
        <v>0</v>
      </c>
    </row>
    <row r="2753" spans="1:3" x14ac:dyDescent="0.2">
      <c r="A2753" s="1">
        <v>2751</v>
      </c>
      <c r="B2753" s="1" t="str">
        <f>"1243471480203116544"</f>
        <v>1243471480203116544</v>
      </c>
      <c r="C2753">
        <v>0</v>
      </c>
    </row>
    <row r="2754" spans="1:3" x14ac:dyDescent="0.2">
      <c r="A2754" s="1">
        <v>2752</v>
      </c>
      <c r="B2754" s="1" t="str">
        <f>"1243473825477603330"</f>
        <v>1243473825477603330</v>
      </c>
      <c r="C2754">
        <v>0</v>
      </c>
    </row>
    <row r="2755" spans="1:3" x14ac:dyDescent="0.2">
      <c r="A2755" s="1">
        <v>2753</v>
      </c>
      <c r="B2755" s="1" t="str">
        <f>"1243474963438411777"</f>
        <v>1243474963438411777</v>
      </c>
      <c r="C2755">
        <v>0</v>
      </c>
    </row>
    <row r="2756" spans="1:3" x14ac:dyDescent="0.2">
      <c r="A2756" s="1">
        <v>2754</v>
      </c>
      <c r="B2756" s="1" t="str">
        <f>"1243476642841927680"</f>
        <v>1243476642841927680</v>
      </c>
      <c r="C2756">
        <v>0</v>
      </c>
    </row>
    <row r="2757" spans="1:3" x14ac:dyDescent="0.2">
      <c r="A2757" s="1">
        <v>2755</v>
      </c>
      <c r="B2757" s="1" t="str">
        <f>"1243479841233670146"</f>
        <v>1243479841233670146</v>
      </c>
      <c r="C2757">
        <v>0</v>
      </c>
    </row>
    <row r="2758" spans="1:3" x14ac:dyDescent="0.2">
      <c r="A2758" s="1">
        <v>2756</v>
      </c>
      <c r="B2758" s="1" t="str">
        <f>"1243480538532511744"</f>
        <v>1243480538532511744</v>
      </c>
      <c r="C2758">
        <v>0</v>
      </c>
    </row>
    <row r="2759" spans="1:3" x14ac:dyDescent="0.2">
      <c r="A2759" s="1">
        <v>2757</v>
      </c>
      <c r="B2759" s="1" t="str">
        <f>"1243483075960614912"</f>
        <v>1243483075960614912</v>
      </c>
      <c r="C2759">
        <v>0</v>
      </c>
    </row>
    <row r="2760" spans="1:3" x14ac:dyDescent="0.2">
      <c r="A2760" s="1">
        <v>2758</v>
      </c>
      <c r="B2760" s="1" t="str">
        <f>"1243484759914840064"</f>
        <v>1243484759914840064</v>
      </c>
      <c r="C2760">
        <v>0</v>
      </c>
    </row>
    <row r="2761" spans="1:3" x14ac:dyDescent="0.2">
      <c r="A2761" s="1">
        <v>2759</v>
      </c>
      <c r="B2761" s="1" t="str">
        <f>"1243484975833415681"</f>
        <v>1243484975833415681</v>
      </c>
      <c r="C2761">
        <v>0</v>
      </c>
    </row>
    <row r="2762" spans="1:3" x14ac:dyDescent="0.2">
      <c r="A2762" s="1">
        <v>2760</v>
      </c>
      <c r="B2762" s="1" t="str">
        <f>"1243485630467911680"</f>
        <v>1243485630467911680</v>
      </c>
      <c r="C2762">
        <v>0</v>
      </c>
    </row>
    <row r="2763" spans="1:3" x14ac:dyDescent="0.2">
      <c r="A2763" s="1">
        <v>2761</v>
      </c>
      <c r="B2763" s="1" t="str">
        <f>"1243486276650782720"</f>
        <v>1243486276650782720</v>
      </c>
      <c r="C2763">
        <v>0</v>
      </c>
    </row>
    <row r="2764" spans="1:3" x14ac:dyDescent="0.2">
      <c r="A2764" s="1">
        <v>2762</v>
      </c>
      <c r="B2764" s="1" t="str">
        <f>"1243486606541107207"</f>
        <v>1243486606541107207</v>
      </c>
      <c r="C2764">
        <v>0</v>
      </c>
    </row>
    <row r="2765" spans="1:3" x14ac:dyDescent="0.2">
      <c r="A2765" s="1">
        <v>2763</v>
      </c>
      <c r="B2765" s="1" t="str">
        <f>"1243487483851145216"</f>
        <v>1243487483851145216</v>
      </c>
      <c r="C2765">
        <v>0</v>
      </c>
    </row>
    <row r="2766" spans="1:3" x14ac:dyDescent="0.2">
      <c r="A2766" s="1">
        <v>2764</v>
      </c>
      <c r="B2766" s="1" t="str">
        <f>"1243488388369522688"</f>
        <v>1243488388369522688</v>
      </c>
      <c r="C2766">
        <v>0</v>
      </c>
    </row>
    <row r="2767" spans="1:3" x14ac:dyDescent="0.2">
      <c r="A2767" s="1">
        <v>2765</v>
      </c>
      <c r="B2767" s="1" t="str">
        <f>"1243489639740178432"</f>
        <v>1243489639740178432</v>
      </c>
      <c r="C2767">
        <v>0</v>
      </c>
    </row>
    <row r="2768" spans="1:3" x14ac:dyDescent="0.2">
      <c r="A2768" s="1">
        <v>2766</v>
      </c>
      <c r="B2768" s="1" t="str">
        <f>"1243490767902998531"</f>
        <v>1243490767902998531</v>
      </c>
      <c r="C2768">
        <v>0</v>
      </c>
    </row>
    <row r="2769" spans="1:3" x14ac:dyDescent="0.2">
      <c r="A2769" s="1">
        <v>2767</v>
      </c>
      <c r="B2769" s="1" t="str">
        <f>"1243491117930340352"</f>
        <v>1243491117930340352</v>
      </c>
      <c r="C2769">
        <v>0</v>
      </c>
    </row>
    <row r="2770" spans="1:3" x14ac:dyDescent="0.2">
      <c r="A2770" s="1">
        <v>2768</v>
      </c>
      <c r="B2770" s="1" t="str">
        <f>"1243491127711404034"</f>
        <v>1243491127711404034</v>
      </c>
      <c r="C2770">
        <v>0</v>
      </c>
    </row>
    <row r="2771" spans="1:3" x14ac:dyDescent="0.2">
      <c r="A2771" s="1">
        <v>2769</v>
      </c>
      <c r="B2771" s="1" t="str">
        <f>"1243491979411013632"</f>
        <v>1243491979411013632</v>
      </c>
      <c r="C2771">
        <v>0</v>
      </c>
    </row>
    <row r="2772" spans="1:3" x14ac:dyDescent="0.2">
      <c r="A2772" s="1">
        <v>2770</v>
      </c>
      <c r="B2772" s="1" t="str">
        <f>"1243493278739283970"</f>
        <v>1243493278739283970</v>
      </c>
      <c r="C2772">
        <v>0</v>
      </c>
    </row>
    <row r="2773" spans="1:3" x14ac:dyDescent="0.2">
      <c r="A2773" s="1">
        <v>2771</v>
      </c>
      <c r="B2773" s="1" t="str">
        <f>"1243494506265272320"</f>
        <v>1243494506265272320</v>
      </c>
      <c r="C2773">
        <v>0</v>
      </c>
    </row>
    <row r="2774" spans="1:3" x14ac:dyDescent="0.2">
      <c r="A2774" s="1">
        <v>2772</v>
      </c>
      <c r="B2774" s="1" t="str">
        <f>"1243494841469808640"</f>
        <v>1243494841469808640</v>
      </c>
      <c r="C2774">
        <v>0</v>
      </c>
    </row>
    <row r="2775" spans="1:3" x14ac:dyDescent="0.2">
      <c r="A2775" s="1">
        <v>2773</v>
      </c>
      <c r="B2775" s="1" t="str">
        <f>"1243495090561126401"</f>
        <v>1243495090561126401</v>
      </c>
      <c r="C2775">
        <v>0</v>
      </c>
    </row>
    <row r="2776" spans="1:3" x14ac:dyDescent="0.2">
      <c r="A2776" s="1">
        <v>2774</v>
      </c>
      <c r="B2776" s="1" t="str">
        <f>"1243495828762890240"</f>
        <v>1243495828762890240</v>
      </c>
      <c r="C2776">
        <v>0</v>
      </c>
    </row>
    <row r="2777" spans="1:3" x14ac:dyDescent="0.2">
      <c r="A2777" s="1">
        <v>2775</v>
      </c>
      <c r="B2777" s="1" t="str">
        <f>"1243498362160189440"</f>
        <v>1243498362160189440</v>
      </c>
      <c r="C2777">
        <v>0</v>
      </c>
    </row>
    <row r="2778" spans="1:3" x14ac:dyDescent="0.2">
      <c r="A2778" s="1">
        <v>2776</v>
      </c>
      <c r="B2778" s="1" t="str">
        <f>"1243498938537312256"</f>
        <v>1243498938537312256</v>
      </c>
      <c r="C2778">
        <v>0</v>
      </c>
    </row>
    <row r="2779" spans="1:3" x14ac:dyDescent="0.2">
      <c r="A2779" s="1">
        <v>2777</v>
      </c>
      <c r="B2779" s="1" t="str">
        <f>"1243499195333513216"</f>
        <v>1243499195333513216</v>
      </c>
      <c r="C2779">
        <v>0</v>
      </c>
    </row>
    <row r="2780" spans="1:3" x14ac:dyDescent="0.2">
      <c r="A2780" s="1">
        <v>2778</v>
      </c>
      <c r="B2780" s="1" t="str">
        <f>"1243507885386141697"</f>
        <v>1243507885386141697</v>
      </c>
      <c r="C2780">
        <v>0</v>
      </c>
    </row>
    <row r="2781" spans="1:3" x14ac:dyDescent="0.2">
      <c r="A2781" s="1">
        <v>2779</v>
      </c>
      <c r="B2781" s="1" t="str">
        <f>"1243508210029510657"</f>
        <v>1243508210029510657</v>
      </c>
      <c r="C2781">
        <v>0</v>
      </c>
    </row>
    <row r="2782" spans="1:3" x14ac:dyDescent="0.2">
      <c r="A2782" s="1">
        <v>2780</v>
      </c>
      <c r="B2782" s="1" t="str">
        <f>"1243509180121653250"</f>
        <v>1243509180121653250</v>
      </c>
      <c r="C2782">
        <v>0</v>
      </c>
    </row>
    <row r="2783" spans="1:3" x14ac:dyDescent="0.2">
      <c r="A2783" s="1">
        <v>2781</v>
      </c>
      <c r="B2783" s="1" t="str">
        <f>"1243509204448616469"</f>
        <v>1243509204448616469</v>
      </c>
      <c r="C2783">
        <v>0</v>
      </c>
    </row>
    <row r="2784" spans="1:3" x14ac:dyDescent="0.2">
      <c r="A2784" s="1">
        <v>2782</v>
      </c>
      <c r="B2784" s="1" t="str">
        <f>"1243510382574084096"</f>
        <v>1243510382574084096</v>
      </c>
      <c r="C2784">
        <v>0</v>
      </c>
    </row>
    <row r="2785" spans="1:3" x14ac:dyDescent="0.2">
      <c r="A2785" s="1">
        <v>2783</v>
      </c>
      <c r="B2785" s="1" t="str">
        <f>"1243510942689886210"</f>
        <v>1243510942689886210</v>
      </c>
      <c r="C2785">
        <v>0</v>
      </c>
    </row>
    <row r="2786" spans="1:3" x14ac:dyDescent="0.2">
      <c r="A2786" s="1">
        <v>2784</v>
      </c>
      <c r="B2786" s="1" t="str">
        <f>"1243510981139091456"</f>
        <v>1243510981139091456</v>
      </c>
      <c r="C2786">
        <v>0</v>
      </c>
    </row>
    <row r="2787" spans="1:3" x14ac:dyDescent="0.2">
      <c r="A2787" s="1">
        <v>2785</v>
      </c>
      <c r="B2787" s="1" t="str">
        <f>"1243511495822016514"</f>
        <v>1243511495822016514</v>
      </c>
      <c r="C2787">
        <v>0</v>
      </c>
    </row>
    <row r="2788" spans="1:3" x14ac:dyDescent="0.2">
      <c r="A2788" s="1">
        <v>2786</v>
      </c>
      <c r="B2788" s="1" t="str">
        <f>"1243511561311916033"</f>
        <v>1243511561311916033</v>
      </c>
      <c r="C2788">
        <v>0</v>
      </c>
    </row>
    <row r="2789" spans="1:3" x14ac:dyDescent="0.2">
      <c r="A2789" s="1">
        <v>2787</v>
      </c>
      <c r="B2789" s="1" t="str">
        <f>"1243512864188628993"</f>
        <v>1243512864188628993</v>
      </c>
      <c r="C2789">
        <v>0</v>
      </c>
    </row>
    <row r="2790" spans="1:3" x14ac:dyDescent="0.2">
      <c r="A2790" s="1">
        <v>2788</v>
      </c>
      <c r="B2790" s="1" t="str">
        <f>"1243515964064489473"</f>
        <v>1243515964064489473</v>
      </c>
      <c r="C2790">
        <v>0</v>
      </c>
    </row>
    <row r="2791" spans="1:3" x14ac:dyDescent="0.2">
      <c r="A2791" s="1">
        <v>2789</v>
      </c>
      <c r="B2791" s="1" t="str">
        <f>"1243518123724222465"</f>
        <v>1243518123724222465</v>
      </c>
      <c r="C2791">
        <v>0</v>
      </c>
    </row>
    <row r="2792" spans="1:3" x14ac:dyDescent="0.2">
      <c r="A2792" s="1">
        <v>2790</v>
      </c>
      <c r="B2792" s="1" t="str">
        <f>"1243518504986390530"</f>
        <v>1243518504986390530</v>
      </c>
      <c r="C2792">
        <v>0</v>
      </c>
    </row>
    <row r="2793" spans="1:3" x14ac:dyDescent="0.2">
      <c r="A2793" s="1">
        <v>2791</v>
      </c>
      <c r="B2793" s="1" t="str">
        <f>"1243520113543983105"</f>
        <v>1243520113543983105</v>
      </c>
      <c r="C2793">
        <v>0</v>
      </c>
    </row>
    <row r="2794" spans="1:3" x14ac:dyDescent="0.2">
      <c r="A2794" s="1">
        <v>2792</v>
      </c>
      <c r="B2794" s="1" t="str">
        <f>"1243520253163905025"</f>
        <v>1243520253163905025</v>
      </c>
      <c r="C2794">
        <v>0</v>
      </c>
    </row>
    <row r="2795" spans="1:3" x14ac:dyDescent="0.2">
      <c r="A2795" s="1">
        <v>2793</v>
      </c>
      <c r="B2795" s="1" t="str">
        <f>"1243520495536013315"</f>
        <v>1243520495536013315</v>
      </c>
      <c r="C2795">
        <v>0</v>
      </c>
    </row>
    <row r="2796" spans="1:3" x14ac:dyDescent="0.2">
      <c r="A2796" s="1">
        <v>2794</v>
      </c>
      <c r="B2796" s="1" t="str">
        <f>"1243522028273045504"</f>
        <v>1243522028273045504</v>
      </c>
      <c r="C2796">
        <v>0</v>
      </c>
    </row>
    <row r="2797" spans="1:3" x14ac:dyDescent="0.2">
      <c r="A2797" s="1">
        <v>2795</v>
      </c>
      <c r="B2797" s="1" t="str">
        <f>"1243525752668200960"</f>
        <v>1243525752668200960</v>
      </c>
      <c r="C2797">
        <v>0</v>
      </c>
    </row>
    <row r="2798" spans="1:3" x14ac:dyDescent="0.2">
      <c r="A2798" s="1">
        <v>2796</v>
      </c>
      <c r="B2798" s="1" t="str">
        <f>"1243527627731763202"</f>
        <v>1243527627731763202</v>
      </c>
      <c r="C2798">
        <v>0</v>
      </c>
    </row>
    <row r="2799" spans="1:3" x14ac:dyDescent="0.2">
      <c r="A2799" s="1">
        <v>2797</v>
      </c>
      <c r="B2799" s="1" t="str">
        <f>"1243529153573502977"</f>
        <v>1243529153573502977</v>
      </c>
      <c r="C2799">
        <v>0</v>
      </c>
    </row>
    <row r="2800" spans="1:3" x14ac:dyDescent="0.2">
      <c r="A2800" s="1">
        <v>2798</v>
      </c>
      <c r="B2800" s="1" t="str">
        <f>"1243531400680222720"</f>
        <v>1243531400680222720</v>
      </c>
      <c r="C2800">
        <v>1</v>
      </c>
    </row>
    <row r="2801" spans="1:3" x14ac:dyDescent="0.2">
      <c r="A2801" s="1">
        <v>2799</v>
      </c>
      <c r="B2801" s="1" t="str">
        <f>"1243531856772988929"</f>
        <v>1243531856772988929</v>
      </c>
      <c r="C2801">
        <v>0</v>
      </c>
    </row>
    <row r="2802" spans="1:3" x14ac:dyDescent="0.2">
      <c r="A2802" s="1">
        <v>2800</v>
      </c>
      <c r="B2802" s="1" t="str">
        <f>"1243532955735203841"</f>
        <v>1243532955735203841</v>
      </c>
      <c r="C2802">
        <v>0</v>
      </c>
    </row>
    <row r="2803" spans="1:3" x14ac:dyDescent="0.2">
      <c r="A2803" s="1">
        <v>2801</v>
      </c>
      <c r="B2803" s="1" t="str">
        <f>"1243533986317717504"</f>
        <v>1243533986317717504</v>
      </c>
      <c r="C2803">
        <v>0</v>
      </c>
    </row>
    <row r="2804" spans="1:3" x14ac:dyDescent="0.2">
      <c r="A2804" s="1">
        <v>2802</v>
      </c>
      <c r="B2804" s="1" t="str">
        <f>"1243534462484389888"</f>
        <v>1243534462484389888</v>
      </c>
      <c r="C2804">
        <v>0</v>
      </c>
    </row>
    <row r="2805" spans="1:3" x14ac:dyDescent="0.2">
      <c r="A2805" s="1">
        <v>2803</v>
      </c>
      <c r="B2805" s="1" t="str">
        <f>"1243534845902553088"</f>
        <v>1243534845902553088</v>
      </c>
      <c r="C2805">
        <v>1</v>
      </c>
    </row>
    <row r="2806" spans="1:3" x14ac:dyDescent="0.2">
      <c r="A2806" s="1">
        <v>2804</v>
      </c>
      <c r="B2806" s="1" t="str">
        <f>"1243537115218087946"</f>
        <v>1243537115218087946</v>
      </c>
      <c r="C2806">
        <v>0</v>
      </c>
    </row>
    <row r="2807" spans="1:3" x14ac:dyDescent="0.2">
      <c r="A2807" s="1">
        <v>2805</v>
      </c>
      <c r="B2807" s="1" t="str">
        <f>"1243537211733217285"</f>
        <v>1243537211733217285</v>
      </c>
      <c r="C2807">
        <v>0</v>
      </c>
    </row>
    <row r="2808" spans="1:3" x14ac:dyDescent="0.2">
      <c r="A2808" s="1">
        <v>2806</v>
      </c>
      <c r="B2808" s="1" t="str">
        <f>"1243537607574933507"</f>
        <v>1243537607574933507</v>
      </c>
      <c r="C2808">
        <v>0</v>
      </c>
    </row>
    <row r="2809" spans="1:3" x14ac:dyDescent="0.2">
      <c r="A2809" s="1">
        <v>2807</v>
      </c>
      <c r="B2809" s="1" t="str">
        <f>"1243538597535506433"</f>
        <v>1243538597535506433</v>
      </c>
      <c r="C2809">
        <v>0</v>
      </c>
    </row>
    <row r="2810" spans="1:3" x14ac:dyDescent="0.2">
      <c r="A2810" s="1">
        <v>2808</v>
      </c>
      <c r="B2810" s="1" t="str">
        <f>"1243541442875793408"</f>
        <v>1243541442875793408</v>
      </c>
      <c r="C2810">
        <v>0</v>
      </c>
    </row>
    <row r="2811" spans="1:3" x14ac:dyDescent="0.2">
      <c r="A2811" s="1">
        <v>2809</v>
      </c>
      <c r="B2811" s="1" t="str">
        <f>"1243542775590719490"</f>
        <v>1243542775590719490</v>
      </c>
      <c r="C2811">
        <v>0</v>
      </c>
    </row>
    <row r="2812" spans="1:3" x14ac:dyDescent="0.2">
      <c r="A2812" s="1">
        <v>2810</v>
      </c>
      <c r="B2812" s="1" t="str">
        <f>"1243559311797825538"</f>
        <v>1243559311797825538</v>
      </c>
      <c r="C2812">
        <v>0</v>
      </c>
    </row>
    <row r="2813" spans="1:3" x14ac:dyDescent="0.2">
      <c r="A2813" s="1">
        <v>2811</v>
      </c>
      <c r="B2813" s="1" t="str">
        <f>"1243591510408511488"</f>
        <v>1243591510408511488</v>
      </c>
      <c r="C2813">
        <v>1</v>
      </c>
    </row>
    <row r="2814" spans="1:3" x14ac:dyDescent="0.2">
      <c r="A2814" s="1">
        <v>2812</v>
      </c>
      <c r="B2814" s="1" t="str">
        <f>"1243643235655966720"</f>
        <v>1243643235655966720</v>
      </c>
      <c r="C2814">
        <v>0</v>
      </c>
    </row>
    <row r="2815" spans="1:3" x14ac:dyDescent="0.2">
      <c r="A2815" s="1">
        <v>2813</v>
      </c>
      <c r="B2815" s="1" t="str">
        <f>"1243884055172722688"</f>
        <v>1243884055172722688</v>
      </c>
      <c r="C2815">
        <v>1</v>
      </c>
    </row>
    <row r="2816" spans="1:3" x14ac:dyDescent="0.2">
      <c r="A2816" s="1">
        <v>2814</v>
      </c>
      <c r="B2816" s="1" t="str">
        <f>"1243917076315754496"</f>
        <v>1243917076315754496</v>
      </c>
      <c r="C2816">
        <v>1</v>
      </c>
    </row>
    <row r="2817" spans="1:3" x14ac:dyDescent="0.2">
      <c r="A2817" s="1">
        <v>2815</v>
      </c>
      <c r="B2817" s="1" t="str">
        <f>"1243957951750176768"</f>
        <v>1243957951750176768</v>
      </c>
      <c r="C2817">
        <v>1</v>
      </c>
    </row>
    <row r="2818" spans="1:3" x14ac:dyDescent="0.2">
      <c r="A2818" s="1">
        <v>2816</v>
      </c>
      <c r="B2818" s="1" t="str">
        <f>"1244022235700121601"</f>
        <v>1244022235700121601</v>
      </c>
      <c r="C2818">
        <v>1</v>
      </c>
    </row>
    <row r="2819" spans="1:3" x14ac:dyDescent="0.2">
      <c r="A2819" s="1">
        <v>2817</v>
      </c>
      <c r="B2819" s="1" t="str">
        <f>"1244339805091254273"</f>
        <v>1244339805091254273</v>
      </c>
      <c r="C2819">
        <v>1</v>
      </c>
    </row>
    <row r="2820" spans="1:3" x14ac:dyDescent="0.2">
      <c r="A2820" s="1">
        <v>2818</v>
      </c>
      <c r="B2820" s="1" t="str">
        <f>"1244387162205892608"</f>
        <v>1244387162205892608</v>
      </c>
      <c r="C2820">
        <v>0</v>
      </c>
    </row>
    <row r="2821" spans="1:3" x14ac:dyDescent="0.2">
      <c r="A2821" s="1">
        <v>2819</v>
      </c>
      <c r="B2821" s="1" t="str">
        <f>"1244531174443298816"</f>
        <v>1244531174443298816</v>
      </c>
      <c r="C2821">
        <v>0</v>
      </c>
    </row>
    <row r="2822" spans="1:3" x14ac:dyDescent="0.2">
      <c r="A2822" s="1">
        <v>2820</v>
      </c>
      <c r="B2822" s="1" t="str">
        <f>"1244596627895209985"</f>
        <v>1244596627895209985</v>
      </c>
      <c r="C2822">
        <v>1</v>
      </c>
    </row>
    <row r="2823" spans="1:3" x14ac:dyDescent="0.2">
      <c r="A2823" s="1">
        <v>2821</v>
      </c>
      <c r="B2823" s="1" t="str">
        <f>"1244640692149858304"</f>
        <v>1244640692149858304</v>
      </c>
      <c r="C2823">
        <v>1</v>
      </c>
    </row>
    <row r="2824" spans="1:3" x14ac:dyDescent="0.2">
      <c r="A2824" s="1">
        <v>2822</v>
      </c>
      <c r="B2824" s="1" t="str">
        <f>"1244672344477630468"</f>
        <v>1244672344477630468</v>
      </c>
      <c r="C2824">
        <v>0</v>
      </c>
    </row>
    <row r="2825" spans="1:3" x14ac:dyDescent="0.2">
      <c r="A2825" s="1">
        <v>2823</v>
      </c>
      <c r="B2825" s="1" t="str">
        <f>"1244678982748057600"</f>
        <v>1244678982748057600</v>
      </c>
      <c r="C2825">
        <v>0</v>
      </c>
    </row>
    <row r="2826" spans="1:3" x14ac:dyDescent="0.2">
      <c r="A2826" s="1">
        <v>2824</v>
      </c>
      <c r="B2826" s="1" t="str">
        <f>"1244701116950106117"</f>
        <v>1244701116950106117</v>
      </c>
      <c r="C2826">
        <v>0</v>
      </c>
    </row>
    <row r="2827" spans="1:3" x14ac:dyDescent="0.2">
      <c r="A2827" s="1">
        <v>2825</v>
      </c>
      <c r="B2827" s="1" t="str">
        <f>"1244703951582265350"</f>
        <v>1244703951582265350</v>
      </c>
      <c r="C2827">
        <v>1</v>
      </c>
    </row>
    <row r="2828" spans="1:3" x14ac:dyDescent="0.2">
      <c r="A2828" s="1">
        <v>2826</v>
      </c>
      <c r="B2828" s="1" t="str">
        <f>"1244705370393772038"</f>
        <v>1244705370393772038</v>
      </c>
      <c r="C2828">
        <v>1</v>
      </c>
    </row>
    <row r="2829" spans="1:3" x14ac:dyDescent="0.2">
      <c r="A2829" s="1">
        <v>2827</v>
      </c>
      <c r="B2829" s="1" t="str">
        <f>"1244903539526246400"</f>
        <v>1244903539526246400</v>
      </c>
      <c r="C2829">
        <v>0</v>
      </c>
    </row>
    <row r="2830" spans="1:3" x14ac:dyDescent="0.2">
      <c r="A2830" s="1">
        <v>2828</v>
      </c>
      <c r="B2830" s="1" t="str">
        <f>"1245038830178222082"</f>
        <v>1245038830178222082</v>
      </c>
      <c r="C2830">
        <v>1</v>
      </c>
    </row>
    <row r="2831" spans="1:3" x14ac:dyDescent="0.2">
      <c r="A2831" s="1">
        <v>2829</v>
      </c>
      <c r="B2831" s="1" t="str">
        <f>"1245299281508151296"</f>
        <v>1245299281508151296</v>
      </c>
      <c r="C2831">
        <v>0</v>
      </c>
    </row>
    <row r="2832" spans="1:3" x14ac:dyDescent="0.2">
      <c r="A2832" s="1">
        <v>2830</v>
      </c>
      <c r="B2832" s="1" t="str">
        <f>"1245366358000500737"</f>
        <v>1245366358000500737</v>
      </c>
      <c r="C2832">
        <v>0</v>
      </c>
    </row>
    <row r="2833" spans="1:3" x14ac:dyDescent="0.2">
      <c r="A2833" s="1">
        <v>2831</v>
      </c>
      <c r="B2833" s="1" t="str">
        <f>"1245432274398711810"</f>
        <v>1245432274398711810</v>
      </c>
      <c r="C2833">
        <v>0</v>
      </c>
    </row>
    <row r="2834" spans="1:3" x14ac:dyDescent="0.2">
      <c r="A2834" s="1">
        <v>2832</v>
      </c>
      <c r="B2834" s="1" t="str">
        <f>"1245433439962255363"</f>
        <v>1245433439962255363</v>
      </c>
      <c r="C2834">
        <v>0</v>
      </c>
    </row>
    <row r="2835" spans="1:3" x14ac:dyDescent="0.2">
      <c r="A2835" s="1">
        <v>2833</v>
      </c>
      <c r="B2835" s="1" t="str">
        <f>"1245446482754494464"</f>
        <v>1245446482754494464</v>
      </c>
      <c r="C2835">
        <v>1</v>
      </c>
    </row>
    <row r="2836" spans="1:3" x14ac:dyDescent="0.2">
      <c r="A2836" s="1">
        <v>2834</v>
      </c>
      <c r="B2836" s="1" t="str">
        <f>"1245705669539508224"</f>
        <v>1245705669539508224</v>
      </c>
      <c r="C2836">
        <v>0</v>
      </c>
    </row>
    <row r="2837" spans="1:3" x14ac:dyDescent="0.2">
      <c r="A2837" s="1">
        <v>2835</v>
      </c>
      <c r="B2837" s="1" t="str">
        <f>"1245714166062743554"</f>
        <v>1245714166062743554</v>
      </c>
      <c r="C2837">
        <v>1</v>
      </c>
    </row>
    <row r="2838" spans="1:3" x14ac:dyDescent="0.2">
      <c r="A2838" s="1">
        <v>2836</v>
      </c>
      <c r="B2838" s="1" t="str">
        <f>"1245736874158718977"</f>
        <v>1245736874158718977</v>
      </c>
      <c r="C2838">
        <v>0</v>
      </c>
    </row>
    <row r="2839" spans="1:3" x14ac:dyDescent="0.2">
      <c r="A2839" s="1">
        <v>2837</v>
      </c>
      <c r="B2839" s="1" t="str">
        <f>"1245761451505131520"</f>
        <v>1245761451505131520</v>
      </c>
      <c r="C2839">
        <v>1</v>
      </c>
    </row>
    <row r="2840" spans="1:3" x14ac:dyDescent="0.2">
      <c r="A2840" s="1">
        <v>2838</v>
      </c>
      <c r="B2840" s="1" t="str">
        <f>"1245773304461438979"</f>
        <v>1245773304461438979</v>
      </c>
      <c r="C2840">
        <v>1</v>
      </c>
    </row>
    <row r="2841" spans="1:3" x14ac:dyDescent="0.2">
      <c r="A2841" s="1">
        <v>2839</v>
      </c>
      <c r="B2841" s="1" t="str">
        <f>"1245781431261028364"</f>
        <v>1245781431261028364</v>
      </c>
      <c r="C2841">
        <v>0</v>
      </c>
    </row>
    <row r="2842" spans="1:3" x14ac:dyDescent="0.2">
      <c r="A2842" s="1">
        <v>2840</v>
      </c>
      <c r="B2842" s="1" t="str">
        <f>"1245786919243583493"</f>
        <v>1245786919243583493</v>
      </c>
      <c r="C2842">
        <v>0</v>
      </c>
    </row>
    <row r="2843" spans="1:3" x14ac:dyDescent="0.2">
      <c r="A2843" s="1">
        <v>2841</v>
      </c>
      <c r="B2843" s="1" t="str">
        <f>"1245790884379181056"</f>
        <v>1245790884379181056</v>
      </c>
      <c r="C2843">
        <v>0</v>
      </c>
    </row>
    <row r="2844" spans="1:3" x14ac:dyDescent="0.2">
      <c r="A2844" s="1">
        <v>2842</v>
      </c>
      <c r="B2844" s="1" t="str">
        <f>"1245791667535347719"</f>
        <v>1245791667535347719</v>
      </c>
      <c r="C2844">
        <v>0</v>
      </c>
    </row>
    <row r="2845" spans="1:3" x14ac:dyDescent="0.2">
      <c r="A2845" s="1">
        <v>2843</v>
      </c>
      <c r="B2845" s="1" t="str">
        <f>"1245792484078256130"</f>
        <v>1245792484078256130</v>
      </c>
      <c r="C2845">
        <v>0</v>
      </c>
    </row>
    <row r="2846" spans="1:3" x14ac:dyDescent="0.2">
      <c r="A2846" s="1">
        <v>2844</v>
      </c>
      <c r="B2846" s="1" t="str">
        <f>"1245793827534671872"</f>
        <v>1245793827534671872</v>
      </c>
      <c r="C2846">
        <v>0</v>
      </c>
    </row>
    <row r="2847" spans="1:3" x14ac:dyDescent="0.2">
      <c r="A2847" s="1">
        <v>2845</v>
      </c>
      <c r="B2847" s="1" t="str">
        <f>"1245797316620996609"</f>
        <v>1245797316620996609</v>
      </c>
      <c r="C2847">
        <v>0</v>
      </c>
    </row>
    <row r="2848" spans="1:3" x14ac:dyDescent="0.2">
      <c r="A2848" s="1">
        <v>2846</v>
      </c>
      <c r="B2848" s="1" t="str">
        <f>"1245799407187976192"</f>
        <v>1245799407187976192</v>
      </c>
      <c r="C2848">
        <v>0</v>
      </c>
    </row>
    <row r="2849" spans="1:3" x14ac:dyDescent="0.2">
      <c r="A2849" s="1">
        <v>2847</v>
      </c>
      <c r="B2849" s="1" t="str">
        <f>"1245806930423099399"</f>
        <v>1245806930423099399</v>
      </c>
      <c r="C2849">
        <v>0</v>
      </c>
    </row>
    <row r="2850" spans="1:3" x14ac:dyDescent="0.2">
      <c r="A2850" s="1">
        <v>2848</v>
      </c>
      <c r="B2850" s="1" t="str">
        <f>"1245808577362747392"</f>
        <v>1245808577362747392</v>
      </c>
      <c r="C2850">
        <v>0</v>
      </c>
    </row>
    <row r="2851" spans="1:3" x14ac:dyDescent="0.2">
      <c r="A2851" s="1">
        <v>2849</v>
      </c>
      <c r="B2851" s="1" t="str">
        <f>"1245817183361478667"</f>
        <v>1245817183361478667</v>
      </c>
      <c r="C2851">
        <v>0</v>
      </c>
    </row>
    <row r="2852" spans="1:3" x14ac:dyDescent="0.2">
      <c r="A2852" s="1">
        <v>2850</v>
      </c>
      <c r="B2852" s="1" t="str">
        <f>"1246040061201788933"</f>
        <v>1246040061201788933</v>
      </c>
      <c r="C2852">
        <v>0</v>
      </c>
    </row>
    <row r="2853" spans="1:3" x14ac:dyDescent="0.2">
      <c r="A2853" s="1">
        <v>2851</v>
      </c>
      <c r="B2853" s="1" t="str">
        <f>"1246053786801639426"</f>
        <v>1246053786801639426</v>
      </c>
      <c r="C2853">
        <v>1</v>
      </c>
    </row>
    <row r="2854" spans="1:3" x14ac:dyDescent="0.2">
      <c r="A2854" s="1">
        <v>2852</v>
      </c>
      <c r="B2854" s="1" t="str">
        <f>"1246104260200345600"</f>
        <v>1246104260200345600</v>
      </c>
      <c r="C2854">
        <v>0</v>
      </c>
    </row>
    <row r="2855" spans="1:3" x14ac:dyDescent="0.2">
      <c r="A2855" s="1">
        <v>2853</v>
      </c>
      <c r="B2855" s="1" t="str">
        <f>"1246138216782200832"</f>
        <v>1246138216782200832</v>
      </c>
      <c r="C2855">
        <v>0</v>
      </c>
    </row>
    <row r="2856" spans="1:3" x14ac:dyDescent="0.2">
      <c r="A2856" s="1">
        <v>2854</v>
      </c>
      <c r="B2856" s="1" t="str">
        <f>"1246205640927842304"</f>
        <v>1246205640927842304</v>
      </c>
      <c r="C2856">
        <v>1</v>
      </c>
    </row>
    <row r="2857" spans="1:3" x14ac:dyDescent="0.2">
      <c r="A2857" s="1">
        <v>2855</v>
      </c>
      <c r="B2857" s="1" t="str">
        <f>"1246371172075417601"</f>
        <v>1246371172075417601</v>
      </c>
      <c r="C2857">
        <v>1</v>
      </c>
    </row>
    <row r="2858" spans="1:3" x14ac:dyDescent="0.2">
      <c r="A2858" s="1">
        <v>2856</v>
      </c>
      <c r="B2858" s="1" t="str">
        <f>"1246761058435584000"</f>
        <v>1246761058435584000</v>
      </c>
      <c r="C2858">
        <v>1</v>
      </c>
    </row>
    <row r="2859" spans="1:3" x14ac:dyDescent="0.2">
      <c r="A2859" s="1">
        <v>2857</v>
      </c>
      <c r="B2859" s="1" t="str">
        <f>"1247078629219188736"</f>
        <v>1247078629219188736</v>
      </c>
      <c r="C2859">
        <v>1</v>
      </c>
    </row>
    <row r="2860" spans="1:3" x14ac:dyDescent="0.2">
      <c r="A2860" s="1">
        <v>2858</v>
      </c>
      <c r="B2860" s="1" t="str">
        <f>"1247148557435617282"</f>
        <v>1247148557435617282</v>
      </c>
      <c r="C2860">
        <v>1</v>
      </c>
    </row>
    <row r="2861" spans="1:3" x14ac:dyDescent="0.2">
      <c r="A2861" s="1">
        <v>2859</v>
      </c>
      <c r="B2861" s="1" t="str">
        <f>"1247215239759831041"</f>
        <v>1247215239759831041</v>
      </c>
      <c r="C2861">
        <v>1</v>
      </c>
    </row>
    <row r="2862" spans="1:3" x14ac:dyDescent="0.2">
      <c r="A2862" s="1">
        <v>2860</v>
      </c>
      <c r="B2862" s="1" t="str">
        <f>"1247406189291409408"</f>
        <v>1247406189291409408</v>
      </c>
      <c r="C2862">
        <v>0</v>
      </c>
    </row>
    <row r="2863" spans="1:3" x14ac:dyDescent="0.2">
      <c r="A2863" s="1">
        <v>2861</v>
      </c>
      <c r="B2863" s="1" t="str">
        <f>"1247484913085022209"</f>
        <v>1247484913085022209</v>
      </c>
      <c r="C2863">
        <v>1</v>
      </c>
    </row>
    <row r="2864" spans="1:3" x14ac:dyDescent="0.2">
      <c r="A2864" s="1">
        <v>2862</v>
      </c>
      <c r="B2864" s="1" t="str">
        <f>"1247493641150566403"</f>
        <v>1247493641150566403</v>
      </c>
      <c r="C2864">
        <v>1</v>
      </c>
    </row>
    <row r="2865" spans="1:3" x14ac:dyDescent="0.2">
      <c r="A2865" s="1">
        <v>2863</v>
      </c>
      <c r="B2865" s="1" t="str">
        <f>"1243260795896631301"</f>
        <v>1243260795896631301</v>
      </c>
      <c r="C2865">
        <v>0</v>
      </c>
    </row>
    <row r="2866" spans="1:3" x14ac:dyDescent="0.2">
      <c r="A2866" s="1">
        <v>2864</v>
      </c>
      <c r="B2866" s="1" t="str">
        <f>"1243261044547559424"</f>
        <v>1243261044547559424</v>
      </c>
      <c r="C2866">
        <v>0</v>
      </c>
    </row>
    <row r="2867" spans="1:3" x14ac:dyDescent="0.2">
      <c r="A2867" s="1">
        <v>2865</v>
      </c>
      <c r="B2867" s="1" t="str">
        <f>"1243266971707342849"</f>
        <v>1243266971707342849</v>
      </c>
      <c r="C2867">
        <v>0</v>
      </c>
    </row>
    <row r="2868" spans="1:3" x14ac:dyDescent="0.2">
      <c r="A2868" s="1">
        <v>2866</v>
      </c>
      <c r="B2868" s="1" t="str">
        <f>"1243267152284655619"</f>
        <v>1243267152284655619</v>
      </c>
      <c r="C2868">
        <v>0</v>
      </c>
    </row>
    <row r="2869" spans="1:3" x14ac:dyDescent="0.2">
      <c r="A2869" s="1">
        <v>2867</v>
      </c>
      <c r="B2869" s="1" t="str">
        <f>"1243267315258572800"</f>
        <v>1243267315258572800</v>
      </c>
      <c r="C2869">
        <v>0</v>
      </c>
    </row>
    <row r="2870" spans="1:3" x14ac:dyDescent="0.2">
      <c r="A2870" s="1">
        <v>2868</v>
      </c>
      <c r="B2870" s="1" t="str">
        <f>"1243267564240801792"</f>
        <v>1243267564240801792</v>
      </c>
      <c r="C2870">
        <v>0</v>
      </c>
    </row>
    <row r="2871" spans="1:3" x14ac:dyDescent="0.2">
      <c r="A2871" s="1">
        <v>2869</v>
      </c>
      <c r="B2871" s="1" t="str">
        <f>"1243267653168517127"</f>
        <v>1243267653168517127</v>
      </c>
      <c r="C2871">
        <v>0</v>
      </c>
    </row>
    <row r="2872" spans="1:3" x14ac:dyDescent="0.2">
      <c r="A2872" s="1">
        <v>2870</v>
      </c>
      <c r="B2872" s="1" t="str">
        <f>"1243267712920453120"</f>
        <v>1243267712920453120</v>
      </c>
      <c r="C2872">
        <v>0</v>
      </c>
    </row>
    <row r="2873" spans="1:3" x14ac:dyDescent="0.2">
      <c r="A2873" s="1">
        <v>2871</v>
      </c>
      <c r="B2873" s="1" t="str">
        <f>"1243267766318174215"</f>
        <v>1243267766318174215</v>
      </c>
      <c r="C2873">
        <v>0</v>
      </c>
    </row>
    <row r="2874" spans="1:3" x14ac:dyDescent="0.2">
      <c r="A2874" s="1">
        <v>2872</v>
      </c>
      <c r="B2874" s="1" t="str">
        <f>"1243267795124715525"</f>
        <v>1243267795124715525</v>
      </c>
      <c r="C2874">
        <v>0</v>
      </c>
    </row>
    <row r="2875" spans="1:3" x14ac:dyDescent="0.2">
      <c r="A2875" s="1">
        <v>2873</v>
      </c>
      <c r="B2875" s="1" t="str">
        <f>"1243267944559382536"</f>
        <v>1243267944559382536</v>
      </c>
      <c r="C2875">
        <v>0</v>
      </c>
    </row>
    <row r="2876" spans="1:3" x14ac:dyDescent="0.2">
      <c r="A2876" s="1">
        <v>2874</v>
      </c>
      <c r="B2876" s="1" t="str">
        <f>"1243267953539403779"</f>
        <v>1243267953539403779</v>
      </c>
      <c r="C2876">
        <v>0</v>
      </c>
    </row>
    <row r="2877" spans="1:3" x14ac:dyDescent="0.2">
      <c r="A2877" s="1">
        <v>2875</v>
      </c>
      <c r="B2877" s="1" t="str">
        <f>"1243267971608268800"</f>
        <v>1243267971608268800</v>
      </c>
      <c r="C2877">
        <v>0</v>
      </c>
    </row>
    <row r="2878" spans="1:3" x14ac:dyDescent="0.2">
      <c r="A2878" s="1">
        <v>2876</v>
      </c>
      <c r="B2878" s="1" t="str">
        <f>"1243267968840216583"</f>
        <v>1243267968840216583</v>
      </c>
      <c r="C2878">
        <v>0</v>
      </c>
    </row>
    <row r="2879" spans="1:3" x14ac:dyDescent="0.2">
      <c r="A2879" s="1">
        <v>2877</v>
      </c>
      <c r="B2879" s="1" t="str">
        <f>"1243268072624009222"</f>
        <v>1243268072624009222</v>
      </c>
      <c r="C2879">
        <v>0</v>
      </c>
    </row>
    <row r="2880" spans="1:3" x14ac:dyDescent="0.2">
      <c r="A2880" s="1">
        <v>2878</v>
      </c>
      <c r="B2880" s="1" t="str">
        <f>"1243268074100449280"</f>
        <v>1243268074100449280</v>
      </c>
      <c r="C2880">
        <v>0</v>
      </c>
    </row>
    <row r="2881" spans="1:3" x14ac:dyDescent="0.2">
      <c r="A2881" s="1">
        <v>2879</v>
      </c>
      <c r="B2881" s="1" t="str">
        <f>"1243268120673992704"</f>
        <v>1243268120673992704</v>
      </c>
      <c r="C2881">
        <v>0</v>
      </c>
    </row>
    <row r="2882" spans="1:3" x14ac:dyDescent="0.2">
      <c r="A2882" s="1">
        <v>2880</v>
      </c>
      <c r="B2882" s="1" t="str">
        <f>"1243268494990479360"</f>
        <v>1243268494990479360</v>
      </c>
      <c r="C2882">
        <v>0</v>
      </c>
    </row>
    <row r="2883" spans="1:3" x14ac:dyDescent="0.2">
      <c r="A2883" s="1">
        <v>2881</v>
      </c>
      <c r="B2883" s="1" t="str">
        <f>"1243268509402087428"</f>
        <v>1243268509402087428</v>
      </c>
      <c r="C2883">
        <v>0</v>
      </c>
    </row>
    <row r="2884" spans="1:3" x14ac:dyDescent="0.2">
      <c r="A2884" s="1">
        <v>2882</v>
      </c>
      <c r="B2884" s="1" t="str">
        <f>"1243268598933655560"</f>
        <v>1243268598933655560</v>
      </c>
      <c r="C2884">
        <v>0</v>
      </c>
    </row>
    <row r="2885" spans="1:3" x14ac:dyDescent="0.2">
      <c r="A2885" s="1">
        <v>2883</v>
      </c>
      <c r="B2885" s="1" t="str">
        <f>"1243268818786570245"</f>
        <v>1243268818786570245</v>
      </c>
      <c r="C2885">
        <v>0</v>
      </c>
    </row>
    <row r="2886" spans="1:3" x14ac:dyDescent="0.2">
      <c r="A2886" s="1">
        <v>2884</v>
      </c>
      <c r="B2886" s="1" t="str">
        <f>"1243268998680240128"</f>
        <v>1243268998680240128</v>
      </c>
      <c r="C2886">
        <v>0</v>
      </c>
    </row>
    <row r="2887" spans="1:3" x14ac:dyDescent="0.2">
      <c r="A2887" s="1">
        <v>2885</v>
      </c>
      <c r="B2887" s="1" t="str">
        <f>"1243269088073392128"</f>
        <v>1243269088073392128</v>
      </c>
      <c r="C2887">
        <v>0</v>
      </c>
    </row>
    <row r="2888" spans="1:3" x14ac:dyDescent="0.2">
      <c r="A2888" s="1">
        <v>2886</v>
      </c>
      <c r="B2888" s="1" t="str">
        <f>"1243269206730321922"</f>
        <v>1243269206730321922</v>
      </c>
      <c r="C2888">
        <v>0</v>
      </c>
    </row>
    <row r="2889" spans="1:3" x14ac:dyDescent="0.2">
      <c r="A2889" s="1">
        <v>2887</v>
      </c>
      <c r="B2889" s="1" t="str">
        <f>"1243269251458310146"</f>
        <v>1243269251458310146</v>
      </c>
      <c r="C2889">
        <v>0</v>
      </c>
    </row>
    <row r="2890" spans="1:3" x14ac:dyDescent="0.2">
      <c r="A2890" s="1">
        <v>2888</v>
      </c>
      <c r="B2890" s="1" t="str">
        <f>"1243269420824367104"</f>
        <v>1243269420824367104</v>
      </c>
      <c r="C2890">
        <v>0</v>
      </c>
    </row>
    <row r="2891" spans="1:3" x14ac:dyDescent="0.2">
      <c r="A2891" s="1">
        <v>2889</v>
      </c>
      <c r="B2891" s="1" t="str">
        <f>"1243269611379920898"</f>
        <v>1243269611379920898</v>
      </c>
      <c r="C2891">
        <v>0</v>
      </c>
    </row>
    <row r="2892" spans="1:3" x14ac:dyDescent="0.2">
      <c r="A2892" s="1">
        <v>2890</v>
      </c>
      <c r="B2892" s="1" t="str">
        <f>"1243270698866544644"</f>
        <v>1243270698866544644</v>
      </c>
      <c r="C2892">
        <v>0</v>
      </c>
    </row>
    <row r="2893" spans="1:3" x14ac:dyDescent="0.2">
      <c r="A2893" s="1">
        <v>2891</v>
      </c>
      <c r="B2893" s="1" t="str">
        <f>"1243271537345597452"</f>
        <v>1243271537345597452</v>
      </c>
      <c r="C2893">
        <v>0</v>
      </c>
    </row>
    <row r="2894" spans="1:3" x14ac:dyDescent="0.2">
      <c r="A2894" s="1">
        <v>2892</v>
      </c>
      <c r="B2894" s="1" t="str">
        <f>"1243271839247405061"</f>
        <v>1243271839247405061</v>
      </c>
      <c r="C2894">
        <v>0</v>
      </c>
    </row>
    <row r="2895" spans="1:3" x14ac:dyDescent="0.2">
      <c r="A2895" s="1">
        <v>2893</v>
      </c>
      <c r="B2895" s="1" t="str">
        <f>"1243274008461746176"</f>
        <v>1243274008461746176</v>
      </c>
      <c r="C2895">
        <v>0</v>
      </c>
    </row>
    <row r="2896" spans="1:3" x14ac:dyDescent="0.2">
      <c r="A2896" s="1">
        <v>2894</v>
      </c>
      <c r="B2896" s="1" t="str">
        <f>"1243274196811165699"</f>
        <v>1243274196811165699</v>
      </c>
      <c r="C2896">
        <v>0</v>
      </c>
    </row>
    <row r="2897" spans="1:3" x14ac:dyDescent="0.2">
      <c r="A2897" s="1">
        <v>2895</v>
      </c>
      <c r="B2897" s="1" t="str">
        <f>"1243274973445345287"</f>
        <v>1243274973445345287</v>
      </c>
      <c r="C2897">
        <v>0</v>
      </c>
    </row>
    <row r="2898" spans="1:3" x14ac:dyDescent="0.2">
      <c r="A2898" s="1">
        <v>2896</v>
      </c>
      <c r="B2898" s="1" t="str">
        <f>"1243276387089371136"</f>
        <v>1243276387089371136</v>
      </c>
      <c r="C2898">
        <v>0</v>
      </c>
    </row>
    <row r="2899" spans="1:3" x14ac:dyDescent="0.2">
      <c r="A2899" s="1">
        <v>2897</v>
      </c>
      <c r="B2899" s="1" t="str">
        <f>"1243277690519654401"</f>
        <v>1243277690519654401</v>
      </c>
      <c r="C2899">
        <v>0</v>
      </c>
    </row>
    <row r="2900" spans="1:3" x14ac:dyDescent="0.2">
      <c r="A2900" s="1">
        <v>2898</v>
      </c>
      <c r="B2900" s="1" t="str">
        <f>"1243282071138848768"</f>
        <v>1243282071138848768</v>
      </c>
      <c r="C2900">
        <v>0</v>
      </c>
    </row>
    <row r="2901" spans="1:3" x14ac:dyDescent="0.2">
      <c r="A2901" s="1">
        <v>2899</v>
      </c>
      <c r="B2901" s="1" t="str">
        <f>"1243296521292001280"</f>
        <v>1243296521292001280</v>
      </c>
      <c r="C2901">
        <v>0</v>
      </c>
    </row>
    <row r="2902" spans="1:3" x14ac:dyDescent="0.2">
      <c r="A2902" s="1">
        <v>2900</v>
      </c>
      <c r="B2902" s="1" t="str">
        <f>"1243439016596422656"</f>
        <v>1243439016596422656</v>
      </c>
      <c r="C2902">
        <v>0</v>
      </c>
    </row>
    <row r="2903" spans="1:3" x14ac:dyDescent="0.2">
      <c r="A2903" s="1">
        <v>2901</v>
      </c>
      <c r="B2903" s="1" t="str">
        <f>"1245788554564952065"</f>
        <v>1245788554564952065</v>
      </c>
      <c r="C2903">
        <v>0</v>
      </c>
    </row>
    <row r="2904" spans="1:3" x14ac:dyDescent="0.2">
      <c r="A2904" s="1">
        <v>2902</v>
      </c>
      <c r="B2904" s="1" t="str">
        <f>"1245789307887144971"</f>
        <v>1245789307887144971</v>
      </c>
      <c r="C2904">
        <v>0</v>
      </c>
    </row>
    <row r="2905" spans="1:3" x14ac:dyDescent="0.2">
      <c r="A2905" s="1">
        <v>2903</v>
      </c>
      <c r="B2905" s="1" t="str">
        <f>"1245789722133303297"</f>
        <v>1245789722133303297</v>
      </c>
      <c r="C2905">
        <v>0</v>
      </c>
    </row>
    <row r="2906" spans="1:3" x14ac:dyDescent="0.2">
      <c r="A2906" s="1">
        <v>2904</v>
      </c>
      <c r="B2906" s="1" t="str">
        <f>"1245789982155030528"</f>
        <v>1245789982155030528</v>
      </c>
      <c r="C2906">
        <v>0</v>
      </c>
    </row>
    <row r="2907" spans="1:3" x14ac:dyDescent="0.2">
      <c r="A2907" s="1">
        <v>2905</v>
      </c>
      <c r="B2907" s="1" t="str">
        <f>"1245790998799810567"</f>
        <v>1245790998799810567</v>
      </c>
      <c r="C2907">
        <v>0</v>
      </c>
    </row>
    <row r="2908" spans="1:3" x14ac:dyDescent="0.2">
      <c r="A2908" s="1">
        <v>2906</v>
      </c>
      <c r="B2908" s="1" t="str">
        <f>"1245791819050430469"</f>
        <v>1245791819050430469</v>
      </c>
      <c r="C2908">
        <v>0</v>
      </c>
    </row>
    <row r="2909" spans="1:3" x14ac:dyDescent="0.2">
      <c r="A2909" s="1">
        <v>2907</v>
      </c>
      <c r="B2909" s="1" t="str">
        <f>"1245793117732777984"</f>
        <v>1245793117732777984</v>
      </c>
      <c r="C2909">
        <v>0</v>
      </c>
    </row>
    <row r="2910" spans="1:3" x14ac:dyDescent="0.2">
      <c r="A2910" s="1">
        <v>2908</v>
      </c>
      <c r="B2910" s="1" t="str">
        <f>"1245793680365150209"</f>
        <v>1245793680365150209</v>
      </c>
      <c r="C2910">
        <v>0</v>
      </c>
    </row>
    <row r="2911" spans="1:3" x14ac:dyDescent="0.2">
      <c r="A2911" s="1">
        <v>2909</v>
      </c>
      <c r="B2911" s="1" t="str">
        <f>"1245797880671227904"</f>
        <v>1245797880671227904</v>
      </c>
      <c r="C2911">
        <v>0</v>
      </c>
    </row>
    <row r="2912" spans="1:3" x14ac:dyDescent="0.2">
      <c r="A2912" s="1">
        <v>2910</v>
      </c>
      <c r="B2912" s="1" t="str">
        <f>"1246049651968618497"</f>
        <v>1246049651968618497</v>
      </c>
      <c r="C2912">
        <v>0</v>
      </c>
    </row>
    <row r="2913" spans="1:3" x14ac:dyDescent="0.2">
      <c r="A2913" s="1">
        <v>2911</v>
      </c>
      <c r="B2913" s="1" t="str">
        <f>"1242081559546601472"</f>
        <v>1242081559546601472</v>
      </c>
      <c r="C2913">
        <v>1</v>
      </c>
    </row>
    <row r="2914" spans="1:3" x14ac:dyDescent="0.2">
      <c r="A2914" s="1">
        <v>2912</v>
      </c>
      <c r="B2914" s="1" t="str">
        <f>"1242558592789762049"</f>
        <v>1242558592789762049</v>
      </c>
      <c r="C2914">
        <v>1</v>
      </c>
    </row>
    <row r="2915" spans="1:3" x14ac:dyDescent="0.2">
      <c r="A2915" s="1">
        <v>2913</v>
      </c>
      <c r="B2915" s="1" t="str">
        <f>"1243152363520765952"</f>
        <v>1243152363520765952</v>
      </c>
      <c r="C2915">
        <v>0</v>
      </c>
    </row>
    <row r="2916" spans="1:3" x14ac:dyDescent="0.2">
      <c r="A2916" s="1">
        <v>2914</v>
      </c>
      <c r="B2916" s="1" t="str">
        <f>"1243193678937686017"</f>
        <v>1243193678937686017</v>
      </c>
      <c r="C2916">
        <v>0</v>
      </c>
    </row>
    <row r="2917" spans="1:3" x14ac:dyDescent="0.2">
      <c r="A2917" s="1">
        <v>2915</v>
      </c>
      <c r="B2917" s="1" t="str">
        <f>"1243194961430040577"</f>
        <v>1243194961430040577</v>
      </c>
      <c r="C2917">
        <v>0</v>
      </c>
    </row>
    <row r="2918" spans="1:3" x14ac:dyDescent="0.2">
      <c r="A2918" s="1">
        <v>2916</v>
      </c>
      <c r="B2918" s="1" t="str">
        <f>"1243195718828990464"</f>
        <v>1243195718828990464</v>
      </c>
      <c r="C2918">
        <v>0</v>
      </c>
    </row>
    <row r="2919" spans="1:3" x14ac:dyDescent="0.2">
      <c r="A2919" s="1">
        <v>2917</v>
      </c>
      <c r="B2919" s="1" t="str">
        <f>"1245792814803365888"</f>
        <v>1245792814803365888</v>
      </c>
      <c r="C2919">
        <v>0</v>
      </c>
    </row>
    <row r="2920" spans="1:3" x14ac:dyDescent="0.2">
      <c r="A2920" s="1">
        <v>2918</v>
      </c>
      <c r="B2920" s="1" t="str">
        <f>"1246067454813470723"</f>
        <v>1246067454813470723</v>
      </c>
      <c r="C2920">
        <v>1</v>
      </c>
    </row>
    <row r="2921" spans="1:3" x14ac:dyDescent="0.2">
      <c r="A2921" s="1">
        <v>2919</v>
      </c>
      <c r="B2921" s="1" t="str">
        <f>"1246077969421996032"</f>
        <v>1246077969421996032</v>
      </c>
      <c r="C2921">
        <v>0</v>
      </c>
    </row>
    <row r="2922" spans="1:3" x14ac:dyDescent="0.2">
      <c r="A2922" s="1">
        <v>2920</v>
      </c>
      <c r="B2922" s="1" t="str">
        <f>"1246758224835031040"</f>
        <v>1246758224835031040</v>
      </c>
      <c r="C2922">
        <v>0</v>
      </c>
    </row>
    <row r="2923" spans="1:3" x14ac:dyDescent="0.2">
      <c r="A2923" s="1">
        <v>2921</v>
      </c>
      <c r="B2923" s="1" t="str">
        <f>"1247184213876584448"</f>
        <v>1247184213876584448</v>
      </c>
      <c r="C2923">
        <v>0</v>
      </c>
    </row>
    <row r="2924" spans="1:3" x14ac:dyDescent="0.2">
      <c r="A2924" s="1">
        <v>2922</v>
      </c>
      <c r="B2924" s="1" t="str">
        <f>"1243221519347654666"</f>
        <v>1243221519347654666</v>
      </c>
      <c r="C2924">
        <v>1</v>
      </c>
    </row>
    <row r="2925" spans="1:3" x14ac:dyDescent="0.2">
      <c r="A2925" s="1">
        <v>2923</v>
      </c>
      <c r="B2925" s="1" t="str">
        <f>"1242419580317904899"</f>
        <v>1242419580317904899</v>
      </c>
      <c r="C2925">
        <v>0</v>
      </c>
    </row>
    <row r="2926" spans="1:3" x14ac:dyDescent="0.2">
      <c r="A2926" s="1">
        <v>2924</v>
      </c>
      <c r="B2926" s="1" t="str">
        <f>"1242434160117059586"</f>
        <v>1242434160117059586</v>
      </c>
      <c r="C2926">
        <v>0</v>
      </c>
    </row>
    <row r="2927" spans="1:3" x14ac:dyDescent="0.2">
      <c r="A2927" s="1">
        <v>2925</v>
      </c>
      <c r="B2927" s="1" t="str">
        <f>"1242777206855806976"</f>
        <v>1242777206855806976</v>
      </c>
      <c r="C2927">
        <v>0</v>
      </c>
    </row>
    <row r="2928" spans="1:3" x14ac:dyDescent="0.2">
      <c r="A2928" s="1">
        <v>2926</v>
      </c>
      <c r="B2928" s="1" t="str">
        <f>"1242892749105434624"</f>
        <v>1242892749105434624</v>
      </c>
      <c r="C2928">
        <v>0</v>
      </c>
    </row>
    <row r="2929" spans="1:3" x14ac:dyDescent="0.2">
      <c r="A2929" s="1">
        <v>2927</v>
      </c>
      <c r="B2929" s="1" t="str">
        <f>"1242906539624718338"</f>
        <v>1242906539624718338</v>
      </c>
      <c r="C2929">
        <v>0</v>
      </c>
    </row>
    <row r="2930" spans="1:3" x14ac:dyDescent="0.2">
      <c r="A2930" s="1">
        <v>2928</v>
      </c>
      <c r="B2930" s="1" t="str">
        <f>"1243103490009968641"</f>
        <v>1243103490009968641</v>
      </c>
      <c r="C2930">
        <v>0</v>
      </c>
    </row>
    <row r="2931" spans="1:3" x14ac:dyDescent="0.2">
      <c r="A2931" s="1">
        <v>2929</v>
      </c>
      <c r="B2931" s="1" t="str">
        <f>"1243112902602756096"</f>
        <v>1243112902602756096</v>
      </c>
      <c r="C2931">
        <v>0</v>
      </c>
    </row>
    <row r="2932" spans="1:3" x14ac:dyDescent="0.2">
      <c r="A2932" s="1">
        <v>2930</v>
      </c>
      <c r="B2932" s="1" t="str">
        <f>"1243184363858284544"</f>
        <v>1243184363858284544</v>
      </c>
      <c r="C2932">
        <v>0</v>
      </c>
    </row>
    <row r="2933" spans="1:3" x14ac:dyDescent="0.2">
      <c r="A2933" s="1">
        <v>2931</v>
      </c>
      <c r="B2933" s="1" t="str">
        <f>"1243261573164122113"</f>
        <v>1243261573164122113</v>
      </c>
      <c r="C2933">
        <v>0</v>
      </c>
    </row>
    <row r="2934" spans="1:3" x14ac:dyDescent="0.2">
      <c r="A2934" s="1">
        <v>2932</v>
      </c>
      <c r="B2934" s="1" t="str">
        <f>"1243469220052115457"</f>
        <v>1243469220052115457</v>
      </c>
      <c r="C2934">
        <v>0</v>
      </c>
    </row>
    <row r="2935" spans="1:3" x14ac:dyDescent="0.2">
      <c r="A2935" s="1">
        <v>2933</v>
      </c>
      <c r="B2935" s="1" t="str">
        <f>"1243537084247351297"</f>
        <v>1243537084247351297</v>
      </c>
      <c r="C2935">
        <v>0</v>
      </c>
    </row>
    <row r="2936" spans="1:3" x14ac:dyDescent="0.2">
      <c r="A2936" s="1">
        <v>2934</v>
      </c>
      <c r="B2936" s="1" t="str">
        <f>"1243590247797133314"</f>
        <v>1243590247797133314</v>
      </c>
      <c r="C2936">
        <v>1</v>
      </c>
    </row>
    <row r="2937" spans="1:3" x14ac:dyDescent="0.2">
      <c r="A2937" s="1">
        <v>2935</v>
      </c>
      <c r="B2937" s="1" t="str">
        <f>"1243633817576968198"</f>
        <v>1243633817576968198</v>
      </c>
      <c r="C2937">
        <v>0</v>
      </c>
    </row>
    <row r="2938" spans="1:3" x14ac:dyDescent="0.2">
      <c r="A2938" s="1">
        <v>2936</v>
      </c>
      <c r="B2938" s="1" t="str">
        <f>"1243695898485559305"</f>
        <v>1243695898485559305</v>
      </c>
      <c r="C2938">
        <v>0</v>
      </c>
    </row>
    <row r="2939" spans="1:3" x14ac:dyDescent="0.2">
      <c r="A2939" s="1">
        <v>2937</v>
      </c>
      <c r="B2939" s="1" t="str">
        <f>"1243811807636197376"</f>
        <v>1243811807636197376</v>
      </c>
      <c r="C2939">
        <v>1</v>
      </c>
    </row>
    <row r="2940" spans="1:3" x14ac:dyDescent="0.2">
      <c r="A2940" s="1">
        <v>2938</v>
      </c>
      <c r="B2940" s="1" t="str">
        <f>"1244071233345462272"</f>
        <v>1244071233345462272</v>
      </c>
      <c r="C2940">
        <v>0</v>
      </c>
    </row>
    <row r="2941" spans="1:3" x14ac:dyDescent="0.2">
      <c r="A2941" s="1">
        <v>2939</v>
      </c>
      <c r="B2941" s="1" t="str">
        <f>"1244213631434317824"</f>
        <v>1244213631434317824</v>
      </c>
      <c r="C2941">
        <v>0</v>
      </c>
    </row>
    <row r="2942" spans="1:3" x14ac:dyDescent="0.2">
      <c r="A2942" s="1">
        <v>2940</v>
      </c>
      <c r="B2942" s="1" t="str">
        <f>"1244669788439416832"</f>
        <v>1244669788439416832</v>
      </c>
      <c r="C2942">
        <v>0</v>
      </c>
    </row>
    <row r="2943" spans="1:3" x14ac:dyDescent="0.2">
      <c r="A2943" s="1">
        <v>2941</v>
      </c>
      <c r="B2943" s="1" t="str">
        <f>"1244682721982636038"</f>
        <v>1244682721982636038</v>
      </c>
      <c r="C2943">
        <v>1</v>
      </c>
    </row>
    <row r="2944" spans="1:3" x14ac:dyDescent="0.2">
      <c r="A2944" s="1">
        <v>2942</v>
      </c>
      <c r="B2944" s="1" t="str">
        <f>"1244699171132760066"</f>
        <v>1244699171132760066</v>
      </c>
      <c r="C2944">
        <v>0</v>
      </c>
    </row>
    <row r="2945" spans="1:3" x14ac:dyDescent="0.2">
      <c r="A2945" s="1">
        <v>2943</v>
      </c>
      <c r="B2945" s="1" t="str">
        <f>"1244870123950923776"</f>
        <v>1244870123950923776</v>
      </c>
      <c r="C2945">
        <v>0</v>
      </c>
    </row>
    <row r="2946" spans="1:3" x14ac:dyDescent="0.2">
      <c r="A2946" s="1">
        <v>2944</v>
      </c>
      <c r="B2946" s="1" t="str">
        <f>"1245103559248658433"</f>
        <v>1245103559248658433</v>
      </c>
      <c r="C2946">
        <v>0</v>
      </c>
    </row>
    <row r="2947" spans="1:3" x14ac:dyDescent="0.2">
      <c r="A2947" s="1">
        <v>2945</v>
      </c>
      <c r="B2947" s="1" t="str">
        <f>"1245461289536806912"</f>
        <v>1245461289536806912</v>
      </c>
      <c r="C2947">
        <v>0</v>
      </c>
    </row>
    <row r="2948" spans="1:3" x14ac:dyDescent="0.2">
      <c r="A2948" s="1">
        <v>2946</v>
      </c>
      <c r="B2948" s="1" t="str">
        <f>"1245482873576198146"</f>
        <v>1245482873576198146</v>
      </c>
      <c r="C2948">
        <v>0</v>
      </c>
    </row>
    <row r="2949" spans="1:3" x14ac:dyDescent="0.2">
      <c r="A2949" s="1">
        <v>2947</v>
      </c>
      <c r="B2949" s="1" t="str">
        <f>"1245639429684772866"</f>
        <v>1245639429684772866</v>
      </c>
      <c r="C2949">
        <v>0</v>
      </c>
    </row>
    <row r="2950" spans="1:3" x14ac:dyDescent="0.2">
      <c r="A2950" s="1">
        <v>2948</v>
      </c>
      <c r="B2950" s="1" t="str">
        <f>"1245649559348318208"</f>
        <v>1245649559348318208</v>
      </c>
      <c r="C2950">
        <v>0</v>
      </c>
    </row>
    <row r="2951" spans="1:3" x14ac:dyDescent="0.2">
      <c r="A2951" s="1">
        <v>2949</v>
      </c>
      <c r="B2951" s="1" t="str">
        <f>"1245699639682174976"</f>
        <v>1245699639682174976</v>
      </c>
      <c r="C2951">
        <v>0</v>
      </c>
    </row>
    <row r="2952" spans="1:3" x14ac:dyDescent="0.2">
      <c r="A2952" s="1">
        <v>2950</v>
      </c>
      <c r="B2952" s="1" t="str">
        <f>"1245753450157277184"</f>
        <v>1245753450157277184</v>
      </c>
      <c r="C2952">
        <v>0</v>
      </c>
    </row>
    <row r="2953" spans="1:3" x14ac:dyDescent="0.2">
      <c r="A2953" s="1">
        <v>2951</v>
      </c>
      <c r="B2953" s="1" t="str">
        <f>"1246113199482699778"</f>
        <v>1246113199482699778</v>
      </c>
      <c r="C2953">
        <v>0</v>
      </c>
    </row>
    <row r="2954" spans="1:3" x14ac:dyDescent="0.2">
      <c r="A2954" s="1">
        <v>2952</v>
      </c>
      <c r="B2954" s="1" t="str">
        <f>"1246121657426722825"</f>
        <v>1246121657426722825</v>
      </c>
      <c r="C2954">
        <v>1</v>
      </c>
    </row>
    <row r="2955" spans="1:3" x14ac:dyDescent="0.2">
      <c r="A2955" s="1">
        <v>2953</v>
      </c>
      <c r="B2955" s="1" t="str">
        <f>"1246247482612420621"</f>
        <v>1246247482612420621</v>
      </c>
      <c r="C2955">
        <v>1</v>
      </c>
    </row>
    <row r="2956" spans="1:3" x14ac:dyDescent="0.2">
      <c r="A2956" s="1">
        <v>2954</v>
      </c>
      <c r="B2956" s="1" t="str">
        <f>"1246393123921674240"</f>
        <v>1246393123921674240</v>
      </c>
      <c r="C2956">
        <v>0</v>
      </c>
    </row>
    <row r="2957" spans="1:3" x14ac:dyDescent="0.2">
      <c r="A2957" s="1">
        <v>2955</v>
      </c>
      <c r="B2957" s="1" t="str">
        <f>"1246475660182380545"</f>
        <v>1246475660182380545</v>
      </c>
      <c r="C2957">
        <v>0</v>
      </c>
    </row>
    <row r="2958" spans="1:3" x14ac:dyDescent="0.2">
      <c r="A2958" s="1">
        <v>2956</v>
      </c>
      <c r="B2958" s="1" t="str">
        <f>"1246479835423219713"</f>
        <v>1246479835423219713</v>
      </c>
      <c r="C2958">
        <v>0</v>
      </c>
    </row>
    <row r="2959" spans="1:3" x14ac:dyDescent="0.2">
      <c r="A2959" s="1">
        <v>2957</v>
      </c>
      <c r="B2959" s="1" t="str">
        <f>"1246502645235417089"</f>
        <v>1246502645235417089</v>
      </c>
      <c r="C2959">
        <v>0</v>
      </c>
    </row>
    <row r="2960" spans="1:3" x14ac:dyDescent="0.2">
      <c r="A2960" s="1">
        <v>2958</v>
      </c>
      <c r="B2960" s="1" t="str">
        <f>"1247103497138581504"</f>
        <v>1247103497138581504</v>
      </c>
      <c r="C2960">
        <v>0</v>
      </c>
    </row>
    <row r="2961" spans="1:3" x14ac:dyDescent="0.2">
      <c r="A2961" s="1">
        <v>2959</v>
      </c>
      <c r="B2961" s="1" t="str">
        <f>"1247146889155403776"</f>
        <v>1247146889155403776</v>
      </c>
      <c r="C2961">
        <v>1</v>
      </c>
    </row>
    <row r="2962" spans="1:3" x14ac:dyDescent="0.2">
      <c r="A2962" s="1">
        <v>2960</v>
      </c>
      <c r="B2962" s="1" t="str">
        <f>"1247151190833614850"</f>
        <v>1247151190833614850</v>
      </c>
      <c r="C2962">
        <v>0</v>
      </c>
    </row>
    <row r="2963" spans="1:3" x14ac:dyDescent="0.2">
      <c r="A2963" s="1">
        <v>2961</v>
      </c>
      <c r="B2963" s="1" t="str">
        <f>"1247184023589453826"</f>
        <v>1247184023589453826</v>
      </c>
      <c r="C2963">
        <v>0</v>
      </c>
    </row>
    <row r="2964" spans="1:3" x14ac:dyDescent="0.2">
      <c r="A2964" s="1">
        <v>2962</v>
      </c>
      <c r="B2964" s="1" t="str">
        <f>"1247444433865510912"</f>
        <v>1247444433865510912</v>
      </c>
      <c r="C2964">
        <v>0</v>
      </c>
    </row>
    <row r="2965" spans="1:3" x14ac:dyDescent="0.2">
      <c r="A2965" s="1">
        <v>2963</v>
      </c>
      <c r="B2965" s="1" t="str">
        <f>"1247456817497718784"</f>
        <v>1247456817497718784</v>
      </c>
      <c r="C2965">
        <v>0</v>
      </c>
    </row>
    <row r="2966" spans="1:3" x14ac:dyDescent="0.2">
      <c r="A2966" s="1">
        <v>2964</v>
      </c>
      <c r="B2966" s="1" t="str">
        <f>"1247496743647920130"</f>
        <v>1247496743647920130</v>
      </c>
      <c r="C2966">
        <v>0</v>
      </c>
    </row>
    <row r="2967" spans="1:3" x14ac:dyDescent="0.2">
      <c r="A2967" s="1">
        <v>2965</v>
      </c>
      <c r="B2967" s="1" t="str">
        <f>"1247523166085246984"</f>
        <v>1247523166085246984</v>
      </c>
      <c r="C2967">
        <v>0</v>
      </c>
    </row>
    <row r="2968" spans="1:3" x14ac:dyDescent="0.2">
      <c r="A2968" s="1">
        <v>2966</v>
      </c>
      <c r="B2968" s="1" t="str">
        <f>"1242844504367017987"</f>
        <v>1242844504367017987</v>
      </c>
      <c r="C2968">
        <v>0</v>
      </c>
    </row>
    <row r="2969" spans="1:3" x14ac:dyDescent="0.2">
      <c r="A2969" s="1">
        <v>2967</v>
      </c>
      <c r="B2969" s="1" t="str">
        <f>"1243080584362147842"</f>
        <v>1243080584362147842</v>
      </c>
      <c r="C2969">
        <v>1</v>
      </c>
    </row>
    <row r="2970" spans="1:3" x14ac:dyDescent="0.2">
      <c r="A2970" s="1">
        <v>2968</v>
      </c>
      <c r="B2970" s="1" t="str">
        <f>"1243093222521540611"</f>
        <v>1243093222521540611</v>
      </c>
      <c r="C2970">
        <v>0</v>
      </c>
    </row>
    <row r="2971" spans="1:3" x14ac:dyDescent="0.2">
      <c r="A2971" s="1">
        <v>2969</v>
      </c>
      <c r="B2971" s="1" t="str">
        <f>"1244238859606667264"</f>
        <v>1244238859606667264</v>
      </c>
      <c r="C2971">
        <v>0</v>
      </c>
    </row>
    <row r="2972" spans="1:3" x14ac:dyDescent="0.2">
      <c r="A2972" s="1">
        <v>2970</v>
      </c>
      <c r="B2972" s="1" t="str">
        <f>"1244596598635737091"</f>
        <v>1244596598635737091</v>
      </c>
      <c r="C2972">
        <v>1</v>
      </c>
    </row>
    <row r="2973" spans="1:3" x14ac:dyDescent="0.2">
      <c r="A2973" s="1">
        <v>2971</v>
      </c>
      <c r="B2973" s="1" t="str">
        <f>"1244628064874696705"</f>
        <v>1244628064874696705</v>
      </c>
      <c r="C2973">
        <v>0</v>
      </c>
    </row>
    <row r="2974" spans="1:3" x14ac:dyDescent="0.2">
      <c r="A2974" s="1">
        <v>2972</v>
      </c>
      <c r="B2974" s="1" t="str">
        <f>"1244905646291652608"</f>
        <v>1244905646291652608</v>
      </c>
      <c r="C2974">
        <v>1</v>
      </c>
    </row>
    <row r="2975" spans="1:3" x14ac:dyDescent="0.2">
      <c r="A2975" s="1">
        <v>2973</v>
      </c>
      <c r="B2975" s="1" t="str">
        <f>"1245747178712301570"</f>
        <v>1245747178712301570</v>
      </c>
      <c r="C2975">
        <v>0</v>
      </c>
    </row>
    <row r="2976" spans="1:3" x14ac:dyDescent="0.2">
      <c r="A2976" s="1">
        <v>2974</v>
      </c>
      <c r="B2976" s="1" t="str">
        <f>"1247040264297906177"</f>
        <v>1247040264297906177</v>
      </c>
      <c r="C2976">
        <v>0</v>
      </c>
    </row>
    <row r="2977" spans="1:3" x14ac:dyDescent="0.2">
      <c r="A2977" s="1">
        <v>2975</v>
      </c>
      <c r="B2977" s="1" t="str">
        <f>"1247249845980626944"</f>
        <v>1247249845980626944</v>
      </c>
      <c r="C2977">
        <v>0</v>
      </c>
    </row>
    <row r="2978" spans="1:3" x14ac:dyDescent="0.2">
      <c r="A2978" s="1">
        <v>2976</v>
      </c>
      <c r="B2978" s="1" t="str">
        <f>"1244013220966338560"</f>
        <v>1244013220966338560</v>
      </c>
      <c r="C2978">
        <v>1</v>
      </c>
    </row>
    <row r="2979" spans="1:3" x14ac:dyDescent="0.2">
      <c r="A2979" s="1">
        <v>2977</v>
      </c>
      <c r="B2979" s="1" t="str">
        <f>"1245309004718407680"</f>
        <v>1245309004718407680</v>
      </c>
      <c r="C2979">
        <v>1</v>
      </c>
    </row>
    <row r="2980" spans="1:3" x14ac:dyDescent="0.2">
      <c r="A2980" s="1">
        <v>2978</v>
      </c>
      <c r="B2980" s="1" t="str">
        <f>"1242470407329861639"</f>
        <v>1242470407329861639</v>
      </c>
      <c r="C2980">
        <v>1</v>
      </c>
    </row>
    <row r="2981" spans="1:3" x14ac:dyDescent="0.2">
      <c r="A2981" s="1">
        <v>2979</v>
      </c>
      <c r="B2981" s="1" t="str">
        <f>"1242762124176351232"</f>
        <v>1242762124176351232</v>
      </c>
      <c r="C2981">
        <v>0</v>
      </c>
    </row>
    <row r="2982" spans="1:3" x14ac:dyDescent="0.2">
      <c r="A2982" s="1">
        <v>2980</v>
      </c>
      <c r="B2982" s="1" t="str">
        <f>"1242884890305024000"</f>
        <v>1242884890305024000</v>
      </c>
      <c r="C2982">
        <v>0</v>
      </c>
    </row>
    <row r="2983" spans="1:3" x14ac:dyDescent="0.2">
      <c r="A2983" s="1">
        <v>2981</v>
      </c>
      <c r="B2983" s="1" t="str">
        <f>"1242885054235176966"</f>
        <v>1242885054235176966</v>
      </c>
      <c r="C2983">
        <v>0</v>
      </c>
    </row>
    <row r="2984" spans="1:3" x14ac:dyDescent="0.2">
      <c r="A2984" s="1">
        <v>2982</v>
      </c>
      <c r="B2984" s="1" t="str">
        <f>"1243452028862554117"</f>
        <v>1243452028862554117</v>
      </c>
      <c r="C2984">
        <v>0</v>
      </c>
    </row>
    <row r="2985" spans="1:3" x14ac:dyDescent="0.2">
      <c r="A2985" s="1">
        <v>2983</v>
      </c>
      <c r="B2985" s="1" t="str">
        <f>"1243485851495149568"</f>
        <v>1243485851495149568</v>
      </c>
      <c r="C2985">
        <v>0</v>
      </c>
    </row>
    <row r="2986" spans="1:3" x14ac:dyDescent="0.2">
      <c r="A2986" s="1">
        <v>2984</v>
      </c>
      <c r="B2986" s="1" t="str">
        <f>"1244366136134766593"</f>
        <v>1244366136134766593</v>
      </c>
      <c r="C2986">
        <v>0</v>
      </c>
    </row>
    <row r="2987" spans="1:3" x14ac:dyDescent="0.2">
      <c r="A2987" s="1">
        <v>2985</v>
      </c>
      <c r="B2987" s="1" t="str">
        <f>"1245943864558522373"</f>
        <v>1245943864558522373</v>
      </c>
      <c r="C2987">
        <v>1</v>
      </c>
    </row>
    <row r="2988" spans="1:3" x14ac:dyDescent="0.2">
      <c r="A2988" s="1">
        <v>2986</v>
      </c>
      <c r="B2988" s="1" t="str">
        <f>"1246046808415100928"</f>
        <v>1246046808415100928</v>
      </c>
      <c r="C2988">
        <v>0</v>
      </c>
    </row>
    <row r="2989" spans="1:3" x14ac:dyDescent="0.2">
      <c r="A2989" s="1">
        <v>2987</v>
      </c>
      <c r="B2989" s="1" t="str">
        <f>"1246410128137621504"</f>
        <v>1246410128137621504</v>
      </c>
      <c r="C2989">
        <v>1</v>
      </c>
    </row>
    <row r="2990" spans="1:3" x14ac:dyDescent="0.2">
      <c r="A2990" s="1">
        <v>2988</v>
      </c>
      <c r="B2990" s="1" t="str">
        <f>"1246411304237256705"</f>
        <v>1246411304237256705</v>
      </c>
      <c r="C2990">
        <v>0</v>
      </c>
    </row>
    <row r="2991" spans="1:3" x14ac:dyDescent="0.2">
      <c r="A2991" s="1">
        <v>2989</v>
      </c>
      <c r="B2991" s="1" t="str">
        <f>"1246425821230837764"</f>
        <v>1246425821230837764</v>
      </c>
      <c r="C2991">
        <v>1</v>
      </c>
    </row>
    <row r="2992" spans="1:3" x14ac:dyDescent="0.2">
      <c r="A2992" s="1">
        <v>2990</v>
      </c>
      <c r="B2992" s="1" t="str">
        <f>"1246690138878590979"</f>
        <v>1246690138878590979</v>
      </c>
      <c r="C2992">
        <v>1</v>
      </c>
    </row>
    <row r="2993" spans="1:3" x14ac:dyDescent="0.2">
      <c r="A2993" s="1">
        <v>2991</v>
      </c>
      <c r="B2993" s="1" t="str">
        <f>"1242527018530545664"</f>
        <v>1242527018530545664</v>
      </c>
      <c r="C2993">
        <v>1</v>
      </c>
    </row>
    <row r="2994" spans="1:3" x14ac:dyDescent="0.2">
      <c r="A2994" s="1">
        <v>2992</v>
      </c>
      <c r="B2994" s="1" t="str">
        <f>"1243154149979676672"</f>
        <v>1243154149979676672</v>
      </c>
      <c r="C2994">
        <v>1</v>
      </c>
    </row>
    <row r="2995" spans="1:3" x14ac:dyDescent="0.2">
      <c r="A2995" s="1">
        <v>2993</v>
      </c>
      <c r="B2995" s="1" t="str">
        <f>"1243161130287140864"</f>
        <v>1243161130287140864</v>
      </c>
      <c r="C2995">
        <v>0</v>
      </c>
    </row>
    <row r="2996" spans="1:3" x14ac:dyDescent="0.2">
      <c r="A2996" s="1">
        <v>2994</v>
      </c>
      <c r="B2996" s="1" t="str">
        <f>"1243214070918111234"</f>
        <v>1243214070918111234</v>
      </c>
      <c r="C2996">
        <v>0</v>
      </c>
    </row>
    <row r="2997" spans="1:3" x14ac:dyDescent="0.2">
      <c r="A2997" s="1">
        <v>2995</v>
      </c>
      <c r="B2997" s="1" t="str">
        <f>"1244407870432649218"</f>
        <v>1244407870432649218</v>
      </c>
      <c r="C2997">
        <v>0</v>
      </c>
    </row>
    <row r="2998" spans="1:3" x14ac:dyDescent="0.2">
      <c r="A2998" s="1">
        <v>2996</v>
      </c>
      <c r="B2998" s="1" t="str">
        <f>"1246727923379437568"</f>
        <v>1246727923379437568</v>
      </c>
      <c r="C2998">
        <v>0</v>
      </c>
    </row>
    <row r="2999" spans="1:3" x14ac:dyDescent="0.2">
      <c r="A2999" s="1">
        <v>2997</v>
      </c>
      <c r="B2999" s="1" t="str">
        <f>"1247533261347123207"</f>
        <v>1247533261347123207</v>
      </c>
      <c r="C2999">
        <v>0</v>
      </c>
    </row>
    <row r="3000" spans="1:3" x14ac:dyDescent="0.2">
      <c r="A3000" s="1">
        <v>2998</v>
      </c>
      <c r="B3000" s="1" t="str">
        <f>"1242078057701261314"</f>
        <v>1242078057701261314</v>
      </c>
      <c r="C3000">
        <v>0</v>
      </c>
    </row>
    <row r="3001" spans="1:3" x14ac:dyDescent="0.2">
      <c r="A3001" s="1">
        <v>2999</v>
      </c>
      <c r="B3001" s="1" t="str">
        <f>"1242095984232013827"</f>
        <v>1242095984232013827</v>
      </c>
      <c r="C3001">
        <v>0</v>
      </c>
    </row>
    <row r="3002" spans="1:3" x14ac:dyDescent="0.2">
      <c r="A3002" s="1">
        <v>3000</v>
      </c>
      <c r="B3002" s="1" t="str">
        <f>"1242162579373424647"</f>
        <v>1242162579373424647</v>
      </c>
      <c r="C3002">
        <v>0</v>
      </c>
    </row>
    <row r="3003" spans="1:3" x14ac:dyDescent="0.2">
      <c r="A3003" s="1">
        <v>3001</v>
      </c>
      <c r="B3003" s="1" t="str">
        <f>"1242164452658753543"</f>
        <v>1242164452658753543</v>
      </c>
      <c r="C3003">
        <v>0</v>
      </c>
    </row>
    <row r="3004" spans="1:3" x14ac:dyDescent="0.2">
      <c r="A3004" s="1">
        <v>3002</v>
      </c>
      <c r="B3004" s="1" t="str">
        <f>"1242182932174909443"</f>
        <v>1242182932174909443</v>
      </c>
      <c r="C3004">
        <v>1</v>
      </c>
    </row>
    <row r="3005" spans="1:3" x14ac:dyDescent="0.2">
      <c r="A3005" s="1">
        <v>3003</v>
      </c>
      <c r="B3005" s="1" t="str">
        <f>"1242192780283314183"</f>
        <v>1242192780283314183</v>
      </c>
      <c r="C3005">
        <v>0</v>
      </c>
    </row>
    <row r="3006" spans="1:3" x14ac:dyDescent="0.2">
      <c r="A3006" s="1">
        <v>3004</v>
      </c>
      <c r="B3006" s="1" t="str">
        <f>"1242193112514125830"</f>
        <v>1242193112514125830</v>
      </c>
      <c r="C3006">
        <v>0</v>
      </c>
    </row>
    <row r="3007" spans="1:3" x14ac:dyDescent="0.2">
      <c r="A3007" s="1">
        <v>3005</v>
      </c>
      <c r="B3007" s="1" t="str">
        <f>"1242193222258110469"</f>
        <v>1242193222258110469</v>
      </c>
      <c r="C3007">
        <v>0</v>
      </c>
    </row>
    <row r="3008" spans="1:3" x14ac:dyDescent="0.2">
      <c r="A3008" s="1">
        <v>3006</v>
      </c>
      <c r="B3008" s="1" t="str">
        <f>"1242194385980121088"</f>
        <v>1242194385980121088</v>
      </c>
      <c r="C3008">
        <v>0</v>
      </c>
    </row>
    <row r="3009" spans="1:3" x14ac:dyDescent="0.2">
      <c r="A3009" s="1">
        <v>3007</v>
      </c>
      <c r="B3009" s="1" t="str">
        <f>"1242199833299030017"</f>
        <v>1242199833299030017</v>
      </c>
      <c r="C3009">
        <v>0</v>
      </c>
    </row>
    <row r="3010" spans="1:3" x14ac:dyDescent="0.2">
      <c r="A3010" s="1">
        <v>3008</v>
      </c>
      <c r="B3010" s="1" t="str">
        <f>"1242211684590247941"</f>
        <v>1242211684590247941</v>
      </c>
      <c r="C3010">
        <v>0</v>
      </c>
    </row>
    <row r="3011" spans="1:3" x14ac:dyDescent="0.2">
      <c r="A3011" s="1">
        <v>3009</v>
      </c>
      <c r="B3011" s="1" t="str">
        <f>"1242493044277952514"</f>
        <v>1242493044277952514</v>
      </c>
      <c r="C3011">
        <v>0</v>
      </c>
    </row>
    <row r="3012" spans="1:3" x14ac:dyDescent="0.2">
      <c r="A3012" s="1">
        <v>3010</v>
      </c>
      <c r="B3012" s="1" t="str">
        <f>"1242494035983585280"</f>
        <v>1242494035983585280</v>
      </c>
      <c r="C3012">
        <v>1</v>
      </c>
    </row>
    <row r="3013" spans="1:3" x14ac:dyDescent="0.2">
      <c r="A3013" s="1">
        <v>3011</v>
      </c>
      <c r="B3013" s="1" t="str">
        <f>"1242494574477615105"</f>
        <v>1242494574477615105</v>
      </c>
      <c r="C3013">
        <v>1</v>
      </c>
    </row>
    <row r="3014" spans="1:3" x14ac:dyDescent="0.2">
      <c r="A3014" s="1">
        <v>3012</v>
      </c>
      <c r="B3014" s="1" t="str">
        <f>"1242499337306935308"</f>
        <v>1242499337306935308</v>
      </c>
      <c r="C3014">
        <v>0</v>
      </c>
    </row>
    <row r="3015" spans="1:3" x14ac:dyDescent="0.2">
      <c r="A3015" s="1">
        <v>3013</v>
      </c>
      <c r="B3015" s="1" t="str">
        <f>"1242512250239365122"</f>
        <v>1242512250239365122</v>
      </c>
      <c r="C3015">
        <v>1</v>
      </c>
    </row>
    <row r="3016" spans="1:3" x14ac:dyDescent="0.2">
      <c r="A3016" s="1">
        <v>3014</v>
      </c>
      <c r="B3016" s="1" t="str">
        <f>"1242514823470030852"</f>
        <v>1242514823470030852</v>
      </c>
      <c r="C3016">
        <v>1</v>
      </c>
    </row>
    <row r="3017" spans="1:3" x14ac:dyDescent="0.2">
      <c r="A3017" s="1">
        <v>3015</v>
      </c>
      <c r="B3017" s="1" t="str">
        <f>"1242528382195286017"</f>
        <v>1242528382195286017</v>
      </c>
      <c r="C3017">
        <v>1</v>
      </c>
    </row>
    <row r="3018" spans="1:3" x14ac:dyDescent="0.2">
      <c r="A3018" s="1">
        <v>3016</v>
      </c>
      <c r="B3018" s="1" t="str">
        <f>"1242530244722077696"</f>
        <v>1242530244722077696</v>
      </c>
      <c r="C3018">
        <v>1</v>
      </c>
    </row>
    <row r="3019" spans="1:3" x14ac:dyDescent="0.2">
      <c r="A3019" s="1">
        <v>3017</v>
      </c>
      <c r="B3019" s="1" t="str">
        <f>"1242558018002264072"</f>
        <v>1242558018002264072</v>
      </c>
      <c r="C3019">
        <v>1</v>
      </c>
    </row>
    <row r="3020" spans="1:3" x14ac:dyDescent="0.2">
      <c r="A3020" s="1">
        <v>3018</v>
      </c>
      <c r="B3020" s="1" t="str">
        <f>"1242560820191641607"</f>
        <v>1242560820191641607</v>
      </c>
      <c r="C3020">
        <v>0</v>
      </c>
    </row>
    <row r="3021" spans="1:3" x14ac:dyDescent="0.2">
      <c r="A3021" s="1">
        <v>3019</v>
      </c>
      <c r="B3021" s="1" t="str">
        <f>"1242573911298052100"</f>
        <v>1242573911298052100</v>
      </c>
      <c r="C3021">
        <v>0</v>
      </c>
    </row>
    <row r="3022" spans="1:3" x14ac:dyDescent="0.2">
      <c r="A3022" s="1">
        <v>3020</v>
      </c>
      <c r="B3022" s="1" t="str">
        <f>"1242585931510616065"</f>
        <v>1242585931510616065</v>
      </c>
      <c r="C3022">
        <v>1</v>
      </c>
    </row>
    <row r="3023" spans="1:3" x14ac:dyDescent="0.2">
      <c r="A3023" s="1">
        <v>3021</v>
      </c>
      <c r="B3023" s="1" t="str">
        <f>"1242704153308209153"</f>
        <v>1242704153308209153</v>
      </c>
      <c r="C3023">
        <v>0</v>
      </c>
    </row>
    <row r="3024" spans="1:3" x14ac:dyDescent="0.2">
      <c r="A3024" s="1">
        <v>3022</v>
      </c>
      <c r="B3024" s="1" t="str">
        <f>"1242709627491553280"</f>
        <v>1242709627491553280</v>
      </c>
      <c r="C3024">
        <v>0</v>
      </c>
    </row>
    <row r="3025" spans="1:3" x14ac:dyDescent="0.2">
      <c r="A3025" s="1">
        <v>3023</v>
      </c>
      <c r="B3025" s="1" t="str">
        <f>"1242709860472545280"</f>
        <v>1242709860472545280</v>
      </c>
      <c r="C3025">
        <v>1</v>
      </c>
    </row>
    <row r="3026" spans="1:3" x14ac:dyDescent="0.2">
      <c r="A3026" s="1">
        <v>3024</v>
      </c>
      <c r="B3026" s="1" t="str">
        <f>"1242713989836148736"</f>
        <v>1242713989836148736</v>
      </c>
      <c r="C3026">
        <v>0</v>
      </c>
    </row>
    <row r="3027" spans="1:3" x14ac:dyDescent="0.2">
      <c r="A3027" s="1">
        <v>3025</v>
      </c>
      <c r="B3027" s="1" t="str">
        <f>"1242714899542933505"</f>
        <v>1242714899542933505</v>
      </c>
      <c r="C3027">
        <v>0</v>
      </c>
    </row>
    <row r="3028" spans="1:3" x14ac:dyDescent="0.2">
      <c r="A3028" s="1">
        <v>3026</v>
      </c>
      <c r="B3028" s="1" t="str">
        <f>"1242716633375952896"</f>
        <v>1242716633375952896</v>
      </c>
      <c r="C3028">
        <v>0</v>
      </c>
    </row>
    <row r="3029" spans="1:3" x14ac:dyDescent="0.2">
      <c r="A3029" s="1">
        <v>3027</v>
      </c>
      <c r="B3029" s="1" t="str">
        <f>"1242720249381781505"</f>
        <v>1242720249381781505</v>
      </c>
      <c r="C3029">
        <v>0</v>
      </c>
    </row>
    <row r="3030" spans="1:3" x14ac:dyDescent="0.2">
      <c r="A3030" s="1">
        <v>3028</v>
      </c>
      <c r="B3030" s="1" t="str">
        <f>"1242721205641232384"</f>
        <v>1242721205641232384</v>
      </c>
      <c r="C3030">
        <v>0</v>
      </c>
    </row>
    <row r="3031" spans="1:3" x14ac:dyDescent="0.2">
      <c r="A3031" s="1">
        <v>3029</v>
      </c>
      <c r="B3031" s="1" t="str">
        <f>"1242723473425825792"</f>
        <v>1242723473425825792</v>
      </c>
      <c r="C3031">
        <v>0</v>
      </c>
    </row>
    <row r="3032" spans="1:3" x14ac:dyDescent="0.2">
      <c r="A3032" s="1">
        <v>3030</v>
      </c>
      <c r="B3032" s="1" t="str">
        <f>"1242735226872365056"</f>
        <v>1242735226872365056</v>
      </c>
      <c r="C3032">
        <v>1</v>
      </c>
    </row>
    <row r="3033" spans="1:3" x14ac:dyDescent="0.2">
      <c r="A3033" s="1">
        <v>3031</v>
      </c>
      <c r="B3033" s="1" t="str">
        <f>"1242735815299600384"</f>
        <v>1242735815299600384</v>
      </c>
      <c r="C3033">
        <v>0</v>
      </c>
    </row>
    <row r="3034" spans="1:3" x14ac:dyDescent="0.2">
      <c r="A3034" s="1">
        <v>3032</v>
      </c>
      <c r="B3034" s="1" t="str">
        <f>"1242739515187433472"</f>
        <v>1242739515187433472</v>
      </c>
      <c r="C3034">
        <v>0</v>
      </c>
    </row>
    <row r="3035" spans="1:3" x14ac:dyDescent="0.2">
      <c r="A3035" s="1">
        <v>3033</v>
      </c>
      <c r="B3035" s="1" t="str">
        <f>"1242747743833149441"</f>
        <v>1242747743833149441</v>
      </c>
      <c r="C3035">
        <v>0</v>
      </c>
    </row>
    <row r="3036" spans="1:3" x14ac:dyDescent="0.2">
      <c r="A3036" s="1">
        <v>3034</v>
      </c>
      <c r="B3036" s="1" t="str">
        <f>"1242748509113274368"</f>
        <v>1242748509113274368</v>
      </c>
      <c r="C3036">
        <v>0</v>
      </c>
    </row>
    <row r="3037" spans="1:3" x14ac:dyDescent="0.2">
      <c r="A3037" s="1">
        <v>3035</v>
      </c>
      <c r="B3037" s="1" t="str">
        <f>"1242751475949932544"</f>
        <v>1242751475949932544</v>
      </c>
      <c r="C3037">
        <v>0</v>
      </c>
    </row>
    <row r="3038" spans="1:3" x14ac:dyDescent="0.2">
      <c r="A3038" s="1">
        <v>3036</v>
      </c>
      <c r="B3038" s="1" t="str">
        <f>"1242810534589849600"</f>
        <v>1242810534589849600</v>
      </c>
      <c r="C3038">
        <v>0</v>
      </c>
    </row>
    <row r="3039" spans="1:3" x14ac:dyDescent="0.2">
      <c r="A3039" s="1">
        <v>3037</v>
      </c>
      <c r="B3039" s="1" t="str">
        <f>"1242816419382857729"</f>
        <v>1242816419382857729</v>
      </c>
      <c r="C3039">
        <v>0</v>
      </c>
    </row>
    <row r="3040" spans="1:3" x14ac:dyDescent="0.2">
      <c r="A3040" s="1">
        <v>3038</v>
      </c>
      <c r="B3040" s="1" t="str">
        <f>"1242839466580074502"</f>
        <v>1242839466580074502</v>
      </c>
      <c r="C3040">
        <v>0</v>
      </c>
    </row>
    <row r="3041" spans="1:3" x14ac:dyDescent="0.2">
      <c r="A3041" s="1">
        <v>3039</v>
      </c>
      <c r="B3041" s="1" t="str">
        <f>"1242860565564919809"</f>
        <v>1242860565564919809</v>
      </c>
      <c r="C3041">
        <v>0</v>
      </c>
    </row>
    <row r="3042" spans="1:3" x14ac:dyDescent="0.2">
      <c r="A3042" s="1">
        <v>3040</v>
      </c>
      <c r="B3042" s="1" t="str">
        <f>"1242862487617314817"</f>
        <v>1242862487617314817</v>
      </c>
      <c r="C3042">
        <v>0</v>
      </c>
    </row>
    <row r="3043" spans="1:3" x14ac:dyDescent="0.2">
      <c r="A3043" s="1">
        <v>3041</v>
      </c>
      <c r="B3043" s="1" t="str">
        <f>"1242862879373746178"</f>
        <v>1242862879373746178</v>
      </c>
      <c r="C3043">
        <v>0</v>
      </c>
    </row>
    <row r="3044" spans="1:3" x14ac:dyDescent="0.2">
      <c r="A3044" s="1">
        <v>3042</v>
      </c>
      <c r="B3044" s="1" t="str">
        <f>"1242863182584123393"</f>
        <v>1242863182584123393</v>
      </c>
      <c r="C3044">
        <v>0</v>
      </c>
    </row>
    <row r="3045" spans="1:3" x14ac:dyDescent="0.2">
      <c r="A3045" s="1">
        <v>3043</v>
      </c>
      <c r="B3045" s="1" t="str">
        <f>"1242863343725142016"</f>
        <v>1242863343725142016</v>
      </c>
      <c r="C3045">
        <v>0</v>
      </c>
    </row>
    <row r="3046" spans="1:3" x14ac:dyDescent="0.2">
      <c r="A3046" s="1">
        <v>3044</v>
      </c>
      <c r="B3046" s="1" t="str">
        <f>"1242867127448731650"</f>
        <v>1242867127448731650</v>
      </c>
      <c r="C3046">
        <v>0</v>
      </c>
    </row>
    <row r="3047" spans="1:3" x14ac:dyDescent="0.2">
      <c r="A3047" s="1">
        <v>3045</v>
      </c>
      <c r="B3047" s="1" t="str">
        <f>"1242869896880455682"</f>
        <v>1242869896880455682</v>
      </c>
      <c r="C3047">
        <v>0</v>
      </c>
    </row>
    <row r="3048" spans="1:3" x14ac:dyDescent="0.2">
      <c r="A3048" s="1">
        <v>3046</v>
      </c>
      <c r="B3048" s="1" t="str">
        <f>"1242875476248604672"</f>
        <v>1242875476248604672</v>
      </c>
      <c r="C3048">
        <v>0</v>
      </c>
    </row>
    <row r="3049" spans="1:3" x14ac:dyDescent="0.2">
      <c r="A3049" s="1">
        <v>3047</v>
      </c>
      <c r="B3049" s="1" t="str">
        <f>"1242878604360507394"</f>
        <v>1242878604360507394</v>
      </c>
      <c r="C3049">
        <v>0</v>
      </c>
    </row>
    <row r="3050" spans="1:3" x14ac:dyDescent="0.2">
      <c r="A3050" s="1">
        <v>3048</v>
      </c>
      <c r="B3050" s="1" t="str">
        <f>"1242881928061124611"</f>
        <v>1242881928061124611</v>
      </c>
      <c r="C3050">
        <v>0</v>
      </c>
    </row>
    <row r="3051" spans="1:3" x14ac:dyDescent="0.2">
      <c r="A3051" s="1">
        <v>3049</v>
      </c>
      <c r="B3051" s="1" t="str">
        <f>"1242883184980885512"</f>
        <v>1242883184980885512</v>
      </c>
      <c r="C3051">
        <v>0</v>
      </c>
    </row>
    <row r="3052" spans="1:3" x14ac:dyDescent="0.2">
      <c r="A3052" s="1">
        <v>3050</v>
      </c>
      <c r="B3052" s="1" t="str">
        <f>"1242889808541888515"</f>
        <v>1242889808541888515</v>
      </c>
      <c r="C3052">
        <v>0</v>
      </c>
    </row>
    <row r="3053" spans="1:3" x14ac:dyDescent="0.2">
      <c r="A3053" s="1">
        <v>3051</v>
      </c>
      <c r="B3053" s="1" t="str">
        <f>"1242934796206182402"</f>
        <v>1242934796206182402</v>
      </c>
      <c r="C3053">
        <v>0</v>
      </c>
    </row>
    <row r="3054" spans="1:3" x14ac:dyDescent="0.2">
      <c r="A3054" s="1">
        <v>3052</v>
      </c>
      <c r="B3054" s="1" t="str">
        <f>"1242935744269824000"</f>
        <v>1242935744269824000</v>
      </c>
      <c r="C3054">
        <v>1</v>
      </c>
    </row>
    <row r="3055" spans="1:3" x14ac:dyDescent="0.2">
      <c r="A3055" s="1">
        <v>3053</v>
      </c>
      <c r="B3055" s="1" t="str">
        <f>"1242950379790360585"</f>
        <v>1242950379790360585</v>
      </c>
      <c r="C3055">
        <v>0</v>
      </c>
    </row>
    <row r="3056" spans="1:3" x14ac:dyDescent="0.2">
      <c r="A3056" s="1">
        <v>3054</v>
      </c>
      <c r="B3056" s="1" t="str">
        <f>"1242951036471566339"</f>
        <v>1242951036471566339</v>
      </c>
      <c r="C3056">
        <v>0</v>
      </c>
    </row>
    <row r="3057" spans="1:3" x14ac:dyDescent="0.2">
      <c r="A3057" s="1">
        <v>3055</v>
      </c>
      <c r="B3057" s="1" t="str">
        <f>"1242956230613704706"</f>
        <v>1242956230613704706</v>
      </c>
      <c r="C3057">
        <v>0</v>
      </c>
    </row>
    <row r="3058" spans="1:3" x14ac:dyDescent="0.2">
      <c r="A3058" s="1">
        <v>3056</v>
      </c>
      <c r="B3058" s="1" t="str">
        <f>"1243048960178225154"</f>
        <v>1243048960178225154</v>
      </c>
      <c r="C3058">
        <v>0</v>
      </c>
    </row>
    <row r="3059" spans="1:3" x14ac:dyDescent="0.2">
      <c r="A3059" s="1">
        <v>3057</v>
      </c>
      <c r="B3059" s="1" t="str">
        <f>"1243065262724788224"</f>
        <v>1243065262724788224</v>
      </c>
      <c r="C3059">
        <v>0</v>
      </c>
    </row>
    <row r="3060" spans="1:3" x14ac:dyDescent="0.2">
      <c r="A3060" s="1">
        <v>3058</v>
      </c>
      <c r="B3060" s="1" t="str">
        <f>"1243072114627940354"</f>
        <v>1243072114627940354</v>
      </c>
      <c r="C3060">
        <v>0</v>
      </c>
    </row>
    <row r="3061" spans="1:3" x14ac:dyDescent="0.2">
      <c r="A3061" s="1">
        <v>3059</v>
      </c>
      <c r="B3061" s="1" t="str">
        <f>"1243075432297172993"</f>
        <v>1243075432297172993</v>
      </c>
      <c r="C3061">
        <v>0</v>
      </c>
    </row>
    <row r="3062" spans="1:3" x14ac:dyDescent="0.2">
      <c r="A3062" s="1">
        <v>3060</v>
      </c>
      <c r="B3062" s="1" t="str">
        <f>"1243089132378865664"</f>
        <v>1243089132378865664</v>
      </c>
      <c r="C3062">
        <v>0</v>
      </c>
    </row>
    <row r="3063" spans="1:3" x14ac:dyDescent="0.2">
      <c r="A3063" s="1">
        <v>3061</v>
      </c>
      <c r="B3063" s="1" t="str">
        <f>"1243105168872419328"</f>
        <v>1243105168872419328</v>
      </c>
      <c r="C3063">
        <v>1</v>
      </c>
    </row>
    <row r="3064" spans="1:3" x14ac:dyDescent="0.2">
      <c r="A3064" s="1">
        <v>3062</v>
      </c>
      <c r="B3064" s="1" t="str">
        <f>"1243108446666457088"</f>
        <v>1243108446666457088</v>
      </c>
      <c r="C3064">
        <v>1</v>
      </c>
    </row>
    <row r="3065" spans="1:3" x14ac:dyDescent="0.2">
      <c r="A3065" s="1">
        <v>3063</v>
      </c>
      <c r="B3065" s="1" t="str">
        <f>"1243125564480925696"</f>
        <v>1243125564480925696</v>
      </c>
      <c r="C3065">
        <v>1</v>
      </c>
    </row>
    <row r="3066" spans="1:3" x14ac:dyDescent="0.2">
      <c r="A3066" s="1">
        <v>3064</v>
      </c>
      <c r="B3066" s="1" t="str">
        <f>"1243129673841881089"</f>
        <v>1243129673841881089</v>
      </c>
      <c r="C3066">
        <v>1</v>
      </c>
    </row>
    <row r="3067" spans="1:3" x14ac:dyDescent="0.2">
      <c r="A3067" s="1">
        <v>3065</v>
      </c>
      <c r="B3067" s="1" t="str">
        <f>"1243130733729906688"</f>
        <v>1243130733729906688</v>
      </c>
      <c r="C3067">
        <v>0</v>
      </c>
    </row>
    <row r="3068" spans="1:3" x14ac:dyDescent="0.2">
      <c r="A3068" s="1">
        <v>3066</v>
      </c>
      <c r="B3068" s="1" t="str">
        <f>"1243131246206750722"</f>
        <v>1243131246206750722</v>
      </c>
      <c r="C3068">
        <v>0</v>
      </c>
    </row>
    <row r="3069" spans="1:3" x14ac:dyDescent="0.2">
      <c r="A3069" s="1">
        <v>3067</v>
      </c>
      <c r="B3069" s="1" t="str">
        <f>"1243142416405876737"</f>
        <v>1243142416405876737</v>
      </c>
      <c r="C3069">
        <v>0</v>
      </c>
    </row>
    <row r="3070" spans="1:3" x14ac:dyDescent="0.2">
      <c r="A3070" s="1">
        <v>3068</v>
      </c>
      <c r="B3070" s="1" t="str">
        <f>"1243145283778809858"</f>
        <v>1243145283778809858</v>
      </c>
      <c r="C3070">
        <v>0</v>
      </c>
    </row>
    <row r="3071" spans="1:3" x14ac:dyDescent="0.2">
      <c r="A3071" s="1">
        <v>3069</v>
      </c>
      <c r="B3071" s="1" t="str">
        <f>"1243158539142680576"</f>
        <v>1243158539142680576</v>
      </c>
      <c r="C3071">
        <v>0</v>
      </c>
    </row>
    <row r="3072" spans="1:3" x14ac:dyDescent="0.2">
      <c r="A3072" s="1">
        <v>3070</v>
      </c>
      <c r="B3072" s="1" t="str">
        <f>"1243160594250895362"</f>
        <v>1243160594250895362</v>
      </c>
      <c r="C3072">
        <v>0</v>
      </c>
    </row>
    <row r="3073" spans="1:3" x14ac:dyDescent="0.2">
      <c r="A3073" s="1">
        <v>3071</v>
      </c>
      <c r="B3073" s="1" t="str">
        <f>"1243165365171085313"</f>
        <v>1243165365171085313</v>
      </c>
      <c r="C3073">
        <v>0</v>
      </c>
    </row>
    <row r="3074" spans="1:3" x14ac:dyDescent="0.2">
      <c r="A3074" s="1">
        <v>3072</v>
      </c>
      <c r="B3074" s="1" t="str">
        <f>"1243175986956578826"</f>
        <v>1243175986956578826</v>
      </c>
      <c r="C3074">
        <v>0</v>
      </c>
    </row>
    <row r="3075" spans="1:3" x14ac:dyDescent="0.2">
      <c r="A3075" s="1">
        <v>3073</v>
      </c>
      <c r="B3075" s="1" t="str">
        <f>"1243177561951215616"</f>
        <v>1243177561951215616</v>
      </c>
      <c r="C3075">
        <v>1</v>
      </c>
    </row>
    <row r="3076" spans="1:3" x14ac:dyDescent="0.2">
      <c r="A3076" s="1">
        <v>3074</v>
      </c>
      <c r="B3076" s="1" t="str">
        <f>"1243180330049290241"</f>
        <v>1243180330049290241</v>
      </c>
      <c r="C3076">
        <v>0</v>
      </c>
    </row>
    <row r="3077" spans="1:3" x14ac:dyDescent="0.2">
      <c r="A3077" s="1">
        <v>3075</v>
      </c>
      <c r="B3077" s="1" t="str">
        <f>"1243192689702645760"</f>
        <v>1243192689702645760</v>
      </c>
      <c r="C3077">
        <v>1</v>
      </c>
    </row>
    <row r="3078" spans="1:3" x14ac:dyDescent="0.2">
      <c r="A3078" s="1">
        <v>3076</v>
      </c>
      <c r="B3078" s="1" t="str">
        <f>"1243226281694703621"</f>
        <v>1243226281694703621</v>
      </c>
      <c r="C3078">
        <v>0</v>
      </c>
    </row>
    <row r="3079" spans="1:3" x14ac:dyDescent="0.2">
      <c r="A3079" s="1">
        <v>3077</v>
      </c>
      <c r="B3079" s="1" t="str">
        <f>"1243238671257608195"</f>
        <v>1243238671257608195</v>
      </c>
      <c r="C3079">
        <v>1</v>
      </c>
    </row>
    <row r="3080" spans="1:3" x14ac:dyDescent="0.2">
      <c r="A3080" s="1">
        <v>3078</v>
      </c>
      <c r="B3080" s="1" t="str">
        <f>"1243246087995117569"</f>
        <v>1243246087995117569</v>
      </c>
      <c r="C3080">
        <v>0</v>
      </c>
    </row>
    <row r="3081" spans="1:3" x14ac:dyDescent="0.2">
      <c r="A3081" s="1">
        <v>3079</v>
      </c>
      <c r="B3081" s="1" t="str">
        <f>"1243246215669649410"</f>
        <v>1243246215669649410</v>
      </c>
      <c r="C3081">
        <v>0</v>
      </c>
    </row>
    <row r="3082" spans="1:3" x14ac:dyDescent="0.2">
      <c r="A3082" s="1">
        <v>3080</v>
      </c>
      <c r="B3082" s="1" t="str">
        <f>"1243250807002234881"</f>
        <v>1243250807002234881</v>
      </c>
      <c r="C3082">
        <v>0</v>
      </c>
    </row>
    <row r="3083" spans="1:3" x14ac:dyDescent="0.2">
      <c r="A3083" s="1">
        <v>3081</v>
      </c>
      <c r="B3083" s="1" t="str">
        <f>"1243251280627335175"</f>
        <v>1243251280627335175</v>
      </c>
      <c r="C3083">
        <v>0</v>
      </c>
    </row>
    <row r="3084" spans="1:3" x14ac:dyDescent="0.2">
      <c r="A3084" s="1">
        <v>3082</v>
      </c>
      <c r="B3084" s="1" t="str">
        <f>"1243258954228084736"</f>
        <v>1243258954228084736</v>
      </c>
      <c r="C3084">
        <v>0</v>
      </c>
    </row>
    <row r="3085" spans="1:3" x14ac:dyDescent="0.2">
      <c r="A3085" s="1">
        <v>3083</v>
      </c>
      <c r="B3085" s="1" t="str">
        <f>"1243263100490571779"</f>
        <v>1243263100490571779</v>
      </c>
      <c r="C3085">
        <v>0</v>
      </c>
    </row>
    <row r="3086" spans="1:3" x14ac:dyDescent="0.2">
      <c r="A3086" s="1">
        <v>3084</v>
      </c>
      <c r="B3086" s="1" t="str">
        <f>"1243266793344585740"</f>
        <v>1243266793344585740</v>
      </c>
      <c r="C3086">
        <v>0</v>
      </c>
    </row>
    <row r="3087" spans="1:3" x14ac:dyDescent="0.2">
      <c r="A3087" s="1">
        <v>3085</v>
      </c>
      <c r="B3087" s="1" t="str">
        <f>"1243267713281200135"</f>
        <v>1243267713281200135</v>
      </c>
      <c r="C3087">
        <v>0</v>
      </c>
    </row>
    <row r="3088" spans="1:3" x14ac:dyDescent="0.2">
      <c r="A3088" s="1">
        <v>3086</v>
      </c>
      <c r="B3088" s="1" t="str">
        <f>"1243268609171955712"</f>
        <v>1243268609171955712</v>
      </c>
      <c r="C3088">
        <v>0</v>
      </c>
    </row>
    <row r="3089" spans="1:3" x14ac:dyDescent="0.2">
      <c r="A3089" s="1">
        <v>3087</v>
      </c>
      <c r="B3089" s="1" t="str">
        <f>"1243269024148008961"</f>
        <v>1243269024148008961</v>
      </c>
      <c r="C3089">
        <v>0</v>
      </c>
    </row>
    <row r="3090" spans="1:3" x14ac:dyDescent="0.2">
      <c r="A3090" s="1">
        <v>3088</v>
      </c>
      <c r="B3090" s="1" t="str">
        <f>"1243272636332998658"</f>
        <v>1243272636332998658</v>
      </c>
      <c r="C3090">
        <v>0</v>
      </c>
    </row>
    <row r="3091" spans="1:3" x14ac:dyDescent="0.2">
      <c r="A3091" s="1">
        <v>3089</v>
      </c>
      <c r="B3091" s="1" t="str">
        <f>"1243272787495653389"</f>
        <v>1243272787495653389</v>
      </c>
      <c r="C3091">
        <v>1</v>
      </c>
    </row>
    <row r="3092" spans="1:3" x14ac:dyDescent="0.2">
      <c r="A3092" s="1">
        <v>3090</v>
      </c>
      <c r="B3092" s="1" t="str">
        <f>"1243275988445921286"</f>
        <v>1243275988445921286</v>
      </c>
      <c r="C3092">
        <v>0</v>
      </c>
    </row>
    <row r="3093" spans="1:3" x14ac:dyDescent="0.2">
      <c r="A3093" s="1">
        <v>3091</v>
      </c>
      <c r="B3093" s="1" t="str">
        <f>"1243277032252936198"</f>
        <v>1243277032252936198</v>
      </c>
      <c r="C3093">
        <v>0</v>
      </c>
    </row>
    <row r="3094" spans="1:3" x14ac:dyDescent="0.2">
      <c r="A3094" s="1">
        <v>3092</v>
      </c>
      <c r="B3094" s="1" t="str">
        <f>"1243279810840969216"</f>
        <v>1243279810840969216</v>
      </c>
      <c r="C3094">
        <v>0</v>
      </c>
    </row>
    <row r="3095" spans="1:3" x14ac:dyDescent="0.2">
      <c r="A3095" s="1">
        <v>3093</v>
      </c>
      <c r="B3095" s="1" t="str">
        <f>"1243280731159302170"</f>
        <v>1243280731159302170</v>
      </c>
      <c r="C3095">
        <v>0</v>
      </c>
    </row>
    <row r="3096" spans="1:3" x14ac:dyDescent="0.2">
      <c r="A3096" s="1">
        <v>3094</v>
      </c>
      <c r="B3096" s="1" t="str">
        <f>"1243289159416020994"</f>
        <v>1243289159416020994</v>
      </c>
      <c r="C3096">
        <v>0</v>
      </c>
    </row>
    <row r="3097" spans="1:3" x14ac:dyDescent="0.2">
      <c r="A3097" s="1">
        <v>3095</v>
      </c>
      <c r="B3097" s="1" t="str">
        <f>"1243298206248730627"</f>
        <v>1243298206248730627</v>
      </c>
      <c r="C3097">
        <v>1</v>
      </c>
    </row>
    <row r="3098" spans="1:3" x14ac:dyDescent="0.2">
      <c r="A3098" s="1">
        <v>3096</v>
      </c>
      <c r="B3098" s="1" t="str">
        <f>"1243323898944458754"</f>
        <v>1243323898944458754</v>
      </c>
      <c r="C3098">
        <v>1</v>
      </c>
    </row>
    <row r="3099" spans="1:3" x14ac:dyDescent="0.2">
      <c r="A3099" s="1">
        <v>3097</v>
      </c>
      <c r="B3099" s="1" t="str">
        <f>"1243450028376686592"</f>
        <v>1243450028376686592</v>
      </c>
      <c r="C3099">
        <v>1</v>
      </c>
    </row>
    <row r="3100" spans="1:3" x14ac:dyDescent="0.2">
      <c r="A3100" s="1">
        <v>3098</v>
      </c>
      <c r="B3100" s="1" t="str">
        <f>"1243455326399148033"</f>
        <v>1243455326399148033</v>
      </c>
      <c r="C3100">
        <v>0</v>
      </c>
    </row>
    <row r="3101" spans="1:3" x14ac:dyDescent="0.2">
      <c r="A3101" s="1">
        <v>3099</v>
      </c>
      <c r="B3101" s="1" t="str">
        <f>"1243468365978652675"</f>
        <v>1243468365978652675</v>
      </c>
      <c r="C3101">
        <v>0</v>
      </c>
    </row>
    <row r="3102" spans="1:3" x14ac:dyDescent="0.2">
      <c r="A3102" s="1">
        <v>3100</v>
      </c>
      <c r="B3102" s="1" t="str">
        <f>"1243482982167576578"</f>
        <v>1243482982167576578</v>
      </c>
      <c r="C3102">
        <v>0</v>
      </c>
    </row>
    <row r="3103" spans="1:3" x14ac:dyDescent="0.2">
      <c r="A3103" s="1">
        <v>3101</v>
      </c>
      <c r="B3103" s="1" t="str">
        <f>"1243494694623076352"</f>
        <v>1243494694623076352</v>
      </c>
      <c r="C3103">
        <v>0</v>
      </c>
    </row>
    <row r="3104" spans="1:3" x14ac:dyDescent="0.2">
      <c r="A3104" s="1">
        <v>3102</v>
      </c>
      <c r="B3104" s="1" t="str">
        <f>"1243531069569347585"</f>
        <v>1243531069569347585</v>
      </c>
      <c r="C3104">
        <v>1</v>
      </c>
    </row>
    <row r="3105" spans="1:3" x14ac:dyDescent="0.2">
      <c r="A3105" s="1">
        <v>3103</v>
      </c>
      <c r="B3105" s="1" t="str">
        <f>"1243538464840261634"</f>
        <v>1243538464840261634</v>
      </c>
      <c r="C3105">
        <v>0</v>
      </c>
    </row>
    <row r="3106" spans="1:3" x14ac:dyDescent="0.2">
      <c r="A3106" s="1">
        <v>3104</v>
      </c>
      <c r="B3106" s="1" t="str">
        <f>"1243538593597083650"</f>
        <v>1243538593597083650</v>
      </c>
      <c r="C3106">
        <v>0</v>
      </c>
    </row>
    <row r="3107" spans="1:3" x14ac:dyDescent="0.2">
      <c r="A3107" s="1">
        <v>3105</v>
      </c>
      <c r="B3107" s="1" t="str">
        <f>"1243546082698842115"</f>
        <v>1243546082698842115</v>
      </c>
      <c r="C3107">
        <v>0</v>
      </c>
    </row>
    <row r="3108" spans="1:3" x14ac:dyDescent="0.2">
      <c r="A3108" s="1">
        <v>3106</v>
      </c>
      <c r="B3108" s="1" t="str">
        <f>"1243546764537483266"</f>
        <v>1243546764537483266</v>
      </c>
      <c r="C3108">
        <v>0</v>
      </c>
    </row>
    <row r="3109" spans="1:3" x14ac:dyDescent="0.2">
      <c r="A3109" s="1">
        <v>3107</v>
      </c>
      <c r="B3109" s="1" t="str">
        <f>"1243550961873944578"</f>
        <v>1243550961873944578</v>
      </c>
      <c r="C3109">
        <v>1</v>
      </c>
    </row>
    <row r="3110" spans="1:3" x14ac:dyDescent="0.2">
      <c r="A3110" s="1">
        <v>3108</v>
      </c>
      <c r="B3110" s="1" t="str">
        <f>"1243551544374710275"</f>
        <v>1243551544374710275</v>
      </c>
      <c r="C3110">
        <v>1</v>
      </c>
    </row>
    <row r="3111" spans="1:3" x14ac:dyDescent="0.2">
      <c r="A3111" s="1">
        <v>3109</v>
      </c>
      <c r="B3111" s="1" t="str">
        <f>"1243553623780581376"</f>
        <v>1243553623780581376</v>
      </c>
      <c r="C3111">
        <v>1</v>
      </c>
    </row>
    <row r="3112" spans="1:3" x14ac:dyDescent="0.2">
      <c r="A3112" s="1">
        <v>3110</v>
      </c>
      <c r="B3112" s="1" t="str">
        <f>"1243576099470262274"</f>
        <v>1243576099470262274</v>
      </c>
      <c r="C3112">
        <v>0</v>
      </c>
    </row>
    <row r="3113" spans="1:3" x14ac:dyDescent="0.2">
      <c r="A3113" s="1">
        <v>3111</v>
      </c>
      <c r="B3113" s="1" t="str">
        <f>"1243596573768126465"</f>
        <v>1243596573768126465</v>
      </c>
      <c r="C3113">
        <v>1</v>
      </c>
    </row>
    <row r="3114" spans="1:3" x14ac:dyDescent="0.2">
      <c r="A3114" s="1">
        <v>3112</v>
      </c>
      <c r="B3114" s="1" t="str">
        <f>"1243600966739537925"</f>
        <v>1243600966739537925</v>
      </c>
      <c r="C3114">
        <v>0</v>
      </c>
    </row>
    <row r="3115" spans="1:3" x14ac:dyDescent="0.2">
      <c r="A3115" s="1">
        <v>3113</v>
      </c>
      <c r="B3115" s="1" t="str">
        <f>"1243627880271183872"</f>
        <v>1243627880271183872</v>
      </c>
      <c r="C3115">
        <v>0</v>
      </c>
    </row>
    <row r="3116" spans="1:3" x14ac:dyDescent="0.2">
      <c r="A3116" s="1">
        <v>3114</v>
      </c>
      <c r="B3116" s="1" t="str">
        <f>"1243686714050260993"</f>
        <v>1243686714050260993</v>
      </c>
      <c r="C3116">
        <v>0</v>
      </c>
    </row>
    <row r="3117" spans="1:3" x14ac:dyDescent="0.2">
      <c r="A3117" s="1">
        <v>3115</v>
      </c>
      <c r="B3117" s="1" t="str">
        <f>"1243740693857742854"</f>
        <v>1243740693857742854</v>
      </c>
      <c r="C3117">
        <v>0</v>
      </c>
    </row>
    <row r="3118" spans="1:3" x14ac:dyDescent="0.2">
      <c r="A3118" s="1">
        <v>3116</v>
      </c>
      <c r="B3118" s="1" t="str">
        <f>"1243797812225216513"</f>
        <v>1243797812225216513</v>
      </c>
      <c r="C3118">
        <v>0</v>
      </c>
    </row>
    <row r="3119" spans="1:3" x14ac:dyDescent="0.2">
      <c r="A3119" s="1">
        <v>3117</v>
      </c>
      <c r="B3119" s="1" t="str">
        <f>"1243809704536690688"</f>
        <v>1243809704536690688</v>
      </c>
      <c r="C3119">
        <v>0</v>
      </c>
    </row>
    <row r="3120" spans="1:3" x14ac:dyDescent="0.2">
      <c r="A3120" s="1">
        <v>3118</v>
      </c>
      <c r="B3120" s="1" t="str">
        <f>"1243861568498085888"</f>
        <v>1243861568498085888</v>
      </c>
      <c r="C3120">
        <v>0</v>
      </c>
    </row>
    <row r="3121" spans="1:3" x14ac:dyDescent="0.2">
      <c r="A3121" s="1">
        <v>3119</v>
      </c>
      <c r="B3121" s="1" t="str">
        <f>"1243872506810961922"</f>
        <v>1243872506810961922</v>
      </c>
      <c r="C3121">
        <v>0</v>
      </c>
    </row>
    <row r="3122" spans="1:3" x14ac:dyDescent="0.2">
      <c r="A3122" s="1">
        <v>3120</v>
      </c>
      <c r="B3122" s="1" t="str">
        <f>"1243893054060269569"</f>
        <v>1243893054060269569</v>
      </c>
      <c r="C3122">
        <v>0</v>
      </c>
    </row>
    <row r="3123" spans="1:3" x14ac:dyDescent="0.2">
      <c r="A3123" s="1">
        <v>3121</v>
      </c>
      <c r="B3123" s="1" t="str">
        <f>"1243904243473539072"</f>
        <v>1243904243473539072</v>
      </c>
      <c r="C3123">
        <v>0</v>
      </c>
    </row>
    <row r="3124" spans="1:3" x14ac:dyDescent="0.2">
      <c r="A3124" s="1">
        <v>3122</v>
      </c>
      <c r="B3124" s="1" t="str">
        <f>"1243914176403210240"</f>
        <v>1243914176403210240</v>
      </c>
      <c r="C3124">
        <v>0</v>
      </c>
    </row>
    <row r="3125" spans="1:3" x14ac:dyDescent="0.2">
      <c r="A3125" s="1">
        <v>3123</v>
      </c>
      <c r="B3125" s="1" t="str">
        <f>"1243914673579331592"</f>
        <v>1243914673579331592</v>
      </c>
      <c r="C3125">
        <v>0</v>
      </c>
    </row>
    <row r="3126" spans="1:3" x14ac:dyDescent="0.2">
      <c r="A3126" s="1">
        <v>3124</v>
      </c>
      <c r="B3126" s="1" t="str">
        <f>"1243925690954723328"</f>
        <v>1243925690954723328</v>
      </c>
      <c r="C3126">
        <v>1</v>
      </c>
    </row>
    <row r="3127" spans="1:3" x14ac:dyDescent="0.2">
      <c r="A3127" s="1">
        <v>3125</v>
      </c>
      <c r="B3127" s="1" t="str">
        <f>"1243934963990515713"</f>
        <v>1243934963990515713</v>
      </c>
      <c r="C3127">
        <v>1</v>
      </c>
    </row>
    <row r="3128" spans="1:3" x14ac:dyDescent="0.2">
      <c r="A3128" s="1">
        <v>3126</v>
      </c>
      <c r="B3128" s="1" t="str">
        <f>"1243964786649501696"</f>
        <v>1243964786649501696</v>
      </c>
      <c r="C3128">
        <v>1</v>
      </c>
    </row>
    <row r="3129" spans="1:3" x14ac:dyDescent="0.2">
      <c r="A3129" s="1">
        <v>3127</v>
      </c>
      <c r="B3129" s="1" t="str">
        <f>"1243975376256335875"</f>
        <v>1243975376256335875</v>
      </c>
      <c r="C3129">
        <v>0</v>
      </c>
    </row>
    <row r="3130" spans="1:3" x14ac:dyDescent="0.2">
      <c r="A3130" s="1">
        <v>3128</v>
      </c>
      <c r="B3130" s="1" t="str">
        <f>"1243978401624526850"</f>
        <v>1243978401624526850</v>
      </c>
      <c r="C3130">
        <v>0</v>
      </c>
    </row>
    <row r="3131" spans="1:3" x14ac:dyDescent="0.2">
      <c r="A3131" s="1">
        <v>3129</v>
      </c>
      <c r="B3131" s="1" t="str">
        <f>"1243994199915200514"</f>
        <v>1243994199915200514</v>
      </c>
      <c r="C3131">
        <v>0</v>
      </c>
    </row>
    <row r="3132" spans="1:3" x14ac:dyDescent="0.2">
      <c r="A3132" s="1">
        <v>3130</v>
      </c>
      <c r="B3132" s="1" t="str">
        <f>"1244001527360036865"</f>
        <v>1244001527360036865</v>
      </c>
      <c r="C3132">
        <v>0</v>
      </c>
    </row>
    <row r="3133" spans="1:3" x14ac:dyDescent="0.2">
      <c r="A3133" s="1">
        <v>3131</v>
      </c>
      <c r="B3133" s="1" t="str">
        <f>"1244009392703488001"</f>
        <v>1244009392703488001</v>
      </c>
      <c r="C3133">
        <v>0</v>
      </c>
    </row>
    <row r="3134" spans="1:3" x14ac:dyDescent="0.2">
      <c r="A3134" s="1">
        <v>3132</v>
      </c>
      <c r="B3134" s="1" t="str">
        <f>"1244166900759871488"</f>
        <v>1244166900759871488</v>
      </c>
      <c r="C3134">
        <v>0</v>
      </c>
    </row>
    <row r="3135" spans="1:3" x14ac:dyDescent="0.2">
      <c r="A3135" s="1">
        <v>3133</v>
      </c>
      <c r="B3135" s="1" t="str">
        <f>"1244181279547052033"</f>
        <v>1244181279547052033</v>
      </c>
      <c r="C3135">
        <v>0</v>
      </c>
    </row>
    <row r="3136" spans="1:3" x14ac:dyDescent="0.2">
      <c r="A3136" s="1">
        <v>3134</v>
      </c>
      <c r="B3136" s="1" t="str">
        <f>"1244183053095915521"</f>
        <v>1244183053095915521</v>
      </c>
      <c r="C3136">
        <v>0</v>
      </c>
    </row>
    <row r="3137" spans="1:3" x14ac:dyDescent="0.2">
      <c r="A3137" s="1">
        <v>3135</v>
      </c>
      <c r="B3137" s="1" t="str">
        <f>"1244220225668755458"</f>
        <v>1244220225668755458</v>
      </c>
      <c r="C3137">
        <v>0</v>
      </c>
    </row>
    <row r="3138" spans="1:3" x14ac:dyDescent="0.2">
      <c r="A3138" s="1">
        <v>3136</v>
      </c>
      <c r="B3138" s="1" t="str">
        <f>"1244283724340084737"</f>
        <v>1244283724340084737</v>
      </c>
      <c r="C3138">
        <v>0</v>
      </c>
    </row>
    <row r="3139" spans="1:3" x14ac:dyDescent="0.2">
      <c r="A3139" s="1">
        <v>3137</v>
      </c>
      <c r="B3139" s="1" t="str">
        <f>"1244326419859156992"</f>
        <v>1244326419859156992</v>
      </c>
      <c r="C3139">
        <v>0</v>
      </c>
    </row>
    <row r="3140" spans="1:3" x14ac:dyDescent="0.2">
      <c r="A3140" s="1">
        <v>3138</v>
      </c>
      <c r="B3140" s="1" t="str">
        <f>"1244327215288004608"</f>
        <v>1244327215288004608</v>
      </c>
      <c r="C3140">
        <v>0</v>
      </c>
    </row>
    <row r="3141" spans="1:3" x14ac:dyDescent="0.2">
      <c r="A3141" s="1">
        <v>3139</v>
      </c>
      <c r="B3141" s="1" t="str">
        <f>"1244333296101855233"</f>
        <v>1244333296101855233</v>
      </c>
      <c r="C3141">
        <v>0</v>
      </c>
    </row>
    <row r="3142" spans="1:3" x14ac:dyDescent="0.2">
      <c r="A3142" s="1">
        <v>3140</v>
      </c>
      <c r="B3142" s="1" t="str">
        <f>"1244383288162222081"</f>
        <v>1244383288162222081</v>
      </c>
      <c r="C3142">
        <v>0</v>
      </c>
    </row>
    <row r="3143" spans="1:3" x14ac:dyDescent="0.2">
      <c r="A3143" s="1">
        <v>3141</v>
      </c>
      <c r="B3143" s="1" t="str">
        <f>"1244394183252758528"</f>
        <v>1244394183252758528</v>
      </c>
      <c r="C3143">
        <v>0</v>
      </c>
    </row>
    <row r="3144" spans="1:3" x14ac:dyDescent="0.2">
      <c r="A3144" s="1">
        <v>3142</v>
      </c>
      <c r="B3144" s="1" t="str">
        <f>"1244586588920860672"</f>
        <v>1244586588920860672</v>
      </c>
      <c r="C3144">
        <v>0</v>
      </c>
    </row>
    <row r="3145" spans="1:3" x14ac:dyDescent="0.2">
      <c r="A3145" s="1">
        <v>3143</v>
      </c>
      <c r="B3145" s="1" t="str">
        <f>"1244696163913252868"</f>
        <v>1244696163913252868</v>
      </c>
      <c r="C3145">
        <v>1</v>
      </c>
    </row>
    <row r="3146" spans="1:3" x14ac:dyDescent="0.2">
      <c r="A3146" s="1">
        <v>3144</v>
      </c>
      <c r="B3146" s="1" t="str">
        <f>"1244733289262387212"</f>
        <v>1244733289262387212</v>
      </c>
      <c r="C3146">
        <v>0</v>
      </c>
    </row>
    <row r="3147" spans="1:3" x14ac:dyDescent="0.2">
      <c r="A3147" s="1">
        <v>3145</v>
      </c>
      <c r="B3147" s="1" t="str">
        <f>"1244887332005740545"</f>
        <v>1244887332005740545</v>
      </c>
      <c r="C3147">
        <v>0</v>
      </c>
    </row>
    <row r="3148" spans="1:3" x14ac:dyDescent="0.2">
      <c r="A3148" s="1">
        <v>3146</v>
      </c>
      <c r="B3148" s="1" t="str">
        <f>"1244888969969651712"</f>
        <v>1244888969969651712</v>
      </c>
      <c r="C3148">
        <v>0</v>
      </c>
    </row>
    <row r="3149" spans="1:3" x14ac:dyDescent="0.2">
      <c r="A3149" s="1">
        <v>3147</v>
      </c>
      <c r="B3149" s="1" t="str">
        <f>"1244888984976752640"</f>
        <v>1244888984976752640</v>
      </c>
      <c r="C3149">
        <v>0</v>
      </c>
    </row>
    <row r="3150" spans="1:3" x14ac:dyDescent="0.2">
      <c r="A3150" s="1">
        <v>3148</v>
      </c>
      <c r="B3150" s="1" t="str">
        <f>"1244902490564427777"</f>
        <v>1244902490564427777</v>
      </c>
      <c r="C3150">
        <v>1</v>
      </c>
    </row>
    <row r="3151" spans="1:3" x14ac:dyDescent="0.2">
      <c r="A3151" s="1">
        <v>3149</v>
      </c>
      <c r="B3151" s="1" t="str">
        <f>"1244910339214508032"</f>
        <v>1244910339214508032</v>
      </c>
      <c r="C3151">
        <v>0</v>
      </c>
    </row>
    <row r="3152" spans="1:3" x14ac:dyDescent="0.2">
      <c r="A3152" s="1">
        <v>3150</v>
      </c>
      <c r="B3152" s="1" t="str">
        <f>"1244934802643525632"</f>
        <v>1244934802643525632</v>
      </c>
      <c r="C3152">
        <v>1</v>
      </c>
    </row>
    <row r="3153" spans="1:3" x14ac:dyDescent="0.2">
      <c r="A3153" s="1">
        <v>3151</v>
      </c>
      <c r="B3153" s="1" t="str">
        <f>"1244938583628226560"</f>
        <v>1244938583628226560</v>
      </c>
      <c r="C3153">
        <v>1</v>
      </c>
    </row>
    <row r="3154" spans="1:3" x14ac:dyDescent="0.2">
      <c r="A3154" s="1">
        <v>3152</v>
      </c>
      <c r="B3154" s="1" t="str">
        <f>"1244944220751888385"</f>
        <v>1244944220751888385</v>
      </c>
      <c r="C3154">
        <v>0</v>
      </c>
    </row>
    <row r="3155" spans="1:3" x14ac:dyDescent="0.2">
      <c r="A3155" s="1">
        <v>3153</v>
      </c>
      <c r="B3155" s="1" t="str">
        <f>"1244948331270410240"</f>
        <v>1244948331270410240</v>
      </c>
      <c r="C3155">
        <v>0</v>
      </c>
    </row>
    <row r="3156" spans="1:3" x14ac:dyDescent="0.2">
      <c r="A3156" s="1">
        <v>3154</v>
      </c>
      <c r="B3156" s="1" t="str">
        <f>"1244996788332965888"</f>
        <v>1244996788332965888</v>
      </c>
      <c r="C3156">
        <v>0</v>
      </c>
    </row>
    <row r="3157" spans="1:3" x14ac:dyDescent="0.2">
      <c r="A3157" s="1">
        <v>3155</v>
      </c>
      <c r="B3157" s="1" t="str">
        <f>"1245005323762577408"</f>
        <v>1245005323762577408</v>
      </c>
      <c r="C3157">
        <v>1</v>
      </c>
    </row>
    <row r="3158" spans="1:3" x14ac:dyDescent="0.2">
      <c r="A3158" s="1">
        <v>3156</v>
      </c>
      <c r="B3158" s="1" t="str">
        <f>"1245012751124217864"</f>
        <v>1245012751124217864</v>
      </c>
      <c r="C3158">
        <v>0</v>
      </c>
    </row>
    <row r="3159" spans="1:3" x14ac:dyDescent="0.2">
      <c r="A3159" s="1">
        <v>3157</v>
      </c>
      <c r="B3159" s="1" t="str">
        <f>"1245042348070969350"</f>
        <v>1245042348070969350</v>
      </c>
      <c r="C3159">
        <v>0</v>
      </c>
    </row>
    <row r="3160" spans="1:3" x14ac:dyDescent="0.2">
      <c r="A3160" s="1">
        <v>3158</v>
      </c>
      <c r="B3160" s="1" t="str">
        <f>"1245049285810556928"</f>
        <v>1245049285810556928</v>
      </c>
      <c r="C3160">
        <v>0</v>
      </c>
    </row>
    <row r="3161" spans="1:3" x14ac:dyDescent="0.2">
      <c r="A3161" s="1">
        <v>3159</v>
      </c>
      <c r="B3161" s="1" t="str">
        <f>"1245318940143779840"</f>
        <v>1245318940143779840</v>
      </c>
      <c r="C3161">
        <v>0</v>
      </c>
    </row>
    <row r="3162" spans="1:3" x14ac:dyDescent="0.2">
      <c r="A3162" s="1">
        <v>3160</v>
      </c>
      <c r="B3162" s="1" t="str">
        <f>"1245325891946909699"</f>
        <v>1245325891946909699</v>
      </c>
      <c r="C3162">
        <v>0</v>
      </c>
    </row>
    <row r="3163" spans="1:3" x14ac:dyDescent="0.2">
      <c r="A3163" s="1">
        <v>3161</v>
      </c>
      <c r="B3163" s="1" t="str">
        <f>"1245359257538658307"</f>
        <v>1245359257538658307</v>
      </c>
      <c r="C3163">
        <v>0</v>
      </c>
    </row>
    <row r="3164" spans="1:3" x14ac:dyDescent="0.2">
      <c r="A3164" s="1">
        <v>3162</v>
      </c>
      <c r="B3164" s="1" t="str">
        <f>"1245359299007782914"</f>
        <v>1245359299007782914</v>
      </c>
      <c r="C3164">
        <v>0</v>
      </c>
    </row>
    <row r="3165" spans="1:3" x14ac:dyDescent="0.2">
      <c r="A3165" s="1">
        <v>3163</v>
      </c>
      <c r="B3165" s="1" t="str">
        <f>"1245372103781683200"</f>
        <v>1245372103781683200</v>
      </c>
      <c r="C3165">
        <v>0</v>
      </c>
    </row>
    <row r="3166" spans="1:3" x14ac:dyDescent="0.2">
      <c r="A3166" s="1">
        <v>3164</v>
      </c>
      <c r="B3166" s="1" t="str">
        <f>"1245423918149664768"</f>
        <v>1245423918149664768</v>
      </c>
      <c r="C3166">
        <v>0</v>
      </c>
    </row>
    <row r="3167" spans="1:3" x14ac:dyDescent="0.2">
      <c r="A3167" s="1">
        <v>3165</v>
      </c>
      <c r="B3167" s="1" t="str">
        <f>"1245430209588985857"</f>
        <v>1245430209588985857</v>
      </c>
      <c r="C3167">
        <v>0</v>
      </c>
    </row>
    <row r="3168" spans="1:3" x14ac:dyDescent="0.2">
      <c r="A3168" s="1">
        <v>3166</v>
      </c>
      <c r="B3168" s="1" t="str">
        <f>"1245457253458731010"</f>
        <v>1245457253458731010</v>
      </c>
      <c r="C3168">
        <v>0</v>
      </c>
    </row>
    <row r="3169" spans="1:3" x14ac:dyDescent="0.2">
      <c r="A3169" s="1">
        <v>3167</v>
      </c>
      <c r="B3169" s="1" t="str">
        <f>"1245511511298236416"</f>
        <v>1245511511298236416</v>
      </c>
      <c r="C3169">
        <v>0</v>
      </c>
    </row>
    <row r="3170" spans="1:3" x14ac:dyDescent="0.2">
      <c r="A3170" s="1">
        <v>3168</v>
      </c>
      <c r="B3170" s="1" t="str">
        <f>"1245709317350854665"</f>
        <v>1245709317350854665</v>
      </c>
      <c r="C3170">
        <v>0</v>
      </c>
    </row>
    <row r="3171" spans="1:3" x14ac:dyDescent="0.2">
      <c r="A3171" s="1">
        <v>3169</v>
      </c>
      <c r="B3171" s="1" t="str">
        <f>"1245741982451892224"</f>
        <v>1245741982451892224</v>
      </c>
      <c r="C3171">
        <v>0</v>
      </c>
    </row>
    <row r="3172" spans="1:3" x14ac:dyDescent="0.2">
      <c r="A3172" s="1">
        <v>3170</v>
      </c>
      <c r="B3172" s="1" t="str">
        <f>"1245750047612055555"</f>
        <v>1245750047612055555</v>
      </c>
      <c r="C3172">
        <v>0</v>
      </c>
    </row>
    <row r="3173" spans="1:3" x14ac:dyDescent="0.2">
      <c r="A3173" s="1">
        <v>3171</v>
      </c>
      <c r="B3173" s="1" t="str">
        <f>"1245785997696212994"</f>
        <v>1245785997696212994</v>
      </c>
      <c r="C3173">
        <v>0</v>
      </c>
    </row>
    <row r="3174" spans="1:3" x14ac:dyDescent="0.2">
      <c r="A3174" s="1">
        <v>3172</v>
      </c>
      <c r="B3174" s="1" t="str">
        <f>"1245798661260443650"</f>
        <v>1245798661260443650</v>
      </c>
      <c r="C3174">
        <v>0</v>
      </c>
    </row>
    <row r="3175" spans="1:3" x14ac:dyDescent="0.2">
      <c r="A3175" s="1">
        <v>3173</v>
      </c>
      <c r="B3175" s="1" t="str">
        <f>"1245820405790711809"</f>
        <v>1245820405790711809</v>
      </c>
      <c r="C3175">
        <v>0</v>
      </c>
    </row>
    <row r="3176" spans="1:3" x14ac:dyDescent="0.2">
      <c r="A3176" s="1">
        <v>3174</v>
      </c>
      <c r="B3176" s="1" t="str">
        <f>"1245855587528663040"</f>
        <v>1245855587528663040</v>
      </c>
      <c r="C3176">
        <v>0</v>
      </c>
    </row>
    <row r="3177" spans="1:3" x14ac:dyDescent="0.2">
      <c r="A3177" s="1">
        <v>3175</v>
      </c>
      <c r="B3177" s="1" t="str">
        <f>"1245961648587882496"</f>
        <v>1245961648587882496</v>
      </c>
      <c r="C3177">
        <v>0</v>
      </c>
    </row>
    <row r="3178" spans="1:3" x14ac:dyDescent="0.2">
      <c r="A3178" s="1">
        <v>3176</v>
      </c>
      <c r="B3178" s="1" t="str">
        <f>"1245992507105841152"</f>
        <v>1245992507105841152</v>
      </c>
      <c r="C3178">
        <v>0</v>
      </c>
    </row>
    <row r="3179" spans="1:3" x14ac:dyDescent="0.2">
      <c r="A3179" s="1">
        <v>3177</v>
      </c>
      <c r="B3179" s="1" t="str">
        <f>"1245993047843901441"</f>
        <v>1245993047843901441</v>
      </c>
      <c r="C3179">
        <v>0</v>
      </c>
    </row>
    <row r="3180" spans="1:3" x14ac:dyDescent="0.2">
      <c r="A3180" s="1">
        <v>3178</v>
      </c>
      <c r="B3180" s="1" t="str">
        <f>"1245993504477675520"</f>
        <v>1245993504477675520</v>
      </c>
      <c r="C3180">
        <v>0</v>
      </c>
    </row>
    <row r="3181" spans="1:3" x14ac:dyDescent="0.2">
      <c r="A3181" s="1">
        <v>3179</v>
      </c>
      <c r="B3181" s="1" t="str">
        <f>"1246010364447293440"</f>
        <v>1246010364447293440</v>
      </c>
      <c r="C3181">
        <v>0</v>
      </c>
    </row>
    <row r="3182" spans="1:3" x14ac:dyDescent="0.2">
      <c r="A3182" s="1">
        <v>3180</v>
      </c>
      <c r="B3182" s="1" t="str">
        <f>"1246022445292797957"</f>
        <v>1246022445292797957</v>
      </c>
      <c r="C3182">
        <v>0</v>
      </c>
    </row>
    <row r="3183" spans="1:3" x14ac:dyDescent="0.2">
      <c r="A3183" s="1">
        <v>3181</v>
      </c>
      <c r="B3183" s="1" t="str">
        <f>"1246031442062295040"</f>
        <v>1246031442062295040</v>
      </c>
      <c r="C3183">
        <v>0</v>
      </c>
    </row>
    <row r="3184" spans="1:3" x14ac:dyDescent="0.2">
      <c r="A3184" s="1">
        <v>3182</v>
      </c>
      <c r="B3184" s="1" t="str">
        <f>"1246043441664077824"</f>
        <v>1246043441664077824</v>
      </c>
      <c r="C3184">
        <v>0</v>
      </c>
    </row>
    <row r="3185" spans="1:3" x14ac:dyDescent="0.2">
      <c r="A3185" s="1">
        <v>3183</v>
      </c>
      <c r="B3185" s="1" t="str">
        <f>"1246054249794076673"</f>
        <v>1246054249794076673</v>
      </c>
      <c r="C3185">
        <v>0</v>
      </c>
    </row>
    <row r="3186" spans="1:3" x14ac:dyDescent="0.2">
      <c r="A3186" s="1">
        <v>3184</v>
      </c>
      <c r="B3186" s="1" t="str">
        <f>"1246086591048609792"</f>
        <v>1246086591048609792</v>
      </c>
      <c r="C3186">
        <v>1</v>
      </c>
    </row>
    <row r="3187" spans="1:3" x14ac:dyDescent="0.2">
      <c r="A3187" s="1">
        <v>3185</v>
      </c>
      <c r="B3187" s="1" t="str">
        <f>"1246115583936036864"</f>
        <v>1246115583936036864</v>
      </c>
      <c r="C3187">
        <v>0</v>
      </c>
    </row>
    <row r="3188" spans="1:3" x14ac:dyDescent="0.2">
      <c r="A3188" s="1">
        <v>3186</v>
      </c>
      <c r="B3188" s="1" t="str">
        <f>"1246115839528624128"</f>
        <v>1246115839528624128</v>
      </c>
      <c r="C3188">
        <v>0</v>
      </c>
    </row>
    <row r="3189" spans="1:3" x14ac:dyDescent="0.2">
      <c r="A3189" s="1">
        <v>3187</v>
      </c>
      <c r="B3189" s="1" t="str">
        <f>"1246116494871838720"</f>
        <v>1246116494871838720</v>
      </c>
      <c r="C3189">
        <v>0</v>
      </c>
    </row>
    <row r="3190" spans="1:3" x14ac:dyDescent="0.2">
      <c r="A3190" s="1">
        <v>3188</v>
      </c>
      <c r="B3190" s="1" t="str">
        <f>"1246137807506194433"</f>
        <v>1246137807506194433</v>
      </c>
      <c r="C3190">
        <v>1</v>
      </c>
    </row>
    <row r="3191" spans="1:3" x14ac:dyDescent="0.2">
      <c r="A3191" s="1">
        <v>3189</v>
      </c>
      <c r="B3191" s="1" t="str">
        <f>"1246141569020952576"</f>
        <v>1246141569020952576</v>
      </c>
      <c r="C3191">
        <v>0</v>
      </c>
    </row>
    <row r="3192" spans="1:3" x14ac:dyDescent="0.2">
      <c r="A3192" s="1">
        <v>3190</v>
      </c>
      <c r="B3192" s="1" t="str">
        <f>"1246144258962227201"</f>
        <v>1246144258962227201</v>
      </c>
      <c r="C3192">
        <v>0</v>
      </c>
    </row>
    <row r="3193" spans="1:3" x14ac:dyDescent="0.2">
      <c r="A3193" s="1">
        <v>3191</v>
      </c>
      <c r="B3193" s="1" t="str">
        <f>"1246328777027829761"</f>
        <v>1246328777027829761</v>
      </c>
      <c r="C3193">
        <v>0</v>
      </c>
    </row>
    <row r="3194" spans="1:3" x14ac:dyDescent="0.2">
      <c r="A3194" s="1">
        <v>3192</v>
      </c>
      <c r="B3194" s="1" t="str">
        <f>"1246343828363186176"</f>
        <v>1246343828363186176</v>
      </c>
      <c r="C3194">
        <v>0</v>
      </c>
    </row>
    <row r="3195" spans="1:3" x14ac:dyDescent="0.2">
      <c r="A3195" s="1">
        <v>3193</v>
      </c>
      <c r="B3195" s="1" t="str">
        <f>"1246365985843666944"</f>
        <v>1246365985843666944</v>
      </c>
      <c r="C3195">
        <v>0</v>
      </c>
    </row>
    <row r="3196" spans="1:3" x14ac:dyDescent="0.2">
      <c r="A3196" s="1">
        <v>3194</v>
      </c>
      <c r="B3196" s="1" t="str">
        <f>"1246421722686947329"</f>
        <v>1246421722686947329</v>
      </c>
      <c r="C3196">
        <v>0</v>
      </c>
    </row>
    <row r="3197" spans="1:3" x14ac:dyDescent="0.2">
      <c r="A3197" s="1">
        <v>3195</v>
      </c>
      <c r="B3197" s="1" t="str">
        <f>"1246449528888311813"</f>
        <v>1246449528888311813</v>
      </c>
      <c r="C3197">
        <v>0</v>
      </c>
    </row>
    <row r="3198" spans="1:3" x14ac:dyDescent="0.2">
      <c r="A3198" s="1">
        <v>3196</v>
      </c>
      <c r="B3198" s="1" t="str">
        <f>"1246450539459743749"</f>
        <v>1246450539459743749</v>
      </c>
      <c r="C3198">
        <v>0</v>
      </c>
    </row>
    <row r="3199" spans="1:3" x14ac:dyDescent="0.2">
      <c r="A3199" s="1">
        <v>3197</v>
      </c>
      <c r="B3199" s="1" t="str">
        <f>"1246460741105975297"</f>
        <v>1246460741105975297</v>
      </c>
      <c r="C3199">
        <v>0</v>
      </c>
    </row>
    <row r="3200" spans="1:3" x14ac:dyDescent="0.2">
      <c r="A3200" s="1">
        <v>3198</v>
      </c>
      <c r="B3200" s="1" t="str">
        <f>"1246465299047747584"</f>
        <v>1246465299047747584</v>
      </c>
      <c r="C3200">
        <v>0</v>
      </c>
    </row>
    <row r="3201" spans="1:3" x14ac:dyDescent="0.2">
      <c r="A3201" s="1">
        <v>3199</v>
      </c>
      <c r="B3201" s="1" t="str">
        <f>"1246504271845240832"</f>
        <v>1246504271845240832</v>
      </c>
      <c r="C3201">
        <v>0</v>
      </c>
    </row>
    <row r="3202" spans="1:3" x14ac:dyDescent="0.2">
      <c r="A3202" s="1">
        <v>3200</v>
      </c>
      <c r="B3202" s="1" t="str">
        <f>"1246523343400062977"</f>
        <v>1246523343400062977</v>
      </c>
      <c r="C3202">
        <v>0</v>
      </c>
    </row>
    <row r="3203" spans="1:3" x14ac:dyDescent="0.2">
      <c r="A3203" s="1">
        <v>3201</v>
      </c>
      <c r="B3203" s="1" t="str">
        <f>"1246538028887277568"</f>
        <v>1246538028887277568</v>
      </c>
      <c r="C3203">
        <v>0</v>
      </c>
    </row>
    <row r="3204" spans="1:3" x14ac:dyDescent="0.2">
      <c r="A3204" s="1">
        <v>3202</v>
      </c>
      <c r="B3204" s="1" t="str">
        <f>"1246558020496175105"</f>
        <v>1246558020496175105</v>
      </c>
      <c r="C3204">
        <v>0</v>
      </c>
    </row>
    <row r="3205" spans="1:3" x14ac:dyDescent="0.2">
      <c r="A3205" s="1">
        <v>3203</v>
      </c>
      <c r="B3205" s="1" t="str">
        <f>"1246697626143281158"</f>
        <v>1246697626143281158</v>
      </c>
      <c r="C3205">
        <v>0</v>
      </c>
    </row>
    <row r="3206" spans="1:3" x14ac:dyDescent="0.2">
      <c r="A3206" s="1">
        <v>3204</v>
      </c>
      <c r="B3206" s="1" t="str">
        <f>"1246702257506258945"</f>
        <v>1246702257506258945</v>
      </c>
      <c r="C3206">
        <v>0</v>
      </c>
    </row>
    <row r="3207" spans="1:3" x14ac:dyDescent="0.2">
      <c r="A3207" s="1">
        <v>3205</v>
      </c>
      <c r="B3207" s="1" t="str">
        <f>"1246707133745332224"</f>
        <v>1246707133745332224</v>
      </c>
      <c r="C3207">
        <v>0</v>
      </c>
    </row>
    <row r="3208" spans="1:3" x14ac:dyDescent="0.2">
      <c r="A3208" s="1">
        <v>3206</v>
      </c>
      <c r="B3208" s="1" t="str">
        <f>"1246731558624661504"</f>
        <v>1246731558624661504</v>
      </c>
      <c r="C3208">
        <v>0</v>
      </c>
    </row>
    <row r="3209" spans="1:3" x14ac:dyDescent="0.2">
      <c r="A3209" s="1">
        <v>3207</v>
      </c>
      <c r="B3209" s="1" t="str">
        <f>"1246788480694353920"</f>
        <v>1246788480694353920</v>
      </c>
      <c r="C3209">
        <v>0</v>
      </c>
    </row>
    <row r="3210" spans="1:3" x14ac:dyDescent="0.2">
      <c r="A3210" s="1">
        <v>3208</v>
      </c>
      <c r="B3210" s="1" t="str">
        <f>"1246799740794273792"</f>
        <v>1246799740794273792</v>
      </c>
      <c r="C3210">
        <v>0</v>
      </c>
    </row>
    <row r="3211" spans="1:3" x14ac:dyDescent="0.2">
      <c r="A3211" s="1">
        <v>3209</v>
      </c>
      <c r="B3211" s="1" t="str">
        <f>"1246849131592781824"</f>
        <v>1246849131592781824</v>
      </c>
      <c r="C3211">
        <v>0</v>
      </c>
    </row>
    <row r="3212" spans="1:3" x14ac:dyDescent="0.2">
      <c r="A3212" s="1">
        <v>3210</v>
      </c>
      <c r="B3212" s="1" t="str">
        <f>"1246868319564632064"</f>
        <v>1246868319564632064</v>
      </c>
      <c r="C3212">
        <v>0</v>
      </c>
    </row>
    <row r="3213" spans="1:3" x14ac:dyDescent="0.2">
      <c r="A3213" s="1">
        <v>3211</v>
      </c>
      <c r="B3213" s="1" t="str">
        <f>"1246874110715736076"</f>
        <v>1246874110715736076</v>
      </c>
      <c r="C3213">
        <v>0</v>
      </c>
    </row>
    <row r="3214" spans="1:3" x14ac:dyDescent="0.2">
      <c r="A3214" s="1">
        <v>3212</v>
      </c>
      <c r="B3214" s="1" t="str">
        <f>"1246874429474230273"</f>
        <v>1246874429474230273</v>
      </c>
      <c r="C3214">
        <v>0</v>
      </c>
    </row>
    <row r="3215" spans="1:3" x14ac:dyDescent="0.2">
      <c r="A3215" s="1">
        <v>3213</v>
      </c>
      <c r="B3215" s="1" t="str">
        <f>"1247060080891179010"</f>
        <v>1247060080891179010</v>
      </c>
      <c r="C3215">
        <v>0</v>
      </c>
    </row>
    <row r="3216" spans="1:3" x14ac:dyDescent="0.2">
      <c r="A3216" s="1">
        <v>3214</v>
      </c>
      <c r="B3216" s="1" t="str">
        <f>"1247069454820769799"</f>
        <v>1247069454820769799</v>
      </c>
      <c r="C3216">
        <v>0</v>
      </c>
    </row>
    <row r="3217" spans="1:3" x14ac:dyDescent="0.2">
      <c r="A3217" s="1">
        <v>3215</v>
      </c>
      <c r="B3217" s="1" t="str">
        <f>"1247150420717449216"</f>
        <v>1247150420717449216</v>
      </c>
      <c r="C3217">
        <v>0</v>
      </c>
    </row>
    <row r="3218" spans="1:3" x14ac:dyDescent="0.2">
      <c r="A3218" s="1">
        <v>3216</v>
      </c>
      <c r="B3218" s="1" t="str">
        <f>"1247176106454777860"</f>
        <v>1247176106454777860</v>
      </c>
      <c r="C3218">
        <v>0</v>
      </c>
    </row>
    <row r="3219" spans="1:3" x14ac:dyDescent="0.2">
      <c r="A3219" s="1">
        <v>3217</v>
      </c>
      <c r="B3219" s="1" t="str">
        <f>"1247179166069542919"</f>
        <v>1247179166069542919</v>
      </c>
      <c r="C3219">
        <v>0</v>
      </c>
    </row>
    <row r="3220" spans="1:3" x14ac:dyDescent="0.2">
      <c r="A3220" s="1">
        <v>3218</v>
      </c>
      <c r="B3220" s="1" t="str">
        <f>"1247267116484608005"</f>
        <v>1247267116484608005</v>
      </c>
      <c r="C3220">
        <v>0</v>
      </c>
    </row>
    <row r="3221" spans="1:3" x14ac:dyDescent="0.2">
      <c r="A3221" s="1">
        <v>3219</v>
      </c>
      <c r="B3221" s="1" t="str">
        <f>"1247307725492695041"</f>
        <v>1247307725492695041</v>
      </c>
      <c r="C3221">
        <v>0</v>
      </c>
    </row>
    <row r="3222" spans="1:3" x14ac:dyDescent="0.2">
      <c r="A3222" s="1">
        <v>3220</v>
      </c>
      <c r="B3222" s="1" t="str">
        <f>"1247410226237771776"</f>
        <v>1247410226237771776</v>
      </c>
      <c r="C3222">
        <v>1</v>
      </c>
    </row>
    <row r="3223" spans="1:3" x14ac:dyDescent="0.2">
      <c r="A3223" s="1">
        <v>3221</v>
      </c>
      <c r="B3223" s="1" t="str">
        <f>"1247451040024350722"</f>
        <v>1247451040024350722</v>
      </c>
      <c r="C3223">
        <v>0</v>
      </c>
    </row>
    <row r="3224" spans="1:3" x14ac:dyDescent="0.2">
      <c r="A3224" s="1">
        <v>3222</v>
      </c>
      <c r="B3224" s="1" t="str">
        <f>"1247472220596776960"</f>
        <v>1247472220596776960</v>
      </c>
      <c r="C3224">
        <v>0</v>
      </c>
    </row>
    <row r="3225" spans="1:3" x14ac:dyDescent="0.2">
      <c r="A3225" s="1">
        <v>3223</v>
      </c>
      <c r="B3225" s="1" t="str">
        <f>"1247490083231432710"</f>
        <v>1247490083231432710</v>
      </c>
      <c r="C3225">
        <v>0</v>
      </c>
    </row>
    <row r="3226" spans="1:3" x14ac:dyDescent="0.2">
      <c r="A3226" s="1">
        <v>3224</v>
      </c>
      <c r="B3226" s="1" t="str">
        <f>"1247493807760977920"</f>
        <v>1247493807760977920</v>
      </c>
      <c r="C3226">
        <v>0</v>
      </c>
    </row>
    <row r="3227" spans="1:3" x14ac:dyDescent="0.2">
      <c r="A3227" s="1">
        <v>3225</v>
      </c>
      <c r="B3227" s="1" t="str">
        <f>"1247525183633539074"</f>
        <v>1247525183633539074</v>
      </c>
      <c r="C3227">
        <v>0</v>
      </c>
    </row>
  </sheetData>
  <autoFilter ref="A1:C3227" xr:uid="{00000000-0009-0000-0000-000001000000}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Di Cara</dc:creator>
  <cp:lastModifiedBy>Nina Di Cara</cp:lastModifiedBy>
  <dcterms:created xsi:type="dcterms:W3CDTF">2020-04-28T17:50:17Z</dcterms:created>
  <dcterms:modified xsi:type="dcterms:W3CDTF">2020-05-23T10:27:45Z</dcterms:modified>
</cp:coreProperties>
</file>