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larship\Grad School Application\"/>
    </mc:Choice>
  </mc:AlternateContent>
  <xr:revisionPtr revIDLastSave="0" documentId="13_ncr:1_{5BFA49F0-65F5-445B-B5FE-3C1328C7D4D5}" xr6:coauthVersionLast="36" xr6:coauthVersionMax="36" xr10:uidLastSave="{00000000-0000-0000-0000-000000000000}"/>
  <bookViews>
    <workbookView xWindow="0" yWindow="0" windowWidth="17256" windowHeight="5472" xr2:uid="{48FD0E28-2398-4E25-B381-45FEE49B0CCD}"/>
  </bookViews>
  <sheets>
    <sheet name="Sheet1" sheetId="1" r:id="rId1"/>
  </sheets>
  <definedNames>
    <definedName name="syllabusView" localSheetId="0">Sheet1!$G$62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4" i="1" l="1"/>
  <c r="C40" i="1"/>
  <c r="F60" i="1"/>
  <c r="F58" i="1"/>
  <c r="F50" i="1"/>
  <c r="F46" i="1"/>
  <c r="F44" i="1"/>
  <c r="F40" i="1"/>
  <c r="F36" i="1"/>
  <c r="F26" i="1"/>
  <c r="F14" i="1"/>
  <c r="F10" i="1"/>
  <c r="F4" i="1"/>
  <c r="E4" i="1"/>
  <c r="P6" i="1"/>
  <c r="P7" i="1"/>
  <c r="P8" i="1"/>
  <c r="P9" i="1"/>
  <c r="P10" i="1"/>
  <c r="P11" i="1"/>
  <c r="P12" i="1"/>
  <c r="P15" i="1"/>
  <c r="P16" i="1"/>
  <c r="P17" i="1"/>
  <c r="P18" i="1"/>
  <c r="P19" i="1"/>
  <c r="P21" i="1"/>
  <c r="P22" i="1"/>
  <c r="P24" i="1"/>
  <c r="P25" i="1"/>
  <c r="P27" i="1"/>
  <c r="P28" i="1"/>
  <c r="P29" i="1"/>
  <c r="P31" i="1"/>
  <c r="P32" i="1"/>
  <c r="P33" i="1"/>
  <c r="P34" i="1"/>
  <c r="P35" i="1"/>
  <c r="P36" i="1"/>
  <c r="P37" i="1"/>
  <c r="P38" i="1"/>
  <c r="P42" i="1"/>
  <c r="P43" i="1"/>
  <c r="P45" i="1"/>
  <c r="P47" i="1"/>
  <c r="P48" i="1"/>
  <c r="P49" i="1"/>
  <c r="P53" i="1"/>
  <c r="P54" i="1"/>
  <c r="P55" i="1"/>
  <c r="P56" i="1"/>
  <c r="P58" i="1"/>
  <c r="P59" i="1"/>
  <c r="P60" i="1"/>
  <c r="P61" i="1"/>
  <c r="P62" i="1"/>
  <c r="P5" i="1"/>
  <c r="M62" i="1"/>
  <c r="M59" i="1"/>
  <c r="M60" i="1"/>
  <c r="M61" i="1"/>
  <c r="M58" i="1"/>
  <c r="M56" i="1"/>
  <c r="M55" i="1"/>
  <c r="M54" i="1"/>
  <c r="M53" i="1"/>
  <c r="M49" i="1"/>
  <c r="M48" i="1"/>
  <c r="M47" i="1"/>
  <c r="M45" i="1"/>
  <c r="M43" i="1"/>
  <c r="M42" i="1"/>
  <c r="M32" i="1"/>
  <c r="M33" i="1"/>
  <c r="M34" i="1"/>
  <c r="M35" i="1"/>
  <c r="M36" i="1"/>
  <c r="M37" i="1"/>
  <c r="M38" i="1"/>
  <c r="M31" i="1"/>
  <c r="M29" i="1"/>
  <c r="M28" i="1"/>
  <c r="M27" i="1"/>
  <c r="M25" i="1"/>
  <c r="M24" i="1"/>
  <c r="M22" i="1"/>
  <c r="M21" i="1"/>
  <c r="M16" i="1"/>
  <c r="M17" i="1"/>
  <c r="M18" i="1"/>
  <c r="M19" i="1"/>
  <c r="M15" i="1"/>
  <c r="M6" i="1"/>
  <c r="M7" i="1"/>
  <c r="M8" i="1"/>
  <c r="M9" i="1"/>
  <c r="M10" i="1"/>
  <c r="M11" i="1"/>
  <c r="M12" i="1"/>
  <c r="M5" i="1"/>
  <c r="B4" i="1"/>
  <c r="E36" i="1"/>
  <c r="E26" i="1"/>
  <c r="E14" i="1"/>
  <c r="O24" i="1"/>
  <c r="O34" i="1"/>
  <c r="O10" i="1"/>
  <c r="O9" i="1"/>
  <c r="O8" i="1"/>
  <c r="O11" i="1" l="1"/>
  <c r="O21" i="1"/>
  <c r="O53" i="1"/>
  <c r="O56" i="1" l="1"/>
  <c r="O12" i="1"/>
  <c r="E10" i="1" s="1"/>
  <c r="O25" i="1"/>
  <c r="O37" i="1"/>
  <c r="O38" i="1"/>
  <c r="O7" i="1"/>
  <c r="O62" i="1" l="1"/>
  <c r="O22" i="1"/>
  <c r="O27" i="1"/>
  <c r="O28" i="1"/>
  <c r="O29" i="1"/>
  <c r="O31" i="1"/>
  <c r="O32" i="1"/>
  <c r="O33" i="1"/>
  <c r="O35" i="1"/>
  <c r="O36" i="1"/>
  <c r="O42" i="1"/>
  <c r="O43" i="1"/>
  <c r="O45" i="1"/>
  <c r="E44" i="1" s="1"/>
  <c r="O47" i="1"/>
  <c r="O48" i="1"/>
  <c r="O49" i="1"/>
  <c r="O54" i="1"/>
  <c r="O55" i="1"/>
  <c r="O58" i="1"/>
  <c r="O59" i="1"/>
  <c r="O60" i="1"/>
  <c r="O61" i="1"/>
  <c r="O17" i="1"/>
  <c r="O19" i="1"/>
  <c r="O18" i="1"/>
  <c r="O16" i="1"/>
  <c r="O15" i="1"/>
  <c r="O6" i="1"/>
  <c r="O5" i="1"/>
  <c r="E58" i="1" l="1"/>
  <c r="B40" i="1"/>
  <c r="E50" i="1"/>
  <c r="E46" i="1"/>
  <c r="E40" i="1"/>
  <c r="E60" i="1"/>
</calcChain>
</file>

<file path=xl/sharedStrings.xml><?xml version="1.0" encoding="utf-8"?>
<sst xmlns="http://schemas.openxmlformats.org/spreadsheetml/2006/main" count="433" uniqueCount="272">
  <si>
    <t>21 spring</t>
    <phoneticPr fontId="1" type="noConversion"/>
  </si>
  <si>
    <t>Topology</t>
    <phoneticPr fontId="1" type="noConversion"/>
  </si>
  <si>
    <t>Complex Variables</t>
    <phoneticPr fontId="1" type="noConversion"/>
  </si>
  <si>
    <t>Grade</t>
    <phoneticPr fontId="1" type="noConversion"/>
  </si>
  <si>
    <t>A-</t>
    <phoneticPr fontId="1" type="noConversion"/>
  </si>
  <si>
    <t>Instructor</t>
    <phoneticPr fontId="1" type="noConversion"/>
  </si>
  <si>
    <t>Course name</t>
    <phoneticPr fontId="1" type="noConversion"/>
  </si>
  <si>
    <t>Junior</t>
    <phoneticPr fontId="1" type="noConversion"/>
  </si>
  <si>
    <t>Hyungryul Baik</t>
  </si>
  <si>
    <t>Soonsik Kwon</t>
    <phoneticPr fontId="1" type="noConversion"/>
  </si>
  <si>
    <t>Textbook</t>
    <phoneticPr fontId="1" type="noConversion"/>
  </si>
  <si>
    <t>Sophomore</t>
    <phoneticPr fontId="1" type="noConversion"/>
  </si>
  <si>
    <t>21 fall</t>
    <phoneticPr fontId="1" type="noConversion"/>
  </si>
  <si>
    <t>A+</t>
    <phoneticPr fontId="1" type="noConversion"/>
  </si>
  <si>
    <t>Linear Algebra</t>
    <phoneticPr fontId="1" type="noConversion"/>
  </si>
  <si>
    <t>Sanghoon Baek</t>
    <phoneticPr fontId="1" type="noConversion"/>
  </si>
  <si>
    <t>Analysis II</t>
    <phoneticPr fontId="1" type="noConversion"/>
  </si>
  <si>
    <t>Modern Algebra II</t>
    <phoneticPr fontId="1" type="noConversion"/>
  </si>
  <si>
    <t>Lebesgue Integral Theory</t>
    <phoneticPr fontId="1" type="noConversion"/>
  </si>
  <si>
    <t>Senior</t>
    <phoneticPr fontId="1" type="noConversion"/>
  </si>
  <si>
    <t>B0</t>
    <phoneticPr fontId="1" type="noConversion"/>
  </si>
  <si>
    <t>Hoffman, Kunze - Linear Algebra</t>
    <phoneticPr fontId="1" type="noConversion"/>
  </si>
  <si>
    <t>Stein, Shakarchi - PLA #3 Real Analysis</t>
    <phoneticPr fontId="1" type="noConversion"/>
  </si>
  <si>
    <t>Yongjung Kim</t>
    <phoneticPr fontId="1" type="noConversion"/>
  </si>
  <si>
    <t>Sijong Kwak</t>
    <phoneticPr fontId="1" type="noConversion"/>
  </si>
  <si>
    <t>Moon-jin Kang</t>
    <phoneticPr fontId="1" type="noConversion"/>
  </si>
  <si>
    <t>Analysis I</t>
    <phoneticPr fontId="1" type="noConversion"/>
  </si>
  <si>
    <t>22 spring</t>
    <phoneticPr fontId="1" type="noConversion"/>
  </si>
  <si>
    <t>Modern Algebra I</t>
    <phoneticPr fontId="1" type="noConversion"/>
  </si>
  <si>
    <t>Mikyoung Lim</t>
    <phoneticPr fontId="1" type="noConversion"/>
  </si>
  <si>
    <t>Wansu Kim</t>
    <phoneticPr fontId="1" type="noConversion"/>
  </si>
  <si>
    <t>Logic and Set Theory</t>
  </si>
  <si>
    <t>22 fall</t>
    <phoneticPr fontId="1" type="noConversion"/>
  </si>
  <si>
    <t>(Lecture Note)</t>
    <phoneticPr fontId="1" type="noConversion"/>
  </si>
  <si>
    <t>Complex Function Theory</t>
  </si>
  <si>
    <t>Graduate</t>
    <phoneticPr fontId="1" type="noConversion"/>
  </si>
  <si>
    <t>Ponnusamy, Silverman - Complex Variables with Applications</t>
    <phoneticPr fontId="1" type="noConversion"/>
  </si>
  <si>
    <t>Stein, Shakarchi - PLA #2 Complex Analysis + Ponnusamy, Silverman - Complex Variables with Applications</t>
    <phoneticPr fontId="1" type="noConversion"/>
  </si>
  <si>
    <t>Topics in Mathematics - Linear Algebraic Groups</t>
    <phoneticPr fontId="1" type="noConversion"/>
  </si>
  <si>
    <t>N/A</t>
    <phoneticPr fontId="1" type="noConversion"/>
  </si>
  <si>
    <t>Hartshorne - Algebraic Geometry (Ch. I)</t>
    <phoneticPr fontId="1" type="noConversion"/>
  </si>
  <si>
    <t>Highschool</t>
    <phoneticPr fontId="1" type="noConversion"/>
  </si>
  <si>
    <t>Fraleigh - A First Course in Abstract Algebra</t>
    <phoneticPr fontId="1" type="noConversion"/>
  </si>
  <si>
    <t>Yongnam Lee</t>
    <phoneticPr fontId="1" type="noConversion"/>
  </si>
  <si>
    <t>Suhyoung Choi</t>
    <phoneticPr fontId="1" type="noConversion"/>
  </si>
  <si>
    <t>23 spring</t>
    <phoneticPr fontId="1" type="noConversion"/>
  </si>
  <si>
    <t>Algebra I</t>
    <phoneticPr fontId="1" type="noConversion"/>
  </si>
  <si>
    <t>Introduction to Commutative Algebra</t>
    <phoneticPr fontId="1" type="noConversion"/>
  </si>
  <si>
    <t>Jinhyung Park</t>
    <phoneticPr fontId="1" type="noConversion"/>
  </si>
  <si>
    <t>(Lecture Note; Main Reference: Lang - Algebra)</t>
    <phoneticPr fontId="1" type="noConversion"/>
  </si>
  <si>
    <t>(Lecture Note; Main Reference: Halmos - Naive Set Theory)</t>
    <phoneticPr fontId="1" type="noConversion"/>
  </si>
  <si>
    <t>(Lecture Note; Main Reference: Atiyah, MacDonald - Introduction to Commutative Algebra)</t>
    <phoneticPr fontId="1" type="noConversion"/>
  </si>
  <si>
    <t>Algebraic Topology I</t>
    <phoneticPr fontId="1" type="noConversion"/>
  </si>
  <si>
    <t>Real Analysis</t>
    <phoneticPr fontId="1" type="noConversion"/>
  </si>
  <si>
    <t>23 fall</t>
    <phoneticPr fontId="1" type="noConversion"/>
  </si>
  <si>
    <t>Functional Analysis</t>
    <phoneticPr fontId="1" type="noConversion"/>
  </si>
  <si>
    <t>Number Theory</t>
    <phoneticPr fontId="1" type="noConversion"/>
  </si>
  <si>
    <t>Differential Geometry</t>
    <phoneticPr fontId="1" type="noConversion"/>
  </si>
  <si>
    <t>Bo-hae Im</t>
    <phoneticPr fontId="1" type="noConversion"/>
  </si>
  <si>
    <t>Branch</t>
    <phoneticPr fontId="1" type="noConversion"/>
  </si>
  <si>
    <t>Algebra</t>
    <phoneticPr fontId="1" type="noConversion"/>
  </si>
  <si>
    <t>Nonlinear Differential Equations</t>
    <phoneticPr fontId="1" type="noConversion"/>
  </si>
  <si>
    <t>Analysis</t>
    <phoneticPr fontId="1" type="noConversion"/>
  </si>
  <si>
    <t>Semester</t>
    <phoneticPr fontId="1" type="noConversion"/>
  </si>
  <si>
    <t>Course Description</t>
    <phoneticPr fontId="1" type="noConversion"/>
  </si>
  <si>
    <t>Introductory General Topology</t>
    <phoneticPr fontId="1" type="noConversion"/>
  </si>
  <si>
    <t>Introductory Group Theory and Ring Theory</t>
    <phoneticPr fontId="1" type="noConversion"/>
  </si>
  <si>
    <t>Lebesgue Integral Theory (including Abstract Measure), Introductory Functional Analysis (Hilbert space, Banach Space, L^p space, Compact Operator)</t>
    <phoneticPr fontId="1" type="noConversion"/>
  </si>
  <si>
    <t>Introductory Algebraic Topology &amp; Combinatorial Topology (Fundamental Group, Topological Property of Graphs, Introductory Homology Theory)</t>
    <phoneticPr fontId="1" type="noConversion"/>
  </si>
  <si>
    <t>Commutative Algebra (Module Theory, Integral Extension, Completion, Dimension Theory, Differential, Cohen-Macaulay Ring)</t>
    <phoneticPr fontId="1" type="noConversion"/>
  </si>
  <si>
    <t>Classical Mechanics I</t>
    <phoneticPr fontId="1" type="noConversion"/>
  </si>
  <si>
    <t>Classical Mechanics II</t>
    <phoneticPr fontId="1" type="noConversion"/>
  </si>
  <si>
    <t>Classical Electromagnetism I</t>
    <phoneticPr fontId="1" type="noConversion"/>
  </si>
  <si>
    <t>Classical Mechanics of Particle, Lagrangian and Hamiltonian Mechanics</t>
    <phoneticPr fontId="1" type="noConversion"/>
  </si>
  <si>
    <t>A0</t>
    <phoneticPr fontId="1" type="noConversion"/>
  </si>
  <si>
    <t>Jae-yoon Choi</t>
    <phoneticPr fontId="1" type="noConversion"/>
  </si>
  <si>
    <t>Hawoong Jeong</t>
    <phoneticPr fontId="1" type="noConversion"/>
  </si>
  <si>
    <t>Quantum Mechanics II</t>
  </si>
  <si>
    <t>Statistical Physics</t>
  </si>
  <si>
    <t>Myung-joon Han</t>
    <phoneticPr fontId="1" type="noConversion"/>
  </si>
  <si>
    <t>Hyoungsoon Choi</t>
    <phoneticPr fontId="1" type="noConversion"/>
  </si>
  <si>
    <t>Thermal Physics</t>
    <phoneticPr fontId="1" type="noConversion"/>
  </si>
  <si>
    <t>Statistical Physics (Ensembles, Gibbs Entropy, Fermi-Dirac Statistics, Bose-Einstein Statistics)</t>
    <phoneticPr fontId="1" type="noConversion"/>
  </si>
  <si>
    <t>Quantum Mechanics (Schroedinger Equation, Matrix Mechanics, Angular Momentum Operator, Time Evolution, Spin)</t>
    <phoneticPr fontId="1" type="noConversion"/>
  </si>
  <si>
    <t>Quantum Mechanics (Harmonic Oscillator, Symmetry, Perturbation Theory, Atomic Potential of H and He, Scattering), Introductory Quantum Field Theory</t>
    <phoneticPr fontId="1" type="noConversion"/>
  </si>
  <si>
    <t>Quantum Mechanics I</t>
    <phoneticPr fontId="1" type="noConversion"/>
  </si>
  <si>
    <t>Mathematical Methods in Physics II</t>
    <phoneticPr fontId="1" type="noConversion"/>
  </si>
  <si>
    <t>Jaewon Song</t>
    <phoneticPr fontId="1" type="noConversion"/>
  </si>
  <si>
    <t>Mathews, Walker - Mathematical Methods of Physics + Zee - Group Theory in a Nutshell for Physicists</t>
    <phoneticPr fontId="1" type="noConversion"/>
  </si>
  <si>
    <t>Complex Variables, Special Functions (Legendre, Bessel, Hypergeometric), PDE (Separation of Variables), Representation Theory</t>
    <phoneticPr fontId="1" type="noConversion"/>
  </si>
  <si>
    <t>Symmetry and Topology in Physics</t>
    <phoneticPr fontId="1" type="noConversion"/>
  </si>
  <si>
    <t>Lecture on Current Topics of Physics Research I</t>
    <phoneticPr fontId="1" type="noConversion"/>
  </si>
  <si>
    <t>Quantum Information I</t>
    <phoneticPr fontId="1" type="noConversion"/>
  </si>
  <si>
    <t>Modern Physics</t>
    <phoneticPr fontId="1" type="noConversion"/>
  </si>
  <si>
    <t>Jaewook Ahn</t>
  </si>
  <si>
    <t>Yong-woon Kim</t>
    <phoneticPr fontId="1" type="noConversion"/>
  </si>
  <si>
    <t>Yong-hee Lee</t>
    <phoneticPr fontId="1" type="noConversion"/>
  </si>
  <si>
    <t>Yeong-kwan Kim</t>
    <phoneticPr fontId="1" type="noConversion"/>
  </si>
  <si>
    <t>Heung-sun Sim</t>
    <phoneticPr fontId="1" type="noConversion"/>
  </si>
  <si>
    <t>Introductory Quantum Field Theory</t>
    <phoneticPr fontId="1" type="noConversion"/>
  </si>
  <si>
    <t>(Original Textbook; Main Reference: Griffiths - Introduction to Quantum Mechanics)</t>
    <phoneticPr fontId="1" type="noConversion"/>
  </si>
  <si>
    <t>Similar to Undergraduate Quantum Mechanics I</t>
    <phoneticPr fontId="1" type="noConversion"/>
  </si>
  <si>
    <t>(Original Textbook; Main Reference: Schroeder - An Introduction to Thermal Physics, Halliday General Physics)</t>
    <phoneticPr fontId="1" type="noConversion"/>
  </si>
  <si>
    <t>(Original Textbook)</t>
    <phoneticPr fontId="1" type="noConversion"/>
  </si>
  <si>
    <t>Introductory General Relativity</t>
    <phoneticPr fontId="1" type="noConversion"/>
  </si>
  <si>
    <t>(Original Textbook; Main Reference: Griffiths - Introduction to Electrodynamics)</t>
    <phoneticPr fontId="1" type="noConversion"/>
  </si>
  <si>
    <t>Similar to Undergraduate Classical Electromagnetism I and II</t>
    <phoneticPr fontId="1" type="noConversion"/>
  </si>
  <si>
    <t>(Original Textbook; Main Reference: Fowles - Analytical Mechanics)</t>
    <phoneticPr fontId="1" type="noConversion"/>
  </si>
  <si>
    <t>Similar to Undergraduate Classical Mechanics I and II, excluding Lagrangian and Hamiltonian Mechanics</t>
    <phoneticPr fontId="1" type="noConversion"/>
  </si>
  <si>
    <t>Lagrangian and Hamiltonian Mechanics, Major topics in Undergraduate Quantum Mechanics II (e.g. SHO, Perturbation Theory, ect.)</t>
    <phoneticPr fontId="1" type="noConversion"/>
  </si>
  <si>
    <t>Similar to Undergraduate Thermal Physics + General Physics II Electromagnetism Part</t>
    <phoneticPr fontId="1" type="noConversion"/>
  </si>
  <si>
    <t>Kerson Huang - Statistical Mechanics + Zwanzig - Nonequilibrium Statistical Mechanics</t>
    <phoneticPr fontId="1" type="noConversion"/>
  </si>
  <si>
    <t>BBGKY Hierarchy, Boltzmann Equation, Quantum Kinetic Theory, Linear Response Theory, Stochastic Process</t>
    <phoneticPr fontId="1" type="noConversion"/>
  </si>
  <si>
    <t>Special Relativity, Introductory Quantum Mechanics, Introductory Statistical Mechanics</t>
    <phoneticPr fontId="1" type="noConversion"/>
  </si>
  <si>
    <t>Taylor, Wheeler - Spacetime Physics + Krane - Modern Physics</t>
    <phoneticPr fontId="1" type="noConversion"/>
  </si>
  <si>
    <t>Symmetry and Topology in Quantum Field Theory, Quantum Hall Effect, Supersymmetric Quantum Mechanics</t>
    <phoneticPr fontId="1" type="noConversion"/>
  </si>
  <si>
    <t>Bergou, et al. - Quantum Information Processing + Hayashi, et al. - Introduction to Quantum Information Science</t>
    <phoneticPr fontId="1" type="noConversion"/>
  </si>
  <si>
    <t>Quantum Information (Density Matrix, Entanglement, Quantum Gates, Physical Qubit, IBMQ Quantum Computer Exercise)</t>
    <phoneticPr fontId="1" type="noConversion"/>
  </si>
  <si>
    <t>Physics Lab. I</t>
    <phoneticPr fontId="1" type="noConversion"/>
  </si>
  <si>
    <t>Physics Lab. III</t>
    <phoneticPr fontId="1" type="noConversion"/>
  </si>
  <si>
    <t>Chan-ho Yang</t>
    <phoneticPr fontId="1" type="noConversion"/>
  </si>
  <si>
    <t>박대희(Dae-heui Park) - 위상수학(Topology); Similar to Munkres, but written in Korean language</t>
    <phoneticPr fontId="1" type="noConversion"/>
  </si>
  <si>
    <t>Statistical Physics</t>
    <phoneticPr fontId="1" type="noConversion"/>
  </si>
  <si>
    <t>Classical Mechanics</t>
    <phoneticPr fontId="1" type="noConversion"/>
  </si>
  <si>
    <t>Individual Study - Strichartz Estimate of Schrödinger Equation</t>
    <phoneticPr fontId="1" type="noConversion"/>
  </si>
  <si>
    <t>A+</t>
    <phoneticPr fontId="1" type="noConversion"/>
  </si>
  <si>
    <t>B+</t>
    <phoneticPr fontId="1" type="noConversion"/>
  </si>
  <si>
    <t>A-</t>
    <phoneticPr fontId="1" type="noConversion"/>
  </si>
  <si>
    <t>highschool</t>
    <phoneticPr fontId="1" type="noConversion"/>
  </si>
  <si>
    <t>23 fall</t>
    <phoneticPr fontId="1" type="noConversion"/>
  </si>
  <si>
    <t>(Lecture Note; Main Reference : David Tong Lecture Note SUSY Quantum Mechanics + Quantum Hall Effect)</t>
    <phoneticPr fontId="1" type="noConversion"/>
  </si>
  <si>
    <t>Credit</t>
    <phoneticPr fontId="1" type="noConversion"/>
  </si>
  <si>
    <t>Pass</t>
    <phoneticPr fontId="1" type="noConversion"/>
  </si>
  <si>
    <t>(SSHS) Special Lecture - Modern Algebra</t>
    <phoneticPr fontId="1" type="noConversion"/>
  </si>
  <si>
    <t>(SSHS) Physics I</t>
    <phoneticPr fontId="1" type="noConversion"/>
  </si>
  <si>
    <t>(SSHS) Advanced Physics I</t>
    <phoneticPr fontId="1" type="noConversion"/>
  </si>
  <si>
    <t>(SSHS) Physics III</t>
    <phoneticPr fontId="1" type="noConversion"/>
  </si>
  <si>
    <t>(SSHS) Physics II</t>
    <phoneticPr fontId="1" type="noConversion"/>
  </si>
  <si>
    <t>(SSHS) Advanced Physics II</t>
    <phoneticPr fontId="1" type="noConversion"/>
  </si>
  <si>
    <t>(SSHS) Physics IV</t>
    <phoneticPr fontId="1" type="noConversion"/>
  </si>
  <si>
    <t>(SSHS) Special Lecture - Quantum Field Theory</t>
    <phoneticPr fontId="1" type="noConversion"/>
  </si>
  <si>
    <t>(SSHS) Special Lecture - Topology</t>
    <phoneticPr fontId="1" type="noConversion"/>
  </si>
  <si>
    <t>Math</t>
    <phoneticPr fontId="1" type="noConversion"/>
  </si>
  <si>
    <t>Physics</t>
    <phoneticPr fontId="1" type="noConversion"/>
  </si>
  <si>
    <t>Subject</t>
    <phoneticPr fontId="1" type="noConversion"/>
  </si>
  <si>
    <t>Algebraic Topology II</t>
    <phoneticPr fontId="1" type="noConversion"/>
  </si>
  <si>
    <t>Probability Theory</t>
    <phoneticPr fontId="1" type="noConversion"/>
  </si>
  <si>
    <t>23 fall</t>
    <phoneticPr fontId="1" type="noConversion"/>
  </si>
  <si>
    <t>Topics in Mathematics - Curve Shortening Flow</t>
    <phoneticPr fontId="1" type="noConversion"/>
  </si>
  <si>
    <t>Algebra II</t>
    <phoneticPr fontId="1" type="noConversion"/>
  </si>
  <si>
    <t>Audited</t>
    <phoneticPr fontId="1" type="noConversion"/>
  </si>
  <si>
    <t>Topics in Mathematics - Analysis of Random Conformal Fields</t>
    <phoneticPr fontId="1" type="noConversion"/>
  </si>
  <si>
    <t>Nuclear and Elementary Particle Physics</t>
    <phoneticPr fontId="1" type="noConversion"/>
  </si>
  <si>
    <t>Andreas Holmsen</t>
  </si>
  <si>
    <t>Matousek - Using the Borsuk-Ulam Theorem</t>
    <phoneticPr fontId="1" type="noConversion"/>
  </si>
  <si>
    <t>Jinhyun Park</t>
  </si>
  <si>
    <t>Kyeongsu Choi</t>
  </si>
  <si>
    <t>Nam-gyu Kang</t>
    <phoneticPr fontId="1" type="noConversion"/>
  </si>
  <si>
    <t>Kyeongsik Nam</t>
  </si>
  <si>
    <t>Jiewon Park</t>
  </si>
  <si>
    <t>Hye-sung Lee</t>
    <phoneticPr fontId="1" type="noConversion"/>
  </si>
  <si>
    <t>Lee - Introduction to Smooth Manifolds</t>
    <phoneticPr fontId="1" type="noConversion"/>
  </si>
  <si>
    <t>Thomson - Modern Particle Physics</t>
  </si>
  <si>
    <t>Mathematical Physics</t>
    <phoneticPr fontId="1" type="noConversion"/>
  </si>
  <si>
    <t>/4.300</t>
    <phoneticPr fontId="1" type="noConversion"/>
  </si>
  <si>
    <t>Electro-magnetism</t>
    <phoneticPr fontId="1" type="noConversion"/>
  </si>
  <si>
    <t>Physics Experiment</t>
    <phoneticPr fontId="1" type="noConversion"/>
  </si>
  <si>
    <t>Topics in Mathematics - Topological Methods in Combinatorics</t>
    <phoneticPr fontId="1" type="noConversion"/>
  </si>
  <si>
    <t>Topics in Physics - Nonequilibrium Statistical Mechanics</t>
    <phoneticPr fontId="1" type="noConversion"/>
  </si>
  <si>
    <t>Marcus - Number Fields + Serre - Local Fields</t>
    <phoneticPr fontId="1" type="noConversion"/>
  </si>
  <si>
    <t xml:space="preserve">Kang, Makarov - Gaussian Free Field and Conformal Field Theory </t>
    <phoneticPr fontId="1" type="noConversion"/>
  </si>
  <si>
    <t>Hatcher - Algebraic Topology (Ch. 1,2) + Bredon - Topology and Geometry (Ch. 4)</t>
    <phoneticPr fontId="1" type="noConversion"/>
  </si>
  <si>
    <t>Bredon - Topology and Geometry (Ch. 5,6) + Massey - Singular Homology Theory + Spanier - Algebraic Topology</t>
    <phoneticPr fontId="1" type="noConversion"/>
  </si>
  <si>
    <t>Munkres - Topology (First half)</t>
    <phoneticPr fontId="1" type="noConversion"/>
  </si>
  <si>
    <t>Munkres - Topology (Second half) + Hatcher - Algebraic Topology (Ch.1)</t>
    <phoneticPr fontId="1" type="noConversion"/>
  </si>
  <si>
    <t>Dummit, Foote - Abstract Algebra (First half)</t>
    <phoneticPr fontId="1" type="noConversion"/>
  </si>
  <si>
    <t>Dummit, Foote - Abstract Algebra (Second half)</t>
    <phoneticPr fontId="1" type="noConversion"/>
  </si>
  <si>
    <t>Douglass - Introduction to Mathematical Analysis (First half)</t>
    <phoneticPr fontId="1" type="noConversion"/>
  </si>
  <si>
    <t>Douglass - Introduction to Mathematical Analysis (Second half)</t>
    <phoneticPr fontId="1" type="noConversion"/>
  </si>
  <si>
    <t>Stein, Shakarchi - PLA #3 Real Analysis + (Lecture Note on basic functional analysis)</t>
    <phoneticPr fontId="1" type="noConversion"/>
  </si>
  <si>
    <t>Evans - Partial Differential Equations (Second half)</t>
    <phoneticPr fontId="1" type="noConversion"/>
  </si>
  <si>
    <t>Durrett - Probability (First half)</t>
    <phoneticPr fontId="1" type="noConversion"/>
  </si>
  <si>
    <t>Thornton, Marion - Classical Dynamics of Particles and Systems (First half)</t>
    <phoneticPr fontId="1" type="noConversion"/>
  </si>
  <si>
    <t>Thornton, Marion - Classical Dynamics of Particles and Systems (Second half)</t>
    <phoneticPr fontId="1" type="noConversion"/>
  </si>
  <si>
    <t>Griffiths - Introduction to Electrodynamics (First half)</t>
    <phoneticPr fontId="1" type="noConversion"/>
  </si>
  <si>
    <t>Greiner, Neise, Stöcker - Thermodynamics and Statistical Mechanics (First half)</t>
    <phoneticPr fontId="1" type="noConversion"/>
  </si>
  <si>
    <t>Greiner, Neise, Stöcker - Thermodynamics and Statistical Mechanics (Second half)</t>
    <phoneticPr fontId="1" type="noConversion"/>
  </si>
  <si>
    <t>Townsend - A Modern Approach to Quantum Mechanics (First half)</t>
    <phoneticPr fontId="1" type="noConversion"/>
  </si>
  <si>
    <t>Townsend - A Modern Approach to Quantum Mechanics (Second half)</t>
    <phoneticPr fontId="1" type="noConversion"/>
  </si>
  <si>
    <t>Individual Study - Castelnuovo Genus Bound of Projective Curves</t>
    <phoneticPr fontId="1" type="noConversion"/>
  </si>
  <si>
    <t>Level / Code</t>
    <phoneticPr fontId="1" type="noConversion"/>
  </si>
  <si>
    <t>*(SSHS) are lectures in Seoul Science Highschool, and excluded in GPA.</t>
    <phoneticPr fontId="1" type="noConversion"/>
  </si>
  <si>
    <t>/4.300</t>
    <phoneticPr fontId="1" type="noConversion"/>
  </si>
  <si>
    <t>Research</t>
    <phoneticPr fontId="1" type="noConversion"/>
  </si>
  <si>
    <t>Combinatorial Topology</t>
    <phoneticPr fontId="1" type="noConversion"/>
  </si>
  <si>
    <t>Introduction to Algebraic Geometry</t>
    <phoneticPr fontId="1" type="noConversion"/>
  </si>
  <si>
    <t>Category Theory, Advanced Group and Ring Theory, Representation Theory</t>
    <phoneticPr fontId="1" type="noConversion"/>
  </si>
  <si>
    <t>Smooth Manifold Theory (Smooth Manifolds, Rank Theorem, Whitney Embedding, Lie Groups and Algebras, Bundles, Riemannian Metrics, Orientation, Differential Forms)</t>
    <phoneticPr fontId="1" type="noConversion"/>
  </si>
  <si>
    <t>Hartshorne - Algebraic Geometry (Ch. IV) + Arbarello, Cornalba, Griffiths, Harris - Geometry of Algebraic Curves Vol. I (Ch. III)</t>
    <phoneticPr fontId="1" type="noConversion"/>
  </si>
  <si>
    <t>Riemann-Roch, Trisecant Lemma, embedding into projective space, Clifford's Theorem, Castelnuovo Genus Bound and its application</t>
    <phoneticPr fontId="1" type="noConversion"/>
  </si>
  <si>
    <t>Category Theory (Especially Limits, in view of higher category), Witt vectors, Infinite Galois Theory, Homological Algebra</t>
    <phoneticPr fontId="1" type="noConversion"/>
  </si>
  <si>
    <t>Number Fields and Rings, Prime Decomposition, Ramification, Ideal Class Group, p-adic Fields, Class Number Formula, Introductory Class Field Theory</t>
    <phoneticPr fontId="1" type="noConversion"/>
  </si>
  <si>
    <t>Affine Algebraic Groups, Lie Algebras, Jordan Decomposition, Solvable/Reductive Groups, Linear Representation</t>
    <phoneticPr fontId="1" type="noConversion"/>
  </si>
  <si>
    <t>Undergraduate Complex Analysis (Holomorphic Functions, Cauchy's Theorem, Residue Theorem)</t>
    <phoneticPr fontId="1" type="noConversion"/>
  </si>
  <si>
    <t>Lebesgue Integral Theory (Lebesgue Measure and Integration, Differentiation of Absolutely Continuous Functions)</t>
    <phoneticPr fontId="1" type="noConversion"/>
  </si>
  <si>
    <t>Advanced Complex Analysis (Weierstrass and Hadamard Factorization, Schwartz Space, Holomorphic Fourier Transform, Riemann Zeta and Prime Number Theorem)</t>
    <phoneticPr fontId="1" type="noConversion"/>
  </si>
  <si>
    <t>Gaussian Free Fields, Fock Space, Fock Space Fields, Virasoro Fields, SLE Theory</t>
    <phoneticPr fontId="1" type="noConversion"/>
  </si>
  <si>
    <t>Topological Vector Spaces, Local Convexity, Distribution Theory, Fourier Theory for Distributions, Sobolev Space</t>
    <phoneticPr fontId="1" type="noConversion"/>
  </si>
  <si>
    <t>Calculus of Variation, Fixed Point Theorems, Hamilton-Jacobi System, System of Conservation Laws, Navier-Stokes Equation, Nonlinear Wave Equations</t>
    <phoneticPr fontId="1" type="noConversion"/>
  </si>
  <si>
    <t>Simplicial Complexes, Borsuk-Ulam Theorem, Tucker's Lemma, Ham-Sandwich Theorem, Knesner's Conjecture, G-index, Nonembeddability, Bier Sphere, Chromatic Numbers</t>
    <phoneticPr fontId="1" type="noConversion"/>
  </si>
  <si>
    <t>Measure Theory, Probability Spaces and Probability Distributions, Law of Large Numbers, Central Limit Theorems, Martingales</t>
    <phoneticPr fontId="1" type="noConversion"/>
  </si>
  <si>
    <t>Classical Mechanics of System, Solid Body Mechanics (including Euler equations)</t>
    <phoneticPr fontId="1" type="noConversion"/>
  </si>
  <si>
    <t>Electrostatics, Laplace Equations, Electric Fields in Matter, Magnetostatics, Magnetic Fields in Matter</t>
    <phoneticPr fontId="1" type="noConversion"/>
  </si>
  <si>
    <t>Thermal Physics (Basic Laws, Entropy Legendre Transform, Free Energies, Introduction to Ensembles)</t>
    <phoneticPr fontId="1" type="noConversion"/>
  </si>
  <si>
    <t>General Topology (Definition, Separation Axioms, Compactness, Compactification, Metrizability)</t>
    <phoneticPr fontId="1" type="noConversion"/>
  </si>
  <si>
    <t>Fundamental groups, Covering Spaces, Homology Theory</t>
    <phoneticPr fontId="1" type="noConversion"/>
  </si>
  <si>
    <t>Cohomology Theory, Products in Homology and Cohomology, Poincare Duality</t>
    <phoneticPr fontId="1" type="noConversion"/>
  </si>
  <si>
    <t>Fermi's Golden Rule, Relaticistic Quantum Mechanics, Quantum Field Theory, Scattering, Standard Model, Neutrino Oscillation</t>
    <phoneticPr fontId="1" type="noConversion"/>
  </si>
  <si>
    <t>Mechanics and Thermodynamics Experiments</t>
    <phoneticPr fontId="1" type="noConversion"/>
  </si>
  <si>
    <t>Electrodynamics, Optics and Solid State Physics Experiments</t>
    <phoneticPr fontId="1" type="noConversion"/>
  </si>
  <si>
    <t>Introduction to current research topics by physics professors</t>
    <phoneticPr fontId="1" type="noConversion"/>
  </si>
  <si>
    <t>Homological Algebra</t>
  </si>
  <si>
    <t>Graduate</t>
  </si>
  <si>
    <t>24 spring</t>
  </si>
  <si>
    <t>A+</t>
  </si>
  <si>
    <t>Sanghoon Baek</t>
  </si>
  <si>
    <t>Weibel - Homological Algebra</t>
  </si>
  <si>
    <t>A0</t>
  </si>
  <si>
    <t>B+</t>
  </si>
  <si>
    <t>B0</t>
  </si>
  <si>
    <t>Pass</t>
  </si>
  <si>
    <t>Topology</t>
  </si>
  <si>
    <t>Riemannian Geometry</t>
  </si>
  <si>
    <t>Complex Geometry</t>
  </si>
  <si>
    <t>Nguyen Ngoc Cuong</t>
  </si>
  <si>
    <t>(Lecture Note; Main Reference: Huybrechts - Complex Geometry, Hörmander - An Introduction to Complex Analysis in Several Variables)</t>
  </si>
  <si>
    <t>Geometric Topology</t>
  </si>
  <si>
    <t>Suhyoung Choi</t>
  </si>
  <si>
    <t>Suhyoung Choi - Real Projective Orbifolds with Ends and their Deformation Theory</t>
  </si>
  <si>
    <t>Curve Shortening Flow (CSF), Mean Curvature Flow, Maximal Principles of CSF, Well-posedness and convergence of CSF, Current Research Topics and Conjectures</t>
  </si>
  <si>
    <t>(Lecture Note; Main Reference: Zhu - Lectures on Mean Curvature Flow)</t>
  </si>
  <si>
    <t>Differential Geometry</t>
  </si>
  <si>
    <t>24 fall (now)</t>
  </si>
  <si>
    <t>Theory of Partial Differential Equations</t>
  </si>
  <si>
    <t>Myoungjean Bae</t>
  </si>
  <si>
    <t>Evans - Partial Differential Equations (First half)</t>
  </si>
  <si>
    <t>Abelian Categories, Derived Functors, Homology and Cohomology, Tor and Ext, Homological Dimensions, Group Cohomology</t>
  </si>
  <si>
    <t>(Lecture Note)</t>
  </si>
  <si>
    <t>/4.000</t>
  </si>
  <si>
    <t>Product</t>
  </si>
  <si>
    <t>Coursework List at KAIST - Dyne Kim (Undergraduate &amp; Graduate Merged)</t>
  </si>
  <si>
    <t>Orbifold Theory, Hyperbolic Geometry, Singularities of Orbifold</t>
  </si>
  <si>
    <t>Etc. Math</t>
  </si>
  <si>
    <t>Riemannian and pseudo-Riemannian manifolds, Connections, Geodesics, Curvature, Jacobi Fields, Comparison Theory</t>
  </si>
  <si>
    <t>Lee - Introduction to Riemannian Manifolds</t>
  </si>
  <si>
    <t>Several Complex Variables, Domain of Holomorphy, Complex Manifolds, Sheaves and Cohomology, Kähler Geometry</t>
  </si>
  <si>
    <t>total math credit</t>
  </si>
  <si>
    <t>Advanced Linear Algebra (Rigorous Proofs for Theorems in Elementary Linear Algebra, Linear Algebra over PID, Jordan Decomposition and Canonical Form, Bilinear Forms)</t>
  </si>
  <si>
    <t>Group Theory (Sylow Theory, Classification of Groups, Fundamental Theorem of Finitely Generated Abelian Groups), Ring Theory (PID, UFD, division rings)</t>
  </si>
  <si>
    <t>Ring Theory (Ideals, Modules), Field Theory (Galois Theory, Transcendence)</t>
  </si>
  <si>
    <t>Classical Algebraic Geometry (Variety Theory): variety, variety morphism, affine ring, birational morphism, blowup, Hilbert polynomial, intersection, introduction to schemes</t>
  </si>
  <si>
    <t>Humphreys - Linear Algebraic Groups</t>
  </si>
  <si>
    <t>Undergraduate Analysis (Limits and Continuity, Differentiation, Function of Bounded Variation, Riemann Integral)</t>
  </si>
  <si>
    <t>Undergraduate Analysis (Multivariable Functions, Multiple Integral, Fubini's Theorem, Vector Calculus, Generalized Stokes Theorem)</t>
  </si>
  <si>
    <t>Oscillatory Integral, Christ-Kiselev Lemma, Hardy-Littlewood-Sobolev Inequality, Dispersive PDE, Strichartz Estimate, Wellposedness of Semilinear Schrodinger Equations</t>
  </si>
  <si>
    <t>Stein, Shakarchi - PLA #4 Functional Analysis + Tao - Nonlinear Dispersive Equations</t>
  </si>
  <si>
    <t>Ji Oon Lee</t>
  </si>
  <si>
    <t>(Lecture Note; Main Reference: Rudin - Functional Analysis)</t>
  </si>
  <si>
    <t>Basic Three Types of PDE, BV Problem for Elliptic PDE, Mean Value Property, Maximum Principle, Initial&amp;Boundary Value Problem for Parabolic and Hyperbolic PDE</t>
  </si>
  <si>
    <t>Propositional Logic, Naive Set Theory, Brief Introduction to Axiomatic Set Theory and Category Theory</t>
  </si>
  <si>
    <t>GPA (/4.3 , /4.0)</t>
  </si>
  <si>
    <t>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</si>
</sst>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 "/>
    <numFmt numFmtId="165" formatCode="0.000_ "/>
  </numFmts>
  <fonts count="3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21FF85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4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65" fontId="2" fillId="9" borderId="1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12" xfId="0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21FF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F2CFC-9B62-453A-B276-5CAB6367ECBC}">
  <sheetPr>
    <pageSetUpPr fitToPage="1"/>
  </sheetPr>
  <dimension ref="A1:S62"/>
  <sheetViews>
    <sheetView tabSelected="1" topLeftCell="A22" zoomScale="40" zoomScaleNormal="40" workbookViewId="0">
      <selection activeCell="R37" sqref="R37"/>
    </sheetView>
  </sheetViews>
  <sheetFormatPr defaultRowHeight="14.4"/>
  <cols>
    <col min="2" max="2" width="8.21875" bestFit="1" customWidth="1"/>
    <col min="3" max="3" width="8.21875" customWidth="1"/>
    <col min="4" max="4" width="13.21875" customWidth="1"/>
    <col min="5" max="6" width="6.33203125" bestFit="1" customWidth="1"/>
    <col min="7" max="7" width="59" customWidth="1"/>
    <col min="8" max="8" width="11.77734375" customWidth="1"/>
    <col min="9" max="9" width="5.109375" bestFit="1" customWidth="1"/>
    <col min="10" max="10" width="11" bestFit="1" customWidth="1"/>
    <col min="11" max="11" width="5.44140625" bestFit="1" customWidth="1"/>
    <col min="12" max="13" width="4" hidden="1" customWidth="1"/>
    <col min="14" max="14" width="6.33203125" bestFit="1" customWidth="1"/>
    <col min="15" max="16" width="5.33203125" hidden="1" customWidth="1"/>
    <col min="17" max="17" width="18.33203125" bestFit="1" customWidth="1"/>
    <col min="18" max="18" width="117.5546875" customWidth="1"/>
    <col min="19" max="19" width="148.6640625" bestFit="1" customWidth="1"/>
  </cols>
  <sheetData>
    <row r="1" spans="1:19">
      <c r="A1" s="29" t="s">
        <v>256</v>
      </c>
      <c r="B1" s="29"/>
      <c r="C1" s="27">
        <f>SUM(N5:N12,N15:N19,N21:N22,N24:N25,N27:N29,N31:N38)</f>
        <v>87</v>
      </c>
      <c r="G1" s="29" t="s">
        <v>250</v>
      </c>
      <c r="H1" s="29"/>
      <c r="I1" s="29"/>
    </row>
    <row r="2" spans="1:19" ht="15" thickBot="1">
      <c r="B2" t="s">
        <v>164</v>
      </c>
      <c r="C2" t="s">
        <v>248</v>
      </c>
      <c r="E2" t="s">
        <v>192</v>
      </c>
      <c r="F2" t="s">
        <v>248</v>
      </c>
      <c r="G2" s="33" t="s">
        <v>191</v>
      </c>
      <c r="H2" s="33"/>
      <c r="I2" s="33"/>
    </row>
    <row r="3" spans="1:19" ht="15" thickBot="1">
      <c r="A3" s="8" t="s">
        <v>144</v>
      </c>
      <c r="B3" s="48" t="s">
        <v>270</v>
      </c>
      <c r="C3" s="48"/>
      <c r="D3" s="9" t="s">
        <v>59</v>
      </c>
      <c r="E3" s="48" t="s">
        <v>271</v>
      </c>
      <c r="F3" s="48"/>
      <c r="G3" s="9" t="s">
        <v>6</v>
      </c>
      <c r="H3" s="48" t="s">
        <v>190</v>
      </c>
      <c r="I3" s="48"/>
      <c r="J3" s="9" t="s">
        <v>63</v>
      </c>
      <c r="K3" s="48" t="s">
        <v>3</v>
      </c>
      <c r="L3" s="48"/>
      <c r="M3" s="48"/>
      <c r="N3" s="9" t="s">
        <v>131</v>
      </c>
      <c r="O3" s="48" t="s">
        <v>249</v>
      </c>
      <c r="P3" s="48"/>
      <c r="Q3" s="9" t="s">
        <v>5</v>
      </c>
      <c r="R3" s="9" t="s">
        <v>10</v>
      </c>
      <c r="S3" s="21" t="s">
        <v>64</v>
      </c>
    </row>
    <row r="4" spans="1:19" ht="15" customHeight="1" thickTop="1">
      <c r="A4" s="45" t="s">
        <v>142</v>
      </c>
      <c r="B4" s="28">
        <f>SUM(O5:O12,O15:O19,O21:O22,O24:O25,O27:O29,O31:O38)/SUM(N5:N12,N15:N19,N21:N22,N24:N25,N27:N29,N31:N38)</f>
        <v>3.9827586206896552</v>
      </c>
      <c r="C4" s="28">
        <f>SUM(P5:P12,P15:P19,P21:P22,P24:P25,P27:P29,P31:P38)/SUM(N5:N12,N15:N19,N21:N22,N24:N25,N27:N29,N31:N38)</f>
        <v>3.851724137931035</v>
      </c>
      <c r="D4" s="30" t="s">
        <v>231</v>
      </c>
      <c r="E4" s="28">
        <f>SUM(O5:O9)/SUM(N5:N9)</f>
        <v>3.9812500000000002</v>
      </c>
      <c r="F4" s="28">
        <f>SUM(P5:P9)/SUM(N5:N9)</f>
        <v>3.9249999999999998</v>
      </c>
      <c r="G4" s="10" t="s">
        <v>141</v>
      </c>
      <c r="H4" s="46" t="s">
        <v>41</v>
      </c>
      <c r="I4" s="46"/>
      <c r="J4" s="10" t="s">
        <v>128</v>
      </c>
      <c r="K4" s="7" t="s">
        <v>132</v>
      </c>
      <c r="L4" s="47"/>
      <c r="M4" s="47"/>
      <c r="N4" s="7">
        <v>0</v>
      </c>
      <c r="O4" s="47"/>
      <c r="P4" s="47"/>
      <c r="Q4" s="7"/>
      <c r="R4" s="10" t="s">
        <v>121</v>
      </c>
      <c r="S4" s="20" t="s">
        <v>65</v>
      </c>
    </row>
    <row r="5" spans="1:19">
      <c r="A5" s="40"/>
      <c r="B5" s="35"/>
      <c r="C5" s="35"/>
      <c r="D5" s="36"/>
      <c r="E5" s="35"/>
      <c r="F5" s="35"/>
      <c r="G5" s="11" t="s">
        <v>1</v>
      </c>
      <c r="H5" s="2" t="s">
        <v>7</v>
      </c>
      <c r="I5" s="2">
        <v>331</v>
      </c>
      <c r="J5" s="11" t="s">
        <v>0</v>
      </c>
      <c r="K5" s="1" t="s">
        <v>4</v>
      </c>
      <c r="L5" s="22">
        <v>3.7</v>
      </c>
      <c r="M5" s="22">
        <f>MIN(L5,4)</f>
        <v>3.7</v>
      </c>
      <c r="N5" s="1">
        <v>4</v>
      </c>
      <c r="O5" s="22">
        <f>N5*L5</f>
        <v>14.8</v>
      </c>
      <c r="P5" s="22">
        <f>N5*M5</f>
        <v>14.8</v>
      </c>
      <c r="Q5" s="1" t="s">
        <v>8</v>
      </c>
      <c r="R5" s="11" t="s">
        <v>173</v>
      </c>
      <c r="S5" s="15" t="s">
        <v>214</v>
      </c>
    </row>
    <row r="6" spans="1:19">
      <c r="A6" s="40"/>
      <c r="B6" s="35"/>
      <c r="C6" s="35"/>
      <c r="D6" s="36"/>
      <c r="E6" s="35"/>
      <c r="F6" s="35"/>
      <c r="G6" s="11" t="s">
        <v>194</v>
      </c>
      <c r="H6" s="3" t="s">
        <v>19</v>
      </c>
      <c r="I6" s="3">
        <v>430</v>
      </c>
      <c r="J6" s="11" t="s">
        <v>32</v>
      </c>
      <c r="K6" s="1" t="s">
        <v>13</v>
      </c>
      <c r="L6" s="22">
        <v>4.3</v>
      </c>
      <c r="M6" s="22">
        <f t="shared" ref="M6:M12" si="0">MIN(L6,4)</f>
        <v>4</v>
      </c>
      <c r="N6" s="1">
        <v>3</v>
      </c>
      <c r="O6" s="22">
        <f t="shared" ref="O6:O61" si="1">N6*L6</f>
        <v>12.899999999999999</v>
      </c>
      <c r="P6" s="22">
        <f t="shared" ref="P6:P62" si="2">N6*M6</f>
        <v>12</v>
      </c>
      <c r="Q6" s="1" t="s">
        <v>44</v>
      </c>
      <c r="R6" s="11" t="s">
        <v>174</v>
      </c>
      <c r="S6" s="15" t="s">
        <v>68</v>
      </c>
    </row>
    <row r="7" spans="1:19">
      <c r="A7" s="40"/>
      <c r="B7" s="35"/>
      <c r="C7" s="35"/>
      <c r="D7" s="36"/>
      <c r="E7" s="35"/>
      <c r="F7" s="35"/>
      <c r="G7" s="11" t="s">
        <v>52</v>
      </c>
      <c r="H7" s="4" t="s">
        <v>35</v>
      </c>
      <c r="I7" s="4">
        <v>531</v>
      </c>
      <c r="J7" s="11" t="s">
        <v>45</v>
      </c>
      <c r="K7" s="1" t="s">
        <v>74</v>
      </c>
      <c r="L7" s="22">
        <v>4</v>
      </c>
      <c r="M7" s="22">
        <f t="shared" si="0"/>
        <v>4</v>
      </c>
      <c r="N7" s="1">
        <v>3</v>
      </c>
      <c r="O7" s="22">
        <f t="shared" ref="O7:O9" si="3">N7*L7</f>
        <v>12</v>
      </c>
      <c r="P7" s="22">
        <f t="shared" si="2"/>
        <v>12</v>
      </c>
      <c r="Q7" s="1" t="s">
        <v>44</v>
      </c>
      <c r="R7" s="11" t="s">
        <v>171</v>
      </c>
      <c r="S7" s="15" t="s">
        <v>215</v>
      </c>
    </row>
    <row r="8" spans="1:19">
      <c r="A8" s="40"/>
      <c r="B8" s="35"/>
      <c r="C8" s="35"/>
      <c r="D8" s="36"/>
      <c r="E8" s="35"/>
      <c r="F8" s="35"/>
      <c r="G8" s="11" t="s">
        <v>145</v>
      </c>
      <c r="H8" s="4" t="s">
        <v>35</v>
      </c>
      <c r="I8" s="4">
        <v>532</v>
      </c>
      <c r="J8" s="11" t="s">
        <v>54</v>
      </c>
      <c r="K8" s="1" t="s">
        <v>227</v>
      </c>
      <c r="L8" s="22">
        <v>4</v>
      </c>
      <c r="M8" s="22">
        <f t="shared" si="0"/>
        <v>4</v>
      </c>
      <c r="N8" s="1">
        <v>3</v>
      </c>
      <c r="O8" s="22">
        <f t="shared" si="3"/>
        <v>12</v>
      </c>
      <c r="P8" s="22">
        <f t="shared" si="2"/>
        <v>12</v>
      </c>
      <c r="Q8" s="1" t="s">
        <v>44</v>
      </c>
      <c r="R8" s="11" t="s">
        <v>172</v>
      </c>
      <c r="S8" s="15" t="s">
        <v>216</v>
      </c>
    </row>
    <row r="9" spans="1:19">
      <c r="A9" s="40"/>
      <c r="B9" s="35"/>
      <c r="C9" s="35"/>
      <c r="D9" s="36"/>
      <c r="E9" s="35"/>
      <c r="F9" s="35"/>
      <c r="G9" s="11" t="s">
        <v>236</v>
      </c>
      <c r="H9" s="24" t="s">
        <v>222</v>
      </c>
      <c r="I9" s="24">
        <v>630</v>
      </c>
      <c r="J9" s="11" t="s">
        <v>223</v>
      </c>
      <c r="K9" s="1" t="s">
        <v>227</v>
      </c>
      <c r="L9" s="22">
        <v>4</v>
      </c>
      <c r="M9" s="22">
        <f t="shared" si="0"/>
        <v>4</v>
      </c>
      <c r="N9" s="1">
        <v>3</v>
      </c>
      <c r="O9" s="22">
        <f t="shared" si="3"/>
        <v>12</v>
      </c>
      <c r="P9" s="22">
        <f t="shared" si="2"/>
        <v>12</v>
      </c>
      <c r="Q9" s="1" t="s">
        <v>237</v>
      </c>
      <c r="R9" s="11" t="s">
        <v>238</v>
      </c>
      <c r="S9" s="15" t="s">
        <v>251</v>
      </c>
    </row>
    <row r="10" spans="1:19">
      <c r="A10" s="40"/>
      <c r="B10" s="35"/>
      <c r="C10" s="35"/>
      <c r="D10" s="38" t="s">
        <v>241</v>
      </c>
      <c r="E10" s="31">
        <f>SUM(O10:O12)/SUM(N10:N12)</f>
        <v>4.1999999999999993</v>
      </c>
      <c r="F10" s="31">
        <f>SUM(P10:P12)/SUM(N10:N12)</f>
        <v>4</v>
      </c>
      <c r="G10" s="26" t="s">
        <v>57</v>
      </c>
      <c r="H10" s="4" t="s">
        <v>35</v>
      </c>
      <c r="I10" s="4">
        <v>520</v>
      </c>
      <c r="J10" s="11" t="s">
        <v>54</v>
      </c>
      <c r="K10" s="1" t="s">
        <v>224</v>
      </c>
      <c r="L10" s="22">
        <v>4.3</v>
      </c>
      <c r="M10" s="22">
        <f t="shared" si="0"/>
        <v>4</v>
      </c>
      <c r="N10" s="1">
        <v>3</v>
      </c>
      <c r="O10" s="22">
        <f t="shared" ref="O10" si="4">N10*L10</f>
        <v>12.899999999999999</v>
      </c>
      <c r="P10" s="22">
        <f t="shared" si="2"/>
        <v>12</v>
      </c>
      <c r="Q10" s="1" t="s">
        <v>159</v>
      </c>
      <c r="R10" s="11" t="s">
        <v>161</v>
      </c>
      <c r="S10" s="15" t="s">
        <v>197</v>
      </c>
    </row>
    <row r="11" spans="1:19">
      <c r="A11" s="40"/>
      <c r="B11" s="35"/>
      <c r="C11" s="35"/>
      <c r="D11" s="38"/>
      <c r="E11" s="31"/>
      <c r="F11" s="31"/>
      <c r="G11" s="26" t="s">
        <v>232</v>
      </c>
      <c r="H11" s="24" t="s">
        <v>35</v>
      </c>
      <c r="I11" s="24">
        <v>621</v>
      </c>
      <c r="J11" s="11" t="s">
        <v>223</v>
      </c>
      <c r="K11" s="1" t="s">
        <v>224</v>
      </c>
      <c r="L11" s="22">
        <v>4.3</v>
      </c>
      <c r="M11" s="22">
        <f t="shared" si="0"/>
        <v>4</v>
      </c>
      <c r="N11" s="1">
        <v>3</v>
      </c>
      <c r="O11" s="22">
        <f>N11*L11</f>
        <v>12.899999999999999</v>
      </c>
      <c r="P11" s="22">
        <f t="shared" si="2"/>
        <v>12</v>
      </c>
      <c r="Q11" s="1" t="s">
        <v>159</v>
      </c>
      <c r="R11" s="11" t="s">
        <v>254</v>
      </c>
      <c r="S11" s="15" t="s">
        <v>253</v>
      </c>
    </row>
    <row r="12" spans="1:19">
      <c r="A12" s="40"/>
      <c r="B12" s="35"/>
      <c r="C12" s="35"/>
      <c r="D12" s="38"/>
      <c r="E12" s="31"/>
      <c r="F12" s="31"/>
      <c r="G12" s="26" t="s">
        <v>148</v>
      </c>
      <c r="H12" s="4" t="s">
        <v>35</v>
      </c>
      <c r="I12" s="4">
        <v>583</v>
      </c>
      <c r="J12" s="11" t="s">
        <v>54</v>
      </c>
      <c r="K12" s="1" t="s">
        <v>227</v>
      </c>
      <c r="L12" s="22">
        <v>4</v>
      </c>
      <c r="M12" s="22">
        <f t="shared" si="0"/>
        <v>4</v>
      </c>
      <c r="N12" s="1">
        <v>3</v>
      </c>
      <c r="O12" s="22">
        <f>N12*L12</f>
        <v>12</v>
      </c>
      <c r="P12" s="22">
        <f t="shared" si="2"/>
        <v>12</v>
      </c>
      <c r="Q12" s="1" t="s">
        <v>156</v>
      </c>
      <c r="R12" s="11" t="s">
        <v>240</v>
      </c>
      <c r="S12" s="15" t="s">
        <v>239</v>
      </c>
    </row>
    <row r="13" spans="1:19">
      <c r="A13" s="40"/>
      <c r="B13" s="35"/>
      <c r="C13" s="35"/>
      <c r="D13" s="38"/>
      <c r="E13" s="31"/>
      <c r="F13" s="31"/>
      <c r="G13" s="26" t="s">
        <v>233</v>
      </c>
      <c r="H13" s="24" t="s">
        <v>222</v>
      </c>
      <c r="I13" s="24">
        <v>623</v>
      </c>
      <c r="J13" s="39" t="s">
        <v>242</v>
      </c>
      <c r="K13" s="39"/>
      <c r="L13" s="39"/>
      <c r="M13" s="39"/>
      <c r="N13" s="39"/>
      <c r="O13" s="39"/>
      <c r="P13" s="39"/>
      <c r="Q13" s="14" t="s">
        <v>234</v>
      </c>
      <c r="R13" s="13" t="s">
        <v>235</v>
      </c>
      <c r="S13" s="41" t="s">
        <v>255</v>
      </c>
    </row>
    <row r="14" spans="1:19">
      <c r="A14" s="40"/>
      <c r="B14" s="35"/>
      <c r="C14" s="35"/>
      <c r="D14" s="36" t="s">
        <v>60</v>
      </c>
      <c r="E14" s="35">
        <f>SUM(O15:O19,O21:O22,O24:O25)/SUM(N15:N19,N21:N22,N24:N25)</f>
        <v>4.1714285714285717</v>
      </c>
      <c r="F14" s="35">
        <f>SUM(P15:P19,P21:P22,P24:P25)/SUM(N15:N19,N21:N22,N24:N25)</f>
        <v>3.9678571428571425</v>
      </c>
      <c r="G14" s="11" t="s">
        <v>133</v>
      </c>
      <c r="H14" s="37" t="s">
        <v>41</v>
      </c>
      <c r="I14" s="37"/>
      <c r="J14" s="11" t="s">
        <v>128</v>
      </c>
      <c r="K14" s="1" t="s">
        <v>132</v>
      </c>
      <c r="L14" s="32"/>
      <c r="M14" s="32"/>
      <c r="N14" s="1">
        <v>0</v>
      </c>
      <c r="O14" s="32"/>
      <c r="P14" s="32"/>
      <c r="Q14" s="1"/>
      <c r="R14" s="11" t="s">
        <v>42</v>
      </c>
      <c r="S14" s="15" t="s">
        <v>66</v>
      </c>
    </row>
    <row r="15" spans="1:19">
      <c r="A15" s="40"/>
      <c r="B15" s="35"/>
      <c r="C15" s="35"/>
      <c r="D15" s="36"/>
      <c r="E15" s="35"/>
      <c r="F15" s="35"/>
      <c r="G15" s="11" t="s">
        <v>14</v>
      </c>
      <c r="H15" s="5" t="s">
        <v>11</v>
      </c>
      <c r="I15" s="5">
        <v>212</v>
      </c>
      <c r="J15" s="11" t="s">
        <v>12</v>
      </c>
      <c r="K15" s="1" t="s">
        <v>13</v>
      </c>
      <c r="L15" s="22">
        <v>4.3</v>
      </c>
      <c r="M15" s="22">
        <f t="shared" ref="M15:M38" si="5">MIN(L15,4)</f>
        <v>4</v>
      </c>
      <c r="N15" s="1">
        <v>3</v>
      </c>
      <c r="O15" s="22">
        <f>N15*L15</f>
        <v>12.899999999999999</v>
      </c>
      <c r="P15" s="22">
        <f t="shared" si="2"/>
        <v>12</v>
      </c>
      <c r="Q15" s="1" t="s">
        <v>15</v>
      </c>
      <c r="R15" s="11" t="s">
        <v>21</v>
      </c>
      <c r="S15" s="15" t="s">
        <v>257</v>
      </c>
    </row>
    <row r="16" spans="1:19">
      <c r="A16" s="40"/>
      <c r="B16" s="35"/>
      <c r="C16" s="35"/>
      <c r="D16" s="36"/>
      <c r="E16" s="35"/>
      <c r="F16" s="35"/>
      <c r="G16" s="11" t="s">
        <v>28</v>
      </c>
      <c r="H16" s="2" t="s">
        <v>7</v>
      </c>
      <c r="I16" s="2">
        <v>311</v>
      </c>
      <c r="J16" s="11" t="s">
        <v>27</v>
      </c>
      <c r="K16" s="1" t="s">
        <v>13</v>
      </c>
      <c r="L16" s="22">
        <v>4.3</v>
      </c>
      <c r="M16" s="22">
        <f t="shared" si="5"/>
        <v>4</v>
      </c>
      <c r="N16" s="1">
        <v>4</v>
      </c>
      <c r="O16" s="22">
        <f>N16*L16</f>
        <v>17.2</v>
      </c>
      <c r="P16" s="22">
        <f t="shared" si="2"/>
        <v>16</v>
      </c>
      <c r="Q16" s="1" t="s">
        <v>30</v>
      </c>
      <c r="R16" s="11" t="s">
        <v>175</v>
      </c>
      <c r="S16" s="15" t="s">
        <v>258</v>
      </c>
    </row>
    <row r="17" spans="1:19">
      <c r="A17" s="40"/>
      <c r="B17" s="35"/>
      <c r="C17" s="35"/>
      <c r="D17" s="36"/>
      <c r="E17" s="35"/>
      <c r="F17" s="35"/>
      <c r="G17" s="11" t="s">
        <v>17</v>
      </c>
      <c r="H17" s="2" t="s">
        <v>7</v>
      </c>
      <c r="I17" s="2">
        <v>312</v>
      </c>
      <c r="J17" s="11" t="s">
        <v>12</v>
      </c>
      <c r="K17" s="1" t="s">
        <v>4</v>
      </c>
      <c r="L17" s="22">
        <v>3.7</v>
      </c>
      <c r="M17" s="22">
        <f t="shared" si="5"/>
        <v>3.7</v>
      </c>
      <c r="N17" s="1">
        <v>3</v>
      </c>
      <c r="O17" s="22">
        <f>N17*L17</f>
        <v>11.100000000000001</v>
      </c>
      <c r="P17" s="22">
        <f t="shared" si="2"/>
        <v>11.100000000000001</v>
      </c>
      <c r="Q17" s="1" t="s">
        <v>24</v>
      </c>
      <c r="R17" s="11" t="s">
        <v>176</v>
      </c>
      <c r="S17" s="15" t="s">
        <v>259</v>
      </c>
    </row>
    <row r="18" spans="1:19">
      <c r="A18" s="40"/>
      <c r="B18" s="35"/>
      <c r="C18" s="35"/>
      <c r="D18" s="36"/>
      <c r="E18" s="35"/>
      <c r="F18" s="35"/>
      <c r="G18" s="11" t="s">
        <v>47</v>
      </c>
      <c r="H18" s="3" t="s">
        <v>19</v>
      </c>
      <c r="I18" s="3">
        <v>412</v>
      </c>
      <c r="J18" s="11" t="s">
        <v>45</v>
      </c>
      <c r="K18" s="1" t="s">
        <v>125</v>
      </c>
      <c r="L18" s="22">
        <v>4.3</v>
      </c>
      <c r="M18" s="22">
        <f t="shared" si="5"/>
        <v>4</v>
      </c>
      <c r="N18" s="1">
        <v>3</v>
      </c>
      <c r="O18" s="22">
        <f>N18*L18</f>
        <v>12.899999999999999</v>
      </c>
      <c r="P18" s="22">
        <f t="shared" si="2"/>
        <v>12</v>
      </c>
      <c r="Q18" s="1" t="s">
        <v>48</v>
      </c>
      <c r="R18" s="11" t="s">
        <v>51</v>
      </c>
      <c r="S18" s="15" t="s">
        <v>69</v>
      </c>
    </row>
    <row r="19" spans="1:19">
      <c r="A19" s="40"/>
      <c r="B19" s="35"/>
      <c r="C19" s="35"/>
      <c r="D19" s="36"/>
      <c r="E19" s="35"/>
      <c r="F19" s="35"/>
      <c r="G19" s="11" t="s">
        <v>195</v>
      </c>
      <c r="H19" s="3" t="s">
        <v>19</v>
      </c>
      <c r="I19" s="3">
        <v>411</v>
      </c>
      <c r="J19" s="11" t="s">
        <v>32</v>
      </c>
      <c r="K19" s="1" t="s">
        <v>13</v>
      </c>
      <c r="L19" s="22">
        <v>4.3</v>
      </c>
      <c r="M19" s="22">
        <f t="shared" si="5"/>
        <v>4</v>
      </c>
      <c r="N19" s="1">
        <v>3</v>
      </c>
      <c r="O19" s="22">
        <f>N19*L19</f>
        <v>12.899999999999999</v>
      </c>
      <c r="P19" s="22">
        <f t="shared" si="2"/>
        <v>12</v>
      </c>
      <c r="Q19" s="1" t="s">
        <v>24</v>
      </c>
      <c r="R19" s="11" t="s">
        <v>40</v>
      </c>
      <c r="S19" s="15" t="s">
        <v>260</v>
      </c>
    </row>
    <row r="20" spans="1:19">
      <c r="A20" s="40"/>
      <c r="B20" s="35"/>
      <c r="C20" s="35"/>
      <c r="D20" s="36"/>
      <c r="E20" s="35"/>
      <c r="F20" s="35"/>
      <c r="G20" s="11" t="s">
        <v>189</v>
      </c>
      <c r="H20" s="25" t="s">
        <v>193</v>
      </c>
      <c r="I20" s="25">
        <v>495</v>
      </c>
      <c r="J20" s="11" t="s">
        <v>129</v>
      </c>
      <c r="K20" s="1" t="s">
        <v>230</v>
      </c>
      <c r="L20" s="32"/>
      <c r="M20" s="32"/>
      <c r="N20" s="1">
        <v>1</v>
      </c>
      <c r="O20" s="32"/>
      <c r="P20" s="32"/>
      <c r="Q20" s="1" t="s">
        <v>48</v>
      </c>
      <c r="R20" s="11" t="s">
        <v>198</v>
      </c>
      <c r="S20" s="15" t="s">
        <v>199</v>
      </c>
    </row>
    <row r="21" spans="1:19">
      <c r="A21" s="40"/>
      <c r="B21" s="35"/>
      <c r="C21" s="35"/>
      <c r="D21" s="36"/>
      <c r="E21" s="35"/>
      <c r="F21" s="35"/>
      <c r="G21" s="11" t="s">
        <v>56</v>
      </c>
      <c r="H21" s="4" t="s">
        <v>35</v>
      </c>
      <c r="I21" s="4">
        <v>510</v>
      </c>
      <c r="J21" s="11" t="s">
        <v>54</v>
      </c>
      <c r="K21" s="1" t="s">
        <v>227</v>
      </c>
      <c r="L21" s="22">
        <v>4</v>
      </c>
      <c r="M21" s="22">
        <f t="shared" si="5"/>
        <v>4</v>
      </c>
      <c r="N21" s="1">
        <v>3</v>
      </c>
      <c r="O21" s="22">
        <f t="shared" ref="O21" si="6">N21*L21</f>
        <v>12</v>
      </c>
      <c r="P21" s="22">
        <f t="shared" si="2"/>
        <v>12</v>
      </c>
      <c r="Q21" s="1" t="s">
        <v>58</v>
      </c>
      <c r="R21" s="11" t="s">
        <v>169</v>
      </c>
      <c r="S21" s="15" t="s">
        <v>201</v>
      </c>
    </row>
    <row r="22" spans="1:19">
      <c r="A22" s="40"/>
      <c r="B22" s="35"/>
      <c r="C22" s="35"/>
      <c r="D22" s="36"/>
      <c r="E22" s="35"/>
      <c r="F22" s="35"/>
      <c r="G22" s="11" t="s">
        <v>46</v>
      </c>
      <c r="H22" s="4" t="s">
        <v>35</v>
      </c>
      <c r="I22" s="4">
        <v>511</v>
      </c>
      <c r="J22" s="11" t="s">
        <v>45</v>
      </c>
      <c r="K22" s="1" t="s">
        <v>74</v>
      </c>
      <c r="L22" s="22">
        <v>4</v>
      </c>
      <c r="M22" s="22">
        <f t="shared" si="5"/>
        <v>4</v>
      </c>
      <c r="N22" s="1">
        <v>3</v>
      </c>
      <c r="O22" s="22">
        <f>N22*L22</f>
        <v>12</v>
      </c>
      <c r="P22" s="22">
        <f t="shared" si="2"/>
        <v>12</v>
      </c>
      <c r="Q22" s="1" t="s">
        <v>30</v>
      </c>
      <c r="R22" s="11" t="s">
        <v>49</v>
      </c>
      <c r="S22" s="15" t="s">
        <v>196</v>
      </c>
    </row>
    <row r="23" spans="1:19" ht="14.4" customHeight="1">
      <c r="A23" s="40"/>
      <c r="B23" s="35"/>
      <c r="C23" s="35"/>
      <c r="D23" s="36"/>
      <c r="E23" s="35"/>
      <c r="F23" s="35"/>
      <c r="G23" s="11" t="s">
        <v>149</v>
      </c>
      <c r="H23" s="4" t="s">
        <v>35</v>
      </c>
      <c r="I23" s="4">
        <v>512</v>
      </c>
      <c r="J23" s="34" t="s">
        <v>150</v>
      </c>
      <c r="K23" s="34"/>
      <c r="L23" s="34"/>
      <c r="M23" s="34"/>
      <c r="N23" s="34"/>
      <c r="O23" s="34"/>
      <c r="P23" s="34"/>
      <c r="Q23" s="1" t="s">
        <v>155</v>
      </c>
      <c r="R23" s="11" t="s">
        <v>247</v>
      </c>
      <c r="S23" s="15" t="s">
        <v>200</v>
      </c>
    </row>
    <row r="24" spans="1:19" ht="14.4" customHeight="1">
      <c r="A24" s="40"/>
      <c r="B24" s="35"/>
      <c r="C24" s="35"/>
      <c r="D24" s="36"/>
      <c r="E24" s="35"/>
      <c r="F24" s="35"/>
      <c r="G24" s="11" t="s">
        <v>221</v>
      </c>
      <c r="H24" s="4" t="s">
        <v>35</v>
      </c>
      <c r="I24" s="4">
        <v>513</v>
      </c>
      <c r="J24" s="11" t="s">
        <v>223</v>
      </c>
      <c r="K24" s="1" t="s">
        <v>224</v>
      </c>
      <c r="L24" s="22">
        <v>4.3</v>
      </c>
      <c r="M24" s="22">
        <f t="shared" si="5"/>
        <v>4</v>
      </c>
      <c r="N24" s="1">
        <v>3</v>
      </c>
      <c r="O24" s="22">
        <f>N24*L24</f>
        <v>12.899999999999999</v>
      </c>
      <c r="P24" s="22">
        <f t="shared" si="2"/>
        <v>12</v>
      </c>
      <c r="Q24" s="1" t="s">
        <v>225</v>
      </c>
      <c r="R24" s="11" t="s">
        <v>226</v>
      </c>
      <c r="S24" s="15" t="s">
        <v>246</v>
      </c>
    </row>
    <row r="25" spans="1:19">
      <c r="A25" s="40"/>
      <c r="B25" s="35"/>
      <c r="C25" s="35"/>
      <c r="D25" s="36"/>
      <c r="E25" s="35"/>
      <c r="F25" s="35"/>
      <c r="G25" s="11" t="s">
        <v>38</v>
      </c>
      <c r="H25" s="4" t="s">
        <v>35</v>
      </c>
      <c r="I25" s="4">
        <v>583</v>
      </c>
      <c r="J25" s="11" t="s">
        <v>32</v>
      </c>
      <c r="K25" s="1" t="s">
        <v>13</v>
      </c>
      <c r="L25" s="22">
        <v>4.3</v>
      </c>
      <c r="M25" s="22">
        <f t="shared" si="5"/>
        <v>4</v>
      </c>
      <c r="N25" s="1">
        <v>3</v>
      </c>
      <c r="O25" s="22">
        <f t="shared" si="1"/>
        <v>12.899999999999999</v>
      </c>
      <c r="P25" s="22">
        <f t="shared" si="2"/>
        <v>12</v>
      </c>
      <c r="Q25" s="1" t="s">
        <v>43</v>
      </c>
      <c r="R25" s="11" t="s">
        <v>261</v>
      </c>
      <c r="S25" s="15" t="s">
        <v>202</v>
      </c>
    </row>
    <row r="26" spans="1:19">
      <c r="A26" s="40"/>
      <c r="B26" s="35"/>
      <c r="C26" s="35"/>
      <c r="D26" s="36" t="s">
        <v>62</v>
      </c>
      <c r="E26" s="35">
        <f>SUM(O31:O35,O27:O29)/SUM(N27:N29,N31:N35)</f>
        <v>3.8439999999999999</v>
      </c>
      <c r="F26" s="35">
        <f>SUM(P31:P35,P27:P29)/SUM(N27:N29,N31:N35)</f>
        <v>3.7239999999999998</v>
      </c>
      <c r="G26" s="11" t="s">
        <v>26</v>
      </c>
      <c r="H26" s="5" t="s">
        <v>11</v>
      </c>
      <c r="I26" s="5">
        <v>241</v>
      </c>
      <c r="J26" s="11" t="s">
        <v>27</v>
      </c>
      <c r="K26" s="1" t="s">
        <v>132</v>
      </c>
      <c r="L26" s="32"/>
      <c r="M26" s="32"/>
      <c r="N26" s="1">
        <v>4</v>
      </c>
      <c r="O26" s="32"/>
      <c r="P26" s="32"/>
      <c r="Q26" s="1" t="s">
        <v>29</v>
      </c>
      <c r="R26" s="11" t="s">
        <v>177</v>
      </c>
      <c r="S26" s="15" t="s">
        <v>262</v>
      </c>
    </row>
    <row r="27" spans="1:19">
      <c r="A27" s="40"/>
      <c r="B27" s="35"/>
      <c r="C27" s="35"/>
      <c r="D27" s="36"/>
      <c r="E27" s="35"/>
      <c r="F27" s="35"/>
      <c r="G27" s="11" t="s">
        <v>16</v>
      </c>
      <c r="H27" s="5" t="s">
        <v>11</v>
      </c>
      <c r="I27" s="5">
        <v>242</v>
      </c>
      <c r="J27" s="11" t="s">
        <v>12</v>
      </c>
      <c r="K27" s="1" t="s">
        <v>13</v>
      </c>
      <c r="L27" s="22">
        <v>4.3</v>
      </c>
      <c r="M27" s="22">
        <f t="shared" si="5"/>
        <v>4</v>
      </c>
      <c r="N27" s="1">
        <v>4</v>
      </c>
      <c r="O27" s="22">
        <f t="shared" si="1"/>
        <v>17.2</v>
      </c>
      <c r="P27" s="22">
        <f t="shared" si="2"/>
        <v>16</v>
      </c>
      <c r="Q27" s="1" t="s">
        <v>23</v>
      </c>
      <c r="R27" s="11" t="s">
        <v>178</v>
      </c>
      <c r="S27" s="15" t="s">
        <v>263</v>
      </c>
    </row>
    <row r="28" spans="1:19">
      <c r="A28" s="40"/>
      <c r="B28" s="35"/>
      <c r="C28" s="35"/>
      <c r="D28" s="36"/>
      <c r="E28" s="35"/>
      <c r="F28" s="35"/>
      <c r="G28" s="11" t="s">
        <v>2</v>
      </c>
      <c r="H28" s="2" t="s">
        <v>7</v>
      </c>
      <c r="I28" s="2">
        <v>341</v>
      </c>
      <c r="J28" s="11" t="s">
        <v>0</v>
      </c>
      <c r="K28" s="1" t="s">
        <v>4</v>
      </c>
      <c r="L28" s="22">
        <v>3.7</v>
      </c>
      <c r="M28" s="22">
        <f t="shared" si="5"/>
        <v>3.7</v>
      </c>
      <c r="N28" s="1">
        <v>3</v>
      </c>
      <c r="O28" s="22">
        <f t="shared" si="1"/>
        <v>11.100000000000001</v>
      </c>
      <c r="P28" s="22">
        <f t="shared" si="2"/>
        <v>11.100000000000001</v>
      </c>
      <c r="Q28" s="1" t="s">
        <v>9</v>
      </c>
      <c r="R28" s="11" t="s">
        <v>36</v>
      </c>
      <c r="S28" s="15" t="s">
        <v>203</v>
      </c>
    </row>
    <row r="29" spans="1:19">
      <c r="A29" s="40"/>
      <c r="B29" s="35"/>
      <c r="C29" s="35"/>
      <c r="D29" s="36"/>
      <c r="E29" s="35"/>
      <c r="F29" s="35"/>
      <c r="G29" s="11" t="s">
        <v>18</v>
      </c>
      <c r="H29" s="3" t="s">
        <v>19</v>
      </c>
      <c r="I29" s="3">
        <v>441</v>
      </c>
      <c r="J29" s="11" t="s">
        <v>12</v>
      </c>
      <c r="K29" s="1" t="s">
        <v>20</v>
      </c>
      <c r="L29" s="22">
        <v>3</v>
      </c>
      <c r="M29" s="22">
        <f t="shared" si="5"/>
        <v>3</v>
      </c>
      <c r="N29" s="1">
        <v>3</v>
      </c>
      <c r="O29" s="22">
        <f t="shared" si="1"/>
        <v>9</v>
      </c>
      <c r="P29" s="22">
        <f t="shared" si="2"/>
        <v>9</v>
      </c>
      <c r="Q29" s="1" t="s">
        <v>25</v>
      </c>
      <c r="R29" s="11" t="s">
        <v>22</v>
      </c>
      <c r="S29" s="15" t="s">
        <v>204</v>
      </c>
    </row>
    <row r="30" spans="1:19">
      <c r="A30" s="40"/>
      <c r="B30" s="35"/>
      <c r="C30" s="35"/>
      <c r="D30" s="36"/>
      <c r="E30" s="35"/>
      <c r="F30" s="35"/>
      <c r="G30" s="11" t="s">
        <v>124</v>
      </c>
      <c r="H30" s="25" t="s">
        <v>193</v>
      </c>
      <c r="I30" s="25">
        <v>495</v>
      </c>
      <c r="J30" s="11" t="s">
        <v>32</v>
      </c>
      <c r="K30" s="1" t="s">
        <v>132</v>
      </c>
      <c r="L30" s="32"/>
      <c r="M30" s="32"/>
      <c r="N30" s="1">
        <v>1</v>
      </c>
      <c r="O30" s="32"/>
      <c r="P30" s="32"/>
      <c r="Q30" s="1" t="s">
        <v>9</v>
      </c>
      <c r="R30" s="11" t="s">
        <v>265</v>
      </c>
      <c r="S30" s="15" t="s">
        <v>264</v>
      </c>
    </row>
    <row r="31" spans="1:19">
      <c r="A31" s="40"/>
      <c r="B31" s="35"/>
      <c r="C31" s="35"/>
      <c r="D31" s="36"/>
      <c r="E31" s="35"/>
      <c r="F31" s="35"/>
      <c r="G31" s="11" t="s">
        <v>53</v>
      </c>
      <c r="H31" s="4" t="s">
        <v>35</v>
      </c>
      <c r="I31" s="4">
        <v>540</v>
      </c>
      <c r="J31" s="11" t="s">
        <v>45</v>
      </c>
      <c r="K31" s="1" t="s">
        <v>125</v>
      </c>
      <c r="L31" s="22">
        <v>4.3</v>
      </c>
      <c r="M31" s="22">
        <f t="shared" si="5"/>
        <v>4</v>
      </c>
      <c r="N31" s="1">
        <v>3</v>
      </c>
      <c r="O31" s="22">
        <f t="shared" si="1"/>
        <v>12.899999999999999</v>
      </c>
      <c r="P31" s="22">
        <f t="shared" si="2"/>
        <v>12</v>
      </c>
      <c r="Q31" s="1" t="s">
        <v>266</v>
      </c>
      <c r="R31" s="11" t="s">
        <v>179</v>
      </c>
      <c r="S31" s="15" t="s">
        <v>67</v>
      </c>
    </row>
    <row r="32" spans="1:19">
      <c r="A32" s="40"/>
      <c r="B32" s="35"/>
      <c r="C32" s="35"/>
      <c r="D32" s="36"/>
      <c r="E32" s="35"/>
      <c r="F32" s="35"/>
      <c r="G32" s="11" t="s">
        <v>34</v>
      </c>
      <c r="H32" s="4" t="s">
        <v>35</v>
      </c>
      <c r="I32" s="4">
        <v>541</v>
      </c>
      <c r="J32" s="11" t="s">
        <v>32</v>
      </c>
      <c r="K32" s="1" t="s">
        <v>4</v>
      </c>
      <c r="L32" s="22">
        <v>3.7</v>
      </c>
      <c r="M32" s="22">
        <f t="shared" si="5"/>
        <v>3.7</v>
      </c>
      <c r="N32" s="1">
        <v>3</v>
      </c>
      <c r="O32" s="22">
        <f t="shared" si="1"/>
        <v>11.100000000000001</v>
      </c>
      <c r="P32" s="22">
        <f t="shared" si="2"/>
        <v>11.100000000000001</v>
      </c>
      <c r="Q32" s="1" t="s">
        <v>9</v>
      </c>
      <c r="R32" s="11" t="s">
        <v>37</v>
      </c>
      <c r="S32" s="15" t="s">
        <v>205</v>
      </c>
    </row>
    <row r="33" spans="1:19">
      <c r="A33" s="40"/>
      <c r="B33" s="35"/>
      <c r="C33" s="35"/>
      <c r="D33" s="36"/>
      <c r="E33" s="35"/>
      <c r="F33" s="35"/>
      <c r="G33" s="11" t="s">
        <v>55</v>
      </c>
      <c r="H33" s="24" t="s">
        <v>35</v>
      </c>
      <c r="I33" s="24">
        <v>641</v>
      </c>
      <c r="J33" s="11" t="s">
        <v>54</v>
      </c>
      <c r="K33" s="1" t="s">
        <v>228</v>
      </c>
      <c r="L33" s="22">
        <v>3.3</v>
      </c>
      <c r="M33" s="22">
        <f t="shared" si="5"/>
        <v>3.3</v>
      </c>
      <c r="N33" s="1">
        <v>3</v>
      </c>
      <c r="O33" s="22">
        <f>N33*L33</f>
        <v>9.8999999999999986</v>
      </c>
      <c r="P33" s="22">
        <f t="shared" si="2"/>
        <v>9.8999999999999986</v>
      </c>
      <c r="Q33" s="1" t="s">
        <v>266</v>
      </c>
      <c r="R33" s="11" t="s">
        <v>267</v>
      </c>
      <c r="S33" s="15" t="s">
        <v>207</v>
      </c>
    </row>
    <row r="34" spans="1:19">
      <c r="A34" s="40"/>
      <c r="B34" s="35"/>
      <c r="C34" s="35"/>
      <c r="D34" s="36"/>
      <c r="E34" s="35"/>
      <c r="F34" s="35"/>
      <c r="G34" s="11" t="s">
        <v>243</v>
      </c>
      <c r="H34" s="24" t="s">
        <v>35</v>
      </c>
      <c r="I34" s="24">
        <v>645</v>
      </c>
      <c r="J34" s="11" t="s">
        <v>223</v>
      </c>
      <c r="K34" s="1" t="s">
        <v>227</v>
      </c>
      <c r="L34" s="22">
        <v>4</v>
      </c>
      <c r="M34" s="22">
        <f t="shared" si="5"/>
        <v>4</v>
      </c>
      <c r="N34" s="1">
        <v>3</v>
      </c>
      <c r="O34" s="22">
        <f t="shared" ref="O34" si="7">N34*L34</f>
        <v>12</v>
      </c>
      <c r="P34" s="22">
        <f t="shared" si="2"/>
        <v>12</v>
      </c>
      <c r="Q34" s="1" t="s">
        <v>244</v>
      </c>
      <c r="R34" s="11" t="s">
        <v>245</v>
      </c>
      <c r="S34" s="15" t="s">
        <v>268</v>
      </c>
    </row>
    <row r="35" spans="1:19">
      <c r="A35" s="40"/>
      <c r="B35" s="35"/>
      <c r="C35" s="35"/>
      <c r="D35" s="36"/>
      <c r="E35" s="35"/>
      <c r="F35" s="35"/>
      <c r="G35" s="11" t="s">
        <v>61</v>
      </c>
      <c r="H35" s="24" t="s">
        <v>35</v>
      </c>
      <c r="I35" s="24">
        <v>646</v>
      </c>
      <c r="J35" s="11" t="s">
        <v>54</v>
      </c>
      <c r="K35" s="1" t="s">
        <v>224</v>
      </c>
      <c r="L35" s="22">
        <v>4.3</v>
      </c>
      <c r="M35" s="22">
        <f t="shared" si="5"/>
        <v>4</v>
      </c>
      <c r="N35" s="1">
        <v>3</v>
      </c>
      <c r="O35" s="22">
        <f t="shared" si="1"/>
        <v>12.899999999999999</v>
      </c>
      <c r="P35" s="22">
        <f t="shared" si="2"/>
        <v>12</v>
      </c>
      <c r="Q35" s="1" t="s">
        <v>25</v>
      </c>
      <c r="R35" s="11" t="s">
        <v>180</v>
      </c>
      <c r="S35" s="15" t="s">
        <v>208</v>
      </c>
    </row>
    <row r="36" spans="1:19">
      <c r="A36" s="40"/>
      <c r="B36" s="35"/>
      <c r="C36" s="35"/>
      <c r="D36" s="36" t="s">
        <v>252</v>
      </c>
      <c r="E36" s="35">
        <f>SUM(O36:O38)/SUM(N36:N38)</f>
        <v>3.5666666666666669</v>
      </c>
      <c r="F36" s="35">
        <f>SUM(P36:P38)/SUM(N36:N38)</f>
        <v>3.5666666666666669</v>
      </c>
      <c r="G36" s="11" t="s">
        <v>31</v>
      </c>
      <c r="H36" s="5" t="s">
        <v>11</v>
      </c>
      <c r="I36" s="5">
        <v>270</v>
      </c>
      <c r="J36" s="11" t="s">
        <v>32</v>
      </c>
      <c r="K36" s="1" t="s">
        <v>4</v>
      </c>
      <c r="L36" s="22">
        <v>3.7</v>
      </c>
      <c r="M36" s="22">
        <f t="shared" si="5"/>
        <v>3.7</v>
      </c>
      <c r="N36" s="1">
        <v>3</v>
      </c>
      <c r="O36" s="22">
        <f t="shared" si="1"/>
        <v>11.100000000000001</v>
      </c>
      <c r="P36" s="22">
        <f t="shared" si="2"/>
        <v>11.100000000000001</v>
      </c>
      <c r="Q36" s="1" t="s">
        <v>44</v>
      </c>
      <c r="R36" s="11" t="s">
        <v>50</v>
      </c>
      <c r="S36" s="15" t="s">
        <v>269</v>
      </c>
    </row>
    <row r="37" spans="1:19">
      <c r="A37" s="40"/>
      <c r="B37" s="35"/>
      <c r="C37" s="35"/>
      <c r="D37" s="36"/>
      <c r="E37" s="35"/>
      <c r="F37" s="35"/>
      <c r="G37" s="11" t="s">
        <v>167</v>
      </c>
      <c r="H37" s="3" t="s">
        <v>19</v>
      </c>
      <c r="I37" s="3">
        <v>480</v>
      </c>
      <c r="J37" s="11" t="s">
        <v>54</v>
      </c>
      <c r="K37" s="1" t="s">
        <v>227</v>
      </c>
      <c r="L37" s="22">
        <v>4</v>
      </c>
      <c r="M37" s="22">
        <f t="shared" si="5"/>
        <v>4</v>
      </c>
      <c r="N37" s="1">
        <v>3</v>
      </c>
      <c r="O37" s="22">
        <f t="shared" ref="O37" si="8">N37*L37</f>
        <v>12</v>
      </c>
      <c r="P37" s="22">
        <f t="shared" si="2"/>
        <v>12</v>
      </c>
      <c r="Q37" s="1" t="s">
        <v>153</v>
      </c>
      <c r="R37" s="11" t="s">
        <v>154</v>
      </c>
      <c r="S37" s="15" t="s">
        <v>209</v>
      </c>
    </row>
    <row r="38" spans="1:19">
      <c r="A38" s="40"/>
      <c r="B38" s="35"/>
      <c r="C38" s="35"/>
      <c r="D38" s="36"/>
      <c r="E38" s="35"/>
      <c r="F38" s="35"/>
      <c r="G38" s="11" t="s">
        <v>146</v>
      </c>
      <c r="H38" s="4" t="s">
        <v>35</v>
      </c>
      <c r="I38" s="4">
        <v>550</v>
      </c>
      <c r="J38" s="11" t="s">
        <v>147</v>
      </c>
      <c r="K38" s="1" t="s">
        <v>229</v>
      </c>
      <c r="L38" s="22">
        <v>3</v>
      </c>
      <c r="M38" s="22">
        <f t="shared" si="5"/>
        <v>3</v>
      </c>
      <c r="N38" s="1">
        <v>3</v>
      </c>
      <c r="O38" s="22">
        <f>N38*L38</f>
        <v>9</v>
      </c>
      <c r="P38" s="22">
        <f t="shared" si="2"/>
        <v>9</v>
      </c>
      <c r="Q38" s="1" t="s">
        <v>158</v>
      </c>
      <c r="R38" s="11" t="s">
        <v>181</v>
      </c>
      <c r="S38" s="15" t="s">
        <v>210</v>
      </c>
    </row>
    <row r="39" spans="1:19">
      <c r="A39" s="40"/>
      <c r="B39" s="35"/>
      <c r="C39" s="35"/>
      <c r="D39" s="36"/>
      <c r="E39" s="35"/>
      <c r="F39" s="35"/>
      <c r="G39" s="11" t="s">
        <v>151</v>
      </c>
      <c r="H39" s="4" t="s">
        <v>35</v>
      </c>
      <c r="I39" s="4">
        <v>583</v>
      </c>
      <c r="J39" s="34" t="s">
        <v>150</v>
      </c>
      <c r="K39" s="34"/>
      <c r="L39" s="34"/>
      <c r="M39" s="34"/>
      <c r="N39" s="34"/>
      <c r="O39" s="34"/>
      <c r="P39" s="34"/>
      <c r="Q39" s="1" t="s">
        <v>157</v>
      </c>
      <c r="R39" s="11" t="s">
        <v>170</v>
      </c>
      <c r="S39" s="15" t="s">
        <v>206</v>
      </c>
    </row>
    <row r="40" spans="1:19">
      <c r="A40" s="40" t="s">
        <v>143</v>
      </c>
      <c r="B40" s="35">
        <f>SUM(O42:O43,O45,O47:O49,O53:O56,O58:O62)/SUM(N42:N43,N45,N47:N49,N53:N56,N58:N62)</f>
        <v>3.9073170731707321</v>
      </c>
      <c r="C40" s="35">
        <f>SUM(P42:P43,P45,P47:P49,P53:P56,P58:P62)/SUM(N42:N43,N45,N47:N49,N53:N56,N58:N62)</f>
        <v>3.8121951219512189</v>
      </c>
      <c r="D40" s="36" t="s">
        <v>123</v>
      </c>
      <c r="E40" s="35">
        <f>SUM(O42:O43)/SUM(N42:N43)</f>
        <v>4.1499999999999995</v>
      </c>
      <c r="F40" s="35">
        <f>SUM(P42:P43)/SUM(N42:N43)</f>
        <v>4</v>
      </c>
      <c r="G40" s="12" t="s">
        <v>134</v>
      </c>
      <c r="H40" s="37" t="s">
        <v>41</v>
      </c>
      <c r="I40" s="37"/>
      <c r="J40" s="11" t="s">
        <v>128</v>
      </c>
      <c r="K40" s="1" t="s">
        <v>74</v>
      </c>
      <c r="L40" s="32"/>
      <c r="M40" s="32"/>
      <c r="N40" s="1">
        <v>3</v>
      </c>
      <c r="O40" s="32"/>
      <c r="P40" s="32"/>
      <c r="Q40" s="12"/>
      <c r="R40" s="12" t="s">
        <v>107</v>
      </c>
      <c r="S40" s="15" t="s">
        <v>108</v>
      </c>
    </row>
    <row r="41" spans="1:19">
      <c r="A41" s="40"/>
      <c r="B41" s="35"/>
      <c r="C41" s="35"/>
      <c r="D41" s="36"/>
      <c r="E41" s="35"/>
      <c r="F41" s="35"/>
      <c r="G41" s="12" t="s">
        <v>135</v>
      </c>
      <c r="H41" s="37" t="s">
        <v>41</v>
      </c>
      <c r="I41" s="37"/>
      <c r="J41" s="11" t="s">
        <v>128</v>
      </c>
      <c r="K41" s="1" t="s">
        <v>13</v>
      </c>
      <c r="L41" s="32"/>
      <c r="M41" s="32"/>
      <c r="N41" s="1">
        <v>3</v>
      </c>
      <c r="O41" s="32"/>
      <c r="P41" s="32"/>
      <c r="Q41" s="12"/>
      <c r="R41" s="12" t="s">
        <v>103</v>
      </c>
      <c r="S41" s="15" t="s">
        <v>109</v>
      </c>
    </row>
    <row r="42" spans="1:19">
      <c r="A42" s="40"/>
      <c r="B42" s="35"/>
      <c r="C42" s="35"/>
      <c r="D42" s="36"/>
      <c r="E42" s="35"/>
      <c r="F42" s="35"/>
      <c r="G42" s="12" t="s">
        <v>70</v>
      </c>
      <c r="H42" s="5" t="s">
        <v>11</v>
      </c>
      <c r="I42" s="5">
        <v>221</v>
      </c>
      <c r="J42" s="13" t="s">
        <v>0</v>
      </c>
      <c r="K42" s="1" t="s">
        <v>13</v>
      </c>
      <c r="L42" s="22">
        <v>4.3</v>
      </c>
      <c r="M42" s="22">
        <f t="shared" ref="M42:M43" si="9">MIN(L42,4)</f>
        <v>4</v>
      </c>
      <c r="N42" s="1">
        <v>3</v>
      </c>
      <c r="O42" s="22">
        <f>N42*L42</f>
        <v>12.899999999999999</v>
      </c>
      <c r="P42" s="22">
        <f t="shared" si="2"/>
        <v>12</v>
      </c>
      <c r="Q42" s="14" t="s">
        <v>76</v>
      </c>
      <c r="R42" s="12" t="s">
        <v>182</v>
      </c>
      <c r="S42" s="15" t="s">
        <v>73</v>
      </c>
    </row>
    <row r="43" spans="1:19">
      <c r="A43" s="40"/>
      <c r="B43" s="35"/>
      <c r="C43" s="35"/>
      <c r="D43" s="36"/>
      <c r="E43" s="35"/>
      <c r="F43" s="35"/>
      <c r="G43" s="12" t="s">
        <v>71</v>
      </c>
      <c r="H43" s="5" t="s">
        <v>11</v>
      </c>
      <c r="I43" s="5">
        <v>222</v>
      </c>
      <c r="J43" s="13" t="s">
        <v>12</v>
      </c>
      <c r="K43" s="1" t="s">
        <v>74</v>
      </c>
      <c r="L43" s="22">
        <v>4</v>
      </c>
      <c r="M43" s="22">
        <f t="shared" si="9"/>
        <v>4</v>
      </c>
      <c r="N43" s="1">
        <v>3</v>
      </c>
      <c r="O43" s="22">
        <f>N43*L43</f>
        <v>12</v>
      </c>
      <c r="P43" s="22">
        <f t="shared" si="2"/>
        <v>12</v>
      </c>
      <c r="Q43" s="14" t="s">
        <v>76</v>
      </c>
      <c r="R43" s="12" t="s">
        <v>183</v>
      </c>
      <c r="S43" s="15" t="s">
        <v>211</v>
      </c>
    </row>
    <row r="44" spans="1:19">
      <c r="A44" s="40"/>
      <c r="B44" s="35"/>
      <c r="C44" s="35"/>
      <c r="D44" s="36" t="s">
        <v>165</v>
      </c>
      <c r="E44" s="35">
        <f>O45/N45</f>
        <v>4.3</v>
      </c>
      <c r="F44" s="35">
        <f>P45/N45</f>
        <v>4</v>
      </c>
      <c r="G44" s="12" t="s">
        <v>136</v>
      </c>
      <c r="H44" s="37" t="s">
        <v>41</v>
      </c>
      <c r="I44" s="37"/>
      <c r="J44" s="11" t="s">
        <v>128</v>
      </c>
      <c r="K44" s="1" t="s">
        <v>13</v>
      </c>
      <c r="L44" s="32"/>
      <c r="M44" s="32"/>
      <c r="N44" s="1">
        <v>3</v>
      </c>
      <c r="O44" s="32"/>
      <c r="P44" s="32"/>
      <c r="Q44" s="12"/>
      <c r="R44" s="12" t="s">
        <v>105</v>
      </c>
      <c r="S44" s="15" t="s">
        <v>106</v>
      </c>
    </row>
    <row r="45" spans="1:19">
      <c r="A45" s="40"/>
      <c r="B45" s="35"/>
      <c r="C45" s="35"/>
      <c r="D45" s="36"/>
      <c r="E45" s="35"/>
      <c r="F45" s="35"/>
      <c r="G45" s="12" t="s">
        <v>72</v>
      </c>
      <c r="H45" s="5" t="s">
        <v>11</v>
      </c>
      <c r="I45" s="5">
        <v>231</v>
      </c>
      <c r="J45" s="13" t="s">
        <v>0</v>
      </c>
      <c r="K45" s="1" t="s">
        <v>13</v>
      </c>
      <c r="L45" s="22">
        <v>4.3</v>
      </c>
      <c r="M45" s="22">
        <f t="shared" ref="M45" si="10">MIN(L45,4)</f>
        <v>4</v>
      </c>
      <c r="N45" s="1">
        <v>3</v>
      </c>
      <c r="O45" s="22">
        <f>N45*L45</f>
        <v>12.899999999999999</v>
      </c>
      <c r="P45" s="22">
        <f t="shared" si="2"/>
        <v>12</v>
      </c>
      <c r="Q45" s="1" t="s">
        <v>75</v>
      </c>
      <c r="R45" s="12" t="s">
        <v>184</v>
      </c>
      <c r="S45" s="15" t="s">
        <v>212</v>
      </c>
    </row>
    <row r="46" spans="1:19">
      <c r="A46" s="40"/>
      <c r="B46" s="35"/>
      <c r="C46" s="35"/>
      <c r="D46" s="36" t="s">
        <v>122</v>
      </c>
      <c r="E46" s="35">
        <f>SUM(O47:O49)/SUM(N47:N49)</f>
        <v>4</v>
      </c>
      <c r="F46" s="35">
        <f>SUM(P47:P49)/SUM(N47:N49)</f>
        <v>3.9000000000000004</v>
      </c>
      <c r="G46" s="12" t="s">
        <v>137</v>
      </c>
      <c r="H46" s="37" t="s">
        <v>41</v>
      </c>
      <c r="I46" s="37"/>
      <c r="J46" s="11" t="s">
        <v>128</v>
      </c>
      <c r="K46" s="1" t="s">
        <v>13</v>
      </c>
      <c r="L46" s="32"/>
      <c r="M46" s="32"/>
      <c r="N46" s="1">
        <v>3</v>
      </c>
      <c r="O46" s="32"/>
      <c r="P46" s="32"/>
      <c r="Q46" s="12"/>
      <c r="R46" s="12" t="s">
        <v>102</v>
      </c>
      <c r="S46" s="15" t="s">
        <v>110</v>
      </c>
    </row>
    <row r="47" spans="1:19">
      <c r="A47" s="40"/>
      <c r="B47" s="35"/>
      <c r="C47" s="35"/>
      <c r="D47" s="36"/>
      <c r="E47" s="35"/>
      <c r="F47" s="35"/>
      <c r="G47" s="12" t="s">
        <v>81</v>
      </c>
      <c r="H47" s="2" t="s">
        <v>7</v>
      </c>
      <c r="I47" s="2">
        <v>311</v>
      </c>
      <c r="J47" s="13" t="s">
        <v>27</v>
      </c>
      <c r="K47" s="1" t="s">
        <v>74</v>
      </c>
      <c r="L47" s="22">
        <v>4</v>
      </c>
      <c r="M47" s="22">
        <f t="shared" ref="M47:M49" si="11">MIN(L47,4)</f>
        <v>4</v>
      </c>
      <c r="N47" s="1">
        <v>3</v>
      </c>
      <c r="O47" s="22">
        <f t="shared" si="1"/>
        <v>12</v>
      </c>
      <c r="P47" s="22">
        <f t="shared" si="2"/>
        <v>12</v>
      </c>
      <c r="Q47" s="1" t="s">
        <v>79</v>
      </c>
      <c r="R47" s="12" t="s">
        <v>185</v>
      </c>
      <c r="S47" s="15" t="s">
        <v>213</v>
      </c>
    </row>
    <row r="48" spans="1:19">
      <c r="A48" s="40"/>
      <c r="B48" s="35"/>
      <c r="C48" s="35"/>
      <c r="D48" s="36"/>
      <c r="E48" s="35"/>
      <c r="F48" s="35"/>
      <c r="G48" s="12" t="s">
        <v>78</v>
      </c>
      <c r="H48" s="2" t="s">
        <v>7</v>
      </c>
      <c r="I48" s="2">
        <v>312</v>
      </c>
      <c r="J48" s="13" t="s">
        <v>12</v>
      </c>
      <c r="K48" s="1" t="s">
        <v>13</v>
      </c>
      <c r="L48" s="22">
        <v>4.3</v>
      </c>
      <c r="M48" s="22">
        <f t="shared" si="11"/>
        <v>4</v>
      </c>
      <c r="N48" s="1">
        <v>3</v>
      </c>
      <c r="O48" s="22">
        <f t="shared" si="1"/>
        <v>12.899999999999999</v>
      </c>
      <c r="P48" s="22">
        <f t="shared" si="2"/>
        <v>12</v>
      </c>
      <c r="Q48" s="1" t="s">
        <v>79</v>
      </c>
      <c r="R48" s="12" t="s">
        <v>186</v>
      </c>
      <c r="S48" s="15" t="s">
        <v>82</v>
      </c>
    </row>
    <row r="49" spans="1:19">
      <c r="A49" s="40"/>
      <c r="B49" s="35"/>
      <c r="C49" s="35"/>
      <c r="D49" s="36"/>
      <c r="E49" s="35"/>
      <c r="F49" s="35"/>
      <c r="G49" s="12" t="s">
        <v>168</v>
      </c>
      <c r="H49" s="3" t="s">
        <v>19</v>
      </c>
      <c r="I49" s="3">
        <v>489</v>
      </c>
      <c r="J49" s="13" t="s">
        <v>45</v>
      </c>
      <c r="K49" s="1" t="s">
        <v>127</v>
      </c>
      <c r="L49" s="22">
        <v>3.7</v>
      </c>
      <c r="M49" s="22">
        <f t="shared" si="11"/>
        <v>3.7</v>
      </c>
      <c r="N49" s="1">
        <v>3</v>
      </c>
      <c r="O49" s="22">
        <f t="shared" si="1"/>
        <v>11.100000000000001</v>
      </c>
      <c r="P49" s="22">
        <f t="shared" si="2"/>
        <v>11.100000000000001</v>
      </c>
      <c r="Q49" s="1" t="s">
        <v>95</v>
      </c>
      <c r="R49" s="12" t="s">
        <v>111</v>
      </c>
      <c r="S49" s="15" t="s">
        <v>112</v>
      </c>
    </row>
    <row r="50" spans="1:19">
      <c r="A50" s="40"/>
      <c r="B50" s="35"/>
      <c r="C50" s="35"/>
      <c r="D50" s="36" t="s">
        <v>93</v>
      </c>
      <c r="E50" s="35">
        <f>SUM(O53:O56)/SUM(N53:N56)</f>
        <v>3.75</v>
      </c>
      <c r="F50" s="35">
        <f>SUM(P53:P56)/SUM(N53:N56)</f>
        <v>3.6750000000000003</v>
      </c>
      <c r="G50" s="12" t="s">
        <v>138</v>
      </c>
      <c r="H50" s="37" t="s">
        <v>41</v>
      </c>
      <c r="I50" s="37"/>
      <c r="J50" s="11" t="s">
        <v>128</v>
      </c>
      <c r="K50" s="1" t="s">
        <v>13</v>
      </c>
      <c r="L50" s="32"/>
      <c r="M50" s="32"/>
      <c r="N50" s="1">
        <v>3</v>
      </c>
      <c r="O50" s="32"/>
      <c r="P50" s="32"/>
      <c r="Q50" s="12"/>
      <c r="R50" s="12" t="s">
        <v>103</v>
      </c>
      <c r="S50" s="15" t="s">
        <v>104</v>
      </c>
    </row>
    <row r="51" spans="1:19">
      <c r="A51" s="40"/>
      <c r="B51" s="35"/>
      <c r="C51" s="35"/>
      <c r="D51" s="36"/>
      <c r="E51" s="35"/>
      <c r="F51" s="35"/>
      <c r="G51" s="12" t="s">
        <v>139</v>
      </c>
      <c r="H51" s="37" t="s">
        <v>41</v>
      </c>
      <c r="I51" s="37"/>
      <c r="J51" s="11" t="s">
        <v>128</v>
      </c>
      <c r="K51" s="1" t="s">
        <v>13</v>
      </c>
      <c r="L51" s="32"/>
      <c r="M51" s="32"/>
      <c r="N51" s="1">
        <v>3</v>
      </c>
      <c r="O51" s="32"/>
      <c r="P51" s="32"/>
      <c r="Q51" s="12"/>
      <c r="R51" s="12" t="s">
        <v>100</v>
      </c>
      <c r="S51" s="15" t="s">
        <v>101</v>
      </c>
    </row>
    <row r="52" spans="1:19">
      <c r="A52" s="40"/>
      <c r="B52" s="35"/>
      <c r="C52" s="35"/>
      <c r="D52" s="36"/>
      <c r="E52" s="35"/>
      <c r="F52" s="35"/>
      <c r="G52" s="11" t="s">
        <v>140</v>
      </c>
      <c r="H52" s="37" t="s">
        <v>41</v>
      </c>
      <c r="I52" s="37"/>
      <c r="J52" s="11" t="s">
        <v>128</v>
      </c>
      <c r="K52" s="1" t="s">
        <v>132</v>
      </c>
      <c r="L52" s="32"/>
      <c r="M52" s="32"/>
      <c r="N52" s="1">
        <v>0</v>
      </c>
      <c r="O52" s="32"/>
      <c r="P52" s="32"/>
      <c r="Q52" s="12"/>
      <c r="R52" s="12" t="s">
        <v>33</v>
      </c>
      <c r="S52" s="15" t="s">
        <v>99</v>
      </c>
    </row>
    <row r="53" spans="1:19">
      <c r="A53" s="40"/>
      <c r="B53" s="35"/>
      <c r="C53" s="35"/>
      <c r="D53" s="36"/>
      <c r="E53" s="35"/>
      <c r="F53" s="35"/>
      <c r="G53" s="12" t="s">
        <v>93</v>
      </c>
      <c r="H53" s="5" t="s">
        <v>11</v>
      </c>
      <c r="I53" s="5">
        <v>241</v>
      </c>
      <c r="J53" s="13" t="s">
        <v>45</v>
      </c>
      <c r="K53" s="1" t="s">
        <v>4</v>
      </c>
      <c r="L53" s="22">
        <v>3.7</v>
      </c>
      <c r="M53" s="22">
        <f t="shared" ref="M53:M56" si="12">MIN(L53,4)</f>
        <v>3.7</v>
      </c>
      <c r="N53" s="1">
        <v>3</v>
      </c>
      <c r="O53" s="22">
        <f t="shared" ref="O53" si="13">N53*L53</f>
        <v>11.100000000000001</v>
      </c>
      <c r="P53" s="22">
        <f t="shared" si="2"/>
        <v>11.100000000000001</v>
      </c>
      <c r="Q53" s="1" t="s">
        <v>96</v>
      </c>
      <c r="R53" s="12" t="s">
        <v>114</v>
      </c>
      <c r="S53" s="15" t="s">
        <v>113</v>
      </c>
    </row>
    <row r="54" spans="1:19">
      <c r="A54" s="40"/>
      <c r="B54" s="35"/>
      <c r="C54" s="35"/>
      <c r="D54" s="36"/>
      <c r="E54" s="35"/>
      <c r="F54" s="35"/>
      <c r="G54" s="12" t="s">
        <v>85</v>
      </c>
      <c r="H54" s="2" t="s">
        <v>7</v>
      </c>
      <c r="I54" s="2">
        <v>301</v>
      </c>
      <c r="J54" s="13" t="s">
        <v>27</v>
      </c>
      <c r="K54" s="1" t="s">
        <v>13</v>
      </c>
      <c r="L54" s="22">
        <v>4.3</v>
      </c>
      <c r="M54" s="22">
        <f t="shared" si="12"/>
        <v>4</v>
      </c>
      <c r="N54" s="1">
        <v>3</v>
      </c>
      <c r="O54" s="22">
        <f t="shared" si="1"/>
        <v>12.899999999999999</v>
      </c>
      <c r="P54" s="22">
        <f t="shared" si="2"/>
        <v>12</v>
      </c>
      <c r="Q54" s="1" t="s">
        <v>98</v>
      </c>
      <c r="R54" s="12" t="s">
        <v>187</v>
      </c>
      <c r="S54" s="15" t="s">
        <v>83</v>
      </c>
    </row>
    <row r="55" spans="1:19">
      <c r="A55" s="40"/>
      <c r="B55" s="35"/>
      <c r="C55" s="35"/>
      <c r="D55" s="36"/>
      <c r="E55" s="35"/>
      <c r="F55" s="35"/>
      <c r="G55" s="12" t="s">
        <v>77</v>
      </c>
      <c r="H55" s="2" t="s">
        <v>7</v>
      </c>
      <c r="I55" s="2">
        <v>302</v>
      </c>
      <c r="J55" s="12" t="s">
        <v>12</v>
      </c>
      <c r="K55" s="1" t="s">
        <v>74</v>
      </c>
      <c r="L55" s="22">
        <v>4</v>
      </c>
      <c r="M55" s="22">
        <f t="shared" si="12"/>
        <v>4</v>
      </c>
      <c r="N55" s="1">
        <v>3</v>
      </c>
      <c r="O55" s="22">
        <f t="shared" si="1"/>
        <v>12</v>
      </c>
      <c r="P55" s="22">
        <f t="shared" si="2"/>
        <v>12</v>
      </c>
      <c r="Q55" s="1" t="s">
        <v>80</v>
      </c>
      <c r="R55" s="12" t="s">
        <v>188</v>
      </c>
      <c r="S55" s="15" t="s">
        <v>84</v>
      </c>
    </row>
    <row r="56" spans="1:19">
      <c r="A56" s="40"/>
      <c r="B56" s="35"/>
      <c r="C56" s="35"/>
      <c r="D56" s="36"/>
      <c r="E56" s="35"/>
      <c r="F56" s="35"/>
      <c r="G56" s="12" t="s">
        <v>92</v>
      </c>
      <c r="H56" s="3" t="s">
        <v>19</v>
      </c>
      <c r="I56" s="3">
        <v>475</v>
      </c>
      <c r="J56" s="13" t="s">
        <v>45</v>
      </c>
      <c r="K56" s="1" t="s">
        <v>20</v>
      </c>
      <c r="L56" s="22">
        <v>3</v>
      </c>
      <c r="M56" s="22">
        <f t="shared" si="12"/>
        <v>3</v>
      </c>
      <c r="N56" s="1">
        <v>3</v>
      </c>
      <c r="O56" s="22">
        <f t="shared" ref="O56" si="14">N56*L56</f>
        <v>9</v>
      </c>
      <c r="P56" s="22">
        <f t="shared" si="2"/>
        <v>9</v>
      </c>
      <c r="Q56" s="1" t="s">
        <v>94</v>
      </c>
      <c r="R56" s="12" t="s">
        <v>116</v>
      </c>
      <c r="S56" s="15" t="s">
        <v>117</v>
      </c>
    </row>
    <row r="57" spans="1:19">
      <c r="A57" s="40"/>
      <c r="B57" s="35"/>
      <c r="C57" s="35"/>
      <c r="D57" s="36"/>
      <c r="E57" s="35"/>
      <c r="F57" s="35"/>
      <c r="G57" s="12" t="s">
        <v>152</v>
      </c>
      <c r="H57" s="3" t="s">
        <v>19</v>
      </c>
      <c r="I57" s="3">
        <v>450</v>
      </c>
      <c r="J57" s="39" t="s">
        <v>150</v>
      </c>
      <c r="K57" s="39"/>
      <c r="L57" s="39"/>
      <c r="M57" s="39"/>
      <c r="N57" s="39"/>
      <c r="O57" s="39"/>
      <c r="P57" s="39"/>
      <c r="Q57" s="1" t="s">
        <v>160</v>
      </c>
      <c r="R57" s="12" t="s">
        <v>162</v>
      </c>
      <c r="S57" s="15" t="s">
        <v>217</v>
      </c>
    </row>
    <row r="58" spans="1:19">
      <c r="A58" s="40"/>
      <c r="B58" s="35"/>
      <c r="C58" s="35"/>
      <c r="D58" s="36" t="s">
        <v>163</v>
      </c>
      <c r="E58" s="35">
        <f>SUM(O58:O59)/SUM(N58:N59)</f>
        <v>3.85</v>
      </c>
      <c r="F58" s="35">
        <f>SUM(P58:P59)/SUM(N58:N59)</f>
        <v>3.85</v>
      </c>
      <c r="G58" s="12" t="s">
        <v>86</v>
      </c>
      <c r="H58" s="5" t="s">
        <v>11</v>
      </c>
      <c r="I58" s="5">
        <v>212</v>
      </c>
      <c r="J58" s="13" t="s">
        <v>27</v>
      </c>
      <c r="K58" s="1" t="s">
        <v>74</v>
      </c>
      <c r="L58" s="22">
        <v>4</v>
      </c>
      <c r="M58" s="22">
        <f t="shared" ref="M58:M62" si="15">MIN(L58,4)</f>
        <v>4</v>
      </c>
      <c r="N58" s="1">
        <v>3</v>
      </c>
      <c r="O58" s="22">
        <f t="shared" si="1"/>
        <v>12</v>
      </c>
      <c r="P58" s="22">
        <f t="shared" si="2"/>
        <v>12</v>
      </c>
      <c r="Q58" s="1" t="s">
        <v>87</v>
      </c>
      <c r="R58" s="12" t="s">
        <v>88</v>
      </c>
      <c r="S58" s="15" t="s">
        <v>89</v>
      </c>
    </row>
    <row r="59" spans="1:19">
      <c r="A59" s="40"/>
      <c r="B59" s="35"/>
      <c r="C59" s="35"/>
      <c r="D59" s="36"/>
      <c r="E59" s="35"/>
      <c r="F59" s="35"/>
      <c r="G59" s="12" t="s">
        <v>90</v>
      </c>
      <c r="H59" s="3" t="s">
        <v>19</v>
      </c>
      <c r="I59" s="3">
        <v>465</v>
      </c>
      <c r="J59" s="13" t="s">
        <v>32</v>
      </c>
      <c r="K59" s="1" t="s">
        <v>4</v>
      </c>
      <c r="L59" s="22">
        <v>3.7</v>
      </c>
      <c r="M59" s="22">
        <f t="shared" si="15"/>
        <v>3.7</v>
      </c>
      <c r="N59" s="1">
        <v>3</v>
      </c>
      <c r="O59" s="22">
        <f t="shared" si="1"/>
        <v>11.100000000000001</v>
      </c>
      <c r="P59" s="22">
        <f t="shared" si="2"/>
        <v>11.100000000000001</v>
      </c>
      <c r="Q59" s="1" t="s">
        <v>87</v>
      </c>
      <c r="R59" s="12" t="s">
        <v>130</v>
      </c>
      <c r="S59" s="15" t="s">
        <v>115</v>
      </c>
    </row>
    <row r="60" spans="1:19">
      <c r="A60" s="40"/>
      <c r="B60" s="35"/>
      <c r="C60" s="35"/>
      <c r="D60" s="36" t="s">
        <v>166</v>
      </c>
      <c r="E60" s="35">
        <f>SUM(O60:O62)/SUM(N60:N62)</f>
        <v>3.66</v>
      </c>
      <c r="F60" s="35">
        <f>SUM(P60:P62)/SUM(N60:N62)</f>
        <v>3.6</v>
      </c>
      <c r="G60" s="12" t="s">
        <v>118</v>
      </c>
      <c r="H60" s="5" t="s">
        <v>11</v>
      </c>
      <c r="I60" s="5">
        <v>251</v>
      </c>
      <c r="J60" s="13" t="s">
        <v>32</v>
      </c>
      <c r="K60" s="1" t="s">
        <v>4</v>
      </c>
      <c r="L60" s="22">
        <v>3.7</v>
      </c>
      <c r="M60" s="22">
        <f t="shared" si="15"/>
        <v>3.7</v>
      </c>
      <c r="N60" s="1">
        <v>2</v>
      </c>
      <c r="O60" s="22">
        <f t="shared" si="1"/>
        <v>7.4</v>
      </c>
      <c r="P60" s="22">
        <f t="shared" si="2"/>
        <v>7.4</v>
      </c>
      <c r="Q60" s="1" t="s">
        <v>97</v>
      </c>
      <c r="R60" s="12" t="s">
        <v>39</v>
      </c>
      <c r="S60" s="15" t="s">
        <v>218</v>
      </c>
    </row>
    <row r="61" spans="1:19">
      <c r="A61" s="40"/>
      <c r="B61" s="35"/>
      <c r="C61" s="35"/>
      <c r="D61" s="36"/>
      <c r="E61" s="35"/>
      <c r="F61" s="35"/>
      <c r="G61" s="12" t="s">
        <v>119</v>
      </c>
      <c r="H61" s="2" t="s">
        <v>7</v>
      </c>
      <c r="I61" s="2">
        <v>351</v>
      </c>
      <c r="J61" s="13" t="s">
        <v>45</v>
      </c>
      <c r="K61" s="1" t="s">
        <v>126</v>
      </c>
      <c r="L61" s="22">
        <v>3.3</v>
      </c>
      <c r="M61" s="22">
        <f t="shared" si="15"/>
        <v>3.3</v>
      </c>
      <c r="N61" s="1">
        <v>2</v>
      </c>
      <c r="O61" s="22">
        <f t="shared" si="1"/>
        <v>6.6</v>
      </c>
      <c r="P61" s="22">
        <f t="shared" si="2"/>
        <v>6.6</v>
      </c>
      <c r="Q61" s="1" t="s">
        <v>97</v>
      </c>
      <c r="R61" s="12" t="s">
        <v>39</v>
      </c>
      <c r="S61" s="15" t="s">
        <v>219</v>
      </c>
    </row>
    <row r="62" spans="1:19" ht="15" thickBot="1">
      <c r="A62" s="42"/>
      <c r="B62" s="43"/>
      <c r="C62" s="43"/>
      <c r="D62" s="44"/>
      <c r="E62" s="43"/>
      <c r="F62" s="43"/>
      <c r="G62" s="16" t="s">
        <v>91</v>
      </c>
      <c r="H62" s="17" t="s">
        <v>19</v>
      </c>
      <c r="I62" s="17">
        <v>487</v>
      </c>
      <c r="J62" s="18" t="s">
        <v>45</v>
      </c>
      <c r="K62" s="6" t="s">
        <v>13</v>
      </c>
      <c r="L62" s="23">
        <v>4.3</v>
      </c>
      <c r="M62" s="23">
        <f t="shared" si="15"/>
        <v>4</v>
      </c>
      <c r="N62" s="6">
        <v>1</v>
      </c>
      <c r="O62" s="23">
        <f>L62*N62</f>
        <v>4.3</v>
      </c>
      <c r="P62" s="23">
        <f t="shared" si="2"/>
        <v>4</v>
      </c>
      <c r="Q62" s="6" t="s">
        <v>120</v>
      </c>
      <c r="R62" s="16" t="s">
        <v>39</v>
      </c>
      <c r="S62" s="19" t="s">
        <v>220</v>
      </c>
    </row>
  </sheetData>
  <mergeCells count="84">
    <mergeCell ref="A1:B1"/>
    <mergeCell ref="H52:I52"/>
    <mergeCell ref="G2:I2"/>
    <mergeCell ref="H41:I41"/>
    <mergeCell ref="H44:I44"/>
    <mergeCell ref="H46:I46"/>
    <mergeCell ref="H50:I50"/>
    <mergeCell ref="H51:I51"/>
    <mergeCell ref="E36:E39"/>
    <mergeCell ref="H3:I3"/>
    <mergeCell ref="H4:I4"/>
    <mergeCell ref="H14:I14"/>
    <mergeCell ref="H40:I40"/>
    <mergeCell ref="A4:A39"/>
    <mergeCell ref="A40:A62"/>
    <mergeCell ref="B4:B39"/>
    <mergeCell ref="B40:B62"/>
    <mergeCell ref="E40:E43"/>
    <mergeCell ref="E44:E45"/>
    <mergeCell ref="E46:E49"/>
    <mergeCell ref="E50:E57"/>
    <mergeCell ref="E58:E59"/>
    <mergeCell ref="D46:D49"/>
    <mergeCell ref="D50:D57"/>
    <mergeCell ref="D60:D62"/>
    <mergeCell ref="D14:D25"/>
    <mergeCell ref="D26:D35"/>
    <mergeCell ref="D36:D39"/>
    <mergeCell ref="D40:D43"/>
    <mergeCell ref="L4:M4"/>
    <mergeCell ref="L14:M14"/>
    <mergeCell ref="L26:M26"/>
    <mergeCell ref="L30:M30"/>
    <mergeCell ref="L40:M40"/>
    <mergeCell ref="L41:M41"/>
    <mergeCell ref="O3:P3"/>
    <mergeCell ref="O4:P4"/>
    <mergeCell ref="O14:P14"/>
    <mergeCell ref="K3:M3"/>
    <mergeCell ref="L20:M20"/>
    <mergeCell ref="L44:M44"/>
    <mergeCell ref="L46:M46"/>
    <mergeCell ref="L50:M50"/>
    <mergeCell ref="L51:M51"/>
    <mergeCell ref="L52:M52"/>
    <mergeCell ref="O51:P51"/>
    <mergeCell ref="O52:P52"/>
    <mergeCell ref="O20:P20"/>
    <mergeCell ref="O26:P26"/>
    <mergeCell ref="O30:P30"/>
    <mergeCell ref="O40:P40"/>
    <mergeCell ref="O41:P41"/>
    <mergeCell ref="J57:P57"/>
    <mergeCell ref="J39:P39"/>
    <mergeCell ref="J23:P23"/>
    <mergeCell ref="J13:P13"/>
    <mergeCell ref="F4:F9"/>
    <mergeCell ref="F10:F13"/>
    <mergeCell ref="F14:F25"/>
    <mergeCell ref="F26:F35"/>
    <mergeCell ref="F36:F39"/>
    <mergeCell ref="F40:F43"/>
    <mergeCell ref="F44:F45"/>
    <mergeCell ref="F46:F49"/>
    <mergeCell ref="F50:F57"/>
    <mergeCell ref="O44:P44"/>
    <mergeCell ref="O46:P46"/>
    <mergeCell ref="O50:P50"/>
    <mergeCell ref="F58:F59"/>
    <mergeCell ref="F60:F62"/>
    <mergeCell ref="C40:C62"/>
    <mergeCell ref="C4:C39"/>
    <mergeCell ref="G1:I1"/>
    <mergeCell ref="E3:F3"/>
    <mergeCell ref="B3:C3"/>
    <mergeCell ref="E4:E9"/>
    <mergeCell ref="D4:D9"/>
    <mergeCell ref="D10:D13"/>
    <mergeCell ref="E10:E13"/>
    <mergeCell ref="E60:E62"/>
    <mergeCell ref="D44:D45"/>
    <mergeCell ref="D58:D59"/>
    <mergeCell ref="E14:E25"/>
    <mergeCell ref="E26:E35"/>
  </mergeCells>
  <phoneticPr fontId="1" type="noConversion"/>
  <pageMargins left="0.25" right="0.25" top="0.75" bottom="0.75" header="0.3" footer="0.3"/>
  <pageSetup paperSize="9" scale="34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Sheet1!syllabusView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Dyne</dc:creator>
  <cp:lastModifiedBy>Dyne</cp:lastModifiedBy>
  <cp:lastPrinted>2024-11-17T06:30:03Z</cp:lastPrinted>
  <dcterms:created xsi:type="dcterms:W3CDTF">2023-05-25T03:43:48Z</dcterms:created>
  <dcterms:modified xsi:type="dcterms:W3CDTF">2024-11-17T06:30:13Z</dcterms:modified>
</cp:coreProperties>
</file>