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steve_nicklin_dxc_com/Documents/PSM/02 Architecture/Amazon AWS/"/>
    </mc:Choice>
  </mc:AlternateContent>
  <xr:revisionPtr revIDLastSave="215" documentId="8_{FA0C809B-1A59-41E5-BF40-71750978D40B}" xr6:coauthVersionLast="46" xr6:coauthVersionMax="46" xr10:uidLastSave="{AE586692-A71B-448C-A154-98BAFA482F3F}"/>
  <bookViews>
    <workbookView xWindow="7080" yWindow="-13620" windowWidth="21840" windowHeight="13140" activeTab="2" xr2:uid="{698F40EF-E8F6-4902-A89D-17D442575356}"/>
  </bookViews>
  <sheets>
    <sheet name="Change Control" sheetId="1" r:id="rId1"/>
    <sheet name="Assumptions" sheetId="4" r:id="rId2"/>
    <sheet name="20220110 Estim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3" l="1"/>
  <c r="E22" i="3"/>
  <c r="E23" i="3"/>
  <c r="E13" i="3"/>
  <c r="E21" i="3"/>
  <c r="E12" i="3"/>
  <c r="E3" i="3"/>
  <c r="E4" i="3"/>
  <c r="E5" i="3"/>
  <c r="E6" i="3"/>
  <c r="E7" i="3"/>
  <c r="E8" i="3"/>
  <c r="E9" i="3"/>
  <c r="E10" i="3"/>
  <c r="E14" i="3"/>
  <c r="E15" i="3"/>
  <c r="E16" i="3"/>
  <c r="E17" i="3"/>
  <c r="E18" i="3"/>
  <c r="E19" i="3"/>
  <c r="E24" i="3"/>
  <c r="E25" i="3"/>
  <c r="E26" i="3"/>
  <c r="E2" i="3"/>
  <c r="F29" i="3"/>
  <c r="H3" i="3" s="1"/>
  <c r="B4" i="1"/>
  <c r="B3" i="1"/>
  <c r="H2" i="3" l="1"/>
  <c r="H14" i="3"/>
  <c r="H24" i="3"/>
  <c r="H12" i="3"/>
  <c r="H10" i="3"/>
  <c r="H9" i="3"/>
  <c r="H7" i="3"/>
  <c r="H17" i="3"/>
  <c r="H4" i="3"/>
  <c r="H25" i="3"/>
  <c r="H13" i="3"/>
  <c r="H23" i="3"/>
  <c r="H22" i="3"/>
  <c r="H21" i="3"/>
  <c r="H19" i="3"/>
  <c r="H6" i="3"/>
  <c r="H16" i="3"/>
  <c r="H15" i="3"/>
  <c r="H29" i="3" l="1"/>
  <c r="G28" i="3" l="1"/>
  <c r="F28" i="3"/>
  <c r="G3" i="3" s="1"/>
  <c r="G14" i="3" l="1"/>
  <c r="G15" i="3"/>
  <c r="G2" i="3"/>
  <c r="G27" i="3"/>
  <c r="G13" i="3"/>
  <c r="G12" i="3"/>
  <c r="G10" i="3"/>
  <c r="G9" i="3"/>
  <c r="G7" i="3"/>
  <c r="G6" i="3"/>
  <c r="G26" i="3"/>
  <c r="G25" i="3"/>
  <c r="G24" i="3"/>
  <c r="G23" i="3"/>
  <c r="G22" i="3"/>
  <c r="G21" i="3"/>
  <c r="G19" i="3"/>
  <c r="G17" i="3"/>
  <c r="G16" i="3"/>
  <c r="G4" i="3"/>
</calcChain>
</file>

<file path=xl/sharedStrings.xml><?xml version="1.0" encoding="utf-8"?>
<sst xmlns="http://schemas.openxmlformats.org/spreadsheetml/2006/main" count="150" uniqueCount="96">
  <si>
    <t>Product</t>
  </si>
  <si>
    <t>Description</t>
  </si>
  <si>
    <t>One Off Charges</t>
  </si>
  <si>
    <t>Transaction Charges</t>
  </si>
  <si>
    <t>Comments</t>
  </si>
  <si>
    <t>Amazon FreeRTOS</t>
  </si>
  <si>
    <t>AWS IOT SDK</t>
  </si>
  <si>
    <t>n/a</t>
  </si>
  <si>
    <t>AWS IoT Greengrass</t>
  </si>
  <si>
    <t>On-Prem platform that provides capabilities for local processing, queueing, device mgmt.</t>
  </si>
  <si>
    <t>10 core devices, every minute, 50 topics, 10 dev per core (100devices) $1.92</t>
  </si>
  <si>
    <t>Amazon Cognito</t>
  </si>
  <si>
    <t>Identity</t>
  </si>
  <si>
    <t>20 users/pcm 100% SAML</t>
  </si>
  <si>
    <t xml:space="preserve">$1.00 </t>
  </si>
  <si>
    <t>Amazon IAM</t>
  </si>
  <si>
    <t>Identity/Access Mgmt</t>
  </si>
  <si>
    <t>Amazon API Gateway</t>
  </si>
  <si>
    <t>Single Secure Endpoint for all API</t>
  </si>
  <si>
    <t>1m x &lt;512k r/pcm</t>
  </si>
  <si>
    <t>$1.16</t>
  </si>
  <si>
    <t>AWS Lambda</t>
  </si>
  <si>
    <t>Provides serverless cloud compute for logic and interfacing</t>
  </si>
  <si>
    <t>X86, 250 req p/d 100ms 256Mb - $FREE (&lt;1% free tier usage)</t>
  </si>
  <si>
    <t>Amazon DynamoDB</t>
  </si>
  <si>
    <t>RDBMS holding metadata referencing other entities</t>
  </si>
  <si>
    <t>Upfront write/read $213.60 ($178 + $35.60)</t>
  </si>
  <si>
    <t>100GB 1Kb Item Size</t>
  </si>
  <si>
    <t>$29.71</t>
  </si>
  <si>
    <t>B/R 100GB $53.49</t>
  </si>
  <si>
    <t>Amazon Kinesis</t>
  </si>
  <si>
    <t>Processes streaming data</t>
  </si>
  <si>
    <t>Firehose: 250 rec p/m 5K each $1.83</t>
  </si>
  <si>
    <t>AWS IoT Events</t>
  </si>
  <si>
    <t>Telemetry data processor</t>
  </si>
  <si>
    <t>50 devs, 30 evs/hour, 2 evt detect models, 2 acts trgrd $13.09</t>
  </si>
  <si>
    <t>Amazon SNS</t>
  </si>
  <si>
    <t>Simple Notification Service</t>
  </si>
  <si>
    <t>250 req/lambda p/d, 10 email/text p/d $0.01</t>
  </si>
  <si>
    <t>AWS IoT Core</t>
  </si>
  <si>
    <t>Telemetry data receiver</t>
  </si>
  <si>
    <t>100 devices/10, msgs/hour, 5 rules/msg,5K MQTT $1.95 plus 10 shadow updates/hr $1.08.  HTTP $2.73</t>
  </si>
  <si>
    <t>Amazon Timestream</t>
  </si>
  <si>
    <t>Holds/processes timeseries data</t>
  </si>
  <si>
    <t>AWS Glue</t>
  </si>
  <si>
    <t>ETL tool for feeding external data into Data Lake</t>
  </si>
  <si>
    <t>Defaults - $1.12</t>
  </si>
  <si>
    <t>Amazon Athena</t>
  </si>
  <si>
    <t>BI Tool</t>
  </si>
  <si>
    <t>100 q/pcm 50Gb Scan</t>
  </si>
  <si>
    <t>$2.44</t>
  </si>
  <si>
    <t>Amazon QuickSight</t>
  </si>
  <si>
    <t>BI Query Tool</t>
  </si>
  <si>
    <t>5 readers – everything else defaulted $13.40</t>
  </si>
  <si>
    <t>1 author – defaulted $18.00</t>
  </si>
  <si>
    <t>Amazon S3</t>
  </si>
  <si>
    <t>File or Log based Storage</t>
  </si>
  <si>
    <t>30GB per month (before archive) data pushed every second, data read every 10 seconds, 2GB pcm data $14.57</t>
  </si>
  <si>
    <t>Amazon S3 Glacier</t>
  </si>
  <si>
    <t>File or Log based Long Term Storage</t>
  </si>
  <si>
    <t>360GB (12 months) , 100 uploads, 50 restores pcm, 30Gb restore pcm $1.78</t>
  </si>
  <si>
    <t>Amazon SageMaker</t>
  </si>
  <si>
    <t>AI/Machine Learning platform</t>
  </si>
  <si>
    <t>1 data scientist, 3 notebooks, 50% time, $767.98 / Ground Truth (train) Image/30 datasets pcm $2.40</t>
  </si>
  <si>
    <t>Charge</t>
  </si>
  <si>
    <t>Percentage</t>
  </si>
  <si>
    <t>Document</t>
  </si>
  <si>
    <t>Author</t>
  </si>
  <si>
    <t>Steve Nicklin</t>
  </si>
  <si>
    <t>Version</t>
  </si>
  <si>
    <t>Date</t>
  </si>
  <si>
    <t>Tab</t>
  </si>
  <si>
    <t>Tab Description</t>
  </si>
  <si>
    <t>Change Control</t>
  </si>
  <si>
    <t>This sheet, updated as appropriate</t>
  </si>
  <si>
    <t>User</t>
  </si>
  <si>
    <t>AWS Cost Model</t>
  </si>
  <si>
    <t>CCYYMMDD Estimate</t>
  </si>
  <si>
    <t>Cost Model as calculated on date CCYYMMDD</t>
  </si>
  <si>
    <t>Assumptions</t>
  </si>
  <si>
    <t>A list of assumptions used in the AWS Cost Calculator</t>
  </si>
  <si>
    <t>(General)</t>
  </si>
  <si>
    <t>Functionality Assumptions</t>
  </si>
  <si>
    <t>Hold 1 months worth of data in S3 and then push 1 years worth into S3 glacier</t>
  </si>
  <si>
    <t>100 devices spread across 10 cores (charlie, highcliff, etc)</t>
  </si>
  <si>
    <t>20 users who will need to log in / authenticate</t>
  </si>
  <si>
    <t>Million per month</t>
  </si>
  <si>
    <t>Database is 100GB and is fully Backed Up</t>
  </si>
  <si>
    <t>250 log file updates per month</t>
  </si>
  <si>
    <t>100 devices/10 msgs/hour, 5 rules/msg,5K MQTT $1.95 plus 10 shadow updates/hr $1.08.  HTTP $2.73</t>
  </si>
  <si>
    <t>5 consuming end users, 1 author</t>
  </si>
  <si>
    <t>VERY EXPENSIVE (as expected, 82% of total cost)</t>
  </si>
  <si>
    <t>Without SageMaker</t>
  </si>
  <si>
    <t>Minus SM</t>
  </si>
  <si>
    <t>With SageMaker</t>
  </si>
  <si>
    <t>Created base spreadsheet with first pass of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</si>
</sst>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7" xfId="0" applyNumberFormat="1" applyBorder="1" applyAlignment="1">
      <alignment horizontal="right" vertical="top" wrapText="1"/>
    </xf>
    <xf numFmtId="164" fontId="0" fillId="0" borderId="7" xfId="0" applyNumberFormat="1" applyFont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64" fontId="3" fillId="2" borderId="5" xfId="0" applyNumberFormat="1" applyFont="1" applyFill="1" applyBorder="1" applyAlignment="1">
      <alignment horizontal="right" vertical="top" wrapText="1"/>
    </xf>
    <xf numFmtId="0" fontId="0" fillId="0" borderId="11" xfId="0" applyBorder="1" applyAlignment="1">
      <alignment horizontal="left" vertical="top" wrapText="1"/>
    </xf>
    <xf numFmtId="164" fontId="0" fillId="0" borderId="12" xfId="0" applyNumberFormat="1" applyBorder="1" applyAlignment="1">
      <alignment horizontal="right" vertical="top" wrapText="1"/>
    </xf>
    <xf numFmtId="164" fontId="0" fillId="0" borderId="13" xfId="0" applyNumberFormat="1" applyBorder="1" applyAlignment="1">
      <alignment horizontal="righ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164" fontId="0" fillId="0" borderId="18" xfId="0" applyNumberFormat="1" applyBorder="1" applyAlignment="1">
      <alignment horizontal="righ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165" fontId="0" fillId="0" borderId="0" xfId="1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166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Fill="1"/>
    <xf numFmtId="0" fontId="0" fillId="0" borderId="15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3" fillId="2" borderId="0" xfId="0" applyFont="1" applyFill="1" applyBorder="1" applyAlignment="1">
      <alignment horizontal="right" vertical="top" wrapText="1"/>
    </xf>
    <xf numFmtId="0" fontId="0" fillId="0" borderId="3" xfId="0" applyBorder="1"/>
    <xf numFmtId="0" fontId="0" fillId="0" borderId="4" xfId="0" applyBorder="1" applyAlignment="1">
      <alignment horizontal="right"/>
    </xf>
    <xf numFmtId="164" fontId="0" fillId="0" borderId="4" xfId="0" applyNumberFormat="1" applyBorder="1"/>
    <xf numFmtId="165" fontId="0" fillId="0" borderId="4" xfId="1" applyNumberFormat="1" applyFont="1" applyBorder="1"/>
    <xf numFmtId="0" fontId="0" fillId="0" borderId="5" xfId="0" applyBorder="1"/>
    <xf numFmtId="0" fontId="0" fillId="0" borderId="8" xfId="0" applyBorder="1"/>
    <xf numFmtId="0" fontId="0" fillId="0" borderId="9" xfId="0" applyBorder="1" applyAlignment="1">
      <alignment horizontal="right"/>
    </xf>
    <xf numFmtId="164" fontId="0" fillId="0" borderId="9" xfId="0" applyNumberFormat="1" applyBorder="1"/>
    <xf numFmtId="0" fontId="0" fillId="0" borderId="9" xfId="0" applyBorder="1" applyAlignment="1">
      <alignment vertical="top"/>
    </xf>
    <xf numFmtId="165" fontId="0" fillId="0" borderId="10" xfId="1" applyNumberFormat="1" applyFont="1" applyBorder="1"/>
    <xf numFmtId="0" fontId="2" fillId="0" borderId="1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</a:t>
            </a:r>
            <a:r>
              <a:rPr lang="en-US" baseline="0"/>
              <a:t> Charge (with SageMaker)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1537562927584871"/>
          <c:y val="1.7080875659832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'20220110 Estimate'!$F$1</c:f>
              <c:strCache>
                <c:ptCount val="1"/>
                <c:pt idx="0">
                  <c:v> Charge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41-4EF5-9E11-E5CDBE4434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41-4EF5-9E11-E5CDBE4434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41-4EF5-9E11-E5CDBE4434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41-4EF5-9E11-E5CDBE4434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41-4EF5-9E11-E5CDBE4434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41-4EF5-9E11-E5CDBE4434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41-4EF5-9E11-E5CDBE4434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41-4EF5-9E11-E5CDBE4434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41-4EF5-9E11-E5CDBE4434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41-4EF5-9E11-E5CDBE4434F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41-4EF5-9E11-E5CDBE4434F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41-4EF5-9E11-E5CDBE4434F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8F41-4EF5-9E11-E5CDBE4434F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8F41-4EF5-9E11-E5CDBE4434F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8F41-4EF5-9E11-E5CDBE4434F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8F41-4EF5-9E11-E5CDBE4434F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8F41-4EF5-9E11-E5CDBE4434F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8F41-4EF5-9E11-E5CDBE4434F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8F41-4EF5-9E11-E5CDBE4434F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8F41-4EF5-9E11-E5CDBE4434F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8F41-4EF5-9E11-E5CDBE4434F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8F41-4EF5-9E11-E5CDBE4434F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8F41-4EF5-9E11-E5CDBE4434F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8F41-4EF5-9E11-E5CDBE4434F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8F41-4EF5-9E11-E5CDBE4434F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8F41-4EF5-9E11-E5CDBE4434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'20220110 Estimate'!$E$2:$E$27</c:f>
              <c:strCache>
                <c:ptCount val="26"/>
                <c:pt idx="0">
                  <c:v>Amazon FreeRTOS</c:v>
                </c:pt>
                <c:pt idx="1">
                  <c:v>AWS IOT SDK</c:v>
                </c:pt>
                <c:pt idx="2">
                  <c:v>AWS IoT Greengrass</c:v>
                </c:pt>
                <c:pt idx="3">
                  <c:v>Amazon Cognito</c:v>
                </c:pt>
                <c:pt idx="4">
                  <c:v>0</c:v>
                </c:pt>
                <c:pt idx="5">
                  <c:v>Amazon IAM</c:v>
                </c:pt>
                <c:pt idx="6">
                  <c:v>Amazon API Gateway</c:v>
                </c:pt>
                <c:pt idx="7">
                  <c:v>0</c:v>
                </c:pt>
                <c:pt idx="8">
                  <c:v>AWS Lambda</c:v>
                </c:pt>
                <c:pt idx="10">
                  <c:v>Amazon DynamoDB</c:v>
                </c:pt>
                <c:pt idx="11">
                  <c:v>Amazon DynamoDB B/R</c:v>
                </c:pt>
                <c:pt idx="12">
                  <c:v>Amazon Kinesis</c:v>
                </c:pt>
                <c:pt idx="13">
                  <c:v>AWS IoT Events</c:v>
                </c:pt>
                <c:pt idx="14">
                  <c:v>Amazon SNS</c:v>
                </c:pt>
                <c:pt idx="15">
                  <c:v>AWS IoT Core</c:v>
                </c:pt>
                <c:pt idx="16">
                  <c:v>Amazon Timestream</c:v>
                </c:pt>
                <c:pt idx="17">
                  <c:v>AWS Glue</c:v>
                </c:pt>
                <c:pt idx="19">
                  <c:v>Amazon Athena</c:v>
                </c:pt>
                <c:pt idx="20">
                  <c:v>Amazon QuickSight User</c:v>
                </c:pt>
                <c:pt idx="21">
                  <c:v>Amazon QuickSight Author</c:v>
                </c:pt>
                <c:pt idx="22">
                  <c:v>Amazon S3</c:v>
                </c:pt>
                <c:pt idx="23">
                  <c:v>Amazon S3 Glacier</c:v>
                </c:pt>
                <c:pt idx="24">
                  <c:v>Amazon SageMaker</c:v>
                </c:pt>
                <c:pt idx="25">
                  <c:v>Amazon SageMaker Grd Truth</c:v>
                </c:pt>
              </c:strCache>
            </c:strRef>
          </c:cat>
          <c:val>
            <c:numRef>
              <c:f>'20220110 Estimate'!$F$2:$F$27</c:f>
              <c:numCache>
                <c:formatCode>_-[$$-409]* #,##0.00_ ;_-[$$-409]* \-#,##0.00\ ;_-[$$-409]* "-"??_ ;_-@_ </c:formatCode>
                <c:ptCount val="26"/>
                <c:pt idx="2">
                  <c:v>1.92</c:v>
                </c:pt>
                <c:pt idx="4">
                  <c:v>1</c:v>
                </c:pt>
                <c:pt idx="7">
                  <c:v>1.1599999999999999</c:v>
                </c:pt>
                <c:pt idx="8">
                  <c:v>0</c:v>
                </c:pt>
                <c:pt idx="10">
                  <c:v>29.71</c:v>
                </c:pt>
                <c:pt idx="11">
                  <c:v>53.49</c:v>
                </c:pt>
                <c:pt idx="12">
                  <c:v>1.83</c:v>
                </c:pt>
                <c:pt idx="13">
                  <c:v>13.09</c:v>
                </c:pt>
                <c:pt idx="14">
                  <c:v>0.01</c:v>
                </c:pt>
                <c:pt idx="15">
                  <c:v>2.73</c:v>
                </c:pt>
                <c:pt idx="17">
                  <c:v>1.1200000000000001</c:v>
                </c:pt>
                <c:pt idx="19">
                  <c:v>2.44</c:v>
                </c:pt>
                <c:pt idx="20">
                  <c:v>13.4</c:v>
                </c:pt>
                <c:pt idx="21">
                  <c:v>18</c:v>
                </c:pt>
                <c:pt idx="22">
                  <c:v>14.57</c:v>
                </c:pt>
                <c:pt idx="23">
                  <c:v>1.78</c:v>
                </c:pt>
                <c:pt idx="24">
                  <c:v>767.98</c:v>
                </c:pt>
                <c:pt idx="2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A-422E-ADD8-3516809FA1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35613795097648"/>
          <c:y val="4.1547935854332516E-2"/>
          <c:w val="0.31490391031629522"/>
          <c:h val="0.944604455736496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</a:t>
            </a:r>
            <a:r>
              <a:rPr lang="en-US" baseline="0"/>
              <a:t> Charge</a:t>
            </a:r>
            <a:r>
              <a:rPr lang="en-US"/>
              <a:t> (without SageMaker)</a:t>
            </a:r>
          </a:p>
        </c:rich>
      </c:tx>
      <c:layout>
        <c:manualLayout>
          <c:xMode val="edge"/>
          <c:yMode val="edge"/>
          <c:x val="0.11537562927584871"/>
          <c:y val="1.7080875659832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'20220110 Estimate'!$F$1</c:f>
              <c:strCache>
                <c:ptCount val="1"/>
                <c:pt idx="0">
                  <c:v> Charge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5A9-4A23-A9B5-D85BF2649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5A9-4A23-A9B5-D85BF2649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5A9-4A23-A9B5-D85BF26496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5A9-4A23-A9B5-D85BF26496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5A9-4A23-A9B5-D85BF26496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5A9-4A23-A9B5-D85BF2649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5A9-4A23-A9B5-D85BF26496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5A9-4A23-A9B5-D85BF26496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5A9-4A23-A9B5-D85BF264968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5A9-4A23-A9B5-D85BF264968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5A9-4A23-A9B5-D85BF264968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5A9-4A23-A9B5-D85BF26496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5A9-4A23-A9B5-D85BF264968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5A9-4A23-A9B5-D85BF264968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B5A9-4A23-A9B5-D85BF264968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5A9-4A23-A9B5-D85BF264968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5A9-4A23-A9B5-D85BF264968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B5A9-4A23-A9B5-D85BF26496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B5A9-4A23-A9B5-D85BF264968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B5A9-4A23-A9B5-D85BF264968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B5A9-4A23-A9B5-D85BF264968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B5A9-4A23-A9B5-D85BF264968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B5A9-4A23-A9B5-D85BF264968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B5A9-4A23-A9B5-D85BF264968B}"/>
              </c:ext>
            </c:extLst>
          </c:dPt>
          <c:dLbls>
            <c:dLbl>
              <c:idx val="10"/>
              <c:layout>
                <c:manualLayout>
                  <c:x val="-0.11036057628847221"/>
                  <c:y val="0.2315539080961572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5A9-4A23-A9B5-D85BF264968B}"/>
                </c:ext>
              </c:extLst>
            </c:dLbl>
            <c:dLbl>
              <c:idx val="11"/>
              <c:layout>
                <c:manualLayout>
                  <c:x val="-0.18241650444832563"/>
                  <c:y val="-0.1893880973876593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5A9-4A23-A9B5-D85BF264968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'20220110 Estimate'!$E$2:$E$27</c:f>
              <c:strCache>
                <c:ptCount val="26"/>
                <c:pt idx="0">
                  <c:v>Amazon FreeRTOS</c:v>
                </c:pt>
                <c:pt idx="1">
                  <c:v>AWS IOT SDK</c:v>
                </c:pt>
                <c:pt idx="2">
                  <c:v>AWS IoT Greengrass</c:v>
                </c:pt>
                <c:pt idx="3">
                  <c:v>Amazon Cognito</c:v>
                </c:pt>
                <c:pt idx="4">
                  <c:v>0</c:v>
                </c:pt>
                <c:pt idx="5">
                  <c:v>Amazon IAM</c:v>
                </c:pt>
                <c:pt idx="6">
                  <c:v>Amazon API Gateway</c:v>
                </c:pt>
                <c:pt idx="7">
                  <c:v>0</c:v>
                </c:pt>
                <c:pt idx="8">
                  <c:v>AWS Lambda</c:v>
                </c:pt>
                <c:pt idx="10">
                  <c:v>Amazon DynamoDB</c:v>
                </c:pt>
                <c:pt idx="11">
                  <c:v>Amazon DynamoDB B/R</c:v>
                </c:pt>
                <c:pt idx="12">
                  <c:v>Amazon Kinesis</c:v>
                </c:pt>
                <c:pt idx="13">
                  <c:v>AWS IoT Events</c:v>
                </c:pt>
                <c:pt idx="14">
                  <c:v>Amazon SNS</c:v>
                </c:pt>
                <c:pt idx="15">
                  <c:v>AWS IoT Core</c:v>
                </c:pt>
                <c:pt idx="16">
                  <c:v>Amazon Timestream</c:v>
                </c:pt>
                <c:pt idx="17">
                  <c:v>AWS Glue</c:v>
                </c:pt>
                <c:pt idx="19">
                  <c:v>Amazon Athena</c:v>
                </c:pt>
                <c:pt idx="20">
                  <c:v>Amazon QuickSight User</c:v>
                </c:pt>
                <c:pt idx="21">
                  <c:v>Amazon QuickSight Author</c:v>
                </c:pt>
                <c:pt idx="22">
                  <c:v>Amazon S3</c:v>
                </c:pt>
                <c:pt idx="23">
                  <c:v>Amazon S3 Glacier</c:v>
                </c:pt>
                <c:pt idx="24">
                  <c:v>Amazon SageMaker</c:v>
                </c:pt>
                <c:pt idx="25">
                  <c:v>Amazon SageMaker Grd Truth</c:v>
                </c:pt>
              </c:strCache>
            </c:strRef>
          </c:cat>
          <c:val>
            <c:numRef>
              <c:f>'20220110 Estimate'!$F$2:$F$25</c:f>
              <c:numCache>
                <c:formatCode>_-[$$-409]* #,##0.00_ ;_-[$$-409]* \-#,##0.00\ ;_-[$$-409]* "-"??_ ;_-@_ </c:formatCode>
                <c:ptCount val="24"/>
                <c:pt idx="2">
                  <c:v>1.92</c:v>
                </c:pt>
                <c:pt idx="4">
                  <c:v>1</c:v>
                </c:pt>
                <c:pt idx="7">
                  <c:v>1.1599999999999999</c:v>
                </c:pt>
                <c:pt idx="8">
                  <c:v>0</c:v>
                </c:pt>
                <c:pt idx="10">
                  <c:v>29.71</c:v>
                </c:pt>
                <c:pt idx="11">
                  <c:v>53.49</c:v>
                </c:pt>
                <c:pt idx="12">
                  <c:v>1.83</c:v>
                </c:pt>
                <c:pt idx="13">
                  <c:v>13.09</c:v>
                </c:pt>
                <c:pt idx="14">
                  <c:v>0.01</c:v>
                </c:pt>
                <c:pt idx="15">
                  <c:v>2.73</c:v>
                </c:pt>
                <c:pt idx="17">
                  <c:v>1.1200000000000001</c:v>
                </c:pt>
                <c:pt idx="19">
                  <c:v>2.44</c:v>
                </c:pt>
                <c:pt idx="20">
                  <c:v>13.4</c:v>
                </c:pt>
                <c:pt idx="21">
                  <c:v>18</c:v>
                </c:pt>
                <c:pt idx="22">
                  <c:v>14.57</c:v>
                </c:pt>
                <c:pt idx="23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5A9-4A23-A9B5-D85BF26496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91188938862787"/>
          <c:y val="4.1547935854332516E-2"/>
          <c:w val="0.33434818794818461"/>
          <c:h val="0.944604455736496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281939</xdr:colOff>
      <xdr:row>1</xdr:row>
      <xdr:rowOff>56197</xdr:rowOff>
    </xdr:from>
    <xdr:to>
      <xdr:col>20</xdr:col>
      <xdr:colOff>161924</xdr:colOff>
      <xdr:row>16</xdr:row>
      <xdr:rowOff>325755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7702D-8B6D-4827-82F3-705593B2F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18</xdr:row>
      <xdr:rowOff>0</xdr:rowOff>
    </xdr:from>
    <xdr:to>
      <xdr:col>20</xdr:col>
      <xdr:colOff>161925</xdr:colOff>
      <xdr:row>35</xdr:row>
      <xdr:rowOff>69533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F5A41-C95F-4C1A-9C6F-180A5EB19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EBB5-D2E7-4AF1-BD67-A90FB238589E}">
  <dimension ref="A1:D13"/>
  <sheetViews>
    <sheetView workbookViewId="0">
      <selection activeCell="D14" sqref="D14"/>
    </sheetView>
  </sheetViews>
  <sheetFormatPr defaultRowHeight="14.4" x14ac:dyDescent="0.3"/>
  <cols>
    <col min="1" max="1" width="14.33203125" bestFit="1" customWidth="1"/>
    <col min="2" max="2" width="19.109375" bestFit="1" customWidth="1"/>
    <col min="3" max="3" width="12.21875" bestFit="1" customWidth="1"/>
  </cols>
  <sheetData>
    <row r="1" spans="1:4" x14ac:dyDescent="0.3">
      <c r="A1" s="23" t="s">
        <v>66</v>
      </c>
      <c r="B1" s="2" t="s">
        <v>76</v>
      </c>
      <c r="C1" s="2"/>
      <c r="D1" s="2"/>
    </row>
    <row r="2" spans="1:4" x14ac:dyDescent="0.3">
      <c r="A2" s="23" t="s">
        <v>67</v>
      </c>
      <c r="B2" s="24" t="s">
        <v>68</v>
      </c>
      <c r="C2" s="2"/>
      <c r="D2" s="2"/>
    </row>
    <row r="3" spans="1:4" x14ac:dyDescent="0.3">
      <c r="A3" s="23" t="s">
        <v>69</v>
      </c>
      <c r="B3" s="25">
        <f>MAX(B13:B29)</f>
        <v>1</v>
      </c>
      <c r="C3" s="2"/>
      <c r="D3" s="2"/>
    </row>
    <row r="4" spans="1:4" x14ac:dyDescent="0.3">
      <c r="A4" s="23" t="s">
        <v>70</v>
      </c>
      <c r="B4" s="26">
        <f>MAX(A13:A29)</f>
        <v>44571</v>
      </c>
      <c r="C4" s="2"/>
      <c r="D4" s="2"/>
    </row>
    <row r="5" spans="1:4" x14ac:dyDescent="0.3">
      <c r="A5" s="23"/>
      <c r="B5" s="26"/>
      <c r="C5" s="2"/>
      <c r="D5" s="2"/>
    </row>
    <row r="6" spans="1:4" x14ac:dyDescent="0.3">
      <c r="A6" s="23" t="s">
        <v>1</v>
      </c>
      <c r="B6" s="27" t="s">
        <v>71</v>
      </c>
      <c r="C6" s="2"/>
      <c r="D6" s="23" t="s">
        <v>72</v>
      </c>
    </row>
    <row r="7" spans="1:4" x14ac:dyDescent="0.3">
      <c r="A7" s="2"/>
      <c r="B7" s="26" t="s">
        <v>73</v>
      </c>
      <c r="C7" s="2"/>
      <c r="D7" s="2" t="s">
        <v>74</v>
      </c>
    </row>
    <row r="8" spans="1:4" x14ac:dyDescent="0.3">
      <c r="A8" s="2"/>
      <c r="B8" s="2" t="s">
        <v>79</v>
      </c>
      <c r="C8" s="2"/>
      <c r="D8" s="2" t="s">
        <v>80</v>
      </c>
    </row>
    <row r="9" spans="1:4" x14ac:dyDescent="0.3">
      <c r="A9" s="23"/>
      <c r="B9" s="26" t="s">
        <v>77</v>
      </c>
      <c r="C9" s="2"/>
      <c r="D9" s="2" t="s">
        <v>78</v>
      </c>
    </row>
    <row r="10" spans="1:4" x14ac:dyDescent="0.3">
      <c r="A10" s="2"/>
      <c r="B10" s="2"/>
      <c r="C10" s="2"/>
      <c r="D10" s="2"/>
    </row>
    <row r="11" spans="1:4" x14ac:dyDescent="0.3">
      <c r="A11" s="28" t="s">
        <v>73</v>
      </c>
      <c r="B11" s="2"/>
      <c r="C11" s="2"/>
      <c r="D11" s="2"/>
    </row>
    <row r="12" spans="1:4" x14ac:dyDescent="0.3">
      <c r="A12" s="29" t="s">
        <v>70</v>
      </c>
      <c r="B12" s="29" t="s">
        <v>69</v>
      </c>
      <c r="C12" s="29" t="s">
        <v>75</v>
      </c>
      <c r="D12" s="29" t="s">
        <v>1</v>
      </c>
    </row>
    <row r="13" spans="1:4" x14ac:dyDescent="0.3">
      <c r="A13" s="26">
        <v>44571</v>
      </c>
      <c r="B13" s="25">
        <v>1</v>
      </c>
      <c r="C13" s="2" t="s">
        <v>68</v>
      </c>
      <c r="D13" s="2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342B-D90B-48B2-8420-CA371DC96266}">
  <dimension ref="A1:C27"/>
  <sheetViews>
    <sheetView topLeftCell="A4" workbookViewId="0">
      <selection activeCell="C27" sqref="C27"/>
    </sheetView>
  </sheetViews>
  <sheetFormatPr defaultRowHeight="14.4" x14ac:dyDescent="0.3"/>
  <cols>
    <col min="1" max="1" width="19.44140625" bestFit="1" customWidth="1"/>
    <col min="2" max="2" width="67.109375" bestFit="1" customWidth="1"/>
    <col min="3" max="3" width="55.5546875" style="34" customWidth="1"/>
  </cols>
  <sheetData>
    <row r="1" spans="1:3" x14ac:dyDescent="0.3">
      <c r="A1" s="8" t="s">
        <v>0</v>
      </c>
      <c r="B1" s="9" t="s">
        <v>3</v>
      </c>
      <c r="C1" s="9" t="s">
        <v>82</v>
      </c>
    </row>
    <row r="2" spans="1:3" s="30" customFormat="1" x14ac:dyDescent="0.3">
      <c r="A2" s="31" t="s">
        <v>81</v>
      </c>
      <c r="B2" s="32"/>
      <c r="C2" s="33"/>
    </row>
    <row r="3" spans="1:3" x14ac:dyDescent="0.3">
      <c r="A3" s="5" t="s">
        <v>5</v>
      </c>
      <c r="B3" s="3" t="s">
        <v>7</v>
      </c>
    </row>
    <row r="4" spans="1:3" x14ac:dyDescent="0.3">
      <c r="A4" s="5" t="s">
        <v>6</v>
      </c>
      <c r="B4" s="3" t="s">
        <v>7</v>
      </c>
    </row>
    <row r="5" spans="1:3" x14ac:dyDescent="0.3">
      <c r="A5" s="5" t="s">
        <v>8</v>
      </c>
      <c r="B5" s="3" t="s">
        <v>10</v>
      </c>
      <c r="C5" s="34" t="s">
        <v>84</v>
      </c>
    </row>
    <row r="6" spans="1:3" x14ac:dyDescent="0.3">
      <c r="A6" s="5" t="s">
        <v>11</v>
      </c>
      <c r="B6" s="11" t="s">
        <v>13</v>
      </c>
      <c r="C6" s="34" t="s">
        <v>85</v>
      </c>
    </row>
    <row r="7" spans="1:3" x14ac:dyDescent="0.3">
      <c r="A7" s="5"/>
      <c r="B7" s="4" t="s">
        <v>14</v>
      </c>
    </row>
    <row r="8" spans="1:3" x14ac:dyDescent="0.3">
      <c r="A8" s="5" t="s">
        <v>15</v>
      </c>
      <c r="B8" s="3" t="s">
        <v>7</v>
      </c>
    </row>
    <row r="9" spans="1:3" x14ac:dyDescent="0.3">
      <c r="A9" s="14" t="s">
        <v>17</v>
      </c>
      <c r="B9" s="11" t="s">
        <v>19</v>
      </c>
      <c r="C9" s="34" t="s">
        <v>86</v>
      </c>
    </row>
    <row r="10" spans="1:3" x14ac:dyDescent="0.3">
      <c r="A10" s="15"/>
      <c r="B10" s="4" t="s">
        <v>20</v>
      </c>
    </row>
    <row r="11" spans="1:3" x14ac:dyDescent="0.3">
      <c r="A11" s="5" t="s">
        <v>21</v>
      </c>
      <c r="B11" s="3" t="s">
        <v>23</v>
      </c>
    </row>
    <row r="12" spans="1:3" x14ac:dyDescent="0.3">
      <c r="A12" s="14" t="s">
        <v>24</v>
      </c>
      <c r="B12" s="11" t="s">
        <v>27</v>
      </c>
      <c r="C12" s="34" t="s">
        <v>87</v>
      </c>
    </row>
    <row r="13" spans="1:3" x14ac:dyDescent="0.3">
      <c r="A13" s="16"/>
      <c r="B13" s="17" t="s">
        <v>28</v>
      </c>
    </row>
    <row r="14" spans="1:3" x14ac:dyDescent="0.3">
      <c r="A14" s="15"/>
      <c r="B14" s="4" t="s">
        <v>29</v>
      </c>
    </row>
    <row r="15" spans="1:3" x14ac:dyDescent="0.3">
      <c r="A15" s="5" t="s">
        <v>30</v>
      </c>
      <c r="B15" s="3" t="s">
        <v>32</v>
      </c>
      <c r="C15" s="34" t="s">
        <v>88</v>
      </c>
    </row>
    <row r="16" spans="1:3" x14ac:dyDescent="0.3">
      <c r="A16" s="5" t="s">
        <v>33</v>
      </c>
      <c r="B16" s="3" t="s">
        <v>35</v>
      </c>
    </row>
    <row r="17" spans="1:3" x14ac:dyDescent="0.3">
      <c r="A17" s="5" t="s">
        <v>36</v>
      </c>
      <c r="B17" s="3" t="s">
        <v>38</v>
      </c>
    </row>
    <row r="18" spans="1:3" ht="28.8" x14ac:dyDescent="0.3">
      <c r="A18" s="5" t="s">
        <v>39</v>
      </c>
      <c r="B18" s="3" t="s">
        <v>89</v>
      </c>
    </row>
    <row r="19" spans="1:3" x14ac:dyDescent="0.3">
      <c r="A19" s="5" t="s">
        <v>42</v>
      </c>
      <c r="B19" s="3" t="s">
        <v>7</v>
      </c>
    </row>
    <row r="20" spans="1:3" x14ac:dyDescent="0.3">
      <c r="A20" s="5" t="s">
        <v>44</v>
      </c>
      <c r="B20" s="3" t="s">
        <v>46</v>
      </c>
    </row>
    <row r="21" spans="1:3" x14ac:dyDescent="0.3">
      <c r="A21" s="14" t="s">
        <v>47</v>
      </c>
      <c r="B21" s="11" t="s">
        <v>49</v>
      </c>
    </row>
    <row r="22" spans="1:3" x14ac:dyDescent="0.3">
      <c r="A22" s="15"/>
      <c r="B22" s="4" t="s">
        <v>50</v>
      </c>
    </row>
    <row r="23" spans="1:3" x14ac:dyDescent="0.3">
      <c r="A23" s="5" t="s">
        <v>51</v>
      </c>
      <c r="B23" s="3" t="s">
        <v>53</v>
      </c>
      <c r="C23" s="34" t="s">
        <v>90</v>
      </c>
    </row>
    <row r="24" spans="1:3" x14ac:dyDescent="0.3">
      <c r="A24" s="5"/>
      <c r="B24" s="3" t="s">
        <v>54</v>
      </c>
    </row>
    <row r="25" spans="1:3" ht="28.8" x14ac:dyDescent="0.3">
      <c r="A25" s="5" t="s">
        <v>55</v>
      </c>
      <c r="B25" s="3" t="s">
        <v>57</v>
      </c>
      <c r="C25" s="34" t="s">
        <v>83</v>
      </c>
    </row>
    <row r="26" spans="1:3" x14ac:dyDescent="0.3">
      <c r="A26" s="5" t="s">
        <v>58</v>
      </c>
      <c r="B26" s="3" t="s">
        <v>60</v>
      </c>
    </row>
    <row r="27" spans="1:3" ht="28.8" x14ac:dyDescent="0.3">
      <c r="A27" s="14" t="s">
        <v>61</v>
      </c>
      <c r="B27" s="11" t="s">
        <v>63</v>
      </c>
      <c r="C27" s="3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29A9-8AEB-4B7D-95F2-72A10E497AE6}">
  <dimension ref="A1:H29"/>
  <sheetViews>
    <sheetView tabSelected="1" topLeftCell="E9" workbookViewId="0">
      <selection activeCell="V9" sqref="V9"/>
    </sheetView>
  </sheetViews>
  <sheetFormatPr defaultRowHeight="14.4" x14ac:dyDescent="0.3"/>
  <cols>
    <col min="1" max="1" width="19.44140625" bestFit="1" customWidth="1"/>
    <col min="2" max="2" width="34.21875" customWidth="1"/>
    <col min="3" max="3" width="21.109375" customWidth="1"/>
    <col min="4" max="4" width="67.109375" bestFit="1" customWidth="1"/>
    <col min="5" max="5" width="26.77734375" bestFit="1" customWidth="1"/>
    <col min="7" max="7" width="10.6640625" style="1" bestFit="1" customWidth="1"/>
    <col min="8" max="8" width="11.44140625" customWidth="1"/>
  </cols>
  <sheetData>
    <row r="1" spans="1:8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64</v>
      </c>
      <c r="G1" s="21" t="s">
        <v>65</v>
      </c>
      <c r="H1" s="35" t="s">
        <v>93</v>
      </c>
    </row>
    <row r="2" spans="1:8" x14ac:dyDescent="0.3">
      <c r="A2" s="5" t="s">
        <v>5</v>
      </c>
      <c r="B2" s="3"/>
      <c r="C2" s="3"/>
      <c r="D2" s="3" t="s">
        <v>7</v>
      </c>
      <c r="E2" s="3" t="str">
        <f>A2</f>
        <v>Amazon FreeRTOS</v>
      </c>
      <c r="F2" s="6"/>
      <c r="G2" s="22">
        <f>F2/$F$28</f>
        <v>0</v>
      </c>
      <c r="H2" s="22">
        <f>F2/$F$29</f>
        <v>0</v>
      </c>
    </row>
    <row r="3" spans="1:8" x14ac:dyDescent="0.3">
      <c r="A3" s="5" t="s">
        <v>6</v>
      </c>
      <c r="B3" s="3"/>
      <c r="C3" s="3"/>
      <c r="D3" s="3" t="s">
        <v>7</v>
      </c>
      <c r="E3" s="3" t="str">
        <f t="shared" ref="E3:E26" si="0">A3</f>
        <v>AWS IOT SDK</v>
      </c>
      <c r="F3" s="6"/>
      <c r="G3" s="22">
        <f t="shared" ref="G3:G27" si="1">F3/$F$28</f>
        <v>0</v>
      </c>
      <c r="H3" s="22">
        <f t="shared" ref="H3:H25" si="2">F3/$F$29</f>
        <v>0</v>
      </c>
    </row>
    <row r="4" spans="1:8" ht="43.2" x14ac:dyDescent="0.3">
      <c r="A4" s="5" t="s">
        <v>8</v>
      </c>
      <c r="B4" s="3" t="s">
        <v>9</v>
      </c>
      <c r="C4" s="3"/>
      <c r="D4" s="3" t="s">
        <v>10</v>
      </c>
      <c r="E4" s="3" t="str">
        <f t="shared" si="0"/>
        <v>AWS IoT Greengrass</v>
      </c>
      <c r="F4" s="7">
        <v>1.92</v>
      </c>
      <c r="G4" s="22">
        <f t="shared" si="1"/>
        <v>2.0720244326214348E-3</v>
      </c>
      <c r="H4" s="22">
        <f t="shared" si="2"/>
        <v>1.2288000000000002E-2</v>
      </c>
    </row>
    <row r="5" spans="1:8" x14ac:dyDescent="0.3">
      <c r="A5" s="5" t="s">
        <v>11</v>
      </c>
      <c r="B5" s="3" t="s">
        <v>12</v>
      </c>
      <c r="C5" s="3"/>
      <c r="D5" s="11" t="s">
        <v>13</v>
      </c>
      <c r="E5" s="3" t="str">
        <f t="shared" si="0"/>
        <v>Amazon Cognito</v>
      </c>
      <c r="F5" s="12"/>
      <c r="G5" s="22"/>
      <c r="H5" s="22"/>
    </row>
    <row r="6" spans="1:8" x14ac:dyDescent="0.3">
      <c r="A6" s="5"/>
      <c r="B6" s="3"/>
      <c r="C6" s="3"/>
      <c r="D6" s="4" t="s">
        <v>14</v>
      </c>
      <c r="E6" s="3">
        <f t="shared" si="0"/>
        <v>0</v>
      </c>
      <c r="F6" s="13">
        <v>1</v>
      </c>
      <c r="G6" s="22">
        <f t="shared" si="1"/>
        <v>1.0791793919903306E-3</v>
      </c>
      <c r="H6" s="22">
        <f t="shared" si="2"/>
        <v>6.4000000000000012E-3</v>
      </c>
    </row>
    <row r="7" spans="1:8" x14ac:dyDescent="0.3">
      <c r="A7" s="5" t="s">
        <v>15</v>
      </c>
      <c r="B7" s="3" t="s">
        <v>16</v>
      </c>
      <c r="C7" s="3"/>
      <c r="D7" s="3" t="s">
        <v>7</v>
      </c>
      <c r="E7" s="3" t="str">
        <f t="shared" si="0"/>
        <v>Amazon IAM</v>
      </c>
      <c r="F7" s="6"/>
      <c r="G7" s="22">
        <f t="shared" si="1"/>
        <v>0</v>
      </c>
      <c r="H7" s="22">
        <f t="shared" si="2"/>
        <v>0</v>
      </c>
    </row>
    <row r="8" spans="1:8" x14ac:dyDescent="0.3">
      <c r="A8" s="14" t="s">
        <v>17</v>
      </c>
      <c r="B8" s="11" t="s">
        <v>18</v>
      </c>
      <c r="C8" s="11"/>
      <c r="D8" s="11" t="s">
        <v>19</v>
      </c>
      <c r="E8" s="3" t="str">
        <f t="shared" si="0"/>
        <v>Amazon API Gateway</v>
      </c>
      <c r="F8" s="12"/>
      <c r="G8" s="22"/>
      <c r="H8" s="22"/>
    </row>
    <row r="9" spans="1:8" s="1" customFormat="1" x14ac:dyDescent="0.3">
      <c r="A9" s="15"/>
      <c r="B9" s="4"/>
      <c r="C9" s="4"/>
      <c r="D9" s="4" t="s">
        <v>20</v>
      </c>
      <c r="E9" s="3">
        <f t="shared" si="0"/>
        <v>0</v>
      </c>
      <c r="F9" s="13">
        <v>1.1599999999999999</v>
      </c>
      <c r="G9" s="22">
        <f t="shared" si="1"/>
        <v>1.2518480947087834E-3</v>
      </c>
      <c r="H9" s="22">
        <f t="shared" si="2"/>
        <v>7.4240000000000009E-3</v>
      </c>
    </row>
    <row r="10" spans="1:8" ht="28.8" x14ac:dyDescent="0.3">
      <c r="A10" s="5" t="s">
        <v>21</v>
      </c>
      <c r="B10" s="3" t="s">
        <v>22</v>
      </c>
      <c r="C10" s="3"/>
      <c r="D10" s="3" t="s">
        <v>23</v>
      </c>
      <c r="E10" s="3" t="str">
        <f t="shared" si="0"/>
        <v>AWS Lambda</v>
      </c>
      <c r="F10" s="6">
        <v>0</v>
      </c>
      <c r="G10" s="22">
        <f t="shared" si="1"/>
        <v>0</v>
      </c>
      <c r="H10" s="22">
        <f t="shared" si="2"/>
        <v>0</v>
      </c>
    </row>
    <row r="11" spans="1:8" ht="28.8" x14ac:dyDescent="0.3">
      <c r="A11" s="14" t="s">
        <v>24</v>
      </c>
      <c r="B11" s="11" t="s">
        <v>25</v>
      </c>
      <c r="C11" s="46" t="s">
        <v>26</v>
      </c>
      <c r="D11" s="11" t="s">
        <v>27</v>
      </c>
      <c r="E11" s="3"/>
      <c r="F11" s="12"/>
      <c r="G11" s="22"/>
      <c r="H11" s="22"/>
    </row>
    <row r="12" spans="1:8" x14ac:dyDescent="0.3">
      <c r="A12" s="16"/>
      <c r="B12" s="17"/>
      <c r="C12" s="17"/>
      <c r="D12" s="17" t="s">
        <v>28</v>
      </c>
      <c r="E12" s="3" t="str">
        <f>A11</f>
        <v>Amazon DynamoDB</v>
      </c>
      <c r="F12" s="18">
        <v>29.71</v>
      </c>
      <c r="G12" s="22">
        <f t="shared" si="1"/>
        <v>3.2062419736032723E-2</v>
      </c>
      <c r="H12" s="22">
        <f t="shared" si="2"/>
        <v>0.19014400000000004</v>
      </c>
    </row>
    <row r="13" spans="1:8" x14ac:dyDescent="0.3">
      <c r="A13" s="15"/>
      <c r="B13" s="4"/>
      <c r="C13" s="4"/>
      <c r="D13" s="4" t="s">
        <v>29</v>
      </c>
      <c r="E13" s="3" t="str">
        <f>A11 &amp; " B/R"</f>
        <v>Amazon DynamoDB B/R</v>
      </c>
      <c r="F13" s="13">
        <v>53.49</v>
      </c>
      <c r="G13" s="22">
        <f t="shared" si="1"/>
        <v>5.7725305677562781E-2</v>
      </c>
      <c r="H13" s="22">
        <f t="shared" si="2"/>
        <v>0.34233600000000008</v>
      </c>
    </row>
    <row r="14" spans="1:8" x14ac:dyDescent="0.3">
      <c r="A14" s="5" t="s">
        <v>30</v>
      </c>
      <c r="B14" s="3" t="s">
        <v>31</v>
      </c>
      <c r="C14" s="3"/>
      <c r="D14" s="3" t="s">
        <v>32</v>
      </c>
      <c r="E14" s="3" t="str">
        <f t="shared" si="0"/>
        <v>Amazon Kinesis</v>
      </c>
      <c r="F14" s="6">
        <v>1.83</v>
      </c>
      <c r="G14" s="22">
        <f t="shared" si="1"/>
        <v>1.974898287342305E-3</v>
      </c>
      <c r="H14" s="22">
        <f t="shared" si="2"/>
        <v>1.1712000000000002E-2</v>
      </c>
    </row>
    <row r="15" spans="1:8" x14ac:dyDescent="0.3">
      <c r="A15" s="5" t="s">
        <v>33</v>
      </c>
      <c r="B15" s="3" t="s">
        <v>34</v>
      </c>
      <c r="C15" s="3"/>
      <c r="D15" s="3" t="s">
        <v>35</v>
      </c>
      <c r="E15" s="3" t="str">
        <f t="shared" si="0"/>
        <v>AWS IoT Events</v>
      </c>
      <c r="F15" s="6">
        <v>13.09</v>
      </c>
      <c r="G15" s="22">
        <f t="shared" si="1"/>
        <v>1.4126458241153427E-2</v>
      </c>
      <c r="H15" s="22">
        <f t="shared" si="2"/>
        <v>8.3776000000000017E-2</v>
      </c>
    </row>
    <row r="16" spans="1:8" x14ac:dyDescent="0.3">
      <c r="A16" s="5" t="s">
        <v>36</v>
      </c>
      <c r="B16" s="3" t="s">
        <v>37</v>
      </c>
      <c r="C16" s="3"/>
      <c r="D16" s="3" t="s">
        <v>38</v>
      </c>
      <c r="E16" s="3" t="str">
        <f t="shared" si="0"/>
        <v>Amazon SNS</v>
      </c>
      <c r="F16" s="6">
        <v>0.01</v>
      </c>
      <c r="G16" s="22">
        <f t="shared" si="1"/>
        <v>1.0791793919903305E-5</v>
      </c>
      <c r="H16" s="22">
        <f t="shared" si="2"/>
        <v>6.4000000000000011E-5</v>
      </c>
    </row>
    <row r="17" spans="1:8" ht="28.8" x14ac:dyDescent="0.3">
      <c r="A17" s="5" t="s">
        <v>39</v>
      </c>
      <c r="B17" s="3" t="s">
        <v>40</v>
      </c>
      <c r="C17" s="3"/>
      <c r="D17" s="3" t="s">
        <v>41</v>
      </c>
      <c r="E17" s="3" t="str">
        <f t="shared" si="0"/>
        <v>AWS IoT Core</v>
      </c>
      <c r="F17" s="6">
        <v>2.73</v>
      </c>
      <c r="G17" s="22">
        <f t="shared" si="1"/>
        <v>2.9461597401336023E-3</v>
      </c>
      <c r="H17" s="22">
        <f t="shared" si="2"/>
        <v>1.7472000000000001E-2</v>
      </c>
    </row>
    <row r="18" spans="1:8" x14ac:dyDescent="0.3">
      <c r="A18" s="5" t="s">
        <v>42</v>
      </c>
      <c r="B18" s="3" t="s">
        <v>43</v>
      </c>
      <c r="C18" s="3"/>
      <c r="D18" s="3" t="s">
        <v>7</v>
      </c>
      <c r="E18" s="3" t="str">
        <f t="shared" si="0"/>
        <v>Amazon Timestream</v>
      </c>
      <c r="F18" s="6"/>
      <c r="G18" s="22"/>
      <c r="H18" s="22"/>
    </row>
    <row r="19" spans="1:8" ht="28.8" x14ac:dyDescent="0.3">
      <c r="A19" s="5" t="s">
        <v>44</v>
      </c>
      <c r="B19" s="3" t="s">
        <v>45</v>
      </c>
      <c r="C19" s="3"/>
      <c r="D19" s="3" t="s">
        <v>46</v>
      </c>
      <c r="E19" s="3" t="str">
        <f t="shared" si="0"/>
        <v>AWS Glue</v>
      </c>
      <c r="F19" s="6">
        <v>1.1200000000000001</v>
      </c>
      <c r="G19" s="22">
        <f t="shared" si="1"/>
        <v>1.2086809190291704E-3</v>
      </c>
      <c r="H19" s="22">
        <f t="shared" si="2"/>
        <v>7.1680000000000016E-3</v>
      </c>
    </row>
    <row r="20" spans="1:8" x14ac:dyDescent="0.3">
      <c r="A20" s="14" t="s">
        <v>47</v>
      </c>
      <c r="B20" s="11" t="s">
        <v>48</v>
      </c>
      <c r="C20" s="11"/>
      <c r="D20" s="11" t="s">
        <v>49</v>
      </c>
      <c r="E20" s="3"/>
      <c r="F20" s="12"/>
      <c r="G20" s="22"/>
      <c r="H20" s="22"/>
    </row>
    <row r="21" spans="1:8" x14ac:dyDescent="0.3">
      <c r="A21" s="15"/>
      <c r="B21" s="4"/>
      <c r="C21" s="4"/>
      <c r="D21" s="4" t="s">
        <v>50</v>
      </c>
      <c r="E21" s="3" t="str">
        <f>A20</f>
        <v>Amazon Athena</v>
      </c>
      <c r="F21" s="13">
        <v>2.44</v>
      </c>
      <c r="G21" s="22">
        <f t="shared" si="1"/>
        <v>2.6331977164564067E-3</v>
      </c>
      <c r="H21" s="22">
        <f t="shared" si="2"/>
        <v>1.5616000000000003E-2</v>
      </c>
    </row>
    <row r="22" spans="1:8" x14ac:dyDescent="0.3">
      <c r="A22" s="5" t="s">
        <v>51</v>
      </c>
      <c r="B22" s="3" t="s">
        <v>52</v>
      </c>
      <c r="C22" s="3"/>
      <c r="D22" s="3" t="s">
        <v>53</v>
      </c>
      <c r="E22" s="3" t="str">
        <f>A22 &amp; " User"</f>
        <v>Amazon QuickSight User</v>
      </c>
      <c r="F22" s="6">
        <v>13.4</v>
      </c>
      <c r="G22" s="22">
        <f t="shared" si="1"/>
        <v>1.4461003852670429E-2</v>
      </c>
      <c r="H22" s="22">
        <f t="shared" si="2"/>
        <v>8.5760000000000017E-2</v>
      </c>
    </row>
    <row r="23" spans="1:8" x14ac:dyDescent="0.3">
      <c r="A23" s="5"/>
      <c r="B23" s="3"/>
      <c r="C23" s="3"/>
      <c r="D23" s="3" t="s">
        <v>54</v>
      </c>
      <c r="E23" s="3" t="str">
        <f>A22 &amp; " Author"</f>
        <v>Amazon QuickSight Author</v>
      </c>
      <c r="F23" s="6">
        <v>18</v>
      </c>
      <c r="G23" s="22">
        <f t="shared" si="1"/>
        <v>1.942522905582595E-2</v>
      </c>
      <c r="H23" s="22">
        <f t="shared" si="2"/>
        <v>0.11520000000000002</v>
      </c>
    </row>
    <row r="24" spans="1:8" ht="28.8" x14ac:dyDescent="0.3">
      <c r="A24" s="5" t="s">
        <v>55</v>
      </c>
      <c r="B24" s="3" t="s">
        <v>56</v>
      </c>
      <c r="C24" s="3"/>
      <c r="D24" s="3" t="s">
        <v>57</v>
      </c>
      <c r="E24" s="3" t="str">
        <f t="shared" si="0"/>
        <v>Amazon S3</v>
      </c>
      <c r="F24" s="6">
        <v>14.57</v>
      </c>
      <c r="G24" s="22">
        <f t="shared" si="1"/>
        <v>1.5723643741299118E-2</v>
      </c>
      <c r="H24" s="22">
        <f t="shared" si="2"/>
        <v>9.3248000000000025E-2</v>
      </c>
    </row>
    <row r="25" spans="1:8" x14ac:dyDescent="0.3">
      <c r="A25" s="5" t="s">
        <v>58</v>
      </c>
      <c r="B25" s="3" t="s">
        <v>59</v>
      </c>
      <c r="C25" s="3"/>
      <c r="D25" s="3" t="s">
        <v>60</v>
      </c>
      <c r="E25" s="3" t="str">
        <f t="shared" si="0"/>
        <v>Amazon S3 Glacier</v>
      </c>
      <c r="F25" s="6">
        <v>1.78</v>
      </c>
      <c r="G25" s="22">
        <f t="shared" si="1"/>
        <v>1.9209393177427884E-3</v>
      </c>
      <c r="H25" s="22">
        <f t="shared" si="2"/>
        <v>1.1392000000000003E-2</v>
      </c>
    </row>
    <row r="26" spans="1:8" ht="28.8" x14ac:dyDescent="0.3">
      <c r="A26" s="14" t="s">
        <v>61</v>
      </c>
      <c r="B26" s="11" t="s">
        <v>62</v>
      </c>
      <c r="C26" s="11"/>
      <c r="D26" s="11" t="s">
        <v>63</v>
      </c>
      <c r="E26" s="3" t="str">
        <f t="shared" si="0"/>
        <v>Amazon SageMaker</v>
      </c>
      <c r="F26" s="12">
        <v>767.98</v>
      </c>
      <c r="G26" s="22">
        <f t="shared" si="1"/>
        <v>0.82878818946073407</v>
      </c>
      <c r="H26" s="22"/>
    </row>
    <row r="27" spans="1:8" ht="15" thickBot="1" x14ac:dyDescent="0.35">
      <c r="A27" s="19"/>
      <c r="B27" s="20"/>
      <c r="C27" s="20"/>
      <c r="D27" s="17"/>
      <c r="E27" s="3" t="str">
        <f>A26 &amp; " Grd Truth"</f>
        <v>Amazon SageMaker Grd Truth</v>
      </c>
      <c r="F27" s="18">
        <v>2.4</v>
      </c>
      <c r="G27" s="22">
        <f t="shared" si="1"/>
        <v>2.5900305407767932E-3</v>
      </c>
      <c r="H27" s="22"/>
    </row>
    <row r="28" spans="1:8" x14ac:dyDescent="0.3">
      <c r="D28" s="36"/>
      <c r="E28" s="37" t="s">
        <v>94</v>
      </c>
      <c r="F28" s="38">
        <f>SUM(F2:F27)</f>
        <v>926.63</v>
      </c>
      <c r="G28" s="39">
        <f>SUM(G2:G27)</f>
        <v>1</v>
      </c>
      <c r="H28" s="40"/>
    </row>
    <row r="29" spans="1:8" ht="15" thickBot="1" x14ac:dyDescent="0.35">
      <c r="D29" s="41"/>
      <c r="E29" s="42" t="s">
        <v>92</v>
      </c>
      <c r="F29" s="43">
        <f>F28-F26-F27</f>
        <v>156.24999999999997</v>
      </c>
      <c r="G29" s="44"/>
      <c r="H29" s="45">
        <f>SUM(H2:H28)</f>
        <v>1.0000000000000002</v>
      </c>
    </row>
  </sheetData>
  <conditionalFormatting sqref="H2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 Control</vt:lpstr>
      <vt:lpstr>Assumptions</vt:lpstr>
      <vt:lpstr>20220110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Nicklin, Steve</dc:creator>
  <cp:lastModifiedBy>Nicklin, Steve</cp:lastModifiedBy>
  <dcterms:created xsi:type="dcterms:W3CDTF">2022-01-10T10:03:55Z</dcterms:created>
  <dcterms:modified xsi:type="dcterms:W3CDTF">2022-01-10T11:31:47Z</dcterms:modified>
</cp:coreProperties>
</file>