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65e5e5d5d242a9/scienceRobot/2024_ScienceRobotics/최종제출용/"/>
    </mc:Choice>
  </mc:AlternateContent>
  <xr:revisionPtr revIDLastSave="69" documentId="8_{03020CFE-8DB2-4287-AC80-77150039C35D}" xr6:coauthVersionLast="47" xr6:coauthVersionMax="47" xr10:uidLastSave="{BA11596C-89E1-4BEA-B1D9-3A9BBD3FFC17}"/>
  <bookViews>
    <workbookView xWindow="-110" yWindow="-110" windowWidth="25820" windowHeight="15760" xr2:uid="{7CF7BC14-93A6-4103-A465-FD593E8E0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" i="1" l="1"/>
  <c r="U49" i="1"/>
  <c r="Q49" i="1"/>
  <c r="P49" i="1"/>
  <c r="V48" i="1"/>
  <c r="U48" i="1"/>
  <c r="Q48" i="1"/>
  <c r="P48" i="1"/>
  <c r="W47" i="1"/>
  <c r="R47" i="1"/>
  <c r="W46" i="1"/>
  <c r="R46" i="1"/>
  <c r="W45" i="1"/>
  <c r="R45" i="1"/>
  <c r="W44" i="1"/>
  <c r="R44" i="1"/>
  <c r="W43" i="1"/>
  <c r="R43" i="1"/>
  <c r="W42" i="1"/>
  <c r="R42" i="1"/>
  <c r="W41" i="1"/>
  <c r="R41" i="1"/>
  <c r="W40" i="1"/>
  <c r="R40" i="1"/>
  <c r="W39" i="1"/>
  <c r="R39" i="1"/>
  <c r="W38" i="1"/>
  <c r="R38" i="1"/>
  <c r="V33" i="1"/>
  <c r="U33" i="1"/>
  <c r="Q33" i="1"/>
  <c r="P33" i="1"/>
  <c r="V32" i="1"/>
  <c r="U32" i="1"/>
  <c r="Q32" i="1"/>
  <c r="P32" i="1"/>
  <c r="W31" i="1"/>
  <c r="R31" i="1"/>
  <c r="W30" i="1"/>
  <c r="R30" i="1"/>
  <c r="W29" i="1"/>
  <c r="R29" i="1"/>
  <c r="W28" i="1"/>
  <c r="R28" i="1"/>
  <c r="W27" i="1"/>
  <c r="R27" i="1"/>
  <c r="W26" i="1"/>
  <c r="R26" i="1"/>
  <c r="W25" i="1"/>
  <c r="R25" i="1"/>
  <c r="W24" i="1"/>
  <c r="R24" i="1"/>
  <c r="W23" i="1"/>
  <c r="R23" i="1"/>
  <c r="W22" i="1"/>
  <c r="W33" i="1" s="1"/>
  <c r="R22" i="1"/>
  <c r="R33" i="1" s="1"/>
  <c r="V17" i="1"/>
  <c r="U17" i="1"/>
  <c r="Q17" i="1"/>
  <c r="P17" i="1"/>
  <c r="V16" i="1"/>
  <c r="U16" i="1"/>
  <c r="Q16" i="1"/>
  <c r="P16" i="1"/>
  <c r="W15" i="1"/>
  <c r="R15" i="1"/>
  <c r="W14" i="1"/>
  <c r="R14" i="1"/>
  <c r="W13" i="1"/>
  <c r="R13" i="1"/>
  <c r="W12" i="1"/>
  <c r="R12" i="1"/>
  <c r="W11" i="1"/>
  <c r="R11" i="1"/>
  <c r="W10" i="1"/>
  <c r="R10" i="1"/>
  <c r="W9" i="1"/>
  <c r="R9" i="1"/>
  <c r="W8" i="1"/>
  <c r="R8" i="1"/>
  <c r="W7" i="1"/>
  <c r="R7" i="1"/>
  <c r="W6" i="1"/>
  <c r="R6" i="1"/>
  <c r="AJ31" i="1"/>
  <c r="AI31" i="1"/>
  <c r="AJ30" i="1"/>
  <c r="AI30" i="1"/>
  <c r="AK29" i="1"/>
  <c r="AK28" i="1"/>
  <c r="AK27" i="1"/>
  <c r="AK26" i="1"/>
  <c r="AK25" i="1"/>
  <c r="AK24" i="1"/>
  <c r="AK23" i="1"/>
  <c r="AK22" i="1"/>
  <c r="AK21" i="1"/>
  <c r="AK20" i="1"/>
  <c r="AJ16" i="1"/>
  <c r="AI16" i="1"/>
  <c r="AJ15" i="1"/>
  <c r="AI15" i="1"/>
  <c r="AK14" i="1"/>
  <c r="AK13" i="1"/>
  <c r="AK12" i="1"/>
  <c r="AK11" i="1"/>
  <c r="AK10" i="1"/>
  <c r="AK9" i="1"/>
  <c r="AK8" i="1"/>
  <c r="AK7" i="1"/>
  <c r="AK6" i="1"/>
  <c r="AK5" i="1"/>
  <c r="AC31" i="1"/>
  <c r="AB31" i="1"/>
  <c r="AC30" i="1"/>
  <c r="AB30" i="1"/>
  <c r="AD29" i="1"/>
  <c r="AD28" i="1"/>
  <c r="AD27" i="1"/>
  <c r="AD26" i="1"/>
  <c r="AD25" i="1"/>
  <c r="AD24" i="1"/>
  <c r="AD23" i="1"/>
  <c r="AD22" i="1"/>
  <c r="AD21" i="1"/>
  <c r="AD20" i="1"/>
  <c r="AC16" i="1"/>
  <c r="AB16" i="1"/>
  <c r="AC15" i="1"/>
  <c r="AB15" i="1"/>
  <c r="AD14" i="1"/>
  <c r="AD13" i="1"/>
  <c r="AD12" i="1"/>
  <c r="AD11" i="1"/>
  <c r="AD10" i="1"/>
  <c r="AD9" i="1"/>
  <c r="AD8" i="1"/>
  <c r="AD7" i="1"/>
  <c r="AD6" i="1"/>
  <c r="AD5" i="1"/>
  <c r="K46" i="1"/>
  <c r="J46" i="1"/>
  <c r="F46" i="1"/>
  <c r="E46" i="1"/>
  <c r="K45" i="1"/>
  <c r="J45" i="1"/>
  <c r="F45" i="1"/>
  <c r="E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K31" i="1"/>
  <c r="J31" i="1"/>
  <c r="F31" i="1"/>
  <c r="E31" i="1"/>
  <c r="K30" i="1"/>
  <c r="J30" i="1"/>
  <c r="F30" i="1"/>
  <c r="E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K16" i="1"/>
  <c r="J16" i="1"/>
  <c r="F16" i="1"/>
  <c r="E16" i="1"/>
  <c r="K15" i="1"/>
  <c r="J15" i="1"/>
  <c r="F15" i="1"/>
  <c r="E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  <c r="L5" i="1"/>
  <c r="G5" i="1"/>
  <c r="G51" i="1"/>
  <c r="L51" i="1"/>
  <c r="G52" i="1"/>
  <c r="L52" i="1"/>
  <c r="G53" i="1"/>
  <c r="L53" i="1"/>
  <c r="G54" i="1"/>
  <c r="L54" i="1"/>
  <c r="G55" i="1"/>
  <c r="L55" i="1"/>
  <c r="G56" i="1"/>
  <c r="L56" i="1"/>
  <c r="G57" i="1"/>
  <c r="L57" i="1"/>
  <c r="G58" i="1"/>
  <c r="L58" i="1"/>
  <c r="G59" i="1"/>
  <c r="L59" i="1"/>
  <c r="G60" i="1"/>
  <c r="L60" i="1"/>
  <c r="F61" i="1"/>
  <c r="K61" i="1"/>
  <c r="K62" i="1"/>
  <c r="F62" i="1"/>
  <c r="R48" i="1" l="1"/>
  <c r="R17" i="1"/>
  <c r="R49" i="1"/>
  <c r="R16" i="1"/>
  <c r="W17" i="1"/>
  <c r="W49" i="1"/>
  <c r="R32" i="1"/>
  <c r="W32" i="1"/>
  <c r="W16" i="1"/>
  <c r="W48" i="1"/>
  <c r="AK31" i="1"/>
  <c r="AK16" i="1"/>
  <c r="AK15" i="1"/>
  <c r="AK30" i="1"/>
  <c r="AD31" i="1"/>
  <c r="AD30" i="1"/>
  <c r="AD16" i="1"/>
  <c r="AD15" i="1"/>
  <c r="G45" i="1"/>
  <c r="L46" i="1"/>
  <c r="L45" i="1"/>
  <c r="G46" i="1"/>
  <c r="L30" i="1"/>
  <c r="G31" i="1"/>
  <c r="L31" i="1"/>
  <c r="G30" i="1"/>
  <c r="L16" i="1"/>
  <c r="G15" i="1"/>
  <c r="L15" i="1"/>
  <c r="G16" i="1"/>
  <c r="J61" i="1"/>
  <c r="J62" i="1"/>
  <c r="G61" i="1"/>
  <c r="L61" i="1"/>
  <c r="L62" i="1"/>
  <c r="E61" i="1" l="1"/>
  <c r="E62" i="1"/>
  <c r="G62" i="1"/>
</calcChain>
</file>

<file path=xl/sharedStrings.xml><?xml version="1.0" encoding="utf-8"?>
<sst xmlns="http://schemas.openxmlformats.org/spreadsheetml/2006/main" count="229" uniqueCount="33">
  <si>
    <t>trial 4~6</t>
    <phoneticPr fontId="1" type="noConversion"/>
  </si>
  <si>
    <t>finger</t>
    <phoneticPr fontId="1" type="noConversion"/>
  </si>
  <si>
    <t>stylus</t>
    <phoneticPr fontId="1" type="noConversion"/>
  </si>
  <si>
    <t>f-s</t>
    <phoneticPr fontId="1" type="noConversion"/>
  </si>
  <si>
    <t>average</t>
    <phoneticPr fontId="1" type="noConversion"/>
  </si>
  <si>
    <t>std</t>
    <phoneticPr fontId="1" type="noConversion"/>
  </si>
  <si>
    <t>trial 3</t>
    <phoneticPr fontId="1" type="noConversion"/>
  </si>
  <si>
    <t>trial 2</t>
    <phoneticPr fontId="1" type="noConversion"/>
  </si>
  <si>
    <t>trial 1</t>
    <phoneticPr fontId="1" type="noConversion"/>
  </si>
  <si>
    <t>Task completion time</t>
    <phoneticPr fontId="1" type="noConversion"/>
  </si>
  <si>
    <t>subject ID</t>
    <phoneticPr fontId="1" type="noConversion"/>
  </si>
  <si>
    <t>phase 1</t>
    <phoneticPr fontId="1" type="noConversion"/>
  </si>
  <si>
    <t>phase 2</t>
    <phoneticPr fontId="1" type="noConversion"/>
  </si>
  <si>
    <t>phase 3</t>
    <phoneticPr fontId="1" type="noConversion"/>
  </si>
  <si>
    <t>total</t>
    <phoneticPr fontId="1" type="noConversion"/>
  </si>
  <si>
    <t>Bladder mock-up task</t>
    <phoneticPr fontId="1" type="noConversion"/>
  </si>
  <si>
    <t>Total tip path deviation</t>
    <phoneticPr fontId="1" type="noConversion"/>
  </si>
  <si>
    <t>[m]</t>
    <phoneticPr fontId="1" type="noConversion"/>
  </si>
  <si>
    <t>[sec]</t>
    <phoneticPr fontId="1" type="noConversion"/>
  </si>
  <si>
    <t>Training task 1</t>
    <phoneticPr fontId="1" type="noConversion"/>
  </si>
  <si>
    <t>trial 1-3</t>
    <phoneticPr fontId="1" type="noConversion"/>
  </si>
  <si>
    <t>trial 6-8</t>
    <phoneticPr fontId="1" type="noConversion"/>
  </si>
  <si>
    <t>Training task 2</t>
    <phoneticPr fontId="1" type="noConversion"/>
  </si>
  <si>
    <t>finger</t>
  </si>
  <si>
    <t>stylus</t>
  </si>
  <si>
    <t>f-s</t>
  </si>
  <si>
    <t>Mental demand</t>
  </si>
  <si>
    <t>Physical demand</t>
  </si>
  <si>
    <t>Tempoal demand</t>
  </si>
  <si>
    <t>Effort</t>
  </si>
  <si>
    <t>Performance</t>
  </si>
  <si>
    <t>Frustration</t>
  </si>
  <si>
    <t>NASA-TLX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</si>
</sst>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2" fillId="0" borderId="0" xfId="0" applyFont="1" applyAlignment="1">
      <alignment horizontal="right" wrapText="1"/>
    </xf>
    <xf numFmtId="176" fontId="0" fillId="0" borderId="0" xfId="0" applyNumberForma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D80D-3400-41DA-BB42-21936ABA373B}">
  <dimension ref="B2:BF144"/>
  <sheetViews>
    <sheetView tabSelected="1" zoomScale="37" workbookViewId="0">
      <selection activeCell="W60" sqref="W60"/>
    </sheetView>
  </sheetViews>
  <sheetFormatPr defaultRowHeight="17" x14ac:dyDescent="0.45"/>
  <cols>
    <col min="3" max="3" width="8.6640625" customWidth="1"/>
    <col min="4" max="4" width="21.75" customWidth="1"/>
    <col min="5" max="6" width="12.6640625" bestFit="1" customWidth="1"/>
    <col min="7" max="7" width="11.83203125" bestFit="1" customWidth="1"/>
    <col min="9" max="9" width="22.4140625" customWidth="1"/>
    <col min="10" max="11" width="13.75" bestFit="1" customWidth="1"/>
    <col min="12" max="12" width="14.08203125" bestFit="1" customWidth="1"/>
    <col min="13" max="14" width="14.08203125" customWidth="1"/>
    <col min="15" max="15" width="19.75" customWidth="1"/>
    <col min="16" max="19" width="14.08203125" customWidth="1"/>
    <col min="20" max="20" width="21.75" customWidth="1"/>
    <col min="21" max="23" width="14.08203125" customWidth="1"/>
    <col min="27" max="27" width="22.1640625" customWidth="1"/>
    <col min="28" max="30" width="8.75" bestFit="1" customWidth="1"/>
    <col min="34" max="34" width="22.25" customWidth="1"/>
    <col min="35" max="37" width="8.75" bestFit="1" customWidth="1"/>
    <col min="40" max="40" width="12.6640625" customWidth="1"/>
    <col min="41" max="41" width="14.6640625" customWidth="1"/>
    <col min="42" max="42" width="15.33203125" customWidth="1"/>
    <col min="43" max="43" width="15.5" customWidth="1"/>
    <col min="44" max="44" width="8.75" bestFit="1" customWidth="1"/>
    <col min="45" max="45" width="11.83203125" customWidth="1"/>
    <col min="46" max="46" width="13.1640625" customWidth="1"/>
    <col min="47" max="48" width="15.5" customWidth="1"/>
    <col min="49" max="49" width="15.6640625" customWidth="1"/>
    <col min="50" max="50" width="8.75" bestFit="1" customWidth="1"/>
    <col min="51" max="51" width="13.25" customWidth="1"/>
    <col min="52" max="52" width="12.08203125" customWidth="1"/>
    <col min="53" max="53" width="16" customWidth="1"/>
  </cols>
  <sheetData>
    <row r="2" spans="2:58" x14ac:dyDescent="0.45">
      <c r="B2" t="s">
        <v>15</v>
      </c>
      <c r="Y2" t="s">
        <v>19</v>
      </c>
      <c r="AF2" t="s">
        <v>22</v>
      </c>
      <c r="AM2" t="s">
        <v>15</v>
      </c>
    </row>
    <row r="3" spans="2:58" x14ac:dyDescent="0.45">
      <c r="C3" s="2" t="s">
        <v>8</v>
      </c>
      <c r="D3" s="2" t="s">
        <v>9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16</v>
      </c>
      <c r="J3" s="2" t="s">
        <v>1</v>
      </c>
      <c r="K3" s="2" t="s">
        <v>2</v>
      </c>
      <c r="L3" s="2" t="s">
        <v>3</v>
      </c>
      <c r="M3" s="2"/>
      <c r="N3" s="2" t="s">
        <v>0</v>
      </c>
      <c r="O3" s="2"/>
      <c r="P3" s="2"/>
      <c r="Q3" s="2"/>
      <c r="R3" s="2"/>
      <c r="S3" s="2" t="s">
        <v>0</v>
      </c>
      <c r="T3" s="2"/>
      <c r="U3" s="2"/>
      <c r="V3" s="2"/>
      <c r="W3" s="2"/>
      <c r="Z3" s="2" t="s">
        <v>20</v>
      </c>
      <c r="AA3" s="2" t="s">
        <v>9</v>
      </c>
      <c r="AB3" s="2" t="s">
        <v>1</v>
      </c>
      <c r="AC3" s="2" t="s">
        <v>2</v>
      </c>
      <c r="AD3" s="2" t="s">
        <v>3</v>
      </c>
      <c r="AE3" s="2"/>
      <c r="AG3" s="2" t="s">
        <v>20</v>
      </c>
      <c r="AH3" s="2" t="s">
        <v>9</v>
      </c>
      <c r="AI3" s="2" t="s">
        <v>1</v>
      </c>
      <c r="AJ3" s="2" t="s">
        <v>2</v>
      </c>
      <c r="AK3" s="2" t="s">
        <v>3</v>
      </c>
      <c r="AN3" t="s">
        <v>32</v>
      </c>
      <c r="AO3" t="s">
        <v>23</v>
      </c>
      <c r="AU3" t="s">
        <v>24</v>
      </c>
      <c r="BA3" t="s">
        <v>25</v>
      </c>
    </row>
    <row r="4" spans="2:58" x14ac:dyDescent="0.45">
      <c r="C4" s="2"/>
      <c r="D4" s="2" t="s">
        <v>10</v>
      </c>
      <c r="E4" s="2" t="s">
        <v>18</v>
      </c>
      <c r="F4" s="2" t="s">
        <v>18</v>
      </c>
      <c r="G4" s="2" t="s">
        <v>18</v>
      </c>
      <c r="H4" s="2"/>
      <c r="I4" s="2" t="s">
        <v>10</v>
      </c>
      <c r="J4" s="2" t="s">
        <v>17</v>
      </c>
      <c r="K4" s="2" t="s">
        <v>17</v>
      </c>
      <c r="L4" s="2" t="s">
        <v>17</v>
      </c>
      <c r="M4" s="2"/>
      <c r="N4" s="2" t="s">
        <v>11</v>
      </c>
      <c r="O4" s="2" t="s">
        <v>9</v>
      </c>
      <c r="P4" s="2" t="s">
        <v>1</v>
      </c>
      <c r="Q4" s="2" t="s">
        <v>2</v>
      </c>
      <c r="R4" s="2" t="s">
        <v>3</v>
      </c>
      <c r="S4" s="2" t="s">
        <v>11</v>
      </c>
      <c r="T4" s="2" t="s">
        <v>16</v>
      </c>
      <c r="U4" s="2" t="s">
        <v>1</v>
      </c>
      <c r="V4" s="2" t="s">
        <v>2</v>
      </c>
      <c r="W4" s="2" t="s">
        <v>3</v>
      </c>
      <c r="Z4" s="2"/>
      <c r="AA4" s="2" t="s">
        <v>10</v>
      </c>
      <c r="AB4" s="2" t="s">
        <v>18</v>
      </c>
      <c r="AC4" s="2" t="s">
        <v>18</v>
      </c>
      <c r="AD4" s="2" t="s">
        <v>18</v>
      </c>
      <c r="AE4" s="2"/>
      <c r="AG4" s="2"/>
      <c r="AH4" s="2" t="s">
        <v>10</v>
      </c>
      <c r="AI4" s="2" t="s">
        <v>18</v>
      </c>
      <c r="AJ4" s="2" t="s">
        <v>18</v>
      </c>
      <c r="AK4" s="2" t="s">
        <v>18</v>
      </c>
      <c r="AN4" s="2" t="s">
        <v>10</v>
      </c>
      <c r="AO4" t="s">
        <v>26</v>
      </c>
      <c r="AP4" t="s">
        <v>27</v>
      </c>
      <c r="AQ4" t="s">
        <v>28</v>
      </c>
      <c r="AR4" t="s">
        <v>29</v>
      </c>
      <c r="AS4" t="s">
        <v>30</v>
      </c>
      <c r="AT4" t="s">
        <v>31</v>
      </c>
      <c r="AU4" t="s">
        <v>26</v>
      </c>
      <c r="AV4" t="s">
        <v>27</v>
      </c>
      <c r="AW4" t="s">
        <v>28</v>
      </c>
      <c r="AX4" t="s">
        <v>29</v>
      </c>
      <c r="AY4" t="s">
        <v>30</v>
      </c>
      <c r="AZ4" t="s">
        <v>31</v>
      </c>
      <c r="BA4" t="s">
        <v>26</v>
      </c>
      <c r="BB4" t="s">
        <v>27</v>
      </c>
      <c r="BC4" t="s">
        <v>28</v>
      </c>
      <c r="BD4" t="s">
        <v>29</v>
      </c>
      <c r="BE4" t="s">
        <v>30</v>
      </c>
      <c r="BF4" t="s">
        <v>31</v>
      </c>
    </row>
    <row r="5" spans="2:58" x14ac:dyDescent="0.45">
      <c r="C5" s="2"/>
      <c r="D5" s="2">
        <v>1</v>
      </c>
      <c r="E5" s="7">
        <v>1214.011049</v>
      </c>
      <c r="F5" s="7">
        <v>579.91678200000001</v>
      </c>
      <c r="G5" s="7">
        <f>E5-F5</f>
        <v>634.09426699999995</v>
      </c>
      <c r="H5" s="2"/>
      <c r="I5" s="2">
        <v>1</v>
      </c>
      <c r="J5" s="7">
        <v>112.41024922642524</v>
      </c>
      <c r="K5" s="7">
        <v>45.580224870053357</v>
      </c>
      <c r="L5" s="7">
        <f>J5-K5</f>
        <v>66.830024356371879</v>
      </c>
      <c r="M5" s="7"/>
      <c r="N5" s="2"/>
      <c r="O5" s="2" t="s">
        <v>10</v>
      </c>
      <c r="P5" s="2" t="s">
        <v>18</v>
      </c>
      <c r="Q5" s="2" t="s">
        <v>18</v>
      </c>
      <c r="R5" s="2" t="s">
        <v>18</v>
      </c>
      <c r="S5" s="2"/>
      <c r="T5" s="2" t="s">
        <v>10</v>
      </c>
      <c r="U5" s="2" t="s">
        <v>17</v>
      </c>
      <c r="V5" s="2" t="s">
        <v>17</v>
      </c>
      <c r="W5" s="2" t="s">
        <v>17</v>
      </c>
      <c r="Z5" s="2"/>
      <c r="AA5" s="2">
        <v>1</v>
      </c>
      <c r="AB5" s="9">
        <v>271.55719899999866</v>
      </c>
      <c r="AC5" s="9">
        <v>164.23087666666655</v>
      </c>
      <c r="AD5" s="7">
        <f>AB5-AC5</f>
        <v>107.32632233333212</v>
      </c>
      <c r="AE5" s="2"/>
      <c r="AG5" s="2"/>
      <c r="AH5" s="2">
        <v>1</v>
      </c>
      <c r="AI5" s="5">
        <v>316.88777633333262</v>
      </c>
      <c r="AJ5" s="5">
        <v>80.228488999999925</v>
      </c>
      <c r="AK5" s="6">
        <f>AI5-AJ5</f>
        <v>236.65928733333271</v>
      </c>
      <c r="AN5">
        <v>1</v>
      </c>
      <c r="AO5">
        <v>35</v>
      </c>
      <c r="AP5">
        <v>45</v>
      </c>
      <c r="AQ5">
        <v>20</v>
      </c>
      <c r="AR5">
        <v>40</v>
      </c>
      <c r="AS5">
        <v>25</v>
      </c>
      <c r="AT5">
        <v>45</v>
      </c>
      <c r="AU5">
        <v>55</v>
      </c>
      <c r="AV5">
        <v>35</v>
      </c>
      <c r="AW5">
        <v>60</v>
      </c>
      <c r="AX5">
        <v>5</v>
      </c>
      <c r="AY5">
        <v>30</v>
      </c>
      <c r="AZ5">
        <v>30</v>
      </c>
      <c r="BA5">
        <v>-20</v>
      </c>
      <c r="BB5">
        <v>10</v>
      </c>
      <c r="BC5">
        <v>-40</v>
      </c>
      <c r="BD5">
        <v>35</v>
      </c>
      <c r="BE5">
        <v>-5</v>
      </c>
      <c r="BF5">
        <v>15</v>
      </c>
    </row>
    <row r="6" spans="2:58" x14ac:dyDescent="0.45">
      <c r="C6" s="2"/>
      <c r="D6" s="2">
        <v>2</v>
      </c>
      <c r="E6" s="7">
        <v>444</v>
      </c>
      <c r="F6" s="7">
        <v>835.45343800000001</v>
      </c>
      <c r="G6" s="7">
        <f t="shared" ref="G6:G14" si="0">E6-F6</f>
        <v>-391.45343800000001</v>
      </c>
      <c r="H6" s="2"/>
      <c r="I6" s="2">
        <v>2</v>
      </c>
      <c r="J6" s="7">
        <v>123.88397373780113</v>
      </c>
      <c r="K6" s="7">
        <v>62.365252581069399</v>
      </c>
      <c r="L6" s="7">
        <f t="shared" ref="L6:L14" si="1">J6-K6</f>
        <v>61.518721156731729</v>
      </c>
      <c r="M6" s="7"/>
      <c r="N6" s="2"/>
      <c r="O6" s="2">
        <v>1</v>
      </c>
      <c r="P6" s="7">
        <v>54.977027666666629</v>
      </c>
      <c r="Q6" s="7">
        <v>57.169622666666605</v>
      </c>
      <c r="R6" s="7">
        <f>P6-Q6</f>
        <v>-2.1925949999999759</v>
      </c>
      <c r="S6" s="2"/>
      <c r="T6" s="2">
        <v>1</v>
      </c>
      <c r="U6" s="7">
        <v>4.2705120661758862</v>
      </c>
      <c r="V6" s="7">
        <v>4.9895610356799063</v>
      </c>
      <c r="W6" s="7">
        <f>U6-V6</f>
        <v>-0.71904896950402009</v>
      </c>
      <c r="Z6" s="2"/>
      <c r="AA6" s="2">
        <v>2</v>
      </c>
      <c r="AB6" s="9">
        <v>140.53301599999986</v>
      </c>
      <c r="AC6" s="9">
        <v>163.62850199999983</v>
      </c>
      <c r="AD6" s="7">
        <f t="shared" ref="AD6:AD14" si="2">AB6-AC6</f>
        <v>-23.095485999999966</v>
      </c>
      <c r="AE6" s="2"/>
      <c r="AG6" s="2"/>
      <c r="AH6" s="2">
        <v>2</v>
      </c>
      <c r="AI6" s="5">
        <v>54.598126666666666</v>
      </c>
      <c r="AJ6" s="5">
        <v>62.273132666666669</v>
      </c>
      <c r="AK6" s="6">
        <f t="shared" ref="AK6:AK14" si="3">AI6-AJ6</f>
        <v>-7.6750060000000033</v>
      </c>
      <c r="AN6">
        <v>2</v>
      </c>
      <c r="AO6">
        <v>50</v>
      </c>
      <c r="AP6">
        <v>50</v>
      </c>
      <c r="AQ6">
        <v>25</v>
      </c>
      <c r="AR6">
        <v>75</v>
      </c>
      <c r="AS6">
        <v>50</v>
      </c>
      <c r="AT6">
        <v>75</v>
      </c>
      <c r="AU6">
        <v>25</v>
      </c>
      <c r="AV6">
        <v>0</v>
      </c>
      <c r="AW6">
        <v>25</v>
      </c>
      <c r="AX6">
        <v>50</v>
      </c>
      <c r="AY6">
        <v>25</v>
      </c>
      <c r="AZ6">
        <v>50</v>
      </c>
      <c r="BA6">
        <v>25</v>
      </c>
      <c r="BB6">
        <v>50</v>
      </c>
      <c r="BC6">
        <v>0</v>
      </c>
      <c r="BD6">
        <v>25</v>
      </c>
      <c r="BE6">
        <v>25</v>
      </c>
      <c r="BF6">
        <v>25</v>
      </c>
    </row>
    <row r="7" spans="2:58" x14ac:dyDescent="0.45">
      <c r="C7" s="2"/>
      <c r="D7" s="2">
        <v>3</v>
      </c>
      <c r="E7" s="7">
        <v>821.33662100000004</v>
      </c>
      <c r="F7" s="7">
        <v>870</v>
      </c>
      <c r="G7" s="7">
        <f t="shared" si="0"/>
        <v>-48.663378999999964</v>
      </c>
      <c r="H7" s="2"/>
      <c r="I7" s="2">
        <v>3</v>
      </c>
      <c r="J7" s="7">
        <v>181.38029925636062</v>
      </c>
      <c r="K7" s="7">
        <v>77.68120968297282</v>
      </c>
      <c r="L7" s="7">
        <f t="shared" si="1"/>
        <v>103.69908957338779</v>
      </c>
      <c r="M7" s="7"/>
      <c r="N7" s="2"/>
      <c r="O7" s="2">
        <v>2</v>
      </c>
      <c r="P7" s="7">
        <v>88.771568000000002</v>
      </c>
      <c r="Q7" s="7">
        <v>63.042477999999939</v>
      </c>
      <c r="R7" s="7">
        <f t="shared" ref="R7:R15" si="4">P7-Q7</f>
        <v>25.729090000000063</v>
      </c>
      <c r="S7" s="2"/>
      <c r="T7" s="2">
        <v>2</v>
      </c>
      <c r="U7" s="7">
        <v>9.8136274771947622</v>
      </c>
      <c r="V7" s="7">
        <v>4.1397140061962672</v>
      </c>
      <c r="W7" s="7">
        <f t="shared" ref="W7:W15" si="5">U7-V7</f>
        <v>5.6739134709984951</v>
      </c>
      <c r="Z7" s="2"/>
      <c r="AA7" s="2">
        <v>3</v>
      </c>
      <c r="AB7" s="9">
        <v>166.59195566666634</v>
      </c>
      <c r="AC7" s="9">
        <v>188.59494566666649</v>
      </c>
      <c r="AD7" s="7">
        <f t="shared" si="2"/>
        <v>-22.002990000000153</v>
      </c>
      <c r="AE7" s="2"/>
      <c r="AG7" s="2"/>
      <c r="AH7" s="2">
        <v>3</v>
      </c>
      <c r="AI7" s="5">
        <v>55.252713999999933</v>
      </c>
      <c r="AJ7" s="5">
        <v>103.86073199999964</v>
      </c>
      <c r="AK7" s="6">
        <f t="shared" si="3"/>
        <v>-48.60801799999971</v>
      </c>
      <c r="AN7">
        <v>3</v>
      </c>
      <c r="AO7">
        <v>60</v>
      </c>
      <c r="AP7">
        <v>10</v>
      </c>
      <c r="AQ7">
        <v>40</v>
      </c>
      <c r="AR7">
        <v>85</v>
      </c>
      <c r="AS7">
        <v>60</v>
      </c>
      <c r="AT7">
        <v>70</v>
      </c>
      <c r="AU7">
        <v>55</v>
      </c>
      <c r="AV7">
        <v>0</v>
      </c>
      <c r="AW7">
        <v>25</v>
      </c>
      <c r="AX7">
        <v>70</v>
      </c>
      <c r="AY7">
        <v>55</v>
      </c>
      <c r="AZ7">
        <v>40</v>
      </c>
      <c r="BA7">
        <v>5</v>
      </c>
      <c r="BB7">
        <v>10</v>
      </c>
      <c r="BC7">
        <v>15</v>
      </c>
      <c r="BD7">
        <v>15</v>
      </c>
      <c r="BE7">
        <v>5</v>
      </c>
      <c r="BF7">
        <v>30</v>
      </c>
    </row>
    <row r="8" spans="2:58" x14ac:dyDescent="0.45">
      <c r="C8" s="2"/>
      <c r="D8" s="2">
        <v>4</v>
      </c>
      <c r="E8" s="7">
        <v>765.03841299999999</v>
      </c>
      <c r="F8" s="7">
        <v>387.82929200000001</v>
      </c>
      <c r="G8" s="7">
        <f t="shared" si="0"/>
        <v>377.20912099999998</v>
      </c>
      <c r="H8" s="2"/>
      <c r="I8" s="2">
        <v>4</v>
      </c>
      <c r="J8" s="7">
        <v>63.626807308556394</v>
      </c>
      <c r="K8" s="7">
        <v>130.04113886198118</v>
      </c>
      <c r="L8" s="7">
        <f t="shared" si="1"/>
        <v>-66.414331553424788</v>
      </c>
      <c r="M8" s="7"/>
      <c r="N8" s="2"/>
      <c r="O8" s="2">
        <v>3</v>
      </c>
      <c r="P8" s="7">
        <v>33.641240999999972</v>
      </c>
      <c r="Q8" s="7">
        <v>44.119509333333269</v>
      </c>
      <c r="R8" s="7">
        <f t="shared" si="4"/>
        <v>-10.478268333333297</v>
      </c>
      <c r="S8" s="2"/>
      <c r="T8" s="2">
        <v>3</v>
      </c>
      <c r="U8" s="7">
        <v>3.2217005859807499</v>
      </c>
      <c r="V8" s="7">
        <v>3.1182169794055263</v>
      </c>
      <c r="W8" s="7">
        <f t="shared" si="5"/>
        <v>0.1034836065752236</v>
      </c>
      <c r="Z8" s="2"/>
      <c r="AA8" s="2">
        <v>4</v>
      </c>
      <c r="AB8" s="9">
        <v>323.57249033333284</v>
      </c>
      <c r="AC8" s="9">
        <v>138.23692333333318</v>
      </c>
      <c r="AD8" s="7">
        <f t="shared" si="2"/>
        <v>185.33556699999966</v>
      </c>
      <c r="AE8" s="2"/>
      <c r="AG8" s="2"/>
      <c r="AH8" s="2">
        <v>4</v>
      </c>
      <c r="AI8" s="5">
        <v>157.75032266666656</v>
      </c>
      <c r="AJ8" s="5">
        <v>147.27569933333271</v>
      </c>
      <c r="AK8" s="6">
        <f t="shared" si="3"/>
        <v>10.474623333333852</v>
      </c>
      <c r="AN8">
        <v>4</v>
      </c>
      <c r="AO8">
        <v>45</v>
      </c>
      <c r="AP8">
        <v>50</v>
      </c>
      <c r="AQ8">
        <v>45</v>
      </c>
      <c r="AR8">
        <v>60</v>
      </c>
      <c r="AS8">
        <v>35</v>
      </c>
      <c r="AT8">
        <v>30</v>
      </c>
      <c r="AU8">
        <v>60</v>
      </c>
      <c r="AV8">
        <v>50</v>
      </c>
      <c r="AW8">
        <v>50</v>
      </c>
      <c r="AX8">
        <v>75</v>
      </c>
      <c r="AY8">
        <v>65</v>
      </c>
      <c r="AZ8">
        <v>40</v>
      </c>
      <c r="BA8">
        <v>-15</v>
      </c>
      <c r="BB8">
        <v>0</v>
      </c>
      <c r="BC8">
        <v>-5</v>
      </c>
      <c r="BD8">
        <v>-15</v>
      </c>
      <c r="BE8">
        <v>-30</v>
      </c>
      <c r="BF8">
        <v>-10</v>
      </c>
    </row>
    <row r="9" spans="2:58" x14ac:dyDescent="0.45">
      <c r="C9" s="2"/>
      <c r="D9" s="2">
        <v>5</v>
      </c>
      <c r="E9" s="8">
        <v>642.09204599999998</v>
      </c>
      <c r="F9" s="8">
        <v>341.66916099999997</v>
      </c>
      <c r="G9" s="7">
        <f t="shared" si="0"/>
        <v>300.42288500000001</v>
      </c>
      <c r="H9" s="2"/>
      <c r="I9" s="2">
        <v>5</v>
      </c>
      <c r="J9" s="8">
        <v>61.226328308232041</v>
      </c>
      <c r="K9" s="8">
        <v>53.13776779918777</v>
      </c>
      <c r="L9" s="7">
        <f t="shared" si="1"/>
        <v>8.0885605090442709</v>
      </c>
      <c r="M9" s="7"/>
      <c r="N9" s="2"/>
      <c r="O9" s="2">
        <v>4</v>
      </c>
      <c r="P9" s="7">
        <v>37.51152399999993</v>
      </c>
      <c r="Q9" s="7">
        <v>70.191427333333266</v>
      </c>
      <c r="R9" s="7">
        <f t="shared" si="4"/>
        <v>-32.679903333333336</v>
      </c>
      <c r="S9" s="2"/>
      <c r="T9" s="2">
        <v>4</v>
      </c>
      <c r="U9" s="7">
        <v>3.3376060011631465</v>
      </c>
      <c r="V9" s="7">
        <v>6.9120544912097799</v>
      </c>
      <c r="W9" s="7">
        <f t="shared" si="5"/>
        <v>-3.5744484900466333</v>
      </c>
      <c r="Z9" s="2"/>
      <c r="AA9" s="2">
        <v>5</v>
      </c>
      <c r="AB9" s="9">
        <v>149.54204899999979</v>
      </c>
      <c r="AC9" s="9">
        <v>94.584948999999881</v>
      </c>
      <c r="AD9" s="7">
        <f t="shared" si="2"/>
        <v>54.957099999999912</v>
      </c>
      <c r="AE9" s="2"/>
      <c r="AG9" s="2"/>
      <c r="AH9" s="2">
        <v>5</v>
      </c>
      <c r="AI9" s="5">
        <v>59.866966666666563</v>
      </c>
      <c r="AJ9" s="5">
        <v>33.8748163333333</v>
      </c>
      <c r="AK9" s="6">
        <f t="shared" si="3"/>
        <v>25.992150333333264</v>
      </c>
      <c r="AN9">
        <v>5</v>
      </c>
      <c r="AO9">
        <v>25</v>
      </c>
      <c r="AP9">
        <v>50</v>
      </c>
      <c r="AQ9">
        <v>25</v>
      </c>
      <c r="AR9">
        <v>65</v>
      </c>
      <c r="AS9">
        <v>55</v>
      </c>
      <c r="AT9">
        <v>50</v>
      </c>
      <c r="AU9">
        <v>55</v>
      </c>
      <c r="AV9">
        <v>25</v>
      </c>
      <c r="AW9">
        <v>45</v>
      </c>
      <c r="AX9">
        <v>45</v>
      </c>
      <c r="AY9">
        <v>50</v>
      </c>
      <c r="AZ9">
        <v>40</v>
      </c>
      <c r="BA9">
        <v>-30</v>
      </c>
      <c r="BB9">
        <v>25</v>
      </c>
      <c r="BC9">
        <v>-20</v>
      </c>
      <c r="BD9">
        <v>20</v>
      </c>
      <c r="BE9">
        <v>5</v>
      </c>
      <c r="BF9">
        <v>10</v>
      </c>
    </row>
    <row r="10" spans="2:58" x14ac:dyDescent="0.45">
      <c r="C10" s="2"/>
      <c r="D10" s="2">
        <v>6</v>
      </c>
      <c r="E10" s="8">
        <v>223.570201</v>
      </c>
      <c r="F10" s="8">
        <v>538.34015899999997</v>
      </c>
      <c r="G10" s="7">
        <f t="shared" si="0"/>
        <v>-314.76995799999997</v>
      </c>
      <c r="H10" s="2"/>
      <c r="I10" s="2">
        <v>6</v>
      </c>
      <c r="J10" s="8">
        <v>35.50066582479019</v>
      </c>
      <c r="K10" s="8">
        <v>78.840673742458065</v>
      </c>
      <c r="L10" s="7">
        <f t="shared" si="1"/>
        <v>-43.340007917667876</v>
      </c>
      <c r="M10" s="7"/>
      <c r="N10" s="2"/>
      <c r="O10" s="2">
        <v>5</v>
      </c>
      <c r="P10" s="7">
        <v>35.146772333333303</v>
      </c>
      <c r="Q10" s="7">
        <v>34.241294999999965</v>
      </c>
      <c r="R10" s="7">
        <f t="shared" si="4"/>
        <v>0.90547733333333724</v>
      </c>
      <c r="S10" s="2"/>
      <c r="T10" s="2">
        <v>5</v>
      </c>
      <c r="U10" s="7">
        <v>1.2273048474886368</v>
      </c>
      <c r="V10" s="7">
        <v>1.4879921706350701</v>
      </c>
      <c r="W10" s="7">
        <f t="shared" si="5"/>
        <v>-0.26068732314643328</v>
      </c>
      <c r="Z10" s="2"/>
      <c r="AA10" s="2">
        <v>6</v>
      </c>
      <c r="AB10" s="9">
        <v>81.503061999999872</v>
      </c>
      <c r="AC10" s="9">
        <v>98.819477333333225</v>
      </c>
      <c r="AD10" s="7">
        <f t="shared" si="2"/>
        <v>-17.316415333333353</v>
      </c>
      <c r="AE10" s="2"/>
      <c r="AG10" s="2"/>
      <c r="AH10" s="2">
        <v>6</v>
      </c>
      <c r="AI10" s="5">
        <v>30.288925999999936</v>
      </c>
      <c r="AJ10" s="5">
        <v>38.219943666666595</v>
      </c>
      <c r="AK10" s="6">
        <f t="shared" si="3"/>
        <v>-7.9310176666666585</v>
      </c>
      <c r="AN10">
        <v>6</v>
      </c>
      <c r="AO10">
        <v>25</v>
      </c>
      <c r="AP10">
        <v>50</v>
      </c>
      <c r="AQ10">
        <v>25</v>
      </c>
      <c r="AR10">
        <v>65</v>
      </c>
      <c r="AS10">
        <v>55</v>
      </c>
      <c r="AT10">
        <v>50</v>
      </c>
      <c r="AU10">
        <v>55</v>
      </c>
      <c r="AV10">
        <v>25</v>
      </c>
      <c r="AW10">
        <v>45</v>
      </c>
      <c r="AX10">
        <v>45</v>
      </c>
      <c r="AY10">
        <v>50</v>
      </c>
      <c r="AZ10">
        <v>40</v>
      </c>
      <c r="BA10">
        <v>-30</v>
      </c>
      <c r="BB10">
        <v>25</v>
      </c>
      <c r="BC10">
        <v>-20</v>
      </c>
      <c r="BD10">
        <v>20</v>
      </c>
      <c r="BE10">
        <v>5</v>
      </c>
      <c r="BF10">
        <v>10</v>
      </c>
    </row>
    <row r="11" spans="2:58" x14ac:dyDescent="0.45">
      <c r="C11" s="2"/>
      <c r="D11" s="2">
        <v>7</v>
      </c>
      <c r="E11" s="7">
        <v>264</v>
      </c>
      <c r="F11" s="8">
        <v>222.11784800000001</v>
      </c>
      <c r="G11" s="7">
        <f t="shared" si="0"/>
        <v>41.882151999999991</v>
      </c>
      <c r="H11" s="2"/>
      <c r="I11" s="2">
        <v>7</v>
      </c>
      <c r="J11" s="7">
        <v>24.533048843130722</v>
      </c>
      <c r="K11" s="8">
        <v>50.022585261347089</v>
      </c>
      <c r="L11" s="7">
        <f t="shared" si="1"/>
        <v>-25.489536418216368</v>
      </c>
      <c r="M11" s="7"/>
      <c r="N11" s="2"/>
      <c r="O11" s="2">
        <v>6</v>
      </c>
      <c r="P11" s="7">
        <v>33.17260166666663</v>
      </c>
      <c r="Q11" s="7">
        <v>32.3894016666666</v>
      </c>
      <c r="R11" s="7">
        <f t="shared" si="4"/>
        <v>0.78320000000002921</v>
      </c>
      <c r="S11" s="2"/>
      <c r="T11" s="2">
        <v>6</v>
      </c>
      <c r="U11" s="7">
        <v>2.5994315541686799</v>
      </c>
      <c r="V11" s="7">
        <v>2.5735535964552967</v>
      </c>
      <c r="W11" s="7">
        <f t="shared" si="5"/>
        <v>2.5877957713383193E-2</v>
      </c>
      <c r="Z11" s="2"/>
      <c r="AA11" s="2">
        <v>7</v>
      </c>
      <c r="AB11" s="9">
        <v>129.21356466666649</v>
      </c>
      <c r="AC11" s="9">
        <v>172.56425666666652</v>
      </c>
      <c r="AD11" s="7">
        <f t="shared" si="2"/>
        <v>-43.350692000000038</v>
      </c>
      <c r="AE11" s="2"/>
      <c r="AG11" s="2"/>
      <c r="AH11" s="2">
        <v>7</v>
      </c>
      <c r="AI11" s="5">
        <v>75.924958333333336</v>
      </c>
      <c r="AJ11" s="5">
        <v>55.920898333333326</v>
      </c>
      <c r="AK11" s="6">
        <f t="shared" si="3"/>
        <v>20.00406000000001</v>
      </c>
      <c r="AN11">
        <v>7</v>
      </c>
      <c r="AO11">
        <v>75</v>
      </c>
      <c r="AP11">
        <v>75</v>
      </c>
      <c r="AQ11">
        <v>50</v>
      </c>
      <c r="AR11">
        <v>60</v>
      </c>
      <c r="AS11">
        <v>75</v>
      </c>
      <c r="AT11">
        <v>50</v>
      </c>
      <c r="AU11">
        <v>85</v>
      </c>
      <c r="AV11">
        <v>85</v>
      </c>
      <c r="AW11">
        <v>75</v>
      </c>
      <c r="AX11">
        <v>85</v>
      </c>
      <c r="AY11">
        <v>85</v>
      </c>
      <c r="AZ11">
        <v>50</v>
      </c>
      <c r="BA11">
        <v>-10</v>
      </c>
      <c r="BB11">
        <v>-10</v>
      </c>
      <c r="BC11">
        <v>-25</v>
      </c>
      <c r="BD11">
        <v>-25</v>
      </c>
      <c r="BE11">
        <v>-10</v>
      </c>
      <c r="BF11">
        <v>0</v>
      </c>
    </row>
    <row r="12" spans="2:58" x14ac:dyDescent="0.45">
      <c r="C12" s="2"/>
      <c r="D12" s="2">
        <v>8</v>
      </c>
      <c r="E12" s="8">
        <v>1191.1971610000001</v>
      </c>
      <c r="F12" s="8">
        <v>275.90381200000002</v>
      </c>
      <c r="G12" s="7">
        <f t="shared" si="0"/>
        <v>915.29334900000003</v>
      </c>
      <c r="H12" s="2"/>
      <c r="I12" s="2">
        <v>8</v>
      </c>
      <c r="J12" s="8">
        <v>101.86248205901239</v>
      </c>
      <c r="K12" s="8">
        <v>39.571395804768933</v>
      </c>
      <c r="L12" s="7">
        <f t="shared" si="1"/>
        <v>62.29108625424346</v>
      </c>
      <c r="M12" s="7"/>
      <c r="N12" s="2"/>
      <c r="O12" s="2">
        <v>7</v>
      </c>
      <c r="P12" s="7">
        <v>38.311320666666596</v>
      </c>
      <c r="Q12" s="7">
        <v>31.543074999999902</v>
      </c>
      <c r="R12" s="7">
        <f t="shared" si="4"/>
        <v>6.7682456666666937</v>
      </c>
      <c r="S12" s="2"/>
      <c r="T12" s="2">
        <v>7</v>
      </c>
      <c r="U12" s="7">
        <v>8.1874962464000003</v>
      </c>
      <c r="V12" s="7">
        <v>12.237278263166667</v>
      </c>
      <c r="W12" s="7">
        <f t="shared" si="5"/>
        <v>-4.0497820167666667</v>
      </c>
      <c r="Z12" s="2"/>
      <c r="AA12" s="2">
        <v>8</v>
      </c>
      <c r="AB12" s="9">
        <v>267.81885033333316</v>
      </c>
      <c r="AC12" s="9">
        <v>203.78914066666661</v>
      </c>
      <c r="AD12" s="7">
        <f t="shared" si="2"/>
        <v>64.029709666666548</v>
      </c>
      <c r="AE12" s="2"/>
      <c r="AG12" s="2"/>
      <c r="AH12" s="2">
        <v>8</v>
      </c>
      <c r="AI12" s="5">
        <v>104.18787599999992</v>
      </c>
      <c r="AJ12" s="5">
        <v>97.189467999999863</v>
      </c>
      <c r="AK12" s="6">
        <f t="shared" si="3"/>
        <v>6.9984080000000546</v>
      </c>
      <c r="AN12">
        <v>8</v>
      </c>
      <c r="AO12">
        <v>75</v>
      </c>
      <c r="AP12">
        <v>70</v>
      </c>
      <c r="AQ12">
        <v>70</v>
      </c>
      <c r="AR12">
        <v>30</v>
      </c>
      <c r="AS12">
        <v>45</v>
      </c>
      <c r="AT12">
        <v>65</v>
      </c>
      <c r="AU12">
        <v>75</v>
      </c>
      <c r="AV12">
        <v>70</v>
      </c>
      <c r="AW12">
        <v>65</v>
      </c>
      <c r="AX12">
        <v>35</v>
      </c>
      <c r="AY12">
        <v>45</v>
      </c>
      <c r="AZ12">
        <v>65</v>
      </c>
      <c r="BA12">
        <v>0</v>
      </c>
      <c r="BB12">
        <v>0</v>
      </c>
      <c r="BC12">
        <v>5</v>
      </c>
      <c r="BD12">
        <v>-5</v>
      </c>
      <c r="BE12">
        <v>0</v>
      </c>
      <c r="BF12">
        <v>0</v>
      </c>
    </row>
    <row r="13" spans="2:58" x14ac:dyDescent="0.45">
      <c r="C13" s="2"/>
      <c r="D13" s="2">
        <v>9</v>
      </c>
      <c r="E13" s="8">
        <v>817</v>
      </c>
      <c r="F13" s="8">
        <v>344.08573100000001</v>
      </c>
      <c r="G13" s="7">
        <f t="shared" si="0"/>
        <v>472.91426899999999</v>
      </c>
      <c r="H13" s="2"/>
      <c r="I13" s="2">
        <v>9</v>
      </c>
      <c r="J13" s="8">
        <v>157.78500580588241</v>
      </c>
      <c r="K13" s="8">
        <v>47.077512452691124</v>
      </c>
      <c r="L13" s="7">
        <f t="shared" si="1"/>
        <v>110.70749335319128</v>
      </c>
      <c r="M13" s="7"/>
      <c r="N13" s="2"/>
      <c r="O13" s="2">
        <v>8</v>
      </c>
      <c r="P13" s="7">
        <v>52.823263999999973</v>
      </c>
      <c r="Q13" s="7">
        <v>76.862503999999632</v>
      </c>
      <c r="R13" s="7">
        <f t="shared" si="4"/>
        <v>-24.039239999999658</v>
      </c>
      <c r="S13" s="2"/>
      <c r="T13" s="2">
        <v>8</v>
      </c>
      <c r="U13" s="7">
        <v>7.0924236598963004</v>
      </c>
      <c r="V13" s="7">
        <v>4.9893562281817365</v>
      </c>
      <c r="W13" s="7">
        <f t="shared" si="5"/>
        <v>2.1030674317145639</v>
      </c>
      <c r="Z13" s="2"/>
      <c r="AA13" s="2">
        <v>9</v>
      </c>
      <c r="AB13" s="9">
        <v>185.85173366666655</v>
      </c>
      <c r="AC13" s="9">
        <v>123.76697533333322</v>
      </c>
      <c r="AD13" s="7">
        <f t="shared" si="2"/>
        <v>62.084758333333326</v>
      </c>
      <c r="AE13" s="2"/>
      <c r="AG13" s="2"/>
      <c r="AH13" s="2">
        <v>9</v>
      </c>
      <c r="AI13" s="5">
        <v>87.199252666666624</v>
      </c>
      <c r="AJ13" s="5">
        <v>65.844746999999927</v>
      </c>
      <c r="AK13" s="6">
        <f t="shared" si="3"/>
        <v>21.354505666666697</v>
      </c>
      <c r="AN13">
        <v>9</v>
      </c>
      <c r="AO13">
        <v>55</v>
      </c>
      <c r="AP13">
        <v>40</v>
      </c>
      <c r="AQ13">
        <v>0</v>
      </c>
      <c r="AR13">
        <v>60</v>
      </c>
      <c r="AS13">
        <v>45</v>
      </c>
      <c r="AT13">
        <v>0</v>
      </c>
      <c r="AU13">
        <v>60</v>
      </c>
      <c r="AV13">
        <v>40</v>
      </c>
      <c r="AW13">
        <v>0</v>
      </c>
      <c r="AX13">
        <v>60</v>
      </c>
      <c r="AY13">
        <v>50</v>
      </c>
      <c r="AZ13">
        <v>0</v>
      </c>
      <c r="BA13">
        <v>-5</v>
      </c>
      <c r="BB13">
        <v>0</v>
      </c>
      <c r="BC13">
        <v>0</v>
      </c>
      <c r="BD13">
        <v>0</v>
      </c>
      <c r="BE13">
        <v>-5</v>
      </c>
      <c r="BF13">
        <v>0</v>
      </c>
    </row>
    <row r="14" spans="2:58" x14ac:dyDescent="0.45">
      <c r="C14" s="2"/>
      <c r="D14" s="2">
        <v>10</v>
      </c>
      <c r="E14" s="8">
        <v>553.71322399999997</v>
      </c>
      <c r="F14" s="8">
        <v>343.24316700000003</v>
      </c>
      <c r="G14" s="7">
        <f t="shared" si="0"/>
        <v>210.47005699999994</v>
      </c>
      <c r="H14" s="2"/>
      <c r="I14" s="2">
        <v>10</v>
      </c>
      <c r="J14" s="8">
        <v>92.560040978550205</v>
      </c>
      <c r="K14" s="8">
        <v>58.900457675165697</v>
      </c>
      <c r="L14" s="7">
        <f t="shared" si="1"/>
        <v>33.659583303384508</v>
      </c>
      <c r="M14" s="7"/>
      <c r="N14" s="2"/>
      <c r="O14" s="2">
        <v>9</v>
      </c>
      <c r="P14" s="7">
        <v>17.420378666666597</v>
      </c>
      <c r="Q14" s="7">
        <v>66.240346666666568</v>
      </c>
      <c r="R14" s="7">
        <f t="shared" si="4"/>
        <v>-48.819967999999974</v>
      </c>
      <c r="S14" s="2"/>
      <c r="T14" s="2">
        <v>9</v>
      </c>
      <c r="U14" s="7">
        <v>1.2717294684006932</v>
      </c>
      <c r="V14" s="7">
        <v>8.9468028692833297</v>
      </c>
      <c r="W14" s="7">
        <f t="shared" si="5"/>
        <v>-7.6750734008826367</v>
      </c>
      <c r="Z14" s="2"/>
      <c r="AA14" s="2">
        <v>10</v>
      </c>
      <c r="AB14" s="9">
        <v>171.81321866666656</v>
      </c>
      <c r="AC14" s="9">
        <v>182.14074033333324</v>
      </c>
      <c r="AD14" s="7">
        <f t="shared" si="2"/>
        <v>-10.327521666666684</v>
      </c>
      <c r="AE14" s="2"/>
      <c r="AG14" s="2"/>
      <c r="AH14" s="2">
        <v>10</v>
      </c>
      <c r="AI14" s="5">
        <v>54.519490999999903</v>
      </c>
      <c r="AJ14" s="5">
        <v>93.551466666666229</v>
      </c>
      <c r="AK14" s="6">
        <f t="shared" si="3"/>
        <v>-39.031975666666327</v>
      </c>
      <c r="AN14">
        <v>10</v>
      </c>
      <c r="AO14">
        <v>80</v>
      </c>
      <c r="AP14">
        <v>80</v>
      </c>
      <c r="AQ14">
        <v>40</v>
      </c>
      <c r="AR14">
        <v>85</v>
      </c>
      <c r="AS14">
        <v>75</v>
      </c>
      <c r="AT14">
        <v>35</v>
      </c>
      <c r="AU14">
        <v>60</v>
      </c>
      <c r="AV14">
        <v>55</v>
      </c>
      <c r="AW14">
        <v>80</v>
      </c>
      <c r="AX14">
        <v>80</v>
      </c>
      <c r="AY14">
        <v>40</v>
      </c>
      <c r="AZ14">
        <v>80</v>
      </c>
      <c r="BA14">
        <v>20</v>
      </c>
      <c r="BB14">
        <v>25</v>
      </c>
      <c r="BC14">
        <v>-40</v>
      </c>
      <c r="BD14">
        <v>5</v>
      </c>
      <c r="BE14">
        <v>35</v>
      </c>
      <c r="BF14">
        <v>-45</v>
      </c>
    </row>
    <row r="15" spans="2:58" x14ac:dyDescent="0.45">
      <c r="C15" s="2"/>
      <c r="D15" s="2" t="s">
        <v>4</v>
      </c>
      <c r="E15" s="3">
        <f>AVERAGE(E5:E14)</f>
        <v>693.59587149999993</v>
      </c>
      <c r="F15" s="3">
        <f>AVERAGE(F5:F14)</f>
        <v>473.85593899999986</v>
      </c>
      <c r="G15" s="3">
        <f>AVERAGE(G5:G14)</f>
        <v>219.73993249999998</v>
      </c>
      <c r="H15" s="2"/>
      <c r="I15" s="2" t="s">
        <v>4</v>
      </c>
      <c r="J15" s="3">
        <f>AVERAGE(J5:J14)</f>
        <v>95.476890134874139</v>
      </c>
      <c r="K15" s="3">
        <f>AVERAGE(K5:K14)</f>
        <v>64.321821873169554</v>
      </c>
      <c r="L15" s="3">
        <f>AVERAGE(L5:L14)</f>
        <v>31.155068261704589</v>
      </c>
      <c r="M15" s="3"/>
      <c r="N15" s="2"/>
      <c r="O15" s="2">
        <v>10</v>
      </c>
      <c r="P15" s="7">
        <v>41.152112666666632</v>
      </c>
      <c r="Q15" s="7">
        <v>53.791624666666564</v>
      </c>
      <c r="R15" s="7">
        <f t="shared" si="4"/>
        <v>-12.639511999999932</v>
      </c>
      <c r="S15" s="2"/>
      <c r="T15" s="2">
        <v>10</v>
      </c>
      <c r="U15" s="7">
        <v>4.4287768785148875</v>
      </c>
      <c r="V15" s="7">
        <v>5.1631256211683727</v>
      </c>
      <c r="W15" s="7">
        <f t="shared" si="5"/>
        <v>-0.73434874265348515</v>
      </c>
      <c r="Z15" s="2"/>
      <c r="AA15" s="2" t="s">
        <v>4</v>
      </c>
      <c r="AB15" s="3">
        <f>AVERAGE(AB5:AB14)</f>
        <v>188.79971393333298</v>
      </c>
      <c r="AC15" s="3">
        <f>AVERAGE(AC5:AC14)</f>
        <v>153.03567869999986</v>
      </c>
      <c r="AD15" s="3">
        <f>AVERAGE(AD5:AD14)</f>
        <v>35.764035233333132</v>
      </c>
      <c r="AE15" s="3"/>
      <c r="AG15" s="2"/>
      <c r="AH15" s="2" t="s">
        <v>4</v>
      </c>
      <c r="AI15" s="3">
        <f>AVERAGE(AI5:AI14)</f>
        <v>99.647641033333201</v>
      </c>
      <c r="AJ15" s="3">
        <f>AVERAGE(AJ5:AJ14)</f>
        <v>77.823939299999807</v>
      </c>
      <c r="AK15" s="3">
        <f>AVERAGE(AK5:AK14)</f>
        <v>21.823701733333387</v>
      </c>
    </row>
    <row r="16" spans="2:58" x14ac:dyDescent="0.45">
      <c r="C16" s="2"/>
      <c r="D16" s="2" t="s">
        <v>5</v>
      </c>
      <c r="E16" s="3">
        <f>STDEV(E5:E14)</f>
        <v>340.76449295916854</v>
      </c>
      <c r="F16" s="3">
        <f>STDEV(F5:F14)</f>
        <v>227.16147653783085</v>
      </c>
      <c r="G16" s="3">
        <f>STDEV(G5:G14)</f>
        <v>410.13621260675922</v>
      </c>
      <c r="H16" s="2"/>
      <c r="I16" s="2" t="s">
        <v>5</v>
      </c>
      <c r="J16" s="3">
        <f>STDEV(J5:J14)</f>
        <v>50.796310759017608</v>
      </c>
      <c r="K16" s="3">
        <f>STDEV(K5:K14)</f>
        <v>26.525180427258512</v>
      </c>
      <c r="L16" s="3">
        <f>STDEV(L5:L14)</f>
        <v>61.075163766571279</v>
      </c>
      <c r="M16" s="3"/>
      <c r="N16" s="2"/>
      <c r="O16" s="2" t="s">
        <v>4</v>
      </c>
      <c r="P16" s="3">
        <f>AVERAGE(P6:P15)</f>
        <v>43.292781066666628</v>
      </c>
      <c r="Q16" s="3">
        <f>AVERAGE(Q6:Q15)</f>
        <v>52.959128433333241</v>
      </c>
      <c r="R16" s="3">
        <f>AVERAGE(R6:R15)</f>
        <v>-9.6663473666666047</v>
      </c>
      <c r="S16" s="2"/>
      <c r="T16" s="2" t="s">
        <v>4</v>
      </c>
      <c r="U16" s="3">
        <f>AVERAGE(U6:U15)</f>
        <v>4.5450608785383739</v>
      </c>
      <c r="V16" s="3">
        <f>AVERAGE(V6:V15)</f>
        <v>5.4557655261381957</v>
      </c>
      <c r="W16" s="3">
        <f>AVERAGE(W6:W15)</f>
        <v>-0.91070464759982106</v>
      </c>
      <c r="Z16" s="2"/>
      <c r="AA16" s="2" t="s">
        <v>5</v>
      </c>
      <c r="AB16" s="3">
        <f>STDEV(AB5:AB14)</f>
        <v>75.263139666986788</v>
      </c>
      <c r="AC16" s="3">
        <f>STDEV(AC5:AC14)</f>
        <v>37.620813022298393</v>
      </c>
      <c r="AD16" s="3">
        <f>STDEV(AD5:AD14)</f>
        <v>72.53771812725499</v>
      </c>
      <c r="AE16" s="3"/>
      <c r="AG16" s="2"/>
      <c r="AH16" s="2" t="s">
        <v>5</v>
      </c>
      <c r="AI16" s="3">
        <f>STDEV(AI5:AI14)</f>
        <v>84.15434985763541</v>
      </c>
      <c r="AJ16" s="3">
        <f>STDEV(AJ5:AJ14)</f>
        <v>34.147874413024709</v>
      </c>
      <c r="AK16" s="3">
        <f>STDEV(AK5:AK14)</f>
        <v>79.542710162904228</v>
      </c>
    </row>
    <row r="17" spans="3:38" x14ac:dyDescent="0.45">
      <c r="C17" s="2"/>
      <c r="D17" s="2"/>
      <c r="E17" s="3"/>
      <c r="F17" s="3"/>
      <c r="G17" s="3"/>
      <c r="H17" s="2"/>
      <c r="I17" s="2"/>
      <c r="J17" s="3"/>
      <c r="K17" s="3"/>
      <c r="L17" s="3"/>
      <c r="M17" s="3"/>
      <c r="N17" s="2"/>
      <c r="O17" s="2" t="s">
        <v>5</v>
      </c>
      <c r="P17" s="3">
        <f>STDEV(P6:P15)</f>
        <v>19.11892909496251</v>
      </c>
      <c r="Q17" s="3">
        <f>STDEV(Q6:Q15)</f>
        <v>16.583347252785835</v>
      </c>
      <c r="R17" s="3">
        <f>STDEV(R6:R15)</f>
        <v>21.287594352410803</v>
      </c>
      <c r="S17" s="2"/>
      <c r="T17" s="2" t="s">
        <v>5</v>
      </c>
      <c r="U17" s="3">
        <f>STDEV(U6:U15)</f>
        <v>2.9120438104768591</v>
      </c>
      <c r="V17" s="3">
        <f>STDEV(V6:V15)</f>
        <v>3.1983338106191654</v>
      </c>
      <c r="W17" s="3">
        <f>STDEV(W6:W15)</f>
        <v>3.6138954229125284</v>
      </c>
    </row>
    <row r="18" spans="3:38" x14ac:dyDescent="0.45">
      <c r="C18" s="2" t="s">
        <v>7</v>
      </c>
      <c r="D18" s="2" t="s">
        <v>9</v>
      </c>
      <c r="E18" s="2" t="s">
        <v>1</v>
      </c>
      <c r="F18" s="2" t="s">
        <v>2</v>
      </c>
      <c r="G18" s="2" t="s">
        <v>3</v>
      </c>
      <c r="H18" s="2" t="s">
        <v>7</v>
      </c>
      <c r="I18" s="2" t="s">
        <v>16</v>
      </c>
      <c r="J18" s="2" t="s">
        <v>1</v>
      </c>
      <c r="K18" s="2" t="s">
        <v>2</v>
      </c>
      <c r="L18" s="2" t="s">
        <v>3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Z18" s="2" t="s">
        <v>21</v>
      </c>
      <c r="AA18" s="2" t="s">
        <v>9</v>
      </c>
      <c r="AB18" s="2" t="s">
        <v>1</v>
      </c>
      <c r="AC18" s="2" t="s">
        <v>2</v>
      </c>
      <c r="AD18" s="2" t="s">
        <v>3</v>
      </c>
      <c r="AE18" s="2"/>
      <c r="AG18" s="2" t="s">
        <v>21</v>
      </c>
      <c r="AH18" s="2" t="s">
        <v>9</v>
      </c>
      <c r="AI18" s="2" t="s">
        <v>1</v>
      </c>
      <c r="AJ18" s="2" t="s">
        <v>2</v>
      </c>
      <c r="AK18" s="2" t="s">
        <v>3</v>
      </c>
      <c r="AL18" s="2"/>
    </row>
    <row r="19" spans="3:38" x14ac:dyDescent="0.45">
      <c r="C19" s="2"/>
      <c r="D19" s="2" t="s">
        <v>10</v>
      </c>
      <c r="E19" s="2" t="s">
        <v>18</v>
      </c>
      <c r="F19" s="2" t="s">
        <v>18</v>
      </c>
      <c r="G19" s="2" t="s">
        <v>18</v>
      </c>
      <c r="H19" s="2"/>
      <c r="I19" s="2" t="s">
        <v>10</v>
      </c>
      <c r="J19" s="2" t="s">
        <v>17</v>
      </c>
      <c r="K19" s="2" t="s">
        <v>17</v>
      </c>
      <c r="L19" s="2" t="s">
        <v>17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Z19" s="2"/>
      <c r="AA19" s="2" t="s">
        <v>10</v>
      </c>
      <c r="AB19" s="2" t="s">
        <v>18</v>
      </c>
      <c r="AC19" s="2" t="s">
        <v>18</v>
      </c>
      <c r="AD19" s="2" t="s">
        <v>18</v>
      </c>
      <c r="AE19" s="2"/>
      <c r="AG19" s="2"/>
      <c r="AH19" s="2" t="s">
        <v>10</v>
      </c>
      <c r="AI19" s="2" t="s">
        <v>18</v>
      </c>
      <c r="AJ19" s="2" t="s">
        <v>18</v>
      </c>
      <c r="AK19" s="2" t="s">
        <v>18</v>
      </c>
      <c r="AL19" s="2"/>
    </row>
    <row r="20" spans="3:38" x14ac:dyDescent="0.45">
      <c r="C20" s="2"/>
      <c r="D20" s="2">
        <v>1</v>
      </c>
      <c r="E20" s="7">
        <v>522.22655499999996</v>
      </c>
      <c r="F20" s="7">
        <v>265.10336100000001</v>
      </c>
      <c r="G20" s="7">
        <f>E20-F20</f>
        <v>257.12319399999996</v>
      </c>
      <c r="H20" s="2"/>
      <c r="I20" s="2">
        <v>1</v>
      </c>
      <c r="J20" s="7">
        <v>63.054583115739632</v>
      </c>
      <c r="K20" s="7">
        <v>21.261546080169332</v>
      </c>
      <c r="L20" s="7">
        <f>J20-K20</f>
        <v>41.7930370355703</v>
      </c>
      <c r="M20" s="7"/>
      <c r="N20" s="2" t="s">
        <v>12</v>
      </c>
      <c r="O20" s="2" t="s">
        <v>9</v>
      </c>
      <c r="P20" s="2" t="s">
        <v>1</v>
      </c>
      <c r="Q20" s="2" t="s">
        <v>2</v>
      </c>
      <c r="R20" s="2" t="s">
        <v>3</v>
      </c>
      <c r="S20" s="2" t="s">
        <v>12</v>
      </c>
      <c r="T20" s="2" t="s">
        <v>16</v>
      </c>
      <c r="U20" s="2" t="s">
        <v>1</v>
      </c>
      <c r="V20" s="2" t="s">
        <v>2</v>
      </c>
      <c r="W20" s="2" t="s">
        <v>3</v>
      </c>
      <c r="Z20" s="2"/>
      <c r="AA20" s="2">
        <v>1</v>
      </c>
      <c r="AB20" s="9">
        <v>180.59768299999988</v>
      </c>
      <c r="AC20" s="9">
        <v>108.56786266666654</v>
      </c>
      <c r="AD20" s="7">
        <f>AB20-AC20</f>
        <v>72.029820333333333</v>
      </c>
      <c r="AE20" s="2"/>
      <c r="AG20" s="2"/>
      <c r="AH20" s="2">
        <v>1</v>
      </c>
      <c r="AI20" s="5">
        <v>89.578082666666603</v>
      </c>
      <c r="AJ20" s="5">
        <v>53.227800666666631</v>
      </c>
      <c r="AK20" s="6">
        <f>AI20-AJ20</f>
        <v>36.350281999999972</v>
      </c>
      <c r="AL20" s="2"/>
    </row>
    <row r="21" spans="3:38" x14ac:dyDescent="0.45">
      <c r="C21" s="2"/>
      <c r="D21" s="2">
        <v>2</v>
      </c>
      <c r="E21" s="7">
        <v>500.203014</v>
      </c>
      <c r="F21" s="7">
        <v>384.17265600000002</v>
      </c>
      <c r="G21" s="7">
        <f t="shared" ref="G21:G29" si="6">E21-F21</f>
        <v>116.03035799999998</v>
      </c>
      <c r="H21" s="2"/>
      <c r="I21" s="2">
        <v>2</v>
      </c>
      <c r="J21" s="7">
        <v>89.826023511070304</v>
      </c>
      <c r="K21" s="7">
        <v>63.896863845462008</v>
      </c>
      <c r="L21" s="7">
        <f t="shared" ref="L21:L29" si="7">J21-K21</f>
        <v>25.929159665608296</v>
      </c>
      <c r="M21" s="7"/>
      <c r="N21" s="2"/>
      <c r="O21" s="2" t="s">
        <v>10</v>
      </c>
      <c r="P21" s="2" t="s">
        <v>18</v>
      </c>
      <c r="Q21" s="2" t="s">
        <v>18</v>
      </c>
      <c r="R21" s="2" t="s">
        <v>18</v>
      </c>
      <c r="S21" s="2"/>
      <c r="T21" s="2" t="s">
        <v>10</v>
      </c>
      <c r="U21" s="2" t="s">
        <v>17</v>
      </c>
      <c r="V21" s="2" t="s">
        <v>17</v>
      </c>
      <c r="W21" s="2" t="s">
        <v>17</v>
      </c>
      <c r="Z21" s="2"/>
      <c r="AA21" s="2">
        <v>2</v>
      </c>
      <c r="AB21" s="9">
        <v>75.922579999999769</v>
      </c>
      <c r="AC21" s="9">
        <v>132.2262459999998</v>
      </c>
      <c r="AD21" s="7">
        <f t="shared" ref="AD21:AD29" si="8">AB21-AC21</f>
        <v>-56.303666000000035</v>
      </c>
      <c r="AE21" s="2"/>
      <c r="AG21" s="2"/>
      <c r="AH21" s="2">
        <v>2</v>
      </c>
      <c r="AI21" s="5">
        <v>48.589422666666501</v>
      </c>
      <c r="AJ21" s="5">
        <v>63.542793666666533</v>
      </c>
      <c r="AK21" s="6">
        <f t="shared" ref="AK21:AK29" si="9">AI21-AJ21</f>
        <v>-14.953371000000033</v>
      </c>
      <c r="AL21" s="2"/>
    </row>
    <row r="22" spans="3:38" x14ac:dyDescent="0.45">
      <c r="C22" s="2"/>
      <c r="D22" s="2">
        <v>3</v>
      </c>
      <c r="E22" s="7">
        <v>369.58269300000001</v>
      </c>
      <c r="F22" s="7">
        <v>350</v>
      </c>
      <c r="G22" s="7">
        <f t="shared" si="6"/>
        <v>19.582693000000006</v>
      </c>
      <c r="H22" s="2"/>
      <c r="I22" s="2">
        <v>3</v>
      </c>
      <c r="J22" s="7">
        <v>93.504347740587264</v>
      </c>
      <c r="K22" s="7">
        <v>52.324465802568184</v>
      </c>
      <c r="L22" s="7">
        <f t="shared" si="7"/>
        <v>41.179881938019079</v>
      </c>
      <c r="M22" s="7"/>
      <c r="N22" s="2"/>
      <c r="O22" s="2">
        <v>1</v>
      </c>
      <c r="P22" s="7">
        <v>32.941946999999935</v>
      </c>
      <c r="Q22" s="7">
        <v>73.051677999999995</v>
      </c>
      <c r="R22" s="7">
        <f>P22-Q22</f>
        <v>-40.10973100000006</v>
      </c>
      <c r="S22" s="2"/>
      <c r="T22" s="2">
        <v>1</v>
      </c>
      <c r="U22" s="7">
        <v>6.7589542878472502</v>
      </c>
      <c r="V22" s="7">
        <v>14.431677737625341</v>
      </c>
      <c r="W22" s="7">
        <f>U22-V22</f>
        <v>-7.6727234497780907</v>
      </c>
      <c r="Z22" s="2"/>
      <c r="AA22" s="2">
        <v>3</v>
      </c>
      <c r="AB22" s="9">
        <v>93.222501999999835</v>
      </c>
      <c r="AC22" s="9">
        <v>126.91917299999984</v>
      </c>
      <c r="AD22" s="7">
        <f t="shared" si="8"/>
        <v>-33.696671000000009</v>
      </c>
      <c r="AE22" s="2"/>
      <c r="AG22" s="2"/>
      <c r="AH22" s="2">
        <v>3</v>
      </c>
      <c r="AI22" s="5">
        <v>47.579881999999863</v>
      </c>
      <c r="AJ22" s="5">
        <v>48.663086333333297</v>
      </c>
      <c r="AK22" s="6">
        <f t="shared" si="9"/>
        <v>-1.083204333333434</v>
      </c>
      <c r="AL22" s="2"/>
    </row>
    <row r="23" spans="3:38" x14ac:dyDescent="0.45">
      <c r="C23" s="2"/>
      <c r="D23" s="2">
        <v>4</v>
      </c>
      <c r="E23" s="7">
        <v>771.97048900000004</v>
      </c>
      <c r="F23" s="7">
        <v>369.97662700000001</v>
      </c>
      <c r="G23" s="7">
        <f t="shared" si="6"/>
        <v>401.99386200000004</v>
      </c>
      <c r="H23" s="2"/>
      <c r="I23" s="2">
        <v>4</v>
      </c>
      <c r="J23" s="7">
        <v>115.247943096017</v>
      </c>
      <c r="K23" s="7">
        <v>45.376996152532563</v>
      </c>
      <c r="L23" s="7">
        <f t="shared" si="7"/>
        <v>69.870946943484427</v>
      </c>
      <c r="M23" s="7"/>
      <c r="N23" s="2"/>
      <c r="O23" s="2">
        <v>2</v>
      </c>
      <c r="P23" s="7">
        <v>69.082728999999958</v>
      </c>
      <c r="Q23" s="7">
        <v>47.960706999999964</v>
      </c>
      <c r="R23" s="7">
        <f t="shared" ref="R23:R31" si="10">P23-Q23</f>
        <v>21.122021999999994</v>
      </c>
      <c r="S23" s="2"/>
      <c r="T23" s="2">
        <v>2</v>
      </c>
      <c r="U23" s="7">
        <v>15.132141000938701</v>
      </c>
      <c r="V23" s="7">
        <v>7.7455523437754144</v>
      </c>
      <c r="W23" s="7">
        <f t="shared" ref="W23:W31" si="11">U23-V23</f>
        <v>7.3865886571632862</v>
      </c>
      <c r="Z23" s="2"/>
      <c r="AA23" s="2">
        <v>4</v>
      </c>
      <c r="AB23" s="9">
        <v>189.56461333333326</v>
      </c>
      <c r="AC23" s="9">
        <v>149.87995499999977</v>
      </c>
      <c r="AD23" s="7">
        <f t="shared" si="8"/>
        <v>39.684658333333488</v>
      </c>
      <c r="AE23" s="2"/>
      <c r="AG23" s="2"/>
      <c r="AH23" s="2">
        <v>4</v>
      </c>
      <c r="AI23" s="5">
        <v>93.222770666666563</v>
      </c>
      <c r="AJ23" s="5">
        <v>130.92671233333323</v>
      </c>
      <c r="AK23" s="6">
        <f t="shared" si="9"/>
        <v>-37.703941666666665</v>
      </c>
      <c r="AL23" s="2"/>
    </row>
    <row r="24" spans="3:38" x14ac:dyDescent="0.45">
      <c r="C24" s="2"/>
      <c r="D24" s="2">
        <v>5</v>
      </c>
      <c r="E24" s="8">
        <v>251.711037</v>
      </c>
      <c r="F24" s="8">
        <v>205.19086200000001</v>
      </c>
      <c r="G24" s="7">
        <f t="shared" si="6"/>
        <v>46.520174999999995</v>
      </c>
      <c r="H24" s="2"/>
      <c r="I24" s="2">
        <v>5</v>
      </c>
      <c r="J24" s="8">
        <v>34.511633624425919</v>
      </c>
      <c r="K24" s="8">
        <v>30.376790529492609</v>
      </c>
      <c r="L24" s="7">
        <f t="shared" si="7"/>
        <v>4.1348430949333093</v>
      </c>
      <c r="M24" s="7"/>
      <c r="N24" s="2"/>
      <c r="O24" s="2">
        <v>3</v>
      </c>
      <c r="P24" s="7">
        <v>64.380894333333302</v>
      </c>
      <c r="Q24" s="7">
        <v>49.527482666666572</v>
      </c>
      <c r="R24" s="7">
        <f t="shared" si="10"/>
        <v>14.85341166666673</v>
      </c>
      <c r="S24" s="2"/>
      <c r="T24" s="2">
        <v>3</v>
      </c>
      <c r="U24" s="7">
        <v>21.459622254934352</v>
      </c>
      <c r="V24" s="7">
        <v>11.940525265805706</v>
      </c>
      <c r="W24" s="7">
        <f t="shared" si="11"/>
        <v>9.5190969891286468</v>
      </c>
      <c r="Z24" s="2"/>
      <c r="AA24" s="2">
        <v>5</v>
      </c>
      <c r="AB24" s="9">
        <v>82.527839666666452</v>
      </c>
      <c r="AC24" s="9">
        <v>84.535788666666463</v>
      </c>
      <c r="AD24" s="7">
        <f t="shared" si="8"/>
        <v>-2.0079490000000106</v>
      </c>
      <c r="AE24" s="2"/>
      <c r="AG24" s="2"/>
      <c r="AH24" s="2">
        <v>5</v>
      </c>
      <c r="AI24" s="5">
        <v>33.606323666666633</v>
      </c>
      <c r="AJ24" s="5">
        <v>35.573518666666622</v>
      </c>
      <c r="AK24" s="6">
        <f t="shared" si="9"/>
        <v>-1.9671949999999896</v>
      </c>
      <c r="AL24" s="2"/>
    </row>
    <row r="25" spans="3:38" x14ac:dyDescent="0.45">
      <c r="C25" s="2"/>
      <c r="D25" s="2">
        <v>6</v>
      </c>
      <c r="E25" s="8">
        <v>227.096452</v>
      </c>
      <c r="F25" s="8">
        <v>309.42135200000001</v>
      </c>
      <c r="G25" s="7">
        <f t="shared" si="6"/>
        <v>-82.324900000000014</v>
      </c>
      <c r="H25" s="2"/>
      <c r="I25" s="2">
        <v>6</v>
      </c>
      <c r="J25" s="8">
        <v>45.556279293163726</v>
      </c>
      <c r="K25" s="8">
        <v>56.340050030793741</v>
      </c>
      <c r="L25" s="7">
        <f t="shared" si="7"/>
        <v>-10.783770737630014</v>
      </c>
      <c r="M25" s="7"/>
      <c r="N25" s="2"/>
      <c r="O25" s="2">
        <v>4</v>
      </c>
      <c r="P25" s="7">
        <v>40.84871099999993</v>
      </c>
      <c r="Q25" s="7">
        <v>46.178966999999965</v>
      </c>
      <c r="R25" s="7">
        <f t="shared" si="10"/>
        <v>-5.3302560000000341</v>
      </c>
      <c r="S25" s="2"/>
      <c r="T25" s="2">
        <v>4</v>
      </c>
      <c r="U25" s="7">
        <v>13.161131505157627</v>
      </c>
      <c r="V25" s="7">
        <v>10.772875793106813</v>
      </c>
      <c r="W25" s="7">
        <f t="shared" si="11"/>
        <v>2.3882557120508139</v>
      </c>
      <c r="Z25" s="2"/>
      <c r="AA25" s="2">
        <v>6</v>
      </c>
      <c r="AB25" s="9">
        <v>58.901894666666529</v>
      </c>
      <c r="AC25" s="9">
        <v>66.849156666666474</v>
      </c>
      <c r="AD25" s="7">
        <f t="shared" si="8"/>
        <v>-7.9472619999999452</v>
      </c>
      <c r="AE25" s="2"/>
      <c r="AG25" s="2"/>
      <c r="AH25" s="2">
        <v>6</v>
      </c>
      <c r="AI25" s="5">
        <v>37.248530333333264</v>
      </c>
      <c r="AJ25" s="5">
        <v>25.540618666666631</v>
      </c>
      <c r="AK25" s="6">
        <f t="shared" si="9"/>
        <v>11.707911666666632</v>
      </c>
      <c r="AL25" s="2"/>
    </row>
    <row r="26" spans="3:38" x14ac:dyDescent="0.45">
      <c r="C26" s="2"/>
      <c r="D26" s="2">
        <v>7</v>
      </c>
      <c r="E26" s="8">
        <v>252.13249099999999</v>
      </c>
      <c r="F26" s="8">
        <v>204.57215400000001</v>
      </c>
      <c r="G26" s="7">
        <f t="shared" si="6"/>
        <v>47.560336999999976</v>
      </c>
      <c r="H26" s="2"/>
      <c r="I26" s="2">
        <v>7</v>
      </c>
      <c r="J26" s="8">
        <v>24.817358094544289</v>
      </c>
      <c r="K26" s="8">
        <v>20.495579754923739</v>
      </c>
      <c r="L26" s="7">
        <f t="shared" si="7"/>
        <v>4.3217783396205505</v>
      </c>
      <c r="M26" s="7"/>
      <c r="N26" s="2"/>
      <c r="O26" s="2">
        <v>5</v>
      </c>
      <c r="P26" s="7">
        <v>37.292635666666605</v>
      </c>
      <c r="Q26" s="7">
        <v>64.044581666666659</v>
      </c>
      <c r="R26" s="7">
        <f t="shared" si="10"/>
        <v>-26.751946000000054</v>
      </c>
      <c r="S26" s="2"/>
      <c r="T26" s="2">
        <v>5</v>
      </c>
      <c r="U26" s="7">
        <v>4.0261727241935263</v>
      </c>
      <c r="V26" s="7">
        <v>7.4750208419447661</v>
      </c>
      <c r="W26" s="7">
        <f t="shared" si="11"/>
        <v>-3.4488481177512398</v>
      </c>
      <c r="Z26" s="2"/>
      <c r="AA26" s="2">
        <v>7</v>
      </c>
      <c r="AB26" s="9">
        <v>95.221071333333228</v>
      </c>
      <c r="AC26" s="9">
        <v>106.90335999999986</v>
      </c>
      <c r="AD26" s="7">
        <f t="shared" si="8"/>
        <v>-11.682288666666636</v>
      </c>
      <c r="AE26" s="2"/>
      <c r="AG26" s="2"/>
      <c r="AH26" s="2">
        <v>7</v>
      </c>
      <c r="AI26" s="5">
        <v>29.56730833333333</v>
      </c>
      <c r="AJ26" s="5">
        <v>36.569113999999963</v>
      </c>
      <c r="AK26" s="6">
        <f t="shared" si="9"/>
        <v>-7.001805666666634</v>
      </c>
      <c r="AL26" s="2"/>
    </row>
    <row r="27" spans="3:38" x14ac:dyDescent="0.45">
      <c r="C27" s="2"/>
      <c r="D27" s="2">
        <v>8</v>
      </c>
      <c r="E27" s="8">
        <v>1038.1219080000001</v>
      </c>
      <c r="F27" s="8">
        <v>272.66161499999998</v>
      </c>
      <c r="G27" s="7">
        <f t="shared" si="6"/>
        <v>765.46029300000009</v>
      </c>
      <c r="H27" s="2"/>
      <c r="I27" s="2">
        <v>8</v>
      </c>
      <c r="J27" s="8">
        <v>136.81980324111709</v>
      </c>
      <c r="K27" s="8">
        <v>45.999024065989175</v>
      </c>
      <c r="L27" s="7">
        <f t="shared" si="7"/>
        <v>90.82077917512791</v>
      </c>
      <c r="M27" s="7"/>
      <c r="N27" s="2"/>
      <c r="O27" s="2">
        <v>6</v>
      </c>
      <c r="P27" s="7">
        <v>37.344578333333331</v>
      </c>
      <c r="Q27" s="7">
        <v>41.702431666666634</v>
      </c>
      <c r="R27" s="7">
        <f t="shared" si="10"/>
        <v>-4.3578533333333027</v>
      </c>
      <c r="S27" s="2"/>
      <c r="T27" s="2">
        <v>6</v>
      </c>
      <c r="U27" s="7">
        <v>13.078063671176343</v>
      </c>
      <c r="V27" s="7">
        <v>9.9736000270026768</v>
      </c>
      <c r="W27" s="7">
        <f t="shared" si="11"/>
        <v>3.1044636441736664</v>
      </c>
      <c r="Z27" s="2"/>
      <c r="AA27" s="2">
        <v>8</v>
      </c>
      <c r="AB27" s="9">
        <v>218.81021066666656</v>
      </c>
      <c r="AC27" s="9">
        <v>154.78331066666649</v>
      </c>
      <c r="AD27" s="7">
        <f t="shared" si="8"/>
        <v>64.026900000000069</v>
      </c>
      <c r="AE27" s="2"/>
      <c r="AG27" s="2"/>
      <c r="AH27" s="2">
        <v>8</v>
      </c>
      <c r="AI27" s="5">
        <v>92.246214333333342</v>
      </c>
      <c r="AJ27" s="5">
        <v>56.865243333333204</v>
      </c>
      <c r="AK27" s="6">
        <f t="shared" si="9"/>
        <v>35.380971000000137</v>
      </c>
      <c r="AL27" s="2"/>
    </row>
    <row r="28" spans="3:38" x14ac:dyDescent="0.45">
      <c r="C28" s="2"/>
      <c r="D28" s="2">
        <v>9</v>
      </c>
      <c r="E28" s="8">
        <v>422.53206999999998</v>
      </c>
      <c r="F28" s="8">
        <v>225</v>
      </c>
      <c r="G28" s="7">
        <f t="shared" si="6"/>
        <v>197.53206999999998</v>
      </c>
      <c r="H28" s="2"/>
      <c r="I28" s="2">
        <v>9</v>
      </c>
      <c r="J28" s="8">
        <v>84.776000821316117</v>
      </c>
      <c r="K28" s="8">
        <v>29.32075917160526</v>
      </c>
      <c r="L28" s="7">
        <f t="shared" si="7"/>
        <v>55.455241649710857</v>
      </c>
      <c r="M28" s="7"/>
      <c r="N28" s="2"/>
      <c r="O28" s="2">
        <v>7</v>
      </c>
      <c r="P28" s="7">
        <v>54.362164999999969</v>
      </c>
      <c r="Q28" s="7">
        <v>38.838130666666665</v>
      </c>
      <c r="R28" s="7">
        <f t="shared" si="10"/>
        <v>15.524034333333304</v>
      </c>
      <c r="S28" s="2"/>
      <c r="T28" s="2">
        <v>7</v>
      </c>
      <c r="U28" s="7">
        <v>12.775462816783332</v>
      </c>
      <c r="V28" s="7">
        <v>11.100630845483336</v>
      </c>
      <c r="W28" s="7">
        <f t="shared" si="11"/>
        <v>1.6748319712999962</v>
      </c>
      <c r="Z28" s="2"/>
      <c r="AA28" s="2">
        <v>9</v>
      </c>
      <c r="AB28" s="9">
        <v>103.52440166666646</v>
      </c>
      <c r="AC28" s="9">
        <v>72.19088199999986</v>
      </c>
      <c r="AD28" s="7">
        <f t="shared" si="8"/>
        <v>31.333519666666604</v>
      </c>
      <c r="AE28" s="2"/>
      <c r="AG28" s="2"/>
      <c r="AH28" s="2">
        <v>9</v>
      </c>
      <c r="AI28" s="5">
        <v>47.555731999999928</v>
      </c>
      <c r="AJ28" s="5">
        <v>58.80337366666663</v>
      </c>
      <c r="AK28" s="6">
        <f t="shared" si="9"/>
        <v>-11.247641666666702</v>
      </c>
      <c r="AL28" s="2"/>
    </row>
    <row r="29" spans="3:38" x14ac:dyDescent="0.45">
      <c r="C29" s="2"/>
      <c r="D29" s="2">
        <v>10</v>
      </c>
      <c r="E29" s="8">
        <v>362.03060099999999</v>
      </c>
      <c r="F29" s="8">
        <v>575.94642999999996</v>
      </c>
      <c r="G29" s="7">
        <f t="shared" si="6"/>
        <v>-213.91582899999997</v>
      </c>
      <c r="H29" s="2"/>
      <c r="I29" s="2">
        <v>10</v>
      </c>
      <c r="J29" s="8">
        <v>35.774414577903912</v>
      </c>
      <c r="K29" s="8">
        <v>136.38904903884554</v>
      </c>
      <c r="L29" s="7">
        <f t="shared" si="7"/>
        <v>-100.61463446094163</v>
      </c>
      <c r="M29" s="7"/>
      <c r="N29" s="2"/>
      <c r="O29" s="2">
        <v>8</v>
      </c>
      <c r="P29" s="7">
        <v>68.238868333333301</v>
      </c>
      <c r="Q29" s="7">
        <v>95.679029333333304</v>
      </c>
      <c r="R29" s="7">
        <f t="shared" si="10"/>
        <v>-27.440161000000003</v>
      </c>
      <c r="S29" s="2"/>
      <c r="T29" s="2">
        <v>8</v>
      </c>
      <c r="U29" s="7">
        <v>9.4148193429395253</v>
      </c>
      <c r="V29" s="7">
        <v>14.672673551343538</v>
      </c>
      <c r="W29" s="7">
        <f t="shared" si="11"/>
        <v>-5.2578542084040123</v>
      </c>
      <c r="Z29" s="2"/>
      <c r="AA29" s="2">
        <v>10</v>
      </c>
      <c r="AB29" s="9">
        <v>102.58680366666654</v>
      </c>
      <c r="AC29" s="9">
        <v>180.10310199999958</v>
      </c>
      <c r="AD29" s="7">
        <f t="shared" si="8"/>
        <v>-77.51629833333304</v>
      </c>
      <c r="AE29" s="2"/>
      <c r="AG29" s="2"/>
      <c r="AH29" s="2">
        <v>10</v>
      </c>
      <c r="AI29" s="5">
        <v>70.151316999999864</v>
      </c>
      <c r="AJ29" s="5">
        <v>54.532290666666597</v>
      </c>
      <c r="AK29" s="6">
        <f t="shared" si="9"/>
        <v>15.619026333333267</v>
      </c>
      <c r="AL29" s="2"/>
    </row>
    <row r="30" spans="3:38" x14ac:dyDescent="0.45">
      <c r="C30" s="2"/>
      <c r="D30" s="2" t="s">
        <v>4</v>
      </c>
      <c r="E30" s="3">
        <f>AVERAGE(E20:E29)</f>
        <v>471.76073100000002</v>
      </c>
      <c r="F30" s="3">
        <f>AVERAGE(F20:F29)</f>
        <v>316.20450570000003</v>
      </c>
      <c r="G30" s="3">
        <f>AVERAGE(G20:G29)</f>
        <v>155.55622529999999</v>
      </c>
      <c r="H30" s="2"/>
      <c r="I30" s="2" t="s">
        <v>4</v>
      </c>
      <c r="J30" s="3">
        <f>AVERAGE(J20:J29)</f>
        <v>72.388838711588519</v>
      </c>
      <c r="K30" s="3">
        <f>AVERAGE(K20:K29)</f>
        <v>50.178112447238206</v>
      </c>
      <c r="L30" s="3">
        <f>AVERAGE(L20:L29)</f>
        <v>22.210726264350306</v>
      </c>
      <c r="M30" s="3"/>
      <c r="N30" s="2"/>
      <c r="O30" s="2">
        <v>9</v>
      </c>
      <c r="P30" s="7">
        <v>26.930969666666631</v>
      </c>
      <c r="Q30" s="7">
        <v>47.252228333333299</v>
      </c>
      <c r="R30" s="7">
        <f t="shared" si="10"/>
        <v>-20.321258666666669</v>
      </c>
      <c r="S30" s="2"/>
      <c r="T30" s="2">
        <v>9</v>
      </c>
      <c r="U30" s="7">
        <v>5.8059902708871691</v>
      </c>
      <c r="V30" s="7">
        <v>8.7783162695885935</v>
      </c>
      <c r="W30" s="7">
        <f t="shared" si="11"/>
        <v>-2.9723259987014243</v>
      </c>
      <c r="Z30" s="2"/>
      <c r="AA30" s="2" t="s">
        <v>4</v>
      </c>
      <c r="AB30" s="3">
        <f>AVERAGE(AB20:AB29)</f>
        <v>120.08795999999987</v>
      </c>
      <c r="AC30" s="3">
        <f>AVERAGE(AC20:AC29)</f>
        <v>118.29588366666647</v>
      </c>
      <c r="AD30" s="3">
        <f>AVERAGE(AD20:AD29)</f>
        <v>1.7920763333333825</v>
      </c>
      <c r="AE30" s="3"/>
      <c r="AG30" s="2"/>
      <c r="AH30" s="2" t="s">
        <v>4</v>
      </c>
      <c r="AI30" s="3">
        <f>AVERAGE(AI20:AI29)</f>
        <v>58.934558366666593</v>
      </c>
      <c r="AJ30" s="3">
        <f>AVERAGE(AJ20:AJ29)</f>
        <v>56.424455199999933</v>
      </c>
      <c r="AK30" s="3">
        <f>AVERAGE(AK20:AK29)</f>
        <v>2.5101031666666551</v>
      </c>
      <c r="AL30" s="3"/>
    </row>
    <row r="31" spans="3:38" x14ac:dyDescent="0.45">
      <c r="C31" s="2"/>
      <c r="D31" s="2" t="s">
        <v>5</v>
      </c>
      <c r="E31" s="3">
        <f>STDEV(E20:E29)</f>
        <v>257.26557818338347</v>
      </c>
      <c r="F31" s="3">
        <f>STDEV(F20:F29)</f>
        <v>112.43591139757912</v>
      </c>
      <c r="G31" s="3">
        <f>STDEV(G20:G29)</f>
        <v>275.17517607634267</v>
      </c>
      <c r="H31" s="2"/>
      <c r="I31" s="2" t="s">
        <v>5</v>
      </c>
      <c r="J31" s="3">
        <f>STDEV(J20:J29)</f>
        <v>37.619547223461844</v>
      </c>
      <c r="K31" s="3">
        <f>STDEV(K20:K29)</f>
        <v>33.744075406996735</v>
      </c>
      <c r="L31" s="3">
        <f>STDEV(L20:L29)</f>
        <v>53.398516820645582</v>
      </c>
      <c r="M31" s="3"/>
      <c r="N31" s="2"/>
      <c r="O31" s="2">
        <v>10</v>
      </c>
      <c r="P31" s="7">
        <v>62.349034333333272</v>
      </c>
      <c r="Q31" s="7">
        <v>63.648867333333271</v>
      </c>
      <c r="R31" s="7">
        <f t="shared" si="10"/>
        <v>-1.2998329999999996</v>
      </c>
      <c r="S31" s="2"/>
      <c r="T31" s="2">
        <v>10</v>
      </c>
      <c r="U31" s="7">
        <v>14.335652759306432</v>
      </c>
      <c r="V31" s="7">
        <v>21.234507427054499</v>
      </c>
      <c r="W31" s="7">
        <f t="shared" si="11"/>
        <v>-6.8988546677480667</v>
      </c>
      <c r="Z31" s="2"/>
      <c r="AA31" s="2" t="s">
        <v>5</v>
      </c>
      <c r="AB31" s="3">
        <f>STDEV(AB20:AB29)</f>
        <v>55.035695140899804</v>
      </c>
      <c r="AC31" s="3">
        <f>STDEV(AC20:AC29)</f>
        <v>37.348269546429727</v>
      </c>
      <c r="AD31" s="3">
        <f>STDEV(AD20:AD29)</f>
        <v>49.811083970170976</v>
      </c>
      <c r="AE31" s="3"/>
      <c r="AG31" s="2"/>
      <c r="AH31" s="2" t="s">
        <v>5</v>
      </c>
      <c r="AI31" s="3">
        <f>STDEV(AI20:AI29)</f>
        <v>25.143711470623337</v>
      </c>
      <c r="AJ31" s="3">
        <f>STDEV(AJ20:AJ29)</f>
        <v>28.798062876117172</v>
      </c>
      <c r="AK31" s="3">
        <f>STDEV(AK20:AK29)</f>
        <v>22.89334581979718</v>
      </c>
      <c r="AL31" s="3"/>
    </row>
    <row r="32" spans="3:38" x14ac:dyDescent="0.45">
      <c r="C32" s="2"/>
      <c r="D32" s="2"/>
      <c r="E32" s="3"/>
      <c r="F32" s="3"/>
      <c r="G32" s="3"/>
      <c r="H32" s="2"/>
      <c r="I32" s="2"/>
      <c r="J32" s="3"/>
      <c r="K32" s="3"/>
      <c r="L32" s="3"/>
      <c r="M32" s="3"/>
      <c r="N32" s="2"/>
      <c r="O32" s="2" t="s">
        <v>4</v>
      </c>
      <c r="P32" s="3">
        <f>AVERAGE(P22:P31)</f>
        <v>49.377253266666614</v>
      </c>
      <c r="Q32" s="3">
        <f>AVERAGE(Q22:Q31)</f>
        <v>56.788410366666632</v>
      </c>
      <c r="R32" s="3">
        <f>AVERAGE(R22:R31)</f>
        <v>-7.4111571000000085</v>
      </c>
      <c r="S32" s="2"/>
      <c r="T32" s="2" t="s">
        <v>4</v>
      </c>
      <c r="U32" s="3">
        <f>AVERAGE(U22:U31)</f>
        <v>11.594801063416424</v>
      </c>
      <c r="V32" s="3">
        <f>AVERAGE(V22:V31)</f>
        <v>11.812538010273068</v>
      </c>
      <c r="W32" s="3">
        <f>AVERAGE(W22:W31)</f>
        <v>-0.21773694685664244</v>
      </c>
    </row>
    <row r="33" spans="3:23" x14ac:dyDescent="0.45">
      <c r="C33" s="2" t="s">
        <v>6</v>
      </c>
      <c r="D33" s="2" t="s">
        <v>9</v>
      </c>
      <c r="E33" s="2" t="s">
        <v>1</v>
      </c>
      <c r="F33" s="2" t="s">
        <v>2</v>
      </c>
      <c r="G33" s="2" t="s">
        <v>3</v>
      </c>
      <c r="H33" s="2" t="s">
        <v>6</v>
      </c>
      <c r="I33" s="2" t="s">
        <v>16</v>
      </c>
      <c r="J33" s="2" t="s">
        <v>1</v>
      </c>
      <c r="K33" s="2" t="s">
        <v>2</v>
      </c>
      <c r="L33" s="2" t="s">
        <v>3</v>
      </c>
      <c r="M33" s="2"/>
      <c r="N33" s="2"/>
      <c r="O33" s="2" t="s">
        <v>5</v>
      </c>
      <c r="P33" s="3">
        <f>STDEV(P22:P31)</f>
        <v>15.98543160506779</v>
      </c>
      <c r="Q33" s="3">
        <f>STDEV(Q22:Q31)</f>
        <v>17.513930259505038</v>
      </c>
      <c r="R33" s="3">
        <f>STDEV(R22:R31)</f>
        <v>20.811246968867344</v>
      </c>
      <c r="S33" s="2"/>
      <c r="T33" s="2" t="s">
        <v>5</v>
      </c>
      <c r="U33" s="3">
        <f>STDEV(U22:U31)</f>
        <v>5.1888701387641998</v>
      </c>
      <c r="V33" s="3">
        <f>STDEV(V22:V31)</f>
        <v>4.1279600566692594</v>
      </c>
      <c r="W33" s="3">
        <f>STDEV(W22:W31)</f>
        <v>5.9412542130496631</v>
      </c>
    </row>
    <row r="34" spans="3:23" x14ac:dyDescent="0.45">
      <c r="C34" s="2"/>
      <c r="D34" s="2" t="s">
        <v>10</v>
      </c>
      <c r="E34" s="2" t="s">
        <v>18</v>
      </c>
      <c r="F34" s="2" t="s">
        <v>18</v>
      </c>
      <c r="G34" s="2" t="s">
        <v>18</v>
      </c>
      <c r="H34" s="2"/>
      <c r="I34" s="2" t="s">
        <v>10</v>
      </c>
      <c r="J34" s="2" t="s">
        <v>17</v>
      </c>
      <c r="K34" s="2" t="s">
        <v>17</v>
      </c>
      <c r="L34" s="2" t="s">
        <v>17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3:23" x14ac:dyDescent="0.45">
      <c r="C35" s="2"/>
      <c r="D35" s="2">
        <v>1</v>
      </c>
      <c r="E35" s="7">
        <v>382.58242899999993</v>
      </c>
      <c r="F35" s="7">
        <v>311.28664699999968</v>
      </c>
      <c r="G35" s="7">
        <f>E35-F35</f>
        <v>71.295782000000258</v>
      </c>
      <c r="H35" s="2"/>
      <c r="I35" s="2">
        <v>1</v>
      </c>
      <c r="J35" s="7">
        <v>66.181859000000003</v>
      </c>
      <c r="K35" s="7">
        <v>25.996144999999999</v>
      </c>
      <c r="L35" s="7">
        <f>J35-K35</f>
        <v>40.185714000000004</v>
      </c>
      <c r="M35" s="7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23" x14ac:dyDescent="0.45">
      <c r="C36" s="2"/>
      <c r="D36" s="2">
        <v>2</v>
      </c>
      <c r="E36" s="7">
        <v>364.6300089999998</v>
      </c>
      <c r="F36" s="7">
        <v>416.61567099999803</v>
      </c>
      <c r="G36" s="7">
        <f t="shared" ref="G36:G44" si="12">E36-F36</f>
        <v>-51.985661999998229</v>
      </c>
      <c r="H36" s="2"/>
      <c r="I36" s="2">
        <v>2</v>
      </c>
      <c r="J36" s="7">
        <v>55.670630000000003</v>
      </c>
      <c r="K36" s="7">
        <v>33.965530999999999</v>
      </c>
      <c r="L36" s="7">
        <f t="shared" ref="L36:L44" si="13">J36-K36</f>
        <v>21.705099000000004</v>
      </c>
      <c r="M36" s="7"/>
      <c r="N36" s="2" t="s">
        <v>13</v>
      </c>
      <c r="O36" s="2" t="s">
        <v>9</v>
      </c>
      <c r="P36" s="2" t="s">
        <v>1</v>
      </c>
      <c r="Q36" s="2" t="s">
        <v>2</v>
      </c>
      <c r="R36" s="2" t="s">
        <v>3</v>
      </c>
      <c r="S36" s="2" t="s">
        <v>13</v>
      </c>
      <c r="T36" s="2" t="s">
        <v>16</v>
      </c>
      <c r="U36" s="2" t="s">
        <v>1</v>
      </c>
      <c r="V36" s="2" t="s">
        <v>2</v>
      </c>
      <c r="W36" s="2" t="s">
        <v>3</v>
      </c>
    </row>
    <row r="37" spans="3:23" x14ac:dyDescent="0.45">
      <c r="C37" s="2"/>
      <c r="D37" s="2">
        <v>3</v>
      </c>
      <c r="E37" s="7">
        <v>418.79667799999902</v>
      </c>
      <c r="F37" s="7">
        <v>196.63273499999988</v>
      </c>
      <c r="G37" s="7">
        <f t="shared" si="12"/>
        <v>222.16394299999914</v>
      </c>
      <c r="H37" s="2"/>
      <c r="I37" s="2">
        <v>3</v>
      </c>
      <c r="J37" s="7">
        <v>107.27878100000001</v>
      </c>
      <c r="K37" s="7">
        <v>38.972345000000004</v>
      </c>
      <c r="L37" s="7">
        <f t="shared" si="13"/>
        <v>68.306436000000005</v>
      </c>
      <c r="M37" s="7"/>
      <c r="N37" s="2"/>
      <c r="O37" s="2" t="s">
        <v>10</v>
      </c>
      <c r="P37" s="2" t="s">
        <v>18</v>
      </c>
      <c r="Q37" s="2" t="s">
        <v>18</v>
      </c>
      <c r="R37" s="2" t="s">
        <v>18</v>
      </c>
      <c r="S37" s="2"/>
      <c r="T37" s="2" t="s">
        <v>10</v>
      </c>
      <c r="U37" s="2" t="s">
        <v>17</v>
      </c>
      <c r="V37" s="2" t="s">
        <v>17</v>
      </c>
      <c r="W37" s="2" t="s">
        <v>17</v>
      </c>
    </row>
    <row r="38" spans="3:23" x14ac:dyDescent="0.45">
      <c r="C38" s="2"/>
      <c r="D38" s="2">
        <v>4</v>
      </c>
      <c r="E38" s="7">
        <v>205.2442209999997</v>
      </c>
      <c r="F38" s="7">
        <v>243.0951579999998</v>
      </c>
      <c r="G38" s="7">
        <f t="shared" si="12"/>
        <v>-37.850937000000101</v>
      </c>
      <c r="H38" s="2"/>
      <c r="I38" s="2">
        <v>4</v>
      </c>
      <c r="J38" s="7">
        <v>41.268852000000003</v>
      </c>
      <c r="K38" s="7">
        <v>40.936979000000001</v>
      </c>
      <c r="L38" s="7">
        <f t="shared" si="13"/>
        <v>0.33187300000000164</v>
      </c>
      <c r="M38" s="7"/>
      <c r="N38" s="2"/>
      <c r="O38" s="2">
        <v>1</v>
      </c>
      <c r="P38" s="7">
        <v>113.401524333333</v>
      </c>
      <c r="Q38" s="7">
        <v>67.347725666666591</v>
      </c>
      <c r="R38" s="7">
        <f>P38-Q38</f>
        <v>46.05379866666641</v>
      </c>
      <c r="S38" s="2"/>
      <c r="T38" s="2">
        <v>1</v>
      </c>
      <c r="U38" s="7">
        <v>21.742313842782636</v>
      </c>
      <c r="V38" s="7">
        <v>12.533590509362602</v>
      </c>
      <c r="W38" s="7">
        <f>U38-V38</f>
        <v>9.2087233334200338</v>
      </c>
    </row>
    <row r="39" spans="3:23" x14ac:dyDescent="0.45">
      <c r="C39" s="2"/>
      <c r="D39" s="2">
        <v>5</v>
      </c>
      <c r="E39" s="7">
        <v>220.76073099999999</v>
      </c>
      <c r="F39" s="7">
        <v>179.5026059999997</v>
      </c>
      <c r="G39" s="7">
        <f t="shared" si="12"/>
        <v>41.258125000000291</v>
      </c>
      <c r="H39" s="2"/>
      <c r="I39" s="2">
        <v>5</v>
      </c>
      <c r="J39" s="7">
        <v>29.406036</v>
      </c>
      <c r="K39" s="7">
        <v>14.063161000000001</v>
      </c>
      <c r="L39" s="7">
        <f t="shared" si="13"/>
        <v>15.342874999999999</v>
      </c>
      <c r="M39" s="7"/>
      <c r="N39" s="2"/>
      <c r="O39" s="2">
        <v>2</v>
      </c>
      <c r="P39" s="7">
        <v>92.976227333333313</v>
      </c>
      <c r="Q39" s="7">
        <v>118.64206166666595</v>
      </c>
      <c r="R39" s="7">
        <f t="shared" ref="R39:R47" si="14">P39-Q39</f>
        <v>-25.66583433333264</v>
      </c>
      <c r="S39" s="2"/>
      <c r="T39" s="2">
        <v>2</v>
      </c>
      <c r="U39" s="7">
        <v>23.365199488667766</v>
      </c>
      <c r="V39" s="7">
        <v>25.482100570812133</v>
      </c>
      <c r="W39" s="7">
        <f t="shared" ref="W39:W47" si="15">U39-V39</f>
        <v>-2.1169010821443663</v>
      </c>
    </row>
    <row r="40" spans="3:23" x14ac:dyDescent="0.45">
      <c r="C40" s="2"/>
      <c r="D40" s="2">
        <v>6</v>
      </c>
      <c r="E40" s="7">
        <v>127.75455699999989</v>
      </c>
      <c r="F40" s="7">
        <v>178.20855999999969</v>
      </c>
      <c r="G40" s="7">
        <f t="shared" si="12"/>
        <v>-50.454002999999801</v>
      </c>
      <c r="H40" s="2"/>
      <c r="I40" s="2">
        <v>6</v>
      </c>
      <c r="J40" s="7">
        <v>26.461246000000003</v>
      </c>
      <c r="K40" s="7">
        <v>42.435158999999999</v>
      </c>
      <c r="L40" s="7">
        <f t="shared" si="13"/>
        <v>-15.973912999999996</v>
      </c>
      <c r="M40" s="7"/>
      <c r="N40" s="2"/>
      <c r="O40" s="2">
        <v>3</v>
      </c>
      <c r="P40" s="7">
        <v>119.13292666666636</v>
      </c>
      <c r="Q40" s="7">
        <v>125.05036299999966</v>
      </c>
      <c r="R40" s="7">
        <f t="shared" si="14"/>
        <v>-5.9174363333332991</v>
      </c>
      <c r="S40" s="2"/>
      <c r="T40" s="2">
        <v>3</v>
      </c>
      <c r="U40" s="7">
        <v>31.71279163815575</v>
      </c>
      <c r="V40" s="7">
        <v>28.608755062796664</v>
      </c>
      <c r="W40" s="7">
        <f t="shared" si="15"/>
        <v>3.1040365753590855</v>
      </c>
    </row>
    <row r="41" spans="3:23" x14ac:dyDescent="0.45">
      <c r="C41" s="2"/>
      <c r="D41" s="2">
        <v>7</v>
      </c>
      <c r="E41" s="7">
        <v>164.49193199999968</v>
      </c>
      <c r="F41" s="7">
        <v>196.72665599999982</v>
      </c>
      <c r="G41" s="7">
        <f t="shared" si="12"/>
        <v>-32.234724000000142</v>
      </c>
      <c r="H41" s="2"/>
      <c r="I41" s="2">
        <v>7</v>
      </c>
      <c r="J41" s="7">
        <v>23.961131999999999</v>
      </c>
      <c r="K41" s="7">
        <v>23.777433000000002</v>
      </c>
      <c r="L41" s="7">
        <f t="shared" si="13"/>
        <v>0.18369899999999717</v>
      </c>
      <c r="M41" s="7"/>
      <c r="N41" s="2"/>
      <c r="O41" s="2">
        <v>4</v>
      </c>
      <c r="P41" s="7">
        <v>60.170339333333196</v>
      </c>
      <c r="Q41" s="7">
        <v>82.016170333333235</v>
      </c>
      <c r="R41" s="7">
        <f t="shared" si="14"/>
        <v>-21.84583100000004</v>
      </c>
      <c r="S41" s="2"/>
      <c r="T41" s="2">
        <v>4</v>
      </c>
      <c r="U41" s="7">
        <v>21.056764977160533</v>
      </c>
      <c r="V41" s="7">
        <v>24.355983310457301</v>
      </c>
      <c r="W41" s="7">
        <f t="shared" si="15"/>
        <v>-3.2992183332967677</v>
      </c>
    </row>
    <row r="42" spans="3:23" x14ac:dyDescent="0.45">
      <c r="C42" s="2"/>
      <c r="D42" s="2">
        <v>8</v>
      </c>
      <c r="E42" s="7">
        <v>296.76273599999888</v>
      </c>
      <c r="F42" s="7">
        <v>277.23007099999887</v>
      </c>
      <c r="G42" s="7">
        <f t="shared" si="12"/>
        <v>19.532665000000009</v>
      </c>
      <c r="H42" s="2"/>
      <c r="I42" s="2">
        <v>8</v>
      </c>
      <c r="J42" s="7">
        <v>39.162037999999995</v>
      </c>
      <c r="K42" s="7">
        <v>38.740090000000002</v>
      </c>
      <c r="L42" s="7">
        <f t="shared" si="13"/>
        <v>0.42194799999999333</v>
      </c>
      <c r="M42" s="7"/>
      <c r="N42" s="2"/>
      <c r="O42" s="2">
        <v>5</v>
      </c>
      <c r="P42" s="7">
        <v>53.050320333333268</v>
      </c>
      <c r="Q42" s="7">
        <v>96.085548333333364</v>
      </c>
      <c r="R42" s="7">
        <f t="shared" si="14"/>
        <v>-43.035228000000096</v>
      </c>
      <c r="S42" s="2"/>
      <c r="T42" s="2">
        <v>5</v>
      </c>
      <c r="U42" s="7">
        <v>9.1717772725935678</v>
      </c>
      <c r="V42" s="7">
        <v>18.7086651092804</v>
      </c>
      <c r="W42" s="7">
        <f t="shared" si="15"/>
        <v>-9.5368878366868319</v>
      </c>
    </row>
    <row r="43" spans="3:23" x14ac:dyDescent="0.45">
      <c r="C43" s="2"/>
      <c r="D43" s="2">
        <v>9</v>
      </c>
      <c r="E43" s="7">
        <v>132.57113299999969</v>
      </c>
      <c r="F43" s="7">
        <v>197.04223200000001</v>
      </c>
      <c r="G43" s="7">
        <f t="shared" si="12"/>
        <v>-64.471099000000322</v>
      </c>
      <c r="H43" s="2"/>
      <c r="I43" s="2">
        <v>9</v>
      </c>
      <c r="J43" s="7">
        <v>25.601147999999998</v>
      </c>
      <c r="K43" s="7">
        <v>28.504351</v>
      </c>
      <c r="L43" s="7">
        <f t="shared" si="13"/>
        <v>-2.9032030000000013</v>
      </c>
      <c r="M43" s="7"/>
      <c r="N43" s="2"/>
      <c r="O43" s="2">
        <v>6</v>
      </c>
      <c r="P43" s="7">
        <v>35.109164666666629</v>
      </c>
      <c r="Q43" s="7">
        <v>56.147748999999898</v>
      </c>
      <c r="R43" s="7">
        <f t="shared" si="14"/>
        <v>-21.038584333333269</v>
      </c>
      <c r="S43" s="2"/>
      <c r="T43" s="2">
        <v>6</v>
      </c>
      <c r="U43" s="7">
        <v>12.134623062693622</v>
      </c>
      <c r="V43" s="7">
        <v>17.640258076894479</v>
      </c>
      <c r="W43" s="7">
        <f t="shared" si="15"/>
        <v>-5.5056350142008572</v>
      </c>
    </row>
    <row r="44" spans="3:23" x14ac:dyDescent="0.45">
      <c r="C44" s="2"/>
      <c r="D44" s="2">
        <v>10</v>
      </c>
      <c r="E44" s="7">
        <v>285.40191999999968</v>
      </c>
      <c r="F44" s="7">
        <v>255.99055099999993</v>
      </c>
      <c r="G44" s="7">
        <f t="shared" si="12"/>
        <v>29.411368999999752</v>
      </c>
      <c r="H44" s="2"/>
      <c r="I44" s="2">
        <v>10</v>
      </c>
      <c r="J44" s="7">
        <v>48.128799999999998</v>
      </c>
      <c r="K44" s="7">
        <v>44.611838999999996</v>
      </c>
      <c r="L44" s="7">
        <f t="shared" si="13"/>
        <v>3.516961000000002</v>
      </c>
      <c r="M44" s="7"/>
      <c r="N44" s="2"/>
      <c r="O44" s="2">
        <v>7</v>
      </c>
      <c r="P44" s="7">
        <v>35.442970666666632</v>
      </c>
      <c r="Q44" s="7">
        <v>53.63353799999993</v>
      </c>
      <c r="R44" s="7">
        <f t="shared" si="14"/>
        <v>-18.190567333333298</v>
      </c>
      <c r="S44" s="2"/>
      <c r="T44" s="2">
        <v>7</v>
      </c>
      <c r="U44" s="7">
        <v>10.187536813066666</v>
      </c>
      <c r="V44" s="7">
        <v>16.722927848333331</v>
      </c>
      <c r="W44" s="7">
        <f t="shared" si="15"/>
        <v>-6.5353910352666649</v>
      </c>
    </row>
    <row r="45" spans="3:23" x14ac:dyDescent="0.45">
      <c r="C45" s="2"/>
      <c r="D45" s="2" t="s">
        <v>4</v>
      </c>
      <c r="E45" s="3">
        <f>AVERAGE(E35:E44)</f>
        <v>259.89963459999967</v>
      </c>
      <c r="F45" s="3">
        <f>AVERAGE(F35:F44)</f>
        <v>245.23308869999954</v>
      </c>
      <c r="G45" s="3">
        <f>AVERAGE(G35:G44)</f>
        <v>14.666545900000084</v>
      </c>
      <c r="H45" s="2"/>
      <c r="I45" s="2" t="s">
        <v>4</v>
      </c>
      <c r="J45" s="3">
        <f>AVERAGE(J35:J44)</f>
        <v>46.312052200000004</v>
      </c>
      <c r="K45" s="3">
        <f>AVERAGE(K35:K44)</f>
        <v>33.200303299999995</v>
      </c>
      <c r="L45" s="3">
        <f>AVERAGE(L35:L44)</f>
        <v>13.111748899999995</v>
      </c>
      <c r="M45" s="3"/>
      <c r="N45" s="2"/>
      <c r="O45" s="2">
        <v>8</v>
      </c>
      <c r="P45" s="7">
        <v>129.82518199999967</v>
      </c>
      <c r="Q45" s="7">
        <v>87.569989666666302</v>
      </c>
      <c r="R45" s="7">
        <f t="shared" si="14"/>
        <v>42.255192333333369</v>
      </c>
      <c r="S45" s="2"/>
      <c r="T45" s="2">
        <v>8</v>
      </c>
      <c r="U45" s="7">
        <v>22.349851689964666</v>
      </c>
      <c r="V45" s="7">
        <v>24.743937684598702</v>
      </c>
      <c r="W45" s="7">
        <f t="shared" si="15"/>
        <v>-2.394085994634036</v>
      </c>
    </row>
    <row r="46" spans="3:23" x14ac:dyDescent="0.45">
      <c r="C46" s="2"/>
      <c r="D46" s="2" t="s">
        <v>5</v>
      </c>
      <c r="E46" s="3">
        <f>STDEV(E35:E44)</f>
        <v>105.7111426641729</v>
      </c>
      <c r="F46" s="3">
        <f>STDEV(F35:F44)</f>
        <v>75.077125947613467</v>
      </c>
      <c r="G46" s="3">
        <f>STDEV(G35:G44)</f>
        <v>86.354582882056974</v>
      </c>
      <c r="H46" s="2"/>
      <c r="I46" s="2" t="s">
        <v>5</v>
      </c>
      <c r="J46" s="3">
        <f>STDEV(J35:J44)</f>
        <v>25.576822064517671</v>
      </c>
      <c r="K46" s="3">
        <f>STDEV(K35:K44)</f>
        <v>9.8258485533281021</v>
      </c>
      <c r="L46" s="3">
        <f>STDEV(L35:L44)</f>
        <v>24.819978011456243</v>
      </c>
      <c r="M46" s="3"/>
      <c r="N46" s="2"/>
      <c r="O46" s="2">
        <v>9</v>
      </c>
      <c r="P46" s="7">
        <v>33.272869333333325</v>
      </c>
      <c r="Q46" s="7">
        <v>69.295611999999963</v>
      </c>
      <c r="R46" s="7">
        <f t="shared" si="14"/>
        <v>-36.022742666666637</v>
      </c>
      <c r="S46" s="2"/>
      <c r="T46" s="2">
        <v>9</v>
      </c>
      <c r="U46" s="7">
        <v>9.8287474515528235</v>
      </c>
      <c r="V46" s="7">
        <v>16.093669329260447</v>
      </c>
      <c r="W46" s="7">
        <f t="shared" si="15"/>
        <v>-6.2649218777076232</v>
      </c>
    </row>
    <row r="47" spans="3:23" x14ac:dyDescent="0.45">
      <c r="C47" s="2"/>
      <c r="D47" s="2"/>
      <c r="E47" s="3"/>
      <c r="F47" s="3"/>
      <c r="G47" s="3"/>
      <c r="H47" s="2"/>
      <c r="I47" s="2"/>
      <c r="J47" s="3"/>
      <c r="K47" s="3"/>
      <c r="L47" s="3"/>
      <c r="M47" s="3"/>
      <c r="N47" s="2"/>
      <c r="O47" s="2">
        <v>10</v>
      </c>
      <c r="P47" s="7">
        <v>83.912694333333363</v>
      </c>
      <c r="Q47" s="7">
        <v>100.85439833333328</v>
      </c>
      <c r="R47" s="7">
        <f t="shared" si="14"/>
        <v>-16.941703999999916</v>
      </c>
      <c r="S47" s="2"/>
      <c r="T47" s="2">
        <v>10</v>
      </c>
      <c r="U47" s="7">
        <v>21.544190084104006</v>
      </c>
      <c r="V47" s="7">
        <v>18.658031304027833</v>
      </c>
      <c r="W47" s="7">
        <f t="shared" si="15"/>
        <v>2.8861587800761725</v>
      </c>
    </row>
    <row r="48" spans="3:23" x14ac:dyDescent="0.45">
      <c r="C48" s="2" t="s">
        <v>0</v>
      </c>
      <c r="D48" s="2"/>
      <c r="E48" s="2"/>
      <c r="F48" s="2"/>
      <c r="G48" s="2"/>
      <c r="H48" s="2" t="s">
        <v>0</v>
      </c>
      <c r="I48" s="2"/>
      <c r="J48" s="2"/>
      <c r="K48" s="2"/>
      <c r="L48" s="2"/>
      <c r="M48" s="2"/>
      <c r="N48" s="2"/>
      <c r="O48" s="2" t="s">
        <v>4</v>
      </c>
      <c r="P48" s="3">
        <f>AVERAGE(P38:P47)</f>
        <v>75.629421899999869</v>
      </c>
      <c r="Q48" s="3">
        <f>AVERAGE(Q38:Q47)</f>
        <v>85.66431559999981</v>
      </c>
      <c r="R48" s="3">
        <f>AVERAGE(R38:R43,R45:R47)</f>
        <v>-9.1287077407406816</v>
      </c>
      <c r="S48" s="2"/>
      <c r="T48" s="2" t="s">
        <v>4</v>
      </c>
      <c r="U48" s="3">
        <f>AVERAGE(U38:U47)</f>
        <v>18.309379632074204</v>
      </c>
      <c r="V48" s="3">
        <f>AVERAGE(V38:V47)</f>
        <v>20.35479188058239</v>
      </c>
      <c r="W48" s="3">
        <f>AVERAGE(W38:W47)</f>
        <v>-2.0454122485081854</v>
      </c>
    </row>
    <row r="49" spans="3:23" x14ac:dyDescent="0.45">
      <c r="C49" t="s">
        <v>14</v>
      </c>
      <c r="D49" s="2" t="s">
        <v>9</v>
      </c>
      <c r="E49" s="2" t="s">
        <v>1</v>
      </c>
      <c r="F49" s="2" t="s">
        <v>2</v>
      </c>
      <c r="G49" s="2" t="s">
        <v>3</v>
      </c>
      <c r="H49" t="s">
        <v>14</v>
      </c>
      <c r="I49" s="2" t="s">
        <v>16</v>
      </c>
      <c r="J49" s="2" t="s">
        <v>1</v>
      </c>
      <c r="K49" s="2" t="s">
        <v>2</v>
      </c>
      <c r="L49" s="2" t="s">
        <v>3</v>
      </c>
      <c r="M49" s="2"/>
      <c r="N49" s="2"/>
      <c r="O49" s="2" t="s">
        <v>5</v>
      </c>
      <c r="P49" s="3">
        <f>STDEV(P38:P47)</f>
        <v>37.156889653736087</v>
      </c>
      <c r="Q49" s="3">
        <f>STDEV(Q38:Q47)</f>
        <v>24.711005352853661</v>
      </c>
      <c r="R49" s="3">
        <f>STDEV(R38:R43,R45:R47)</f>
        <v>32.028810362498376</v>
      </c>
      <c r="S49" s="2"/>
      <c r="T49" s="2" t="s">
        <v>5</v>
      </c>
      <c r="U49" s="3">
        <f>STDEV(U38:U47)</f>
        <v>7.533954200055109</v>
      </c>
      <c r="V49" s="3">
        <f>STDEV(V38:V47)</f>
        <v>5.1117245684546058</v>
      </c>
      <c r="W49" s="3">
        <f>STDEV(W38:W47)</f>
        <v>5.629791949202926</v>
      </c>
    </row>
    <row r="50" spans="3:23" x14ac:dyDescent="0.45">
      <c r="C50" s="2"/>
      <c r="D50" s="2" t="s">
        <v>10</v>
      </c>
      <c r="E50" s="2" t="s">
        <v>18</v>
      </c>
      <c r="F50" s="2" t="s">
        <v>18</v>
      </c>
      <c r="G50" s="2" t="s">
        <v>18</v>
      </c>
      <c r="H50" s="2"/>
      <c r="I50" s="2" t="s">
        <v>10</v>
      </c>
      <c r="J50" s="2" t="s">
        <v>17</v>
      </c>
      <c r="K50" s="2" t="s">
        <v>17</v>
      </c>
      <c r="L50" s="2" t="s">
        <v>17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3:23" x14ac:dyDescent="0.45">
      <c r="C51" s="2"/>
      <c r="D51" s="2">
        <v>1</v>
      </c>
      <c r="E51" s="7">
        <v>240.00254966666617</v>
      </c>
      <c r="F51" s="7">
        <v>244.12797133333319</v>
      </c>
      <c r="G51" s="7">
        <f>E51-F51</f>
        <v>-4.1254216666670231</v>
      </c>
      <c r="H51" s="2"/>
      <c r="I51" s="2">
        <v>1</v>
      </c>
      <c r="J51" s="7">
        <v>32.771780196805771</v>
      </c>
      <c r="K51" s="7">
        <v>31.954829282667848</v>
      </c>
      <c r="L51" s="7">
        <f>J51-K51</f>
        <v>0.81695091413792298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3:23" x14ac:dyDescent="0.45">
      <c r="C52" s="2"/>
      <c r="D52" s="2">
        <v>2</v>
      </c>
      <c r="E52" s="7">
        <v>253.36756066666661</v>
      </c>
      <c r="F52" s="7">
        <v>311.61150666666555</v>
      </c>
      <c r="G52" s="7">
        <f t="shared" ref="G52:G60" si="16">E52-F52</f>
        <v>-58.243945999998942</v>
      </c>
      <c r="H52" s="2"/>
      <c r="I52" s="2">
        <v>2</v>
      </c>
      <c r="J52" s="7">
        <v>48.310967966801229</v>
      </c>
      <c r="K52" s="7">
        <v>37.367366920783809</v>
      </c>
      <c r="L52" s="7">
        <f t="shared" ref="L52:L60" si="17">J52-K52</f>
        <v>10.94360104601742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3:23" x14ac:dyDescent="0.45">
      <c r="C53" s="2"/>
      <c r="D53" s="2">
        <v>3</v>
      </c>
      <c r="E53" s="7">
        <v>246.55602733333288</v>
      </c>
      <c r="F53" s="7">
        <v>239.4211996666661</v>
      </c>
      <c r="G53" s="7">
        <f t="shared" si="16"/>
        <v>7.13482766666678</v>
      </c>
      <c r="H53" s="2"/>
      <c r="I53" s="2">
        <v>3</v>
      </c>
      <c r="J53" s="7">
        <v>56.394114479070851</v>
      </c>
      <c r="K53" s="7">
        <v>43.667497308007903</v>
      </c>
      <c r="L53" s="7">
        <f t="shared" si="17"/>
        <v>12.726617171062948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3:23" x14ac:dyDescent="0.45">
      <c r="C54" s="2"/>
      <c r="D54" s="2">
        <v>4</v>
      </c>
      <c r="E54" s="7">
        <v>173.07278899999969</v>
      </c>
      <c r="F54" s="7">
        <v>233.96159333333313</v>
      </c>
      <c r="G54" s="7">
        <f t="shared" si="16"/>
        <v>-60.888804333333439</v>
      </c>
      <c r="H54" s="2"/>
      <c r="I54" s="2">
        <v>4</v>
      </c>
      <c r="J54" s="7">
        <v>37.555502483481305</v>
      </c>
      <c r="K54" s="7">
        <v>42.040913594773897</v>
      </c>
      <c r="L54" s="7">
        <f t="shared" si="17"/>
        <v>-4.4854111112925921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3:23" x14ac:dyDescent="0.45">
      <c r="C55" s="2"/>
      <c r="D55" s="2">
        <v>5</v>
      </c>
      <c r="E55" s="7">
        <v>146.18075299999984</v>
      </c>
      <c r="F55" s="7">
        <v>213.49434699999992</v>
      </c>
      <c r="G55" s="7">
        <f t="shared" si="16"/>
        <v>-67.31359400000008</v>
      </c>
      <c r="H55" s="2"/>
      <c r="I55" s="2">
        <v>5</v>
      </c>
      <c r="J55" s="7">
        <v>14.425254844275729</v>
      </c>
      <c r="K55" s="7">
        <v>27.671678121860236</v>
      </c>
      <c r="L55" s="7">
        <f t="shared" si="17"/>
        <v>-13.246423277584507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3:23" x14ac:dyDescent="0.45">
      <c r="C56" s="2"/>
      <c r="D56" s="2">
        <v>6</v>
      </c>
      <c r="E56" s="7">
        <v>130.55784566666654</v>
      </c>
      <c r="F56" s="7">
        <v>154.10101066666644</v>
      </c>
      <c r="G56" s="7">
        <f t="shared" si="16"/>
        <v>-23.543164999999902</v>
      </c>
      <c r="H56" s="2"/>
      <c r="I56" s="2">
        <v>6</v>
      </c>
      <c r="J56" s="7">
        <v>27.812118288038647</v>
      </c>
      <c r="K56" s="7">
        <v>30.187411700352452</v>
      </c>
      <c r="L56" s="7">
        <f t="shared" si="17"/>
        <v>-2.3752934123138054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3:23" x14ac:dyDescent="0.45">
      <c r="C57" s="2"/>
      <c r="D57" s="2">
        <v>7</v>
      </c>
      <c r="E57" s="7">
        <v>164.4246866666665</v>
      </c>
      <c r="F57" s="7">
        <v>147.10868566666647</v>
      </c>
      <c r="G57" s="7">
        <f t="shared" si="16"/>
        <v>17.316001000000028</v>
      </c>
      <c r="H57" s="2"/>
      <c r="I57" s="2">
        <v>7</v>
      </c>
      <c r="J57" s="7">
        <v>31.150495876250002</v>
      </c>
      <c r="K57" s="7">
        <v>40.060836956983302</v>
      </c>
      <c r="L57" s="7">
        <f t="shared" si="17"/>
        <v>-8.9103410807332999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3:23" x14ac:dyDescent="0.45">
      <c r="C58" s="2"/>
      <c r="D58" s="2">
        <v>8</v>
      </c>
      <c r="E58" s="7">
        <v>295.31312766666588</v>
      </c>
      <c r="F58" s="7">
        <v>284.27208666666587</v>
      </c>
      <c r="G58" s="7">
        <f t="shared" si="16"/>
        <v>11.041041000000007</v>
      </c>
      <c r="H58" s="2"/>
      <c r="I58" s="2">
        <v>8</v>
      </c>
      <c r="J58" s="7">
        <v>38.857094692800494</v>
      </c>
      <c r="K58" s="7">
        <v>44.405967464123982</v>
      </c>
      <c r="L58" s="7">
        <f t="shared" si="17"/>
        <v>-5.548872771323488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3:23" x14ac:dyDescent="0.45">
      <c r="C59" s="2"/>
      <c r="D59" s="2">
        <v>9</v>
      </c>
      <c r="E59" s="7">
        <v>103.3893553333332</v>
      </c>
      <c r="F59" s="7">
        <v>218.97868099999982</v>
      </c>
      <c r="G59" s="7">
        <f t="shared" si="16"/>
        <v>-115.58932566666662</v>
      </c>
      <c r="H59" s="2"/>
      <c r="I59" s="2">
        <v>9</v>
      </c>
      <c r="J59" s="7">
        <v>16.906467190840686</v>
      </c>
      <c r="K59" s="7">
        <v>33.818788468132368</v>
      </c>
      <c r="L59" s="7">
        <f t="shared" si="17"/>
        <v>-16.912321277291682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3:23" x14ac:dyDescent="0.45">
      <c r="C60" s="2"/>
      <c r="D60" s="2">
        <v>10</v>
      </c>
      <c r="E60" s="7">
        <v>213.20922533333319</v>
      </c>
      <c r="F60" s="7">
        <v>242.96107233333305</v>
      </c>
      <c r="G60" s="7">
        <f t="shared" si="16"/>
        <v>-29.751846999999856</v>
      </c>
      <c r="H60" s="2"/>
      <c r="I60" s="2">
        <v>10</v>
      </c>
      <c r="J60" s="7">
        <v>40.308619721925297</v>
      </c>
      <c r="K60" s="7">
        <v>45.055664352250709</v>
      </c>
      <c r="L60" s="7">
        <f t="shared" si="17"/>
        <v>-4.7470446303254121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3:23" x14ac:dyDescent="0.45">
      <c r="C61" s="2"/>
      <c r="D61" s="2" t="s">
        <v>4</v>
      </c>
      <c r="E61" s="3">
        <f>AVERAGE(E51:E60)</f>
        <v>196.60739203333304</v>
      </c>
      <c r="F61" s="3">
        <f>AVERAGE(F51:F60)</f>
        <v>229.00381543333296</v>
      </c>
      <c r="G61" s="3">
        <f>AVERAGE(G51:G60)</f>
        <v>-32.396423399999904</v>
      </c>
      <c r="H61" s="2"/>
      <c r="I61" s="2" t="s">
        <v>4</v>
      </c>
      <c r="J61" s="3">
        <f>AVERAGE(J51:J60)</f>
        <v>34.44924157402901</v>
      </c>
      <c r="K61" s="3">
        <f>AVERAGE(K51:K60)</f>
        <v>37.62309541699365</v>
      </c>
      <c r="L61" s="3">
        <f>AVERAGE(L51:L60)</f>
        <v>-3.1738538429646495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3:23" x14ac:dyDescent="0.45">
      <c r="C62" s="2"/>
      <c r="D62" s="2" t="s">
        <v>5</v>
      </c>
      <c r="E62" s="3">
        <f>STDEV(E51:E60)</f>
        <v>62.184993423542601</v>
      </c>
      <c r="F62" s="3">
        <f>STDEV(F51:F60)</f>
        <v>50.655205279042157</v>
      </c>
      <c r="G62" s="3">
        <f>STDEV(G51:G60)</f>
        <v>42.720876704786143</v>
      </c>
      <c r="H62" s="2"/>
      <c r="I62" s="2" t="s">
        <v>5</v>
      </c>
      <c r="J62" s="3">
        <f>STDEV(J51:J60)</f>
        <v>12.925389427263442</v>
      </c>
      <c r="K62" s="3">
        <f>STDEV(K51:K60)</f>
        <v>6.3616246840216482</v>
      </c>
      <c r="L62" s="3">
        <f>STDEV(L51:L60)</f>
        <v>9.4377315265261945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3:23" x14ac:dyDescent="0.4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3:23" x14ac:dyDescent="0.4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3" x14ac:dyDescent="0.45"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3" x14ac:dyDescent="0.45"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3" x14ac:dyDescent="0.45"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5:23" x14ac:dyDescent="0.45"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5:23" x14ac:dyDescent="0.45"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5:23" x14ac:dyDescent="0.45"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5:23" x14ac:dyDescent="0.45"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5:23" x14ac:dyDescent="0.45"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5:23" x14ac:dyDescent="0.45"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5:23" x14ac:dyDescent="0.45"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5:23" x14ac:dyDescent="0.45"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5:23" x14ac:dyDescent="0.45"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5:23" x14ac:dyDescent="0.45"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5:23" x14ac:dyDescent="0.45"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5:23" x14ac:dyDescent="0.45"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3" x14ac:dyDescent="0.45">
      <c r="E80" s="1"/>
      <c r="F80" s="1"/>
      <c r="G80" s="1"/>
      <c r="J80" s="1"/>
      <c r="K80" s="1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 x14ac:dyDescent="0.45">
      <c r="E81" s="1"/>
      <c r="F81" s="1"/>
      <c r="G81" s="1"/>
      <c r="J81" s="1"/>
      <c r="K81" s="1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 x14ac:dyDescent="0.45"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 x14ac:dyDescent="0.45"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5:23" x14ac:dyDescent="0.45"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5:23" x14ac:dyDescent="0.45"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5:23" x14ac:dyDescent="0.45"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5:23" x14ac:dyDescent="0.45"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5:23" x14ac:dyDescent="0.45"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5:23" x14ac:dyDescent="0.45"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5:23" x14ac:dyDescent="0.25">
      <c r="E90" s="4"/>
      <c r="F90" s="4"/>
      <c r="J90" s="4"/>
      <c r="K90" s="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5:23" x14ac:dyDescent="0.25">
      <c r="E91" s="4"/>
      <c r="F91" s="4"/>
      <c r="J91" s="4"/>
      <c r="K91" s="4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5:23" x14ac:dyDescent="0.25">
      <c r="E92" s="4"/>
      <c r="F92" s="4"/>
      <c r="J92" s="4"/>
      <c r="K92" s="4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5:23" x14ac:dyDescent="0.25">
      <c r="E93" s="4"/>
      <c r="F93" s="4"/>
      <c r="J93" s="4"/>
      <c r="K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5:23" x14ac:dyDescent="0.25">
      <c r="E94" s="4"/>
      <c r="F94" s="4"/>
      <c r="J94" s="4"/>
      <c r="K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5:23" x14ac:dyDescent="0.25">
      <c r="E95" s="4"/>
      <c r="F95" s="4"/>
      <c r="J95" s="4"/>
      <c r="K95" s="4"/>
      <c r="M95" s="2"/>
    </row>
    <row r="96" spans="5:23" x14ac:dyDescent="0.25">
      <c r="E96" s="4"/>
      <c r="F96" s="4"/>
      <c r="J96" s="4"/>
      <c r="K96" s="4"/>
      <c r="M96" s="2"/>
    </row>
    <row r="97" spans="5:23" x14ac:dyDescent="0.45">
      <c r="E97" s="1"/>
      <c r="F97" s="1"/>
      <c r="G97" s="1"/>
      <c r="J97" s="1"/>
      <c r="K97" s="1"/>
      <c r="L97" s="1"/>
      <c r="M97" s="2"/>
    </row>
    <row r="98" spans="5:23" x14ac:dyDescent="0.45">
      <c r="E98" s="1"/>
      <c r="F98" s="1"/>
      <c r="G98" s="1"/>
      <c r="J98" s="1"/>
      <c r="K98" s="1"/>
      <c r="L98" s="1"/>
      <c r="M98" s="2"/>
    </row>
    <row r="99" spans="5:23" x14ac:dyDescent="0.45">
      <c r="M99" s="7"/>
    </row>
    <row r="100" spans="5:23" x14ac:dyDescent="0.45">
      <c r="M100" s="7"/>
    </row>
    <row r="101" spans="5:23" x14ac:dyDescent="0.45">
      <c r="M101" s="7"/>
    </row>
    <row r="102" spans="5:23" x14ac:dyDescent="0.45">
      <c r="M102" s="7"/>
    </row>
    <row r="103" spans="5:23" x14ac:dyDescent="0.45">
      <c r="M103" s="7"/>
    </row>
    <row r="104" spans="5:23" x14ac:dyDescent="0.45">
      <c r="M104" s="7"/>
    </row>
    <row r="105" spans="5:23" x14ac:dyDescent="0.45">
      <c r="M105" s="7"/>
    </row>
    <row r="106" spans="5:23" x14ac:dyDescent="0.45">
      <c r="M106" s="7"/>
    </row>
    <row r="107" spans="5:23" x14ac:dyDescent="0.45">
      <c r="M107" s="7"/>
    </row>
    <row r="108" spans="5:23" x14ac:dyDescent="0.45">
      <c r="M108" s="7"/>
    </row>
    <row r="109" spans="5:23" x14ac:dyDescent="0.45">
      <c r="M109" s="3"/>
    </row>
    <row r="110" spans="5:23" x14ac:dyDescent="0.45"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5:23" x14ac:dyDescent="0.45"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26" spans="13:23" x14ac:dyDescent="0.45">
      <c r="M126" s="1"/>
    </row>
    <row r="127" spans="13:23" x14ac:dyDescent="0.45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3:23" x14ac:dyDescent="0.45"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43" spans="13:13" x14ac:dyDescent="0.45">
      <c r="M143" s="1"/>
    </row>
    <row r="144" spans="13:13" x14ac:dyDescent="0.45">
      <c r="M144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Yoonsue Choi</dc:creator>
  <cp:lastModifiedBy>Yoonsue Choi</cp:lastModifiedBy>
  <dcterms:created xsi:type="dcterms:W3CDTF">2025-04-23T03:52:24Z</dcterms:created>
  <dcterms:modified xsi:type="dcterms:W3CDTF">2025-04-23T05:03:50Z</dcterms:modified>
</cp:coreProperties>
</file>