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67294415ae8ff1c/Escritorio/Excel/"/>
    </mc:Choice>
  </mc:AlternateContent>
  <xr:revisionPtr revIDLastSave="1" documentId="11_7B70C689FE46B2C5DD00F8F3DD8CD1297230C0A3" xr6:coauthVersionLast="47" xr6:coauthVersionMax="47" xr10:uidLastSave="{B0C10E60-73A9-4A17-83CA-7A153AEBEF45}"/>
  <bookViews>
    <workbookView xWindow="-120" yWindow="-120" windowWidth="29040" windowHeight="15960" xr2:uid="{00000000-000D-0000-FFFF-FFFF00000000}"/>
  </bookViews>
  <sheets>
    <sheet name="Hoja2" sheetId="2" r:id="rId1"/>
  </sheets>
  <definedNames>
    <definedName name="_xlnm.Print_Area" localSheetId="0">Hoja2!$A$1:$Q$38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2" l="1"/>
  <c r="M16" i="2"/>
  <c r="M7" i="2"/>
  <c r="G7" i="2"/>
  <c r="N7" i="2" s="1"/>
  <c r="M37" i="2"/>
  <c r="G37" i="2"/>
  <c r="M36" i="2"/>
  <c r="G36" i="2"/>
  <c r="M35" i="2"/>
  <c r="G35" i="2"/>
  <c r="M34" i="2"/>
  <c r="G34" i="2"/>
  <c r="M33" i="2"/>
  <c r="G33" i="2"/>
  <c r="M32" i="2"/>
  <c r="G32" i="2"/>
  <c r="M31" i="2"/>
  <c r="G31" i="2"/>
  <c r="M30" i="2"/>
  <c r="G30" i="2"/>
  <c r="M29" i="2"/>
  <c r="G29" i="2"/>
  <c r="M28" i="2"/>
  <c r="G28" i="2"/>
  <c r="M27" i="2"/>
  <c r="G27" i="2"/>
  <c r="M26" i="2"/>
  <c r="G26" i="2"/>
  <c r="M25" i="2"/>
  <c r="G25" i="2"/>
  <c r="M24" i="2"/>
  <c r="G24" i="2"/>
  <c r="M23" i="2"/>
  <c r="G23" i="2"/>
  <c r="M22" i="2"/>
  <c r="G22" i="2"/>
  <c r="M21" i="2"/>
  <c r="G21" i="2"/>
  <c r="M20" i="2"/>
  <c r="G20" i="2"/>
  <c r="M19" i="2"/>
  <c r="G19" i="2"/>
  <c r="M18" i="2"/>
  <c r="G18" i="2"/>
  <c r="M17" i="2"/>
  <c r="G17" i="2"/>
  <c r="G16" i="2"/>
  <c r="M15" i="2"/>
  <c r="G15" i="2"/>
  <c r="M14" i="2"/>
  <c r="G14" i="2"/>
  <c r="M13" i="2"/>
  <c r="G13" i="2"/>
  <c r="M12" i="2"/>
  <c r="G12" i="2"/>
  <c r="M11" i="2"/>
  <c r="G11" i="2"/>
  <c r="M10" i="2"/>
  <c r="G10" i="2"/>
  <c r="M9" i="2"/>
  <c r="G9" i="2"/>
  <c r="M8" i="2"/>
  <c r="G8" i="2"/>
  <c r="B8" i="2" l="1"/>
  <c r="N8" i="2" s="1"/>
  <c r="P8" i="2" s="1"/>
  <c r="M38" i="2"/>
  <c r="P7" i="2"/>
  <c r="Q7" i="2" l="1"/>
  <c r="Q8" i="2" s="1"/>
  <c r="B9" i="2"/>
  <c r="N9" i="2" l="1"/>
  <c r="P9" i="2" s="1"/>
  <c r="P38" i="2" s="1"/>
  <c r="B10" i="2"/>
  <c r="N10" i="2" s="1"/>
  <c r="B11" i="2" s="1"/>
  <c r="N11" i="2" s="1"/>
  <c r="Q9" i="2" l="1"/>
  <c r="Q10" i="2" s="1"/>
  <c r="B12" i="2"/>
  <c r="N12" i="2" s="1"/>
  <c r="Q11" i="2" l="1"/>
  <c r="B13" i="2"/>
  <c r="N13" i="2" s="1"/>
  <c r="Q12" i="2" l="1"/>
  <c r="Q13" i="2" s="1"/>
  <c r="Q14" i="2" s="1"/>
  <c r="Q15" i="2" s="1"/>
  <c r="B14" i="2"/>
  <c r="N14" i="2" s="1"/>
  <c r="B15" i="2" l="1"/>
  <c r="N15" i="2" s="1"/>
  <c r="B16" i="2" l="1"/>
  <c r="N16" i="2" s="1"/>
  <c r="B17" i="2" l="1"/>
  <c r="N17" i="2" s="1"/>
  <c r="Q16" i="2" l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B18" i="2"/>
  <c r="N18" i="2" s="1"/>
  <c r="B19" i="2" l="1"/>
  <c r="N19" i="2" s="1"/>
  <c r="B20" i="2" l="1"/>
  <c r="N20" i="2" s="1"/>
  <c r="B21" i="2" l="1"/>
  <c r="N21" i="2" s="1"/>
  <c r="B22" i="2" l="1"/>
  <c r="N22" i="2" s="1"/>
  <c r="B23" i="2" l="1"/>
  <c r="N23" i="2" s="1"/>
  <c r="B24" i="2" l="1"/>
  <c r="N24" i="2" s="1"/>
  <c r="B25" i="2" l="1"/>
  <c r="N25" i="2" s="1"/>
  <c r="B26" i="2" l="1"/>
  <c r="N26" i="2" s="1"/>
  <c r="B27" i="2" l="1"/>
  <c r="N27" i="2" s="1"/>
  <c r="B28" i="2" l="1"/>
  <c r="N28" i="2" s="1"/>
  <c r="B29" i="2" l="1"/>
  <c r="N29" i="2" s="1"/>
  <c r="B30" i="2" l="1"/>
  <c r="N30" i="2" s="1"/>
  <c r="B31" i="2" l="1"/>
  <c r="N31" i="2" s="1"/>
  <c r="B32" i="2" l="1"/>
  <c r="N32" i="2" s="1"/>
  <c r="B33" i="2" l="1"/>
  <c r="N33" i="2" s="1"/>
  <c r="B34" i="2" l="1"/>
  <c r="N34" i="2" s="1"/>
  <c r="B35" i="2" l="1"/>
  <c r="N35" i="2" s="1"/>
  <c r="B36" i="2" l="1"/>
  <c r="N36" i="2" s="1"/>
  <c r="B37" i="2" l="1"/>
  <c r="N37" i="2" s="1"/>
</calcChain>
</file>

<file path=xl/sharedStrings.xml><?xml version="1.0" encoding="utf-8"?>
<sst xmlns="http://schemas.openxmlformats.org/spreadsheetml/2006/main" count="41" uniqueCount="32">
  <si>
    <t>Fecha de</t>
  </si>
  <si>
    <t>E/S</t>
  </si>
  <si>
    <t>Inv. Inicial</t>
  </si>
  <si>
    <t>Contable</t>
  </si>
  <si>
    <t>Compras</t>
  </si>
  <si>
    <t/>
  </si>
  <si>
    <t>Traspaso de</t>
  </si>
  <si>
    <t>Sucursal</t>
  </si>
  <si>
    <t>Recargas</t>
  </si>
  <si>
    <t>Ajuste</t>
  </si>
  <si>
    <t>Sobrante</t>
  </si>
  <si>
    <t>Total</t>
  </si>
  <si>
    <t>Entradas</t>
  </si>
  <si>
    <t>Publico</t>
  </si>
  <si>
    <t>ENTRADAS</t>
  </si>
  <si>
    <t>Traspaso a</t>
  </si>
  <si>
    <t>Sucursales</t>
  </si>
  <si>
    <t>Faltante</t>
  </si>
  <si>
    <t>Internas por</t>
  </si>
  <si>
    <t>Liquidacion</t>
  </si>
  <si>
    <t>Salidas</t>
  </si>
  <si>
    <t>Inv. Final</t>
  </si>
  <si>
    <t>SALIDAS</t>
  </si>
  <si>
    <t>Físicos</t>
  </si>
  <si>
    <t>Capturados</t>
  </si>
  <si>
    <t>Del Dia</t>
  </si>
  <si>
    <t>Acumulado</t>
  </si>
  <si>
    <t>DIF. INVENTARIO</t>
  </si>
  <si>
    <t>Del : 01/01/2024     Al : 31/01/2024,   Unidad de Medida en : KILOS</t>
  </si>
  <si>
    <t xml:space="preserve">Totales por Empresa :         31  </t>
  </si>
  <si>
    <t>LA ESPECIAL S.A. DE C.V.</t>
  </si>
  <si>
    <t>EMPRESA SUCURSAL ONCE                              Exportado : 14/02/2024-13:04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</si>
</sst>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mbri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49" fontId="3" fillId="2" borderId="3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right" vertical="top"/>
    </xf>
    <xf numFmtId="164" fontId="7" fillId="0" borderId="0" xfId="0" applyNumberFormat="1" applyFont="1" applyAlignment="1">
      <alignment horizontal="right" vertical="top"/>
    </xf>
    <xf numFmtId="14" fontId="7" fillId="0" borderId="2" xfId="0" applyNumberFormat="1" applyFont="1" applyBorder="1" applyAlignment="1">
      <alignment horizontal="center" vertical="top"/>
    </xf>
    <xf numFmtId="14" fontId="7" fillId="0" borderId="0" xfId="0" applyNumberFormat="1" applyFont="1" applyAlignment="1">
      <alignment vertical="top"/>
    </xf>
    <xf numFmtId="43" fontId="6" fillId="0" borderId="2" xfId="1" applyFont="1" applyBorder="1" applyAlignment="1">
      <alignment horizontal="right" vertical="top"/>
    </xf>
    <xf numFmtId="43" fontId="7" fillId="0" borderId="2" xfId="1" applyFont="1" applyBorder="1" applyAlignment="1">
      <alignment horizontal="right" vertical="top"/>
    </xf>
    <xf numFmtId="43" fontId="3" fillId="0" borderId="2" xfId="1" applyFont="1" applyBorder="1" applyAlignment="1">
      <alignment horizontal="right" vertical="top"/>
    </xf>
    <xf numFmtId="43" fontId="1" fillId="0" borderId="0" xfId="1" applyFont="1"/>
    <xf numFmtId="43" fontId="7" fillId="0" borderId="2" xfId="1" applyFont="1" applyFill="1" applyBorder="1" applyAlignment="1">
      <alignment horizontal="right" vertical="top"/>
    </xf>
    <xf numFmtId="49" fontId="3" fillId="2" borderId="1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tabSelected="1" zoomScale="115" zoomScaleNormal="115" workbookViewId="0">
      <selection activeCell="Q9" sqref="Q9"/>
    </sheetView>
  </sheetViews>
  <sheetFormatPr baseColWidth="10" defaultRowHeight="12.75" x14ac:dyDescent="0.2"/>
  <cols>
    <col min="1" max="1" width="10.7109375" style="3" customWidth="1"/>
    <col min="2" max="2" width="10" style="2" bestFit="1" customWidth="1"/>
    <col min="3" max="3" width="10" style="3" bestFit="1" customWidth="1"/>
    <col min="4" max="4" width="10.140625" style="3" bestFit="1" customWidth="1"/>
    <col min="5" max="5" width="10" style="3" bestFit="1" customWidth="1"/>
    <col min="6" max="6" width="8.140625" style="3" bestFit="1" customWidth="1"/>
    <col min="7" max="8" width="10" style="3" bestFit="1" customWidth="1"/>
    <col min="9" max="9" width="9" style="3" bestFit="1" customWidth="1"/>
    <col min="10" max="10" width="10" style="3" bestFit="1" customWidth="1"/>
    <col min="11" max="11" width="7.42578125" style="3" bestFit="1" customWidth="1"/>
    <col min="12" max="12" width="10.7109375" style="3" bestFit="1" customWidth="1"/>
    <col min="13" max="13" width="10" style="3" bestFit="1" customWidth="1"/>
    <col min="14" max="14" width="10.140625" style="2" bestFit="1" customWidth="1"/>
    <col min="15" max="15" width="10" style="3" bestFit="1" customWidth="1"/>
    <col min="16" max="16" width="7.7109375" style="3" bestFit="1" customWidth="1"/>
    <col min="17" max="17" width="9.85546875" style="3" bestFit="1" customWidth="1"/>
    <col min="18" max="16384" width="11.42578125" style="3"/>
  </cols>
  <sheetData>
    <row r="1" spans="1:17" x14ac:dyDescent="0.2">
      <c r="A1" s="1" t="s">
        <v>30</v>
      </c>
    </row>
    <row r="2" spans="1:17" x14ac:dyDescent="0.2">
      <c r="A2" s="1" t="s">
        <v>31</v>
      </c>
    </row>
    <row r="3" spans="1:17" x14ac:dyDescent="0.2">
      <c r="A3" s="1" t="s">
        <v>28</v>
      </c>
    </row>
    <row r="4" spans="1:17" x14ac:dyDescent="0.2">
      <c r="C4" s="17" t="s">
        <v>14</v>
      </c>
      <c r="D4" s="18"/>
      <c r="E4" s="18"/>
      <c r="F4" s="18"/>
      <c r="G4" s="19"/>
      <c r="H4" s="17" t="s">
        <v>22</v>
      </c>
      <c r="I4" s="18"/>
      <c r="J4" s="18"/>
      <c r="K4" s="18"/>
      <c r="L4" s="18"/>
      <c r="M4" s="19"/>
      <c r="P4" s="17" t="s">
        <v>27</v>
      </c>
      <c r="Q4" s="19"/>
    </row>
    <row r="5" spans="1:17" x14ac:dyDescent="0.2">
      <c r="A5" s="4" t="s">
        <v>0</v>
      </c>
      <c r="B5" s="5" t="s">
        <v>2</v>
      </c>
      <c r="C5" s="4" t="s">
        <v>4</v>
      </c>
      <c r="D5" s="4" t="s">
        <v>6</v>
      </c>
      <c r="E5" s="4" t="s">
        <v>8</v>
      </c>
      <c r="F5" s="4" t="s">
        <v>9</v>
      </c>
      <c r="G5" s="4" t="s">
        <v>11</v>
      </c>
      <c r="H5" s="4" t="s">
        <v>13</v>
      </c>
      <c r="I5" s="4" t="s">
        <v>15</v>
      </c>
      <c r="J5" s="4" t="s">
        <v>8</v>
      </c>
      <c r="K5" s="4" t="s">
        <v>9</v>
      </c>
      <c r="L5" s="4" t="s">
        <v>18</v>
      </c>
      <c r="M5" s="4" t="s">
        <v>11</v>
      </c>
      <c r="N5" s="5" t="s">
        <v>21</v>
      </c>
      <c r="O5" s="4" t="s">
        <v>23</v>
      </c>
      <c r="P5" s="4" t="s">
        <v>25</v>
      </c>
      <c r="Q5" s="4" t="s">
        <v>26</v>
      </c>
    </row>
    <row r="6" spans="1:17" x14ac:dyDescent="0.2">
      <c r="A6" s="6" t="s">
        <v>1</v>
      </c>
      <c r="B6" s="7" t="s">
        <v>3</v>
      </c>
      <c r="C6" s="6" t="s">
        <v>5</v>
      </c>
      <c r="D6" s="6" t="s">
        <v>7</v>
      </c>
      <c r="E6" s="6" t="s">
        <v>5</v>
      </c>
      <c r="F6" s="6" t="s">
        <v>10</v>
      </c>
      <c r="G6" s="6" t="s">
        <v>12</v>
      </c>
      <c r="H6" s="6" t="s">
        <v>5</v>
      </c>
      <c r="I6" s="6" t="s">
        <v>16</v>
      </c>
      <c r="J6" s="6" t="s">
        <v>5</v>
      </c>
      <c r="K6" s="6" t="s">
        <v>17</v>
      </c>
      <c r="L6" s="6" t="s">
        <v>19</v>
      </c>
      <c r="M6" s="6" t="s">
        <v>20</v>
      </c>
      <c r="N6" s="7" t="s">
        <v>3</v>
      </c>
      <c r="O6" s="6" t="s">
        <v>24</v>
      </c>
      <c r="P6" s="6" t="s">
        <v>5</v>
      </c>
      <c r="Q6" s="6" t="s">
        <v>5</v>
      </c>
    </row>
    <row r="7" spans="1:17" x14ac:dyDescent="0.2">
      <c r="A7" s="10">
        <v>45292</v>
      </c>
      <c r="B7" s="12">
        <v>50330.62</v>
      </c>
      <c r="C7" s="13"/>
      <c r="D7" s="13"/>
      <c r="E7" s="13">
        <v>1237.95</v>
      </c>
      <c r="F7" s="13"/>
      <c r="G7" s="13">
        <f>SUM(C7:F7)</f>
        <v>1237.95</v>
      </c>
      <c r="H7" s="13">
        <v>1010.66</v>
      </c>
      <c r="I7" s="13"/>
      <c r="J7" s="13">
        <v>1237.95</v>
      </c>
      <c r="K7" s="13"/>
      <c r="L7" s="13"/>
      <c r="M7" s="13">
        <f>SUM(H7:L7)</f>
        <v>2248.61</v>
      </c>
      <c r="N7" s="12">
        <f>+B7+G7-M7</f>
        <v>49319.96</v>
      </c>
      <c r="O7" s="13">
        <v>49319.96</v>
      </c>
      <c r="P7" s="16">
        <f>+O7-N7</f>
        <v>0</v>
      </c>
      <c r="Q7" s="13">
        <f>+P7</f>
        <v>0</v>
      </c>
    </row>
    <row r="8" spans="1:17" x14ac:dyDescent="0.2">
      <c r="A8" s="10">
        <v>45293</v>
      </c>
      <c r="B8" s="12">
        <f>+N7</f>
        <v>49319.96</v>
      </c>
      <c r="C8" s="13"/>
      <c r="D8" s="13"/>
      <c r="E8" s="13">
        <v>17421.419999999998</v>
      </c>
      <c r="F8" s="13"/>
      <c r="G8" s="13">
        <f t="shared" ref="G8:G37" si="0">SUM(C8:F8)</f>
        <v>17421.419999999998</v>
      </c>
      <c r="H8" s="13">
        <v>15211.42</v>
      </c>
      <c r="I8" s="13"/>
      <c r="J8" s="13">
        <v>17421.419999999998</v>
      </c>
      <c r="K8" s="13"/>
      <c r="L8" s="13">
        <v>656.4</v>
      </c>
      <c r="M8" s="13">
        <f>SUM(H8:L8)</f>
        <v>33289.24</v>
      </c>
      <c r="N8" s="12">
        <f>+B8+G8-M8</f>
        <v>33452.140000000007</v>
      </c>
      <c r="O8" s="13">
        <v>33452.14</v>
      </c>
      <c r="P8" s="16">
        <f>+O8-N8</f>
        <v>0</v>
      </c>
      <c r="Q8" s="13">
        <f>+Q7+P8</f>
        <v>0</v>
      </c>
    </row>
    <row r="9" spans="1:17" x14ac:dyDescent="0.2">
      <c r="A9" s="10">
        <v>45294</v>
      </c>
      <c r="B9" s="12">
        <f t="shared" ref="B9:B37" si="1">+N8</f>
        <v>33452.140000000007</v>
      </c>
      <c r="C9" s="13">
        <v>37920</v>
      </c>
      <c r="D9" s="13">
        <v>9595.75</v>
      </c>
      <c r="E9" s="13">
        <v>35106.43</v>
      </c>
      <c r="F9" s="13"/>
      <c r="G9" s="13">
        <f t="shared" si="0"/>
        <v>82622.179999999993</v>
      </c>
      <c r="H9" s="13">
        <v>15548.23</v>
      </c>
      <c r="I9" s="13"/>
      <c r="J9" s="14">
        <v>35206.43</v>
      </c>
      <c r="K9" s="13"/>
      <c r="L9" s="13">
        <v>464.01</v>
      </c>
      <c r="M9" s="13">
        <f t="shared" ref="M9:M37" si="2">SUM(H9:L9)</f>
        <v>51218.670000000006</v>
      </c>
      <c r="N9" s="12">
        <f>+B9+G9-M9</f>
        <v>64855.65</v>
      </c>
      <c r="O9" s="13">
        <v>64955.65</v>
      </c>
      <c r="P9" s="16">
        <f>+O9-N9-P8</f>
        <v>100</v>
      </c>
      <c r="Q9" s="13">
        <f>+Q8+P9</f>
        <v>100</v>
      </c>
    </row>
    <row r="10" spans="1:17" x14ac:dyDescent="0.2">
      <c r="A10" s="10">
        <v>45295</v>
      </c>
      <c r="B10" s="12">
        <f t="shared" si="1"/>
        <v>64855.65</v>
      </c>
      <c r="C10" s="13"/>
      <c r="D10" s="13"/>
      <c r="E10" s="13">
        <v>24299.48</v>
      </c>
      <c r="F10" s="13"/>
      <c r="G10" s="13">
        <f t="shared" si="0"/>
        <v>24299.48</v>
      </c>
      <c r="H10" s="13">
        <v>13271.14</v>
      </c>
      <c r="I10" s="13"/>
      <c r="J10" s="13">
        <v>24299.48</v>
      </c>
      <c r="K10" s="13"/>
      <c r="L10" s="13">
        <v>332.1</v>
      </c>
      <c r="M10" s="13">
        <f t="shared" si="2"/>
        <v>37902.719999999994</v>
      </c>
      <c r="N10" s="12">
        <f t="shared" ref="N10:N37" si="3">+B10+G10-M10</f>
        <v>51252.410000000011</v>
      </c>
      <c r="O10" s="13">
        <v>51352.410000000011</v>
      </c>
      <c r="P10" s="16">
        <v>0</v>
      </c>
      <c r="Q10" s="13">
        <f>+Q9+P10</f>
        <v>100</v>
      </c>
    </row>
    <row r="11" spans="1:17" x14ac:dyDescent="0.2">
      <c r="A11" s="10">
        <v>45296</v>
      </c>
      <c r="B11" s="12">
        <f t="shared" si="1"/>
        <v>51252.410000000011</v>
      </c>
      <c r="C11" s="13">
        <v>40160</v>
      </c>
      <c r="D11" s="13"/>
      <c r="E11" s="13">
        <v>20504.66</v>
      </c>
      <c r="F11" s="13"/>
      <c r="G11" s="13">
        <f t="shared" si="0"/>
        <v>60664.66</v>
      </c>
      <c r="H11" s="13">
        <v>15752.72</v>
      </c>
      <c r="I11" s="13"/>
      <c r="J11" s="13">
        <v>20504.66</v>
      </c>
      <c r="K11" s="13"/>
      <c r="L11" s="13">
        <v>576.1</v>
      </c>
      <c r="M11" s="13">
        <f t="shared" si="2"/>
        <v>36833.479999999996</v>
      </c>
      <c r="N11" s="12">
        <f t="shared" si="3"/>
        <v>75083.590000000011</v>
      </c>
      <c r="O11" s="13">
        <v>75183.590000000011</v>
      </c>
      <c r="P11" s="16">
        <v>0</v>
      </c>
      <c r="Q11" s="13">
        <f t="shared" ref="Q11:Q37" si="4">+Q10+P11</f>
        <v>100</v>
      </c>
    </row>
    <row r="12" spans="1:17" x14ac:dyDescent="0.2">
      <c r="A12" s="10">
        <v>45297</v>
      </c>
      <c r="B12" s="12">
        <f t="shared" si="1"/>
        <v>75083.590000000011</v>
      </c>
      <c r="C12" s="13"/>
      <c r="D12" s="13"/>
      <c r="E12" s="13">
        <v>25293.57</v>
      </c>
      <c r="F12" s="13"/>
      <c r="G12" s="13">
        <f t="shared" si="0"/>
        <v>25293.57</v>
      </c>
      <c r="H12" s="13">
        <v>13812.78</v>
      </c>
      <c r="I12" s="13"/>
      <c r="J12" s="13">
        <v>25293.57</v>
      </c>
      <c r="K12" s="13"/>
      <c r="L12" s="13">
        <v>375.19</v>
      </c>
      <c r="M12" s="13">
        <f t="shared" si="2"/>
        <v>39481.54</v>
      </c>
      <c r="N12" s="12">
        <f t="shared" si="3"/>
        <v>60895.62</v>
      </c>
      <c r="O12" s="13">
        <v>60995.62</v>
      </c>
      <c r="P12" s="16">
        <v>0</v>
      </c>
      <c r="Q12" s="13">
        <f t="shared" si="4"/>
        <v>100</v>
      </c>
    </row>
    <row r="13" spans="1:17" x14ac:dyDescent="0.2">
      <c r="A13" s="10">
        <v>45298</v>
      </c>
      <c r="B13" s="12">
        <f t="shared" si="1"/>
        <v>60895.62</v>
      </c>
      <c r="C13" s="13"/>
      <c r="D13" s="13"/>
      <c r="E13" s="13">
        <v>3395.61</v>
      </c>
      <c r="F13" s="13"/>
      <c r="G13" s="13">
        <f t="shared" si="0"/>
        <v>3395.61</v>
      </c>
      <c r="H13" s="13">
        <v>2634.8</v>
      </c>
      <c r="I13" s="13"/>
      <c r="J13" s="13">
        <v>3395.61</v>
      </c>
      <c r="K13" s="13"/>
      <c r="L13" s="13">
        <v>27.11</v>
      </c>
      <c r="M13" s="13">
        <f t="shared" si="2"/>
        <v>6057.5199999999995</v>
      </c>
      <c r="N13" s="12">
        <f t="shared" si="3"/>
        <v>58233.710000000006</v>
      </c>
      <c r="O13" s="13">
        <v>58333.710000000006</v>
      </c>
      <c r="P13" s="16">
        <v>0</v>
      </c>
      <c r="Q13" s="13">
        <f t="shared" si="4"/>
        <v>100</v>
      </c>
    </row>
    <row r="14" spans="1:17" x14ac:dyDescent="0.2">
      <c r="A14" s="10">
        <v>45299</v>
      </c>
      <c r="B14" s="12">
        <f t="shared" si="1"/>
        <v>58233.710000000006</v>
      </c>
      <c r="C14" s="13">
        <v>22762</v>
      </c>
      <c r="D14" s="13"/>
      <c r="E14" s="13">
        <v>32666.29</v>
      </c>
      <c r="F14" s="13"/>
      <c r="G14" s="13">
        <f t="shared" si="0"/>
        <v>55428.29</v>
      </c>
      <c r="H14" s="13">
        <v>18873.599999999999</v>
      </c>
      <c r="I14" s="13"/>
      <c r="J14" s="13">
        <v>32666.29</v>
      </c>
      <c r="K14" s="13"/>
      <c r="L14" s="13">
        <v>423.66</v>
      </c>
      <c r="M14" s="13">
        <f t="shared" si="2"/>
        <v>51963.55</v>
      </c>
      <c r="N14" s="12">
        <f t="shared" si="3"/>
        <v>61698.45</v>
      </c>
      <c r="O14" s="13">
        <v>61798.45</v>
      </c>
      <c r="P14" s="16">
        <v>0</v>
      </c>
      <c r="Q14" s="13">
        <f t="shared" si="4"/>
        <v>100</v>
      </c>
    </row>
    <row r="15" spans="1:17" x14ac:dyDescent="0.2">
      <c r="A15" s="10">
        <v>45300</v>
      </c>
      <c r="B15" s="12">
        <f t="shared" si="1"/>
        <v>61698.45</v>
      </c>
      <c r="C15" s="13"/>
      <c r="D15" s="13"/>
      <c r="E15" s="13">
        <v>23423.74</v>
      </c>
      <c r="F15" s="13"/>
      <c r="G15" s="13">
        <f t="shared" si="0"/>
        <v>23423.74</v>
      </c>
      <c r="H15" s="13">
        <v>13851.03</v>
      </c>
      <c r="I15" s="13"/>
      <c r="J15" s="13">
        <v>23423.74</v>
      </c>
      <c r="K15" s="13"/>
      <c r="L15" s="13">
        <v>410.57</v>
      </c>
      <c r="M15" s="13">
        <f t="shared" si="2"/>
        <v>37685.340000000004</v>
      </c>
      <c r="N15" s="12">
        <f t="shared" si="3"/>
        <v>47436.85</v>
      </c>
      <c r="O15" s="13">
        <v>47536.85</v>
      </c>
      <c r="P15" s="16">
        <v>0</v>
      </c>
      <c r="Q15" s="13">
        <f t="shared" si="4"/>
        <v>100</v>
      </c>
    </row>
    <row r="16" spans="1:17" s="15" customFormat="1" x14ac:dyDescent="0.2">
      <c r="A16" s="10">
        <v>45301</v>
      </c>
      <c r="B16" s="12">
        <f t="shared" si="1"/>
        <v>47436.85</v>
      </c>
      <c r="C16" s="13">
        <v>23040</v>
      </c>
      <c r="D16" s="13"/>
      <c r="E16" s="14">
        <v>22850.02</v>
      </c>
      <c r="F16" s="13"/>
      <c r="G16" s="13">
        <f t="shared" si="0"/>
        <v>45890.020000000004</v>
      </c>
      <c r="H16" s="13">
        <v>13288.02</v>
      </c>
      <c r="I16" s="13"/>
      <c r="J16" s="13">
        <v>22550.02</v>
      </c>
      <c r="K16" s="13"/>
      <c r="L16" s="13">
        <v>265.89999999999998</v>
      </c>
      <c r="M16" s="13">
        <f>SUM(H16:L16)</f>
        <v>36103.94</v>
      </c>
      <c r="N16" s="12">
        <f>+B16+G16-M16</f>
        <v>57222.929999999993</v>
      </c>
      <c r="O16" s="13">
        <v>57022.93</v>
      </c>
      <c r="P16" s="16">
        <f>+J16-E16</f>
        <v>-300</v>
      </c>
      <c r="Q16" s="13">
        <f>+Q15+P16</f>
        <v>-200</v>
      </c>
    </row>
    <row r="17" spans="1:17" x14ac:dyDescent="0.2">
      <c r="A17" s="10">
        <v>45302</v>
      </c>
      <c r="B17" s="12">
        <f t="shared" si="1"/>
        <v>57222.929999999993</v>
      </c>
      <c r="C17" s="13"/>
      <c r="D17" s="13"/>
      <c r="E17" s="13">
        <v>20068.439999999999</v>
      </c>
      <c r="F17" s="13"/>
      <c r="G17" s="13">
        <f t="shared" si="0"/>
        <v>20068.439999999999</v>
      </c>
      <c r="H17" s="13">
        <v>13675.52</v>
      </c>
      <c r="I17" s="13"/>
      <c r="J17" s="13">
        <v>20068.439999999999</v>
      </c>
      <c r="K17" s="13"/>
      <c r="L17" s="13">
        <v>539.71</v>
      </c>
      <c r="M17" s="13">
        <f t="shared" si="2"/>
        <v>34283.67</v>
      </c>
      <c r="N17" s="12">
        <f t="shared" si="3"/>
        <v>43007.7</v>
      </c>
      <c r="O17" s="13">
        <v>42807.7</v>
      </c>
      <c r="P17" s="16">
        <v>0</v>
      </c>
      <c r="Q17" s="13">
        <f t="shared" si="4"/>
        <v>-200</v>
      </c>
    </row>
    <row r="18" spans="1:17" x14ac:dyDescent="0.2">
      <c r="A18" s="10">
        <v>45303</v>
      </c>
      <c r="B18" s="12">
        <f t="shared" si="1"/>
        <v>43007.7</v>
      </c>
      <c r="C18" s="13">
        <v>23078</v>
      </c>
      <c r="D18" s="13"/>
      <c r="E18" s="13">
        <v>20393.990000000002</v>
      </c>
      <c r="F18" s="13"/>
      <c r="G18" s="13">
        <f t="shared" si="0"/>
        <v>43471.990000000005</v>
      </c>
      <c r="H18" s="13">
        <v>12380.26</v>
      </c>
      <c r="I18" s="13"/>
      <c r="J18" s="13">
        <v>20393.990000000002</v>
      </c>
      <c r="K18" s="13"/>
      <c r="L18" s="13">
        <v>468.12</v>
      </c>
      <c r="M18" s="13">
        <f t="shared" si="2"/>
        <v>33242.370000000003</v>
      </c>
      <c r="N18" s="12">
        <f t="shared" si="3"/>
        <v>53237.32</v>
      </c>
      <c r="O18" s="13">
        <v>53037.32</v>
      </c>
      <c r="P18" s="16">
        <v>0</v>
      </c>
      <c r="Q18" s="13">
        <f t="shared" si="4"/>
        <v>-200</v>
      </c>
    </row>
    <row r="19" spans="1:17" x14ac:dyDescent="0.2">
      <c r="A19" s="10">
        <v>45304</v>
      </c>
      <c r="B19" s="12">
        <f t="shared" si="1"/>
        <v>53237.32</v>
      </c>
      <c r="C19" s="13"/>
      <c r="D19" s="13"/>
      <c r="E19" s="13">
        <v>26499.119999999999</v>
      </c>
      <c r="F19" s="13"/>
      <c r="G19" s="13">
        <f t="shared" si="0"/>
        <v>26499.119999999999</v>
      </c>
      <c r="H19" s="13">
        <v>14376.14</v>
      </c>
      <c r="I19" s="13"/>
      <c r="J19" s="13">
        <v>26499.119999999999</v>
      </c>
      <c r="K19" s="13"/>
      <c r="L19" s="13">
        <v>283.13</v>
      </c>
      <c r="M19" s="13">
        <f t="shared" si="2"/>
        <v>41158.389999999992</v>
      </c>
      <c r="N19" s="12">
        <f t="shared" si="3"/>
        <v>38578.05000000001</v>
      </c>
      <c r="O19" s="13">
        <v>38378.05000000001</v>
      </c>
      <c r="P19" s="16">
        <v>0</v>
      </c>
      <c r="Q19" s="13">
        <f t="shared" si="4"/>
        <v>-200</v>
      </c>
    </row>
    <row r="20" spans="1:17" x14ac:dyDescent="0.2">
      <c r="A20" s="10">
        <v>45305</v>
      </c>
      <c r="B20" s="12">
        <f t="shared" si="1"/>
        <v>38578.05000000001</v>
      </c>
      <c r="C20" s="13"/>
      <c r="D20" s="13"/>
      <c r="E20" s="13">
        <v>1295</v>
      </c>
      <c r="F20" s="13"/>
      <c r="G20" s="13">
        <f t="shared" si="0"/>
        <v>1295</v>
      </c>
      <c r="H20" s="13">
        <v>2709.07</v>
      </c>
      <c r="I20" s="13"/>
      <c r="J20" s="13">
        <v>1295</v>
      </c>
      <c r="K20" s="13"/>
      <c r="L20" s="13">
        <v>36.130000000000003</v>
      </c>
      <c r="M20" s="13">
        <f t="shared" si="2"/>
        <v>4040.2000000000003</v>
      </c>
      <c r="N20" s="12">
        <f t="shared" si="3"/>
        <v>35832.850000000013</v>
      </c>
      <c r="O20" s="13">
        <v>35632.850000000013</v>
      </c>
      <c r="P20" s="16">
        <v>0</v>
      </c>
      <c r="Q20" s="13">
        <f t="shared" si="4"/>
        <v>-200</v>
      </c>
    </row>
    <row r="21" spans="1:17" x14ac:dyDescent="0.2">
      <c r="A21" s="10">
        <v>45306</v>
      </c>
      <c r="B21" s="12">
        <f t="shared" si="1"/>
        <v>35832.850000000013</v>
      </c>
      <c r="C21" s="13">
        <v>39106</v>
      </c>
      <c r="D21" s="13"/>
      <c r="E21" s="13">
        <v>34954.879999999997</v>
      </c>
      <c r="F21" s="13"/>
      <c r="G21" s="13">
        <f t="shared" si="0"/>
        <v>74060.88</v>
      </c>
      <c r="H21" s="13">
        <v>19150.12</v>
      </c>
      <c r="I21" s="13"/>
      <c r="J21" s="13">
        <v>34954.879999999997</v>
      </c>
      <c r="K21" s="13"/>
      <c r="L21" s="13">
        <v>378.92</v>
      </c>
      <c r="M21" s="13">
        <f t="shared" si="2"/>
        <v>54483.92</v>
      </c>
      <c r="N21" s="12">
        <f t="shared" si="3"/>
        <v>55409.810000000012</v>
      </c>
      <c r="O21" s="13">
        <v>55209.810000000012</v>
      </c>
      <c r="P21" s="16">
        <v>0</v>
      </c>
      <c r="Q21" s="13">
        <f t="shared" si="4"/>
        <v>-200</v>
      </c>
    </row>
    <row r="22" spans="1:17" x14ac:dyDescent="0.2">
      <c r="A22" s="10">
        <v>45307</v>
      </c>
      <c r="B22" s="12">
        <f t="shared" si="1"/>
        <v>55409.810000000012</v>
      </c>
      <c r="C22" s="13">
        <v>22660</v>
      </c>
      <c r="D22" s="13"/>
      <c r="E22" s="13">
        <v>22296.22</v>
      </c>
      <c r="F22" s="13"/>
      <c r="G22" s="13">
        <f t="shared" si="0"/>
        <v>44956.22</v>
      </c>
      <c r="H22" s="13">
        <v>13143.6</v>
      </c>
      <c r="I22" s="13"/>
      <c r="J22" s="13">
        <v>22296.22</v>
      </c>
      <c r="K22" s="13"/>
      <c r="L22" s="13">
        <v>438.2</v>
      </c>
      <c r="M22" s="13">
        <f t="shared" si="2"/>
        <v>35878.019999999997</v>
      </c>
      <c r="N22" s="12">
        <f>+B22+G22-M22</f>
        <v>64488.010000000017</v>
      </c>
      <c r="O22" s="13">
        <v>64288.010000000017</v>
      </c>
      <c r="P22" s="16">
        <v>0</v>
      </c>
      <c r="Q22" s="13">
        <f t="shared" si="4"/>
        <v>-200</v>
      </c>
    </row>
    <row r="23" spans="1:17" x14ac:dyDescent="0.2">
      <c r="A23" s="10">
        <v>45308</v>
      </c>
      <c r="B23" s="12">
        <f t="shared" si="1"/>
        <v>64488.010000000017</v>
      </c>
      <c r="C23" s="13"/>
      <c r="D23" s="13"/>
      <c r="E23" s="13">
        <v>23837.73</v>
      </c>
      <c r="F23" s="13"/>
      <c r="G23" s="13">
        <f t="shared" si="0"/>
        <v>23837.73</v>
      </c>
      <c r="H23" s="13">
        <v>15736.74</v>
      </c>
      <c r="I23" s="13"/>
      <c r="J23" s="13">
        <v>23837.73</v>
      </c>
      <c r="K23" s="13"/>
      <c r="L23" s="13">
        <v>447.2</v>
      </c>
      <c r="M23" s="13">
        <f t="shared" si="2"/>
        <v>40021.67</v>
      </c>
      <c r="N23" s="12">
        <f>+B23+G23-M23</f>
        <v>48304.070000000022</v>
      </c>
      <c r="O23" s="13">
        <v>48104.070000000022</v>
      </c>
      <c r="P23" s="16">
        <v>0</v>
      </c>
      <c r="Q23" s="13">
        <f t="shared" si="4"/>
        <v>-200</v>
      </c>
    </row>
    <row r="24" spans="1:17" x14ac:dyDescent="0.2">
      <c r="A24" s="10">
        <v>45309</v>
      </c>
      <c r="B24" s="12">
        <f t="shared" si="1"/>
        <v>48304.070000000022</v>
      </c>
      <c r="C24" s="13">
        <v>22530</v>
      </c>
      <c r="D24" s="13"/>
      <c r="E24" s="13">
        <v>20863.650000000001</v>
      </c>
      <c r="F24" s="13"/>
      <c r="G24" s="13">
        <f t="shared" si="0"/>
        <v>43393.65</v>
      </c>
      <c r="H24" s="13">
        <v>13426.6</v>
      </c>
      <c r="I24" s="13"/>
      <c r="J24" s="13">
        <v>20863.650000000001</v>
      </c>
      <c r="K24" s="13"/>
      <c r="L24" s="13">
        <v>427.93</v>
      </c>
      <c r="M24" s="13">
        <f t="shared" si="2"/>
        <v>34718.18</v>
      </c>
      <c r="N24" s="12">
        <f t="shared" si="3"/>
        <v>56979.54000000003</v>
      </c>
      <c r="O24" s="13">
        <v>56779.54000000003</v>
      </c>
      <c r="P24" s="16">
        <v>0</v>
      </c>
      <c r="Q24" s="13">
        <f t="shared" si="4"/>
        <v>-200</v>
      </c>
    </row>
    <row r="25" spans="1:17" x14ac:dyDescent="0.2">
      <c r="A25" s="10">
        <v>45310</v>
      </c>
      <c r="B25" s="12">
        <f t="shared" si="1"/>
        <v>56979.54000000003</v>
      </c>
      <c r="C25" s="13"/>
      <c r="D25" s="13"/>
      <c r="E25" s="13">
        <v>24977.03</v>
      </c>
      <c r="F25" s="13"/>
      <c r="G25" s="13">
        <f t="shared" si="0"/>
        <v>24977.03</v>
      </c>
      <c r="H25" s="13">
        <v>15155.89</v>
      </c>
      <c r="I25" s="13"/>
      <c r="J25" s="13">
        <v>24977.03</v>
      </c>
      <c r="K25" s="13"/>
      <c r="L25" s="13">
        <v>602.33000000000004</v>
      </c>
      <c r="M25" s="13">
        <f t="shared" si="2"/>
        <v>40735.25</v>
      </c>
      <c r="N25" s="12">
        <f t="shared" si="3"/>
        <v>41221.320000000036</v>
      </c>
      <c r="O25" s="13">
        <v>41021.320000000036</v>
      </c>
      <c r="P25" s="16">
        <v>0</v>
      </c>
      <c r="Q25" s="13">
        <f t="shared" si="4"/>
        <v>-200</v>
      </c>
    </row>
    <row r="26" spans="1:17" x14ac:dyDescent="0.2">
      <c r="A26" s="10">
        <v>45311</v>
      </c>
      <c r="B26" s="12">
        <f t="shared" si="1"/>
        <v>41221.320000000036</v>
      </c>
      <c r="C26" s="13">
        <v>22780</v>
      </c>
      <c r="D26" s="13"/>
      <c r="E26" s="13">
        <v>21945.96</v>
      </c>
      <c r="F26" s="13"/>
      <c r="G26" s="13">
        <f t="shared" si="0"/>
        <v>44725.96</v>
      </c>
      <c r="H26" s="13">
        <v>12833.96</v>
      </c>
      <c r="I26" s="13"/>
      <c r="J26" s="13">
        <v>21945.96</v>
      </c>
      <c r="K26" s="13"/>
      <c r="L26" s="13">
        <v>392.81</v>
      </c>
      <c r="M26" s="13">
        <f t="shared" si="2"/>
        <v>35172.729999999996</v>
      </c>
      <c r="N26" s="12">
        <f t="shared" si="3"/>
        <v>50774.550000000032</v>
      </c>
      <c r="O26" s="13">
        <v>50574.550000000032</v>
      </c>
      <c r="P26" s="16">
        <v>0</v>
      </c>
      <c r="Q26" s="13">
        <f t="shared" si="4"/>
        <v>-200</v>
      </c>
    </row>
    <row r="27" spans="1:17" x14ac:dyDescent="0.2">
      <c r="A27" s="10">
        <v>45312</v>
      </c>
      <c r="B27" s="12">
        <f t="shared" si="1"/>
        <v>50774.550000000032</v>
      </c>
      <c r="C27" s="13"/>
      <c r="D27" s="13"/>
      <c r="E27" s="14">
        <v>3301.44</v>
      </c>
      <c r="F27" s="13"/>
      <c r="G27" s="13">
        <f t="shared" si="0"/>
        <v>3301.44</v>
      </c>
      <c r="H27" s="13">
        <v>3339.91</v>
      </c>
      <c r="I27" s="13"/>
      <c r="J27" s="13">
        <v>3001.44</v>
      </c>
      <c r="K27" s="13"/>
      <c r="L27" s="13"/>
      <c r="M27" s="13">
        <f t="shared" si="2"/>
        <v>6341.35</v>
      </c>
      <c r="N27" s="12">
        <f t="shared" si="3"/>
        <v>47734.640000000036</v>
      </c>
      <c r="O27" s="13">
        <v>47234.640000000036</v>
      </c>
      <c r="P27" s="16">
        <v>-300</v>
      </c>
      <c r="Q27" s="13">
        <f t="shared" si="4"/>
        <v>-500</v>
      </c>
    </row>
    <row r="28" spans="1:17" x14ac:dyDescent="0.2">
      <c r="A28" s="10">
        <v>45313</v>
      </c>
      <c r="B28" s="12">
        <f t="shared" si="1"/>
        <v>47734.640000000036</v>
      </c>
      <c r="C28" s="13">
        <v>23560</v>
      </c>
      <c r="D28" s="13"/>
      <c r="E28" s="13">
        <v>29741.01</v>
      </c>
      <c r="F28" s="13"/>
      <c r="G28" s="13">
        <f t="shared" si="0"/>
        <v>53301.009999999995</v>
      </c>
      <c r="H28" s="13">
        <v>19773.939999999999</v>
      </c>
      <c r="I28" s="13"/>
      <c r="J28" s="13">
        <v>29741.01</v>
      </c>
      <c r="K28" s="13"/>
      <c r="L28" s="13">
        <v>670.69</v>
      </c>
      <c r="M28" s="13">
        <f t="shared" si="2"/>
        <v>50185.64</v>
      </c>
      <c r="N28" s="12">
        <f t="shared" si="3"/>
        <v>50850.010000000024</v>
      </c>
      <c r="O28" s="13">
        <v>50350.010000000024</v>
      </c>
      <c r="P28" s="16">
        <v>0</v>
      </c>
      <c r="Q28" s="13">
        <f t="shared" si="4"/>
        <v>-500</v>
      </c>
    </row>
    <row r="29" spans="1:17" x14ac:dyDescent="0.2">
      <c r="A29" s="10">
        <v>45314</v>
      </c>
      <c r="B29" s="12">
        <f t="shared" si="1"/>
        <v>50850.010000000024</v>
      </c>
      <c r="C29" s="13"/>
      <c r="D29" s="13"/>
      <c r="E29" s="13">
        <v>17566.13</v>
      </c>
      <c r="F29" s="13"/>
      <c r="G29" s="13">
        <f t="shared" si="0"/>
        <v>17566.13</v>
      </c>
      <c r="H29" s="13">
        <v>12906.16</v>
      </c>
      <c r="I29" s="13"/>
      <c r="J29" s="13">
        <v>17566.13</v>
      </c>
      <c r="K29" s="13"/>
      <c r="L29" s="13">
        <v>374.55</v>
      </c>
      <c r="M29" s="13">
        <f t="shared" si="2"/>
        <v>30846.84</v>
      </c>
      <c r="N29" s="12">
        <f t="shared" si="3"/>
        <v>37569.300000000032</v>
      </c>
      <c r="O29" s="13">
        <v>37069.300000000032</v>
      </c>
      <c r="P29" s="16">
        <v>0</v>
      </c>
      <c r="Q29" s="13">
        <f t="shared" si="4"/>
        <v>-500</v>
      </c>
    </row>
    <row r="30" spans="1:17" x14ac:dyDescent="0.2">
      <c r="A30" s="10">
        <v>45315</v>
      </c>
      <c r="B30" s="12">
        <f t="shared" si="1"/>
        <v>37569.300000000032</v>
      </c>
      <c r="C30" s="13"/>
      <c r="D30" s="13"/>
      <c r="E30" s="13">
        <v>22798.43</v>
      </c>
      <c r="F30" s="13"/>
      <c r="G30" s="13">
        <f t="shared" si="0"/>
        <v>22798.43</v>
      </c>
      <c r="H30" s="13">
        <v>15018.99</v>
      </c>
      <c r="I30" s="13"/>
      <c r="J30" s="13">
        <v>22798.43</v>
      </c>
      <c r="K30" s="13"/>
      <c r="L30" s="13">
        <v>402.56</v>
      </c>
      <c r="M30" s="13">
        <f t="shared" si="2"/>
        <v>38219.979999999996</v>
      </c>
      <c r="N30" s="12">
        <f t="shared" si="3"/>
        <v>22147.750000000036</v>
      </c>
      <c r="O30" s="13">
        <v>21647.750000000036</v>
      </c>
      <c r="P30" s="16">
        <v>0</v>
      </c>
      <c r="Q30" s="13">
        <f t="shared" si="4"/>
        <v>-500</v>
      </c>
    </row>
    <row r="31" spans="1:17" x14ac:dyDescent="0.2">
      <c r="A31" s="10">
        <v>45316</v>
      </c>
      <c r="B31" s="12">
        <f t="shared" si="1"/>
        <v>22147.750000000036</v>
      </c>
      <c r="C31" s="13">
        <v>38240</v>
      </c>
      <c r="D31" s="13"/>
      <c r="E31" s="13">
        <v>33776.71</v>
      </c>
      <c r="F31" s="13"/>
      <c r="G31" s="13">
        <f t="shared" si="0"/>
        <v>72016.709999999992</v>
      </c>
      <c r="H31" s="13">
        <v>13908.41</v>
      </c>
      <c r="I31" s="13"/>
      <c r="J31" s="13">
        <v>33776.71</v>
      </c>
      <c r="K31" s="13"/>
      <c r="L31" s="13">
        <v>427.68</v>
      </c>
      <c r="M31" s="13">
        <f t="shared" si="2"/>
        <v>48112.799999999996</v>
      </c>
      <c r="N31" s="12">
        <f t="shared" si="3"/>
        <v>46051.660000000025</v>
      </c>
      <c r="O31" s="13">
        <v>45551.660000000025</v>
      </c>
      <c r="P31" s="16">
        <v>0</v>
      </c>
      <c r="Q31" s="13">
        <f t="shared" si="4"/>
        <v>-500</v>
      </c>
    </row>
    <row r="32" spans="1:17" x14ac:dyDescent="0.2">
      <c r="A32" s="10">
        <v>45317</v>
      </c>
      <c r="B32" s="12">
        <f t="shared" si="1"/>
        <v>46051.660000000025</v>
      </c>
      <c r="C32" s="13"/>
      <c r="D32" s="13"/>
      <c r="E32" s="13">
        <v>23104.12</v>
      </c>
      <c r="F32" s="13"/>
      <c r="G32" s="13">
        <f t="shared" si="0"/>
        <v>23104.12</v>
      </c>
      <c r="H32" s="13">
        <v>14343.83</v>
      </c>
      <c r="I32" s="13"/>
      <c r="J32" s="13">
        <v>23104.12</v>
      </c>
      <c r="K32" s="13"/>
      <c r="L32" s="13">
        <v>369.45</v>
      </c>
      <c r="M32" s="13">
        <f t="shared" si="2"/>
        <v>37817.399999999994</v>
      </c>
      <c r="N32" s="12">
        <f t="shared" si="3"/>
        <v>31338.380000000034</v>
      </c>
      <c r="O32" s="13">
        <v>30838.380000000034</v>
      </c>
      <c r="P32" s="16">
        <v>0</v>
      </c>
      <c r="Q32" s="13">
        <f t="shared" si="4"/>
        <v>-500</v>
      </c>
    </row>
    <row r="33" spans="1:17" x14ac:dyDescent="0.2">
      <c r="A33" s="10">
        <v>45318</v>
      </c>
      <c r="B33" s="12">
        <f t="shared" si="1"/>
        <v>31338.380000000034</v>
      </c>
      <c r="C33" s="13">
        <v>39320</v>
      </c>
      <c r="D33" s="13"/>
      <c r="E33" s="13">
        <v>25558.66</v>
      </c>
      <c r="F33" s="13"/>
      <c r="G33" s="13">
        <f t="shared" si="0"/>
        <v>64878.66</v>
      </c>
      <c r="H33" s="13">
        <v>15198.5</v>
      </c>
      <c r="I33" s="13"/>
      <c r="J33" s="13">
        <v>25558.66</v>
      </c>
      <c r="K33" s="13"/>
      <c r="L33" s="13">
        <v>605.14</v>
      </c>
      <c r="M33" s="13">
        <f t="shared" si="2"/>
        <v>41362.300000000003</v>
      </c>
      <c r="N33" s="12">
        <f t="shared" si="3"/>
        <v>54854.740000000034</v>
      </c>
      <c r="O33" s="13">
        <v>54354.740000000034</v>
      </c>
      <c r="P33" s="16">
        <v>0</v>
      </c>
      <c r="Q33" s="13">
        <f t="shared" si="4"/>
        <v>-500</v>
      </c>
    </row>
    <row r="34" spans="1:17" x14ac:dyDescent="0.2">
      <c r="A34" s="10">
        <v>45319</v>
      </c>
      <c r="B34" s="12">
        <f t="shared" si="1"/>
        <v>54854.740000000034</v>
      </c>
      <c r="C34" s="13"/>
      <c r="D34" s="13"/>
      <c r="E34" s="13">
        <v>3377.59</v>
      </c>
      <c r="F34" s="13"/>
      <c r="G34" s="13">
        <f t="shared" si="0"/>
        <v>3377.59</v>
      </c>
      <c r="H34" s="13">
        <v>3222.05</v>
      </c>
      <c r="I34" s="13"/>
      <c r="J34" s="13">
        <v>3377.59</v>
      </c>
      <c r="K34" s="13"/>
      <c r="L34" s="13"/>
      <c r="M34" s="13">
        <f t="shared" si="2"/>
        <v>6599.64</v>
      </c>
      <c r="N34" s="12">
        <f t="shared" si="3"/>
        <v>51632.690000000031</v>
      </c>
      <c r="O34" s="13">
        <v>51132.690000000031</v>
      </c>
      <c r="P34" s="16">
        <v>0</v>
      </c>
      <c r="Q34" s="13">
        <f t="shared" si="4"/>
        <v>-500</v>
      </c>
    </row>
    <row r="35" spans="1:17" x14ac:dyDescent="0.2">
      <c r="A35" s="10">
        <v>45320</v>
      </c>
      <c r="B35" s="12">
        <f t="shared" si="1"/>
        <v>51632.690000000031</v>
      </c>
      <c r="C35" s="13">
        <v>23450</v>
      </c>
      <c r="D35" s="13"/>
      <c r="E35" s="13">
        <v>28131.19</v>
      </c>
      <c r="F35" s="13"/>
      <c r="G35" s="13">
        <f t="shared" si="0"/>
        <v>51581.19</v>
      </c>
      <c r="H35" s="13">
        <v>18919.060000000001</v>
      </c>
      <c r="I35" s="13"/>
      <c r="J35" s="13">
        <v>28131.19</v>
      </c>
      <c r="K35" s="13"/>
      <c r="L35" s="13">
        <v>405.27</v>
      </c>
      <c r="M35" s="13">
        <f t="shared" si="2"/>
        <v>47455.519999999997</v>
      </c>
      <c r="N35" s="12">
        <f t="shared" si="3"/>
        <v>55758.360000000037</v>
      </c>
      <c r="O35" s="13">
        <v>55258.360000000037</v>
      </c>
      <c r="P35" s="16">
        <v>0</v>
      </c>
      <c r="Q35" s="13">
        <f t="shared" si="4"/>
        <v>-500</v>
      </c>
    </row>
    <row r="36" spans="1:17" x14ac:dyDescent="0.2">
      <c r="A36" s="10">
        <v>45321</v>
      </c>
      <c r="B36" s="12">
        <f t="shared" si="1"/>
        <v>55758.360000000037</v>
      </c>
      <c r="C36" s="13"/>
      <c r="D36" s="13"/>
      <c r="E36" s="13">
        <v>27883.55</v>
      </c>
      <c r="F36" s="13"/>
      <c r="G36" s="13">
        <f t="shared" si="0"/>
        <v>27883.55</v>
      </c>
      <c r="H36" s="13">
        <v>12920.37</v>
      </c>
      <c r="I36" s="13"/>
      <c r="J36" s="13">
        <v>27883.55</v>
      </c>
      <c r="K36" s="13"/>
      <c r="L36" s="13">
        <v>494.12</v>
      </c>
      <c r="M36" s="13">
        <f t="shared" si="2"/>
        <v>41298.04</v>
      </c>
      <c r="N36" s="12">
        <f t="shared" si="3"/>
        <v>42343.870000000032</v>
      </c>
      <c r="O36" s="13">
        <v>41843.870000000032</v>
      </c>
      <c r="P36" s="16">
        <v>0</v>
      </c>
      <c r="Q36" s="13">
        <f t="shared" si="4"/>
        <v>-500</v>
      </c>
    </row>
    <row r="37" spans="1:17" x14ac:dyDescent="0.2">
      <c r="A37" s="10">
        <v>45322</v>
      </c>
      <c r="B37" s="12">
        <f t="shared" si="1"/>
        <v>42343.870000000032</v>
      </c>
      <c r="C37" s="13"/>
      <c r="D37" s="13"/>
      <c r="E37" s="13">
        <v>21038.83</v>
      </c>
      <c r="F37" s="13"/>
      <c r="G37" s="13">
        <f t="shared" si="0"/>
        <v>21038.83</v>
      </c>
      <c r="H37" s="13">
        <v>17039.11</v>
      </c>
      <c r="I37" s="13"/>
      <c r="J37" s="13">
        <v>21038.83</v>
      </c>
      <c r="K37" s="13"/>
      <c r="L37" s="13">
        <v>339.39</v>
      </c>
      <c r="M37" s="13">
        <f t="shared" si="2"/>
        <v>38417.33</v>
      </c>
      <c r="N37" s="12">
        <f t="shared" si="3"/>
        <v>24965.370000000032</v>
      </c>
      <c r="O37" s="13">
        <v>24465.370000000032</v>
      </c>
      <c r="P37" s="16">
        <v>0</v>
      </c>
      <c r="Q37" s="13">
        <f t="shared" si="4"/>
        <v>-500</v>
      </c>
    </row>
    <row r="38" spans="1:17" x14ac:dyDescent="0.2">
      <c r="A38" s="11" t="s">
        <v>29</v>
      </c>
      <c r="B38" s="8"/>
      <c r="C38" s="9">
        <v>378606</v>
      </c>
      <c r="D38" s="9">
        <v>9595.75</v>
      </c>
      <c r="E38" s="9">
        <v>659008.85</v>
      </c>
      <c r="F38" s="9"/>
      <c r="G38" s="9">
        <v>1047210.6</v>
      </c>
      <c r="H38" s="9">
        <v>402432.63</v>
      </c>
      <c r="I38" s="9"/>
      <c r="J38" s="9">
        <v>659008.85</v>
      </c>
      <c r="K38" s="9"/>
      <c r="L38" s="9">
        <v>11634.37</v>
      </c>
      <c r="M38" s="9">
        <f>SUM(M7:M37)</f>
        <v>1073175.8500000001</v>
      </c>
      <c r="N38" s="8"/>
      <c r="O38" s="9"/>
      <c r="P38" s="9">
        <f>SUM(P7:P37)</f>
        <v>-500</v>
      </c>
      <c r="Q38" s="9"/>
    </row>
  </sheetData>
  <mergeCells count="3">
    <mergeCell ref="C4:G4"/>
    <mergeCell ref="H4:M4"/>
    <mergeCell ref="P4:Q4"/>
  </mergeCells>
  <printOptions horizontalCentered="1"/>
  <pageMargins left="0.70866141732283472" right="0.70866141732283472" top="0.35433070866141736" bottom="0.35433070866141736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TsCorpCont8</dc:creator>
  <cp:lastModifiedBy>Jose Oswaldo Sanchez Gutierrez</cp:lastModifiedBy>
  <cp:lastPrinted>2024-02-14T21:44:18Z</cp:lastPrinted>
  <dcterms:created xsi:type="dcterms:W3CDTF">2024-02-14T16:37:26Z</dcterms:created>
  <dcterms:modified xsi:type="dcterms:W3CDTF">2024-02-20T18:51:13Z</dcterms:modified>
</cp:coreProperties>
</file>