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oweROC\Dataset testing and reports\"/>
    </mc:Choice>
  </mc:AlternateContent>
  <xr:revisionPtr revIDLastSave="0" documentId="13_ncr:1_{6D827C93-895F-48B9-B25F-C4DB9FBF40DF}" xr6:coauthVersionLast="47" xr6:coauthVersionMax="47" xr10:uidLastSave="{00000000-0000-0000-0000-000000000000}"/>
  <bookViews>
    <workbookView xWindow="-110" yWindow="-110" windowWidth="19420" windowHeight="11020" activeTab="2" xr2:uid="{48CFD621-5A71-3F44-9551-66CA0E00FD5A}"/>
  </bookViews>
  <sheets>
    <sheet name="Sheet1" sheetId="1" r:id="rId1"/>
    <sheet name="pAUC modification" sheetId="3" r:id="rId2"/>
    <sheet name="Colloff algorithm attempt 1" sheetId="4" r:id="rId3"/>
    <sheet name="Colloff algorithm attempt 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I2" i="5"/>
  <c r="H2" i="5"/>
  <c r="F2" i="5"/>
  <c r="C2" i="5"/>
  <c r="F2" i="4"/>
  <c r="H2" i="4"/>
  <c r="C2" i="4"/>
  <c r="B14" i="3"/>
  <c r="B13" i="3"/>
  <c r="B12" i="3"/>
  <c r="D10" i="3"/>
  <c r="D9" i="3"/>
  <c r="D8" i="3"/>
  <c r="D7" i="3"/>
  <c r="G7" i="3" s="1"/>
  <c r="G10" i="3" s="1"/>
  <c r="D6" i="3"/>
  <c r="G6" i="3" s="1"/>
  <c r="G9" i="3" s="1"/>
  <c r="I7" i="3" s="1"/>
  <c r="B12" i="1" l="1"/>
  <c r="D6" i="1" s="1"/>
  <c r="B13" i="1"/>
  <c r="D7" i="1" s="1"/>
  <c r="D8" i="1" l="1"/>
  <c r="G7" i="1" s="1"/>
  <c r="G10" i="1" s="1"/>
  <c r="B14" i="1"/>
  <c r="D10" i="1" s="1"/>
  <c r="D9" i="1"/>
  <c r="G6" i="1" s="1"/>
  <c r="G9" i="1" s="1"/>
  <c r="I7" i="1" l="1"/>
</calcChain>
</file>

<file path=xl/sharedStrings.xml><?xml version="1.0" encoding="utf-8"?>
<sst xmlns="http://schemas.openxmlformats.org/spreadsheetml/2006/main" count="82" uniqueCount="42">
  <si>
    <t>Tool for calculating Full ROC Sample size</t>
  </si>
  <si>
    <t>True Pos rate</t>
  </si>
  <si>
    <t>Sensitivity</t>
  </si>
  <si>
    <t>Goal N per condition</t>
  </si>
  <si>
    <t>True neg rate</t>
  </si>
  <si>
    <t>Specificity</t>
  </si>
  <si>
    <t>False pos rate</t>
  </si>
  <si>
    <t>False neg rate</t>
  </si>
  <si>
    <t>TP + FN</t>
  </si>
  <si>
    <t>Prevalence</t>
  </si>
  <si>
    <t>TN + FP</t>
  </si>
  <si>
    <t>Culprit IDs</t>
  </si>
  <si>
    <t>Suspect IDs</t>
  </si>
  <si>
    <t>Correct Rejections</t>
  </si>
  <si>
    <t>CP Total</t>
  </si>
  <si>
    <t>CA Total</t>
  </si>
  <si>
    <t>Grand total</t>
  </si>
  <si>
    <t>Count</t>
  </si>
  <si>
    <t>Rate</t>
  </si>
  <si>
    <t>False Rejections</t>
  </si>
  <si>
    <t>CP Filler selections</t>
  </si>
  <si>
    <t>CA Filler selections</t>
  </si>
  <si>
    <r>
      <t xml:space="preserve">Buderer, N. M. (1996). Statistical methodology: I. Incorporating the prevalence of disease into the sample size calculation for sensitivity and specificity. </t>
    </r>
    <r>
      <rPr>
        <i/>
        <sz val="12"/>
        <color rgb="FF000000"/>
        <rFont val="Times New Roman"/>
        <family val="1"/>
      </rPr>
      <t>Academy of Emergency Medicine, 3</t>
    </r>
    <r>
      <rPr>
        <sz val="12"/>
        <color rgb="FF000000"/>
        <rFont val="Times New Roman"/>
        <family val="1"/>
      </rPr>
      <t>(9), 895-900.</t>
    </r>
  </si>
  <si>
    <t>Negida, A., Fahim, N. K., &amp; Negida, Y. (2019). Sample size calculation guide - part 4: How to </t>
  </si>
  <si>
    <t>calculate the sample size for a diagnostic test accuracy study based on sensitivity, </t>
  </si>
  <si>
    <r>
      <t xml:space="preserve">specificity, and the area under the ROC curve. </t>
    </r>
    <r>
      <rPr>
        <i/>
        <sz val="12"/>
        <color rgb="FF000000"/>
        <rFont val="Times New Roman"/>
        <family val="1"/>
      </rPr>
      <t>Advanced Journal of Emergency Medicine, </t>
    </r>
  </si>
  <si>
    <r>
      <t>3</t>
    </r>
    <r>
      <rPr>
        <sz val="12"/>
        <color rgb="FF000000"/>
        <rFont val="Times New Roman"/>
        <family val="1"/>
      </rPr>
      <t>(3), e33. https://doi.org/10.22114/ajem.v0i0.158</t>
    </r>
  </si>
  <si>
    <t>Sources:</t>
  </si>
  <si>
    <t>Baratlook A., Hosseini, M., Negida, A., &amp; El Ashal, G. (2015). Part 1: Simple definition and calculation of accuracy, sensitivity, and specificity. Emergency (Tehran), 3(2), 48-49.</t>
  </si>
  <si>
    <r>
      <rPr>
        <b/>
        <sz val="12"/>
        <color theme="1"/>
        <rFont val="Calibri"/>
        <family val="2"/>
        <scheme val="minor"/>
      </rPr>
      <t>Instructions:</t>
    </r>
    <r>
      <rPr>
        <sz val="12"/>
        <color theme="1"/>
        <rFont val="Calibri"/>
        <family val="2"/>
        <scheme val="minor"/>
      </rPr>
      <t xml:space="preserve"> Add your data to the "Count" column as raw # of decisions made (B6 to B11), rest will calculate</t>
    </r>
  </si>
  <si>
    <t>pAUC1</t>
  </si>
  <si>
    <t>pAUC2</t>
  </si>
  <si>
    <t>n1</t>
  </si>
  <si>
    <t>n2</t>
  </si>
  <si>
    <t>D</t>
  </si>
  <si>
    <t>sd</t>
  </si>
  <si>
    <t>AUC diff</t>
  </si>
  <si>
    <t>Total N</t>
  </si>
  <si>
    <t>Top term</t>
  </si>
  <si>
    <t>Bottom term</t>
  </si>
  <si>
    <t>Power calculator:</t>
  </si>
  <si>
    <t>https://www.sphanalytics.com/statistical-power-calculator-using-average-values/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</si>
</sst>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hanalytics.com/statistical-power-calculator-using-average-valu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hanalytics.com/statistical-power-calculator-using-average-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3662-B7B0-3F46-A15F-45850E1A56C5}">
  <dimension ref="A1:I25"/>
  <sheetViews>
    <sheetView topLeftCell="A5" workbookViewId="0">
      <selection activeCell="I7" sqref="I7"/>
    </sheetView>
  </sheetViews>
  <sheetFormatPr defaultColWidth="10.6640625" defaultRowHeight="15.5" x14ac:dyDescent="0.35"/>
  <cols>
    <col min="1" max="1" width="35.33203125" bestFit="1" customWidth="1"/>
    <col min="3" max="3" width="12.83203125" bestFit="1" customWidth="1"/>
  </cols>
  <sheetData>
    <row r="1" spans="1:9" x14ac:dyDescent="0.35">
      <c r="A1" s="3" t="s">
        <v>0</v>
      </c>
    </row>
    <row r="2" spans="1:9" x14ac:dyDescent="0.35">
      <c r="A2" t="s">
        <v>29</v>
      </c>
    </row>
    <row r="5" spans="1:9" x14ac:dyDescent="0.35">
      <c r="B5" s="3" t="s">
        <v>17</v>
      </c>
      <c r="C5" s="3"/>
      <c r="D5" s="3" t="s">
        <v>18</v>
      </c>
    </row>
    <row r="6" spans="1:9" x14ac:dyDescent="0.35">
      <c r="A6" s="4" t="s">
        <v>11</v>
      </c>
      <c r="B6">
        <v>28</v>
      </c>
      <c r="C6" t="s">
        <v>1</v>
      </c>
      <c r="D6">
        <f>B6/B12</f>
        <v>0.60869565217391308</v>
      </c>
      <c r="F6" s="4" t="s">
        <v>2</v>
      </c>
      <c r="G6">
        <f>D6/(D6+D9)</f>
        <v>0.68292682926829273</v>
      </c>
      <c r="I6" s="5" t="s">
        <v>3</v>
      </c>
    </row>
    <row r="7" spans="1:9" x14ac:dyDescent="0.35">
      <c r="A7" s="4" t="s">
        <v>19</v>
      </c>
      <c r="B7">
        <v>13</v>
      </c>
      <c r="C7" t="s">
        <v>4</v>
      </c>
      <c r="D7">
        <f>B11/B13</f>
        <v>0.63461538461538458</v>
      </c>
      <c r="F7" s="4" t="s">
        <v>5</v>
      </c>
      <c r="G7">
        <f>D7/(D7+D8)</f>
        <v>0.63461538461538458</v>
      </c>
      <c r="I7">
        <f>(G9/D10)+(G10/(1-D10))</f>
        <v>241.6126232411786</v>
      </c>
    </row>
    <row r="8" spans="1:9" x14ac:dyDescent="0.35">
      <c r="A8" s="4" t="s">
        <v>20</v>
      </c>
      <c r="B8">
        <v>5</v>
      </c>
      <c r="C8" t="s">
        <v>6</v>
      </c>
      <c r="D8">
        <f>(B9+B10)/B13</f>
        <v>0.36538461538461536</v>
      </c>
      <c r="F8" s="4"/>
    </row>
    <row r="9" spans="1:9" x14ac:dyDescent="0.35">
      <c r="A9" s="4" t="s">
        <v>12</v>
      </c>
      <c r="B9">
        <v>0</v>
      </c>
      <c r="C9" t="s">
        <v>7</v>
      </c>
      <c r="D9">
        <f>B7/B12</f>
        <v>0.28260869565217389</v>
      </c>
      <c r="F9" s="4" t="s">
        <v>8</v>
      </c>
      <c r="G9">
        <f>(1.64^2)*(G6*(1-G6)/(0.1^2))</f>
        <v>58.239999999999974</v>
      </c>
    </row>
    <row r="10" spans="1:9" x14ac:dyDescent="0.35">
      <c r="A10" s="4" t="s">
        <v>21</v>
      </c>
      <c r="B10">
        <v>19</v>
      </c>
      <c r="C10" t="s">
        <v>9</v>
      </c>
      <c r="D10">
        <f>B12/B14</f>
        <v>0.46938775510204084</v>
      </c>
      <c r="F10" s="4" t="s">
        <v>10</v>
      </c>
      <c r="G10">
        <f>(1.64^2)*(G7*(1-G7)/(0.1^2))</f>
        <v>62.366094674556194</v>
      </c>
    </row>
    <row r="11" spans="1:9" x14ac:dyDescent="0.35">
      <c r="A11" s="4" t="s">
        <v>13</v>
      </c>
      <c r="B11">
        <v>33</v>
      </c>
    </row>
    <row r="12" spans="1:9" x14ac:dyDescent="0.35">
      <c r="A12" s="4" t="s">
        <v>14</v>
      </c>
      <c r="B12">
        <f>B6+B7+B8</f>
        <v>46</v>
      </c>
    </row>
    <row r="13" spans="1:9" x14ac:dyDescent="0.35">
      <c r="A13" s="4" t="s">
        <v>15</v>
      </c>
      <c r="B13">
        <f>B9+B10+B11</f>
        <v>52</v>
      </c>
    </row>
    <row r="14" spans="1:9" x14ac:dyDescent="0.35">
      <c r="A14" s="4" t="s">
        <v>16</v>
      </c>
      <c r="B14">
        <f>B12+B13</f>
        <v>98</v>
      </c>
    </row>
    <row r="16" spans="1:9" x14ac:dyDescent="0.35">
      <c r="A16" s="3" t="s">
        <v>27</v>
      </c>
    </row>
    <row r="17" spans="1:1" x14ac:dyDescent="0.35">
      <c r="A17" s="3"/>
    </row>
    <row r="18" spans="1:1" x14ac:dyDescent="0.35">
      <c r="A18" s="1" t="s">
        <v>28</v>
      </c>
    </row>
    <row r="20" spans="1:1" x14ac:dyDescent="0.35">
      <c r="A20" s="1" t="s">
        <v>22</v>
      </c>
    </row>
    <row r="22" spans="1:1" x14ac:dyDescent="0.35">
      <c r="A22" s="1" t="s">
        <v>23</v>
      </c>
    </row>
    <row r="23" spans="1:1" x14ac:dyDescent="0.35">
      <c r="A23" s="1" t="s">
        <v>24</v>
      </c>
    </row>
    <row r="24" spans="1:1" x14ac:dyDescent="0.35">
      <c r="A24" s="1" t="s">
        <v>25</v>
      </c>
    </row>
    <row r="25" spans="1:1" x14ac:dyDescent="0.35">
      <c r="A25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FC27-D961-4259-9840-BCC179B75DE9}">
  <dimension ref="A1:I25"/>
  <sheetViews>
    <sheetView topLeftCell="A7" workbookViewId="0">
      <selection activeCell="G9" sqref="G9"/>
    </sheetView>
  </sheetViews>
  <sheetFormatPr defaultColWidth="10.6640625" defaultRowHeight="15.5" x14ac:dyDescent="0.35"/>
  <cols>
    <col min="1" max="1" width="35.33203125" bestFit="1" customWidth="1"/>
    <col min="3" max="3" width="12.83203125" bestFit="1" customWidth="1"/>
  </cols>
  <sheetData>
    <row r="1" spans="1:9" x14ac:dyDescent="0.35">
      <c r="A1" s="3" t="s">
        <v>0</v>
      </c>
    </row>
    <row r="2" spans="1:9" x14ac:dyDescent="0.35">
      <c r="A2" t="s">
        <v>29</v>
      </c>
    </row>
    <row r="5" spans="1:9" x14ac:dyDescent="0.35">
      <c r="B5" s="3" t="s">
        <v>17</v>
      </c>
      <c r="C5" s="3"/>
      <c r="D5" s="3" t="s">
        <v>18</v>
      </c>
    </row>
    <row r="6" spans="1:9" x14ac:dyDescent="0.35">
      <c r="A6" s="4" t="s">
        <v>11</v>
      </c>
      <c r="B6">
        <v>28</v>
      </c>
      <c r="C6" t="s">
        <v>1</v>
      </c>
      <c r="D6">
        <f>B6/B12</f>
        <v>0.60869565217391308</v>
      </c>
      <c r="F6" s="4" t="s">
        <v>2</v>
      </c>
      <c r="G6">
        <f>D6/(D6+D9)</f>
        <v>0.68292682926829273</v>
      </c>
      <c r="I6" s="5" t="s">
        <v>3</v>
      </c>
    </row>
    <row r="7" spans="1:9" x14ac:dyDescent="0.35">
      <c r="A7" s="4" t="s">
        <v>19</v>
      </c>
      <c r="B7">
        <v>13</v>
      </c>
      <c r="C7" t="s">
        <v>4</v>
      </c>
      <c r="D7">
        <f>B11/B13</f>
        <v>0.63461538461538458</v>
      </c>
      <c r="F7" s="4" t="s">
        <v>5</v>
      </c>
      <c r="G7">
        <f>D7/(D7+D8)</f>
        <v>0.63461538461538458</v>
      </c>
      <c r="I7">
        <f>(G9/D10)+(G10/(1-D10))</f>
        <v>241.6126232411786</v>
      </c>
    </row>
    <row r="8" spans="1:9" x14ac:dyDescent="0.35">
      <c r="A8" s="4" t="s">
        <v>20</v>
      </c>
      <c r="B8">
        <v>5</v>
      </c>
      <c r="C8" t="s">
        <v>6</v>
      </c>
      <c r="D8">
        <f>(B9+B10)/B13</f>
        <v>0.36538461538461536</v>
      </c>
      <c r="F8" s="4"/>
    </row>
    <row r="9" spans="1:9" x14ac:dyDescent="0.35">
      <c r="A9" s="4" t="s">
        <v>12</v>
      </c>
      <c r="B9">
        <v>0</v>
      </c>
      <c r="C9" t="s">
        <v>7</v>
      </c>
      <c r="D9">
        <f>B7/B12</f>
        <v>0.28260869565217389</v>
      </c>
      <c r="F9" s="4" t="s">
        <v>8</v>
      </c>
      <c r="G9">
        <f>(1.64^2)*(G6*(1-G6)/(0.1^2))</f>
        <v>58.239999999999974</v>
      </c>
    </row>
    <row r="10" spans="1:9" x14ac:dyDescent="0.35">
      <c r="A10" s="4" t="s">
        <v>21</v>
      </c>
      <c r="B10">
        <v>19</v>
      </c>
      <c r="C10" t="s">
        <v>9</v>
      </c>
      <c r="D10">
        <f>B12/B14</f>
        <v>0.46938775510204084</v>
      </c>
      <c r="F10" s="4" t="s">
        <v>10</v>
      </c>
      <c r="G10">
        <f>(1.64^2)*(G7*(1-G7)/(0.1^2))</f>
        <v>62.366094674556194</v>
      </c>
    </row>
    <row r="11" spans="1:9" x14ac:dyDescent="0.35">
      <c r="A11" s="4" t="s">
        <v>13</v>
      </c>
      <c r="B11">
        <v>33</v>
      </c>
    </row>
    <row r="12" spans="1:9" x14ac:dyDescent="0.35">
      <c r="A12" s="4" t="s">
        <v>14</v>
      </c>
      <c r="B12">
        <f>B6+B7+B8</f>
        <v>46</v>
      </c>
    </row>
    <row r="13" spans="1:9" x14ac:dyDescent="0.35">
      <c r="A13" s="4" t="s">
        <v>15</v>
      </c>
      <c r="B13">
        <f>B9+B10+B11</f>
        <v>52</v>
      </c>
    </row>
    <row r="14" spans="1:9" x14ac:dyDescent="0.35">
      <c r="A14" s="4" t="s">
        <v>16</v>
      </c>
      <c r="B14">
        <f>B12+B13</f>
        <v>98</v>
      </c>
    </row>
    <row r="16" spans="1:9" x14ac:dyDescent="0.35">
      <c r="A16" s="3" t="s">
        <v>27</v>
      </c>
    </row>
    <row r="17" spans="1:1" x14ac:dyDescent="0.35">
      <c r="A17" s="3"/>
    </row>
    <row r="18" spans="1:1" x14ac:dyDescent="0.35">
      <c r="A18" s="1" t="s">
        <v>28</v>
      </c>
    </row>
    <row r="20" spans="1:1" x14ac:dyDescent="0.35">
      <c r="A20" s="1" t="s">
        <v>22</v>
      </c>
    </row>
    <row r="22" spans="1:1" x14ac:dyDescent="0.35">
      <c r="A22" s="1" t="s">
        <v>23</v>
      </c>
    </row>
    <row r="23" spans="1:1" x14ac:dyDescent="0.35">
      <c r="A23" s="1" t="s">
        <v>24</v>
      </c>
    </row>
    <row r="24" spans="1:1" x14ac:dyDescent="0.35">
      <c r="A24" s="1" t="s">
        <v>25</v>
      </c>
    </row>
    <row r="25" spans="1:1" x14ac:dyDescent="0.35">
      <c r="A25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2AEE-4269-4DFF-BFFC-9DE110150B68}">
  <dimension ref="A1:H4"/>
  <sheetViews>
    <sheetView tabSelected="1" workbookViewId="0">
      <selection activeCell="H4" sqref="H4"/>
    </sheetView>
  </sheetViews>
  <sheetFormatPr defaultRowHeight="15.5" x14ac:dyDescent="0.35"/>
  <cols>
    <col min="7" max="7" width="24.33203125" customWidth="1"/>
  </cols>
  <sheetData>
    <row r="1" spans="1:8" ht="16" thickBot="1" x14ac:dyDescent="0.4">
      <c r="A1" t="s">
        <v>30</v>
      </c>
      <c r="B1" t="s">
        <v>31</v>
      </c>
      <c r="C1" t="s">
        <v>36</v>
      </c>
      <c r="D1" t="s">
        <v>32</v>
      </c>
      <c r="E1" t="s">
        <v>33</v>
      </c>
      <c r="F1" t="s">
        <v>37</v>
      </c>
      <c r="G1" t="s">
        <v>34</v>
      </c>
      <c r="H1" t="s">
        <v>35</v>
      </c>
    </row>
    <row r="2" spans="1:8" ht="16" thickBot="1" x14ac:dyDescent="0.4">
      <c r="A2" s="6">
        <v>0.31</v>
      </c>
      <c r="B2" s="6">
        <v>0.17</v>
      </c>
      <c r="C2" s="6">
        <f>ABS(A2-B2)</f>
        <v>0.13999999999999999</v>
      </c>
      <c r="D2" s="6">
        <v>424</v>
      </c>
      <c r="E2" s="6">
        <v>455</v>
      </c>
      <c r="F2" s="6">
        <f>D2+E2</f>
        <v>879</v>
      </c>
      <c r="G2" s="6">
        <v>6.13</v>
      </c>
      <c r="H2">
        <f>C2/G2</f>
        <v>2.2838499184339313E-2</v>
      </c>
    </row>
    <row r="4" spans="1:8" x14ac:dyDescent="0.35">
      <c r="G4" t="s">
        <v>40</v>
      </c>
      <c r="H4" s="8" t="s">
        <v>41</v>
      </c>
    </row>
  </sheetData>
  <hyperlinks>
    <hyperlink ref="H4" r:id="rId1" xr:uid="{9687370E-52A7-4E58-B548-98B53C6C50F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254A-7946-4145-A45B-13E5E89138E1}">
  <dimension ref="A1:J4"/>
  <sheetViews>
    <sheetView workbookViewId="0">
      <selection activeCell="I4" sqref="I4:J4"/>
    </sheetView>
  </sheetViews>
  <sheetFormatPr defaultRowHeight="15.5" x14ac:dyDescent="0.35"/>
  <cols>
    <col min="8" max="8" width="17.6640625" customWidth="1"/>
    <col min="9" max="9" width="18.1640625" customWidth="1"/>
  </cols>
  <sheetData>
    <row r="1" spans="1:10" ht="16" thickBot="1" x14ac:dyDescent="0.4">
      <c r="A1" t="s">
        <v>30</v>
      </c>
      <c r="B1" t="s">
        <v>31</v>
      </c>
      <c r="C1" t="s">
        <v>36</v>
      </c>
      <c r="D1" t="s">
        <v>32</v>
      </c>
      <c r="E1" t="s">
        <v>33</v>
      </c>
      <c r="F1" t="s">
        <v>37</v>
      </c>
      <c r="G1" t="s">
        <v>34</v>
      </c>
      <c r="H1" t="s">
        <v>38</v>
      </c>
      <c r="I1" t="s">
        <v>39</v>
      </c>
      <c r="J1" t="s">
        <v>35</v>
      </c>
    </row>
    <row r="2" spans="1:10" ht="16" thickBot="1" x14ac:dyDescent="0.4">
      <c r="A2" s="6">
        <v>0.31</v>
      </c>
      <c r="B2" s="6">
        <v>0.17</v>
      </c>
      <c r="C2" s="6">
        <f>ABS(A2-B2)</f>
        <v>0.13999999999999999</v>
      </c>
      <c r="D2" s="6">
        <v>424</v>
      </c>
      <c r="E2" s="6">
        <v>455</v>
      </c>
      <c r="F2" s="6">
        <f>D2+E2</f>
        <v>879</v>
      </c>
      <c r="G2" s="6">
        <v>6.13</v>
      </c>
      <c r="H2" s="7">
        <f>(E2*(A2^2)*D2) - (2*E2*A2*B2*D2) + (E2*(B2^2)*D2)</f>
        <v>3781.2319999999991</v>
      </c>
      <c r="I2" s="7">
        <f>(G2^2)*(D2+E2)</f>
        <v>33030.095099999999</v>
      </c>
      <c r="J2">
        <f>SQRT(H2/I2)</f>
        <v>0.33834654824934168</v>
      </c>
    </row>
    <row r="4" spans="1:10" x14ac:dyDescent="0.35">
      <c r="I4" t="s">
        <v>40</v>
      </c>
      <c r="J4" s="8" t="s">
        <v>41</v>
      </c>
    </row>
  </sheetData>
  <hyperlinks>
    <hyperlink ref="J4" r:id="rId1" xr:uid="{4E304558-F2A5-4F0F-B703-06E39BD957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pAUC modification</vt:lpstr>
      <vt:lpstr>Colloff algorithm attempt 1</vt:lpstr>
      <vt:lpstr>Colloff algorithm attempt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Baldassari</dc:creator>
  <cp:lastModifiedBy>Eric</cp:lastModifiedBy>
  <dcterms:created xsi:type="dcterms:W3CDTF">2020-11-12T17:03:51Z</dcterms:created>
  <dcterms:modified xsi:type="dcterms:W3CDTF">2021-12-02T13:59:04Z</dcterms:modified>
</cp:coreProperties>
</file>