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TECH\Documents\Excel files\"/>
    </mc:Choice>
  </mc:AlternateContent>
  <xr:revisionPtr revIDLastSave="0" documentId="13_ncr:1_{19E9746A-9600-4465-80DD-4C775E8EE01E}" xr6:coauthVersionLast="47" xr6:coauthVersionMax="47" xr10:uidLastSave="{00000000-0000-0000-0000-000000000000}"/>
  <bookViews>
    <workbookView xWindow="-120" yWindow="-120" windowWidth="20730" windowHeight="11760" tabRatio="649" activeTab="1" xr2:uid="{AECC8B5D-E36A-4FEB-BBEA-B091E6446791}"/>
  </bookViews>
  <sheets>
    <sheet name="Data" sheetId="2" r:id="rId1"/>
    <sheet name="Cleaned_Data" sheetId="1" r:id="rId2"/>
    <sheet name="Pivot Table" sheetId="3" r:id="rId3"/>
    <sheet name="Dashboard" sheetId="6" r:id="rId4"/>
    <sheet name="Statistical_Analyses" sheetId="9" r:id="rId5"/>
  </sheets>
  <definedNames>
    <definedName name="_xlnm._FilterDatabase" localSheetId="1" hidden="1">Cleaned_Data!$A$1:$K$102</definedName>
    <definedName name="ExternalData_1" localSheetId="0" hidden="1">Data!$A$1:$K$102</definedName>
    <definedName name="Slicer_Choose_your_gender">#N/A</definedName>
    <definedName name="Slicer_Marital_status">#N/A</definedName>
    <definedName name="Slicer_What_is_your_CGPA?">#N/A</definedName>
    <definedName name="Slicer_Your_current_Year_of_Study">#N/A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C104" i="1"/>
  <c r="C106" i="1"/>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N103" i="1" l="1"/>
  <c r="N105" i="1"/>
  <c r="N106" i="1" s="1"/>
  <c r="M103" i="1"/>
  <c r="L10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AECB68-1712-4B5A-90E4-7DF456B3B481}" keepAlive="1" name="Query - Student Mental health" description="Connection to the 'Student Mental health' query in the workbook." type="5" refreshedVersion="8" background="1" saveData="1">
    <dbPr connection="Provider=Microsoft.Mashup.OleDb.1;Data Source=$Workbook$;Location=&quot;Student Mental health&quot;;Extended Properties=&quot;&quot;" command="SELECT * FROM [Student Mental health]"/>
  </connection>
</connections>
</file>

<file path=xl/sharedStrings.xml><?xml version="1.0" encoding="utf-8"?>
<sst xmlns="http://schemas.openxmlformats.org/spreadsheetml/2006/main" count="2233" uniqueCount="237">
  <si>
    <t>Timestamp</t>
  </si>
  <si>
    <t>Choose your gender</t>
  </si>
  <si>
    <t>Age</t>
  </si>
  <si>
    <t>What is your course?</t>
  </si>
  <si>
    <t>Your current year of Study</t>
  </si>
  <si>
    <t>What is your CGPA?</t>
  </si>
  <si>
    <t>Marital status</t>
  </si>
  <si>
    <t>Do you have Depression?</t>
  </si>
  <si>
    <t>Do you have Anxiety?</t>
  </si>
  <si>
    <t>Do you have Panic attack?</t>
  </si>
  <si>
    <t>Did you seek any specialist for a treatment?</t>
  </si>
  <si>
    <t>8/7/2020 12:02</t>
  </si>
  <si>
    <t>Female</t>
  </si>
  <si>
    <t>Engineering</t>
  </si>
  <si>
    <t>year 1</t>
  </si>
  <si>
    <t>3.00 - 3.49</t>
  </si>
  <si>
    <t>No</t>
  </si>
  <si>
    <t>Yes</t>
  </si>
  <si>
    <t>8/7/2020 12:04</t>
  </si>
  <si>
    <t>Male</t>
  </si>
  <si>
    <t>Islamic education</t>
  </si>
  <si>
    <t>year 2</t>
  </si>
  <si>
    <t>8/7/2020 12:05</t>
  </si>
  <si>
    <t>BIT</t>
  </si>
  <si>
    <t>Year 1</t>
  </si>
  <si>
    <t>8/7/2020 12:06</t>
  </si>
  <si>
    <t>Laws</t>
  </si>
  <si>
    <t>year 3</t>
  </si>
  <si>
    <t>8/7/2020 12:13</t>
  </si>
  <si>
    <t>Mathemathics</t>
  </si>
  <si>
    <t>year 4</t>
  </si>
  <si>
    <t>8/7/2020 12:31</t>
  </si>
  <si>
    <t>Year 2</t>
  </si>
  <si>
    <t>3.50 - 4.00</t>
  </si>
  <si>
    <t>8/7/2020 12:32</t>
  </si>
  <si>
    <t>Pendidikan islam</t>
  </si>
  <si>
    <t xml:space="preserve">3.50 - 4.00 </t>
  </si>
  <si>
    <t>8/7/2020 12:33</t>
  </si>
  <si>
    <t>BCS</t>
  </si>
  <si>
    <t>8/7/2020 12:35</t>
  </si>
  <si>
    <t>Human Resources</t>
  </si>
  <si>
    <t>2.50 - 2.99</t>
  </si>
  <si>
    <t>8/7/2020 12:39</t>
  </si>
  <si>
    <t>Irkhs</t>
  </si>
  <si>
    <t>Psychology</t>
  </si>
  <si>
    <t>Year 3</t>
  </si>
  <si>
    <t>8/7/2020 12:40</t>
  </si>
  <si>
    <t>8/7/2020 12:41</t>
  </si>
  <si>
    <t>8/7/2020 12:43</t>
  </si>
  <si>
    <t>KENMS</t>
  </si>
  <si>
    <t>8/7/2020 12:46</t>
  </si>
  <si>
    <t xml:space="preserve">Accounting </t>
  </si>
  <si>
    <t>8/7/2020 12:52</t>
  </si>
  <si>
    <t>ENM</t>
  </si>
  <si>
    <t>8/7/2020 13:05</t>
  </si>
  <si>
    <t>8/7/2020 13:07</t>
  </si>
  <si>
    <t>Marine science</t>
  </si>
  <si>
    <t>8/7/2020 13:12</t>
  </si>
  <si>
    <t>8/7/2020 13:13</t>
  </si>
  <si>
    <t>KOE</t>
  </si>
  <si>
    <t>8/7/2020 13:15</t>
  </si>
  <si>
    <t>8/7/2020 13:17</t>
  </si>
  <si>
    <t>8/7/2020 13:29</t>
  </si>
  <si>
    <t>Banking Studies</t>
  </si>
  <si>
    <t>8/7/2020 13:35</t>
  </si>
  <si>
    <t>8/7/2020 13:41</t>
  </si>
  <si>
    <t>8/7/2020 13:58</t>
  </si>
  <si>
    <t>8/7/2020 14:05</t>
  </si>
  <si>
    <t>8/7/2020 14:27</t>
  </si>
  <si>
    <t>Business Administration</t>
  </si>
  <si>
    <t>8/7/2020 14:29</t>
  </si>
  <si>
    <t>8/7/2020 14:31</t>
  </si>
  <si>
    <t>8/7/2020 14:41</t>
  </si>
  <si>
    <t>8/7/2020 14:43</t>
  </si>
  <si>
    <t>2.00 - 2.49</t>
  </si>
  <si>
    <t>Law</t>
  </si>
  <si>
    <t>8/7/2020 14:45</t>
  </si>
  <si>
    <t>8/7/2020 14:47</t>
  </si>
  <si>
    <t>KIRKHS</t>
  </si>
  <si>
    <t>8/7/2020 14:56</t>
  </si>
  <si>
    <t>8/7/2020 14:57</t>
  </si>
  <si>
    <t>8/7/2020 14:58</t>
  </si>
  <si>
    <t xml:space="preserve">Usuluddin </t>
  </si>
  <si>
    <t>8/7/2020 15:07</t>
  </si>
  <si>
    <t>0 - 1.99</t>
  </si>
  <si>
    <t>8/7/2020 15:08</t>
  </si>
  <si>
    <t>TAASL</t>
  </si>
  <si>
    <t>8/7/2020 15:09</t>
  </si>
  <si>
    <t>8/7/2020 15:12</t>
  </si>
  <si>
    <t>8/7/2020 15:14</t>
  </si>
  <si>
    <t>Engine</t>
  </si>
  <si>
    <t>8/7/2020 15:18</t>
  </si>
  <si>
    <t>8/7/2020 15:27</t>
  </si>
  <si>
    <t>ALA</t>
  </si>
  <si>
    <t>8/7/2020 15:37</t>
  </si>
  <si>
    <t>8/7/2020 15:47</t>
  </si>
  <si>
    <t>Biomedical science</t>
  </si>
  <si>
    <t>8/7/2020 15:48</t>
  </si>
  <si>
    <t>koe</t>
  </si>
  <si>
    <t>8/7/2020 15:57</t>
  </si>
  <si>
    <t>8/7/2020 15:58</t>
  </si>
  <si>
    <t>8/7/2020 16:08</t>
  </si>
  <si>
    <t>Kirkhs</t>
  </si>
  <si>
    <t>8/7/2020 16:21</t>
  </si>
  <si>
    <t>BENL</t>
  </si>
  <si>
    <t>8/7/2020 16:22</t>
  </si>
  <si>
    <t>8/7/2020 16:34</t>
  </si>
  <si>
    <t>Benl</t>
  </si>
  <si>
    <t>IT</t>
  </si>
  <si>
    <t>8/7/2020 16:53</t>
  </si>
  <si>
    <t>8/7/2020 17:05</t>
  </si>
  <si>
    <t>CTS</t>
  </si>
  <si>
    <t>8/7/2020 17:37</t>
  </si>
  <si>
    <t>engin</t>
  </si>
  <si>
    <t>8/7/2020 17:46</t>
  </si>
  <si>
    <t>8/7/2020 17:50</t>
  </si>
  <si>
    <t>Econs</t>
  </si>
  <si>
    <t>8/7/2020 18:10</t>
  </si>
  <si>
    <t>8/7/2020 18:11</t>
  </si>
  <si>
    <t>MHSC</t>
  </si>
  <si>
    <t>8/7/2020 19:05</t>
  </si>
  <si>
    <t>Malcom</t>
  </si>
  <si>
    <t>8/7/2020 19:32</t>
  </si>
  <si>
    <t>Kop</t>
  </si>
  <si>
    <t>8/7/2020 20:36</t>
  </si>
  <si>
    <t>8/7/2020 21:21</t>
  </si>
  <si>
    <t>8/7/2020 22:35</t>
  </si>
  <si>
    <t>9/7/2020 6:57</t>
  </si>
  <si>
    <t>9/7/2020 11:43</t>
  </si>
  <si>
    <t>9/7/2020 11:57</t>
  </si>
  <si>
    <t>9/7/2020 13:15</t>
  </si>
  <si>
    <t>9/7/2020 18:24</t>
  </si>
  <si>
    <t xml:space="preserve">Human Sciences </t>
  </si>
  <si>
    <t>13/07/2020 10:07:32</t>
  </si>
  <si>
    <t>Biotechnology</t>
  </si>
  <si>
    <t>13/07/2020 10:10:30</t>
  </si>
  <si>
    <t>13/07/2020 10:11:26</t>
  </si>
  <si>
    <t xml:space="preserve">Communication </t>
  </si>
  <si>
    <t>13/07/2020 10:12:18</t>
  </si>
  <si>
    <t>Diploma Nursing</t>
  </si>
  <si>
    <t>13/07/2020 10:12:26</t>
  </si>
  <si>
    <t>13/07/2020 10:12:28</t>
  </si>
  <si>
    <t xml:space="preserve">Pendidikan Islam </t>
  </si>
  <si>
    <t>13/07/2020 10:14:46</t>
  </si>
  <si>
    <t>Radiography</t>
  </si>
  <si>
    <t>13/07/2020 10:33:47</t>
  </si>
  <si>
    <t>psychology</t>
  </si>
  <si>
    <t>13/07/2020 10:34:08</t>
  </si>
  <si>
    <t xml:space="preserve">Fiqh fatwa </t>
  </si>
  <si>
    <t>13/07/2020 11:46:13</t>
  </si>
  <si>
    <t>13/07/2020 11:49:02</t>
  </si>
  <si>
    <t>13/07/2020 11:54:58</t>
  </si>
  <si>
    <t>13/07/2020 13:57:11</t>
  </si>
  <si>
    <t>DIPLOMA TESL</t>
  </si>
  <si>
    <t>13/07/2020 14:38:12</t>
  </si>
  <si>
    <t>Koe</t>
  </si>
  <si>
    <t>13/07/2020 14:48:05</t>
  </si>
  <si>
    <t>13/07/2020 16:15:13</t>
  </si>
  <si>
    <t>13/07/2020 17:30:44</t>
  </si>
  <si>
    <t>Fiqh</t>
  </si>
  <si>
    <t>13/07/2020 19:08:32</t>
  </si>
  <si>
    <t>Islamic Education</t>
  </si>
  <si>
    <t>13/07/2020 19:56:49</t>
  </si>
  <si>
    <t>13/07/2020 21:21:42</t>
  </si>
  <si>
    <t>13/07/2020 21:22:56</t>
  </si>
  <si>
    <t xml:space="preserve">Nursing </t>
  </si>
  <si>
    <t>13/07/2020 21:23:57</t>
  </si>
  <si>
    <t>Pendidikan Islam</t>
  </si>
  <si>
    <t>18/07/2020 20:16:21</t>
  </si>
  <si>
    <t>Your current Year of Study</t>
  </si>
  <si>
    <t>Year 4</t>
  </si>
  <si>
    <t>Average Age</t>
  </si>
  <si>
    <t>Grand Total</t>
  </si>
  <si>
    <t>Gender Distribution</t>
  </si>
  <si>
    <t>Gender</t>
  </si>
  <si>
    <t>Mental Health Issues by Gender</t>
  </si>
  <si>
    <t>Depression</t>
  </si>
  <si>
    <t>Panic Attack (Numeric)</t>
  </si>
  <si>
    <t>Anxiety (Numeric)</t>
  </si>
  <si>
    <t>Depression (Numeric)</t>
  </si>
  <si>
    <t>Anxiety</t>
  </si>
  <si>
    <t>Panic Attack</t>
  </si>
  <si>
    <t>Relationship Between CGPA and Mental Health</t>
  </si>
  <si>
    <t>Mental Health Across Year of Study</t>
  </si>
  <si>
    <t>Year</t>
  </si>
  <si>
    <t>CGPA</t>
  </si>
  <si>
    <t>Gender Count</t>
  </si>
  <si>
    <t>Count of Marital status</t>
  </si>
  <si>
    <t>Marital Status</t>
  </si>
  <si>
    <t>Student Count</t>
  </si>
  <si>
    <t>Course of Study</t>
  </si>
  <si>
    <t>Mental Health by Marital Status</t>
  </si>
  <si>
    <t>Course Distribution Among Students</t>
  </si>
  <si>
    <t>STUDENT MENTAL HEALTH DASHBOARD - INT'L ISLAMIC UNIVERSITY, MALAYSIA.</t>
  </si>
  <si>
    <t>Total Mental Health Cases</t>
  </si>
  <si>
    <t>Total Surveyed Students</t>
  </si>
  <si>
    <t>% of Students Affected</t>
  </si>
  <si>
    <t>Fiqh fatwa</t>
  </si>
  <si>
    <t>Mental Health Issues by Course Distribution</t>
  </si>
  <si>
    <t>Mean</t>
  </si>
  <si>
    <t>Standard Error</t>
  </si>
  <si>
    <t>Median</t>
  </si>
  <si>
    <t>Mode</t>
  </si>
  <si>
    <t>Standard Deviation</t>
  </si>
  <si>
    <t>Sample Variance</t>
  </si>
  <si>
    <t>Kurtosis</t>
  </si>
  <si>
    <t>Skewness</t>
  </si>
  <si>
    <t>Range</t>
  </si>
  <si>
    <t>Minimum</t>
  </si>
  <si>
    <t>Maximum</t>
  </si>
  <si>
    <t>Sum</t>
  </si>
  <si>
    <t>Count</t>
  </si>
  <si>
    <t>CGPA_Midpoint</t>
  </si>
  <si>
    <t>Descriptive Statistics</t>
  </si>
  <si>
    <r>
      <rPr>
        <b/>
        <sz val="11"/>
        <color theme="1"/>
        <rFont val="Aptos Narrow"/>
        <family val="2"/>
        <scheme val="minor"/>
      </rPr>
      <t>Mean</t>
    </r>
    <r>
      <rPr>
        <sz val="11"/>
        <color theme="1"/>
        <rFont val="Aptos Narrow"/>
        <family val="2"/>
        <scheme val="minor"/>
      </rPr>
      <t>: The average age of students is 20.53 which means that most students are around 20 - 21 years old.</t>
    </r>
  </si>
  <si>
    <r>
      <rPr>
        <b/>
        <sz val="11"/>
        <color theme="1"/>
        <rFont val="Aptos Narrow"/>
        <family val="2"/>
        <scheme val="minor"/>
      </rPr>
      <t>Standard Error:</t>
    </r>
    <r>
      <rPr>
        <sz val="11"/>
        <color theme="1"/>
        <rFont val="Aptos Narrow"/>
        <family val="2"/>
        <scheme val="minor"/>
      </rPr>
      <t xml:space="preserve"> This measures how much the sample mean (20.53) might vary from the actual population mean. A lower standard error (0.247) is an indication that the sample is a good representation of the population.</t>
    </r>
  </si>
  <si>
    <r>
      <rPr>
        <b/>
        <sz val="11"/>
        <color theme="1"/>
        <rFont val="Aptos Narrow"/>
        <family val="2"/>
        <scheme val="minor"/>
      </rPr>
      <t xml:space="preserve">Median: </t>
    </r>
    <r>
      <rPr>
        <sz val="11"/>
        <color theme="1"/>
        <rFont val="Aptos Narrow"/>
        <family val="2"/>
        <scheme val="minor"/>
      </rPr>
      <t>Since the median (19) is lower than the mean (20.53), it suggests that some students maybe pulling the mean higher.</t>
    </r>
  </si>
  <si>
    <r>
      <rPr>
        <b/>
        <sz val="11"/>
        <color theme="1"/>
        <rFont val="Aptos Narrow"/>
        <family val="2"/>
        <scheme val="minor"/>
      </rPr>
      <t xml:space="preserve">Mode: </t>
    </r>
    <r>
      <rPr>
        <sz val="11"/>
        <color theme="1"/>
        <rFont val="Aptos Narrow"/>
        <family val="2"/>
        <scheme val="minor"/>
      </rPr>
      <t>Students of age 18 are the most occuring.</t>
    </r>
  </si>
  <si>
    <r>
      <t xml:space="preserve">Standard Deviation: </t>
    </r>
    <r>
      <rPr>
        <sz val="11"/>
        <color theme="1"/>
        <rFont val="Aptos Narrow"/>
        <family val="2"/>
        <scheme val="minor"/>
      </rPr>
      <t>Tells us how much the ages vary from the mean. A higher SD means more variation but 2.48 is relatively low, meaning most students are close in age.</t>
    </r>
  </si>
  <si>
    <r>
      <rPr>
        <b/>
        <sz val="11"/>
        <color theme="1"/>
        <rFont val="Aptos Narrow"/>
        <family val="2"/>
        <scheme val="minor"/>
      </rPr>
      <t>Sample Variance:</t>
    </r>
    <r>
      <rPr>
        <sz val="11"/>
        <color theme="1"/>
        <rFont val="Aptos Narrow"/>
        <family val="2"/>
        <scheme val="minor"/>
      </rPr>
      <t xml:space="preserve"> This is the square of the standard deviation and also measures variability. Since variance is 6.17, it supports the idea that age variation is moderate.</t>
    </r>
  </si>
  <si>
    <r>
      <rPr>
        <b/>
        <sz val="11"/>
        <color theme="1"/>
        <rFont val="Aptos Narrow"/>
        <family val="2"/>
        <scheme val="minor"/>
      </rPr>
      <t>Kurtosis:</t>
    </r>
    <r>
      <rPr>
        <sz val="11"/>
        <color theme="1"/>
        <rFont val="Aptos Narrow"/>
        <family val="2"/>
        <scheme val="minor"/>
      </rPr>
      <t xml:space="preserve"> Negative kurtosis means the data distribution is flatter than a normal distribution (less extreme outliers). This suggests most students have similar ages, without very old or very young students pulling the curve.</t>
    </r>
  </si>
  <si>
    <r>
      <t xml:space="preserve">Skewness: </t>
    </r>
    <r>
      <rPr>
        <sz val="11"/>
        <color theme="1"/>
        <rFont val="Aptos Narrow"/>
        <family val="2"/>
        <scheme val="minor"/>
      </rPr>
      <t>A positive skew means the distribution has a slight tail on the right (older students). Since 0.37 is close to 0, the data is almost symmetric with a small number of older students slightly increasing the mean.</t>
    </r>
  </si>
  <si>
    <r>
      <t xml:space="preserve">Range: </t>
    </r>
    <r>
      <rPr>
        <sz val="11"/>
        <color theme="1"/>
        <rFont val="Aptos Narrow"/>
        <family val="2"/>
        <scheme val="minor"/>
      </rPr>
      <t>The difference between the oldest (24) and youngest (18) student is 6 years. This shows a moderate age spread.</t>
    </r>
  </si>
  <si>
    <r>
      <rPr>
        <b/>
        <sz val="11"/>
        <color theme="1"/>
        <rFont val="Aptos Narrow"/>
        <family val="2"/>
        <scheme val="minor"/>
      </rPr>
      <t>Minimum:</t>
    </r>
    <r>
      <rPr>
        <sz val="11"/>
        <color theme="1"/>
        <rFont val="Aptos Narrow"/>
        <family val="2"/>
        <scheme val="minor"/>
      </rPr>
      <t xml:space="preserve"> Showing the youngest age of student in the distribution (18 years).</t>
    </r>
  </si>
  <si>
    <r>
      <rPr>
        <b/>
        <sz val="11"/>
        <color theme="1"/>
        <rFont val="Aptos Narrow"/>
        <family val="2"/>
        <scheme val="minor"/>
      </rPr>
      <t xml:space="preserve">Maximum: </t>
    </r>
    <r>
      <rPr>
        <sz val="11"/>
        <color theme="1"/>
        <rFont val="Aptos Narrow"/>
        <family val="2"/>
        <scheme val="minor"/>
      </rPr>
      <t>Students of 24 years are the older students in this distribution.</t>
    </r>
  </si>
  <si>
    <r>
      <rPr>
        <b/>
        <sz val="11"/>
        <color theme="1"/>
        <rFont val="Aptos Narrow"/>
        <family val="2"/>
        <scheme val="minor"/>
      </rPr>
      <t xml:space="preserve">Sum: </t>
    </r>
    <r>
      <rPr>
        <sz val="11"/>
        <color theme="1"/>
        <rFont val="Aptos Narrow"/>
        <family val="2"/>
        <scheme val="minor"/>
      </rPr>
      <t>This is not relevant in this distribution</t>
    </r>
  </si>
  <si>
    <r>
      <rPr>
        <b/>
        <sz val="11"/>
        <color theme="1"/>
        <rFont val="Aptos Narrow"/>
        <family val="2"/>
        <scheme val="minor"/>
      </rPr>
      <t xml:space="preserve">Count: </t>
    </r>
    <r>
      <rPr>
        <sz val="11"/>
        <color theme="1"/>
        <rFont val="Aptos Narrow"/>
        <family val="2"/>
        <scheme val="minor"/>
      </rPr>
      <t>This shows the total number of students surveyed.</t>
    </r>
  </si>
  <si>
    <r>
      <t xml:space="preserve">Mean: </t>
    </r>
    <r>
      <rPr>
        <sz val="11"/>
        <color theme="1"/>
        <rFont val="Aptos Narrow"/>
        <family val="2"/>
        <scheme val="minor"/>
      </rPr>
      <t>Most students have a CGPA in the upper range (closer to 3.50).</t>
    </r>
  </si>
  <si>
    <r>
      <t xml:space="preserve">Standard Error: </t>
    </r>
    <r>
      <rPr>
        <sz val="11"/>
        <color theme="1"/>
        <rFont val="Aptos Narrow"/>
        <family val="2"/>
        <scheme val="minor"/>
      </rPr>
      <t>0.058 shows that the sample mean (3.35) is a reliable estimate of the population CGPA.</t>
    </r>
  </si>
  <si>
    <r>
      <t xml:space="preserve">Median: </t>
    </r>
    <r>
      <rPr>
        <sz val="11"/>
        <color theme="1"/>
        <rFont val="Aptos Narrow"/>
        <family val="2"/>
        <scheme val="minor"/>
      </rPr>
      <t>Half of the students have a CGPA midpoint below 3.245, and the other half have a CGPA midpoint above 3.245. The mean (3.36) is slightly higher than the median (3.245), suggesting that a few higher CGPA values may be pulling the mean up.</t>
    </r>
  </si>
  <si>
    <r>
      <t xml:space="preserve">Mode: </t>
    </r>
    <r>
      <rPr>
        <sz val="11"/>
        <color theme="1"/>
        <rFont val="Aptos Narrow"/>
        <family val="2"/>
        <scheme val="minor"/>
      </rPr>
      <t>The most frequently occurring CGPA midpoint in the dataset is 3.75.This means many students have a CGPA between 3.50 and 4.00.</t>
    </r>
  </si>
  <si>
    <r>
      <t xml:space="preserve">Standard Deviation: </t>
    </r>
    <r>
      <rPr>
        <sz val="11"/>
        <color theme="1"/>
        <rFont val="Aptos Narrow"/>
        <family val="2"/>
        <scheme val="minor"/>
      </rPr>
      <t>A moderate value (0.585) indicates that CGPA midpoints vary, but not excessively.</t>
    </r>
  </si>
  <si>
    <r>
      <t xml:space="preserve">Sample Variance: </t>
    </r>
    <r>
      <rPr>
        <sz val="11"/>
        <color theme="1"/>
        <rFont val="Aptos Narrow"/>
        <family val="2"/>
        <scheme val="minor"/>
      </rPr>
      <t>A low variance (0.342) confirms that most CGPA values are close to the mean.</t>
    </r>
  </si>
  <si>
    <r>
      <t xml:space="preserve">Kurtosis: </t>
    </r>
    <r>
      <rPr>
        <sz val="11"/>
        <color theme="1"/>
        <rFont val="Aptos Narrow"/>
        <family val="2"/>
        <scheme val="minor"/>
      </rPr>
      <t>This measures the tailedness of the CGPA distribution. A high positive kurtosis (8.60) suggests a peaked distribution with more extreme outliers than a normal distribution. This means many students have CGPAs close to 3.50 - 4.00, but a few have very low CGPAs.</t>
    </r>
  </si>
  <si>
    <r>
      <rPr>
        <b/>
        <sz val="11"/>
        <color theme="1"/>
        <rFont val="Aptos Narrow"/>
        <family val="2"/>
        <scheme val="minor"/>
      </rPr>
      <t xml:space="preserve">Skewness: </t>
    </r>
    <r>
      <rPr>
        <sz val="11"/>
        <color theme="1"/>
        <rFont val="Aptos Narrow"/>
        <family val="2"/>
        <scheme val="minor"/>
      </rPr>
      <t>A negative skew means the distribution is left-skewed (more students have higher CGPA values, while fewer students have very low CGPAs).The strong negative skew (-2.72) suggests that most students have high CGPAs (above 3.00), but a few students have very low CGPAs.</t>
    </r>
  </si>
  <si>
    <r>
      <t xml:space="preserve">Range: </t>
    </r>
    <r>
      <rPr>
        <sz val="11"/>
        <color theme="1"/>
        <rFont val="Aptos Narrow"/>
        <family val="2"/>
        <scheme val="minor"/>
      </rPr>
      <t>This shows that students' CGPA midpoints vary significantly, though most are on the higher side.</t>
    </r>
  </si>
  <si>
    <r>
      <rPr>
        <b/>
        <sz val="11"/>
        <color theme="1"/>
        <rFont val="Aptos Narrow"/>
        <family val="2"/>
        <scheme val="minor"/>
      </rPr>
      <t>Minimum</t>
    </r>
    <r>
      <rPr>
        <sz val="11"/>
        <color theme="1"/>
        <rFont val="Aptos Narrow"/>
        <family val="2"/>
        <scheme val="minor"/>
      </rPr>
      <t xml:space="preserve"> CGPA Midpoint (0.995) &amp; </t>
    </r>
    <r>
      <rPr>
        <b/>
        <sz val="11"/>
        <color theme="1"/>
        <rFont val="Aptos Narrow"/>
        <family val="2"/>
        <scheme val="minor"/>
      </rPr>
      <t>Maximum</t>
    </r>
    <r>
      <rPr>
        <sz val="11"/>
        <color theme="1"/>
        <rFont val="Aptos Narrow"/>
        <family val="2"/>
        <scheme val="minor"/>
      </rPr>
      <t xml:space="preserve"> CGPA Midpoint (3.75)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</si>
</sst>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36"/>
      <color theme="0"/>
      <name val="Aptos Narrow"/>
      <family val="2"/>
      <scheme val="minor"/>
    </font>
  </fonts>
  <fills count="4">
    <fill>
      <patternFill patternType="none"/>
    </fill>
    <fill>
      <patternFill patternType="gray125"/>
    </fill>
    <fill>
      <patternFill patternType="solid">
        <fgColor theme="9" tint="0.79998168889431442"/>
        <bgColor theme="9" tint="0.79998168889431442"/>
      </patternFill>
    </fill>
    <fill>
      <patternFill patternType="solid">
        <fgColor theme="9" tint="-0.249977111117893"/>
        <bgColor indexed="64"/>
      </patternFill>
    </fill>
  </fills>
  <borders count="7">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double">
        <color theme="9"/>
      </top>
      <bottom style="thin">
        <color theme="9"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4">
    <xf numFmtId="0" fontId="0" fillId="0" borderId="0" xfId="0"/>
    <xf numFmtId="0" fontId="0" fillId="2" borderId="2" xfId="0" applyFill="1" applyBorder="1"/>
    <xf numFmtId="0" fontId="0" fillId="0" borderId="2" xfId="0" applyBorder="1"/>
    <xf numFmtId="0" fontId="0" fillId="2" borderId="1" xfId="0" applyFill="1" applyBorder="1"/>
    <xf numFmtId="0" fontId="0" fillId="2" borderId="3" xfId="0" applyFill="1" applyBorder="1"/>
    <xf numFmtId="0" fontId="0" fillId="0" borderId="1" xfId="0" applyBorder="1"/>
    <xf numFmtId="0" fontId="0" fillId="0" borderId="3" xfId="0" applyBorder="1"/>
    <xf numFmtId="0" fontId="1" fillId="0" borderId="4" xfId="0" applyFont="1" applyBorder="1"/>
    <xf numFmtId="0" fontId="1" fillId="0" borderId="0" xfId="0" applyFont="1"/>
    <xf numFmtId="0" fontId="0" fillId="0" borderId="0" xfId="0" pivotButton="1"/>
    <xf numFmtId="0" fontId="0" fillId="0" borderId="0" xfId="0" applyAlignment="1">
      <alignment horizontal="left"/>
    </xf>
    <xf numFmtId="0" fontId="2" fillId="0" borderId="0" xfId="0" applyFont="1" applyAlignment="1">
      <alignment vertical="center"/>
    </xf>
    <xf numFmtId="0" fontId="0" fillId="0" borderId="5" xfId="0" applyBorder="1"/>
    <xf numFmtId="2" fontId="0" fillId="0" borderId="0" xfId="0" applyNumberFormat="1"/>
    <xf numFmtId="0" fontId="1" fillId="0" borderId="0" xfId="0" applyFont="1" applyAlignment="1">
      <alignment horizontal="center"/>
    </xf>
    <xf numFmtId="0" fontId="2" fillId="3" borderId="0" xfId="0" applyFont="1" applyFill="1" applyAlignment="1">
      <alignment horizontal="center" vertical="center"/>
    </xf>
    <xf numFmtId="0" fontId="0" fillId="0" borderId="0" xfId="0" applyAlignment="1">
      <alignment horizontal="left"/>
    </xf>
    <xf numFmtId="0" fontId="1" fillId="0" borderId="0" xfId="0" applyFont="1" applyAlignment="1">
      <alignment horizontal="left" wrapText="1"/>
    </xf>
    <xf numFmtId="0" fontId="0" fillId="0" borderId="0" xfId="0" applyAlignment="1">
      <alignment horizontal="left" wrapText="1"/>
    </xf>
    <xf numFmtId="0" fontId="1" fillId="0" borderId="0" xfId="0" applyFont="1"/>
    <xf numFmtId="0" fontId="0" fillId="0" borderId="0" xfId="0"/>
    <xf numFmtId="0" fontId="1" fillId="0" borderId="6" xfId="0" applyFont="1" applyBorder="1" applyAlignment="1">
      <alignment horizontal="center"/>
    </xf>
    <xf numFmtId="0" fontId="1" fillId="0" borderId="5" xfId="0" applyFont="1" applyBorder="1" applyAlignment="1">
      <alignment horizontal="center"/>
    </xf>
    <xf numFmtId="0" fontId="0" fillId="0" borderId="0" xfId="0" applyAlignment="1">
      <alignment horizontal="left" vertical="center" wrapText="1"/>
    </xf>
  </cellXfs>
  <cellStyles count="1">
    <cellStyle name="Normal" xfId="0" builtinId="0"/>
  </cellStyles>
  <dxfs count="16">
    <dxf>
      <font>
        <color rgb="FF9C0006"/>
      </font>
      <fill>
        <patternFill>
          <bgColor rgb="FFFFC7CE"/>
        </patternFill>
      </fill>
    </dxf>
    <dxf>
      <numFmt numFmtId="2" formatCode="0.0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Mental Health.xlsx]Pivot Table!PivotTable1</c:name>
    <c:fmtId val="1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Gender</a:t>
            </a:r>
            <a:r>
              <a:rPr lang="en-US" sz="1600" b="1" baseline="0"/>
              <a:t> Distribution</a:t>
            </a:r>
            <a:endParaRPr lang="en-US" sz="1600" b="1"/>
          </a:p>
        </c:rich>
      </c:tx>
      <c:layout>
        <c:manualLayout>
          <c:xMode val="edge"/>
          <c:yMode val="edge"/>
          <c:x val="2.7902668416447951E-2"/>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Table'!$G$14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D8-432E-A668-7F0B8053C2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D8-432E-A668-7F0B8053C2F6}"/>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solid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Table'!$F$15:$F$17</c:f>
              <c:strCache>
                <c:ptCount val="2"/>
                <c:pt idx="0">
                  <c:v>Female</c:v>
                </c:pt>
                <c:pt idx="1">
                  <c:v>Male</c:v>
                </c:pt>
              </c:strCache>
            </c:strRef>
          </c:cat>
          <c:val>
            <c:numRef>
              <c:f>'Pivot Table'!$G$15:$G$17</c:f>
              <c:numCache>
                <c:formatCode>General</c:formatCode>
                <c:ptCount val="2"/>
                <c:pt idx="0">
                  <c:v>75</c:v>
                </c:pt>
                <c:pt idx="1">
                  <c:v>26</c:v>
                </c:pt>
              </c:numCache>
            </c:numRef>
          </c:val>
          <c:extLst>
            <c:ext xmlns:c16="http://schemas.microsoft.com/office/drawing/2014/chart" uri="{C3380CC4-5D6E-409C-BE32-E72D297353CC}">
              <c16:uniqueId val="{00000004-1FD8-432E-A668-7F0B8053C2F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7156294667135095"/>
          <c:y val="0.82529996889287283"/>
          <c:w val="0.21010096878053006"/>
          <c:h val="0.1568538517581666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63500" sx="102000" sy="102000" algn="ctr" rotWithShape="0">
        <a:prstClr val="black">
          <a:alpha val="1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Mental Health.xlsx]Pivot Table!PivotTable4</c:name>
    <c:fmtId val="1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Mental</a:t>
            </a:r>
            <a:r>
              <a:rPr lang="en-US" sz="1600" b="1" baseline="0"/>
              <a:t> Health Issues by Gender</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c:f>
              <c:strCache>
                <c:ptCount val="1"/>
                <c:pt idx="0">
                  <c:v>Depression</c:v>
                </c:pt>
              </c:strCache>
            </c:strRef>
          </c:tx>
          <c:spPr>
            <a:solidFill>
              <a:schemeClr val="accent1"/>
            </a:solidFill>
            <a:ln>
              <a:noFill/>
            </a:ln>
            <a:effectLst/>
          </c:spPr>
          <c:invertIfNegative val="0"/>
          <c:cat>
            <c:strRef>
              <c:f>'Pivot Table'!$A$23:$A$25</c:f>
              <c:strCache>
                <c:ptCount val="2"/>
                <c:pt idx="0">
                  <c:v>Male</c:v>
                </c:pt>
                <c:pt idx="1">
                  <c:v>Female</c:v>
                </c:pt>
              </c:strCache>
            </c:strRef>
          </c:cat>
          <c:val>
            <c:numRef>
              <c:f>'Pivot Table'!$B$23:$B$25</c:f>
              <c:numCache>
                <c:formatCode>General</c:formatCode>
                <c:ptCount val="2"/>
                <c:pt idx="0">
                  <c:v>6</c:v>
                </c:pt>
                <c:pt idx="1">
                  <c:v>29</c:v>
                </c:pt>
              </c:numCache>
            </c:numRef>
          </c:val>
          <c:extLst>
            <c:ext xmlns:c16="http://schemas.microsoft.com/office/drawing/2014/chart" uri="{C3380CC4-5D6E-409C-BE32-E72D297353CC}">
              <c16:uniqueId val="{00000000-C1AE-4788-90BC-7679DFB8C588}"/>
            </c:ext>
          </c:extLst>
        </c:ser>
        <c:ser>
          <c:idx val="1"/>
          <c:order val="1"/>
          <c:tx>
            <c:strRef>
              <c:f>'Pivot Table'!$C$22</c:f>
              <c:strCache>
                <c:ptCount val="1"/>
                <c:pt idx="0">
                  <c:v>Anxiety</c:v>
                </c:pt>
              </c:strCache>
            </c:strRef>
          </c:tx>
          <c:spPr>
            <a:solidFill>
              <a:schemeClr val="accent2"/>
            </a:solidFill>
            <a:ln>
              <a:noFill/>
            </a:ln>
            <a:effectLst/>
          </c:spPr>
          <c:invertIfNegative val="0"/>
          <c:cat>
            <c:strRef>
              <c:f>'Pivot Table'!$A$23:$A$25</c:f>
              <c:strCache>
                <c:ptCount val="2"/>
                <c:pt idx="0">
                  <c:v>Male</c:v>
                </c:pt>
                <c:pt idx="1">
                  <c:v>Female</c:v>
                </c:pt>
              </c:strCache>
            </c:strRef>
          </c:cat>
          <c:val>
            <c:numRef>
              <c:f>'Pivot Table'!$C$23:$C$25</c:f>
              <c:numCache>
                <c:formatCode>General</c:formatCode>
                <c:ptCount val="2"/>
                <c:pt idx="0">
                  <c:v>10</c:v>
                </c:pt>
                <c:pt idx="1">
                  <c:v>24</c:v>
                </c:pt>
              </c:numCache>
            </c:numRef>
          </c:val>
          <c:extLst>
            <c:ext xmlns:c16="http://schemas.microsoft.com/office/drawing/2014/chart" uri="{C3380CC4-5D6E-409C-BE32-E72D297353CC}">
              <c16:uniqueId val="{00000001-C1AE-4788-90BC-7679DFB8C588}"/>
            </c:ext>
          </c:extLst>
        </c:ser>
        <c:ser>
          <c:idx val="2"/>
          <c:order val="2"/>
          <c:tx>
            <c:strRef>
              <c:f>'Pivot Table'!$D$22</c:f>
              <c:strCache>
                <c:ptCount val="1"/>
                <c:pt idx="0">
                  <c:v>Panic Attack</c:v>
                </c:pt>
              </c:strCache>
            </c:strRef>
          </c:tx>
          <c:spPr>
            <a:solidFill>
              <a:schemeClr val="accent3"/>
            </a:solidFill>
            <a:ln>
              <a:noFill/>
            </a:ln>
            <a:effectLst/>
          </c:spPr>
          <c:invertIfNegative val="0"/>
          <c:cat>
            <c:strRef>
              <c:f>'Pivot Table'!$A$23:$A$25</c:f>
              <c:strCache>
                <c:ptCount val="2"/>
                <c:pt idx="0">
                  <c:v>Male</c:v>
                </c:pt>
                <c:pt idx="1">
                  <c:v>Female</c:v>
                </c:pt>
              </c:strCache>
            </c:strRef>
          </c:cat>
          <c:val>
            <c:numRef>
              <c:f>'Pivot Table'!$D$23:$D$25</c:f>
              <c:numCache>
                <c:formatCode>General</c:formatCode>
                <c:ptCount val="2"/>
                <c:pt idx="0">
                  <c:v>8</c:v>
                </c:pt>
                <c:pt idx="1">
                  <c:v>25</c:v>
                </c:pt>
              </c:numCache>
            </c:numRef>
          </c:val>
          <c:extLst>
            <c:ext xmlns:c16="http://schemas.microsoft.com/office/drawing/2014/chart" uri="{C3380CC4-5D6E-409C-BE32-E72D297353CC}">
              <c16:uniqueId val="{00000002-C1AE-4788-90BC-7679DFB8C588}"/>
            </c:ext>
          </c:extLst>
        </c:ser>
        <c:dLbls>
          <c:showLegendKey val="0"/>
          <c:showVal val="0"/>
          <c:showCatName val="0"/>
          <c:showSerName val="0"/>
          <c:showPercent val="0"/>
          <c:showBubbleSize val="0"/>
        </c:dLbls>
        <c:gapWidth val="182"/>
        <c:axId val="890876399"/>
        <c:axId val="890878799"/>
      </c:barChart>
      <c:catAx>
        <c:axId val="890876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78799"/>
        <c:crosses val="autoZero"/>
        <c:auto val="1"/>
        <c:lblAlgn val="ctr"/>
        <c:lblOffset val="100"/>
        <c:noMultiLvlLbl val="0"/>
      </c:catAx>
      <c:valAx>
        <c:axId val="89087879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76399"/>
        <c:crosses val="autoZero"/>
        <c:crossBetween val="between"/>
      </c:valAx>
      <c:spPr>
        <a:noFill/>
        <a:ln>
          <a:noFill/>
        </a:ln>
        <a:effectLst/>
      </c:spPr>
    </c:plotArea>
    <c:legend>
      <c:legendPos val="r"/>
      <c:layout>
        <c:manualLayout>
          <c:xMode val="edge"/>
          <c:yMode val="edge"/>
          <c:x val="0.78011720709895271"/>
          <c:y val="0.36847110024429403"/>
          <c:w val="0.18716038650191796"/>
          <c:h val="0.220960140138375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1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Mental Health.xlsx]Pivot Table!PivotTable6</c:name>
    <c:fmtId val="1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Mental</a:t>
            </a:r>
            <a:r>
              <a:rPr lang="en-US" sz="1600" b="1" baseline="0"/>
              <a:t> Health Across Year of Study</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c:f>
              <c:strCache>
                <c:ptCount val="1"/>
                <c:pt idx="0">
                  <c:v>Depression</c:v>
                </c:pt>
              </c:strCache>
            </c:strRef>
          </c:tx>
          <c:spPr>
            <a:ln w="28575" cap="rnd">
              <a:solidFill>
                <a:schemeClr val="accent1"/>
              </a:solidFill>
              <a:round/>
            </a:ln>
            <a:effectLst/>
          </c:spPr>
          <c:marker>
            <c:symbol val="none"/>
          </c:marker>
          <c:cat>
            <c:strRef>
              <c:f>'Pivot Table'!$A$15:$A$19</c:f>
              <c:strCache>
                <c:ptCount val="4"/>
                <c:pt idx="0">
                  <c:v>Year 1</c:v>
                </c:pt>
                <c:pt idx="1">
                  <c:v>Year 2</c:v>
                </c:pt>
                <c:pt idx="2">
                  <c:v>Year 3</c:v>
                </c:pt>
                <c:pt idx="3">
                  <c:v>Year 4</c:v>
                </c:pt>
              </c:strCache>
            </c:strRef>
          </c:cat>
          <c:val>
            <c:numRef>
              <c:f>'Pivot Table'!$B$15:$B$19</c:f>
              <c:numCache>
                <c:formatCode>General</c:formatCode>
                <c:ptCount val="4"/>
                <c:pt idx="0">
                  <c:v>14</c:v>
                </c:pt>
                <c:pt idx="1">
                  <c:v>10</c:v>
                </c:pt>
                <c:pt idx="2">
                  <c:v>10</c:v>
                </c:pt>
                <c:pt idx="3">
                  <c:v>1</c:v>
                </c:pt>
              </c:numCache>
            </c:numRef>
          </c:val>
          <c:smooth val="0"/>
          <c:extLst>
            <c:ext xmlns:c16="http://schemas.microsoft.com/office/drawing/2014/chart" uri="{C3380CC4-5D6E-409C-BE32-E72D297353CC}">
              <c16:uniqueId val="{00000000-098B-4938-9598-760DB3C75BBE}"/>
            </c:ext>
          </c:extLst>
        </c:ser>
        <c:ser>
          <c:idx val="1"/>
          <c:order val="1"/>
          <c:tx>
            <c:strRef>
              <c:f>'Pivot Table'!$C$14</c:f>
              <c:strCache>
                <c:ptCount val="1"/>
                <c:pt idx="0">
                  <c:v>Anxiety</c:v>
                </c:pt>
              </c:strCache>
            </c:strRef>
          </c:tx>
          <c:spPr>
            <a:ln w="28575" cap="rnd">
              <a:solidFill>
                <a:schemeClr val="accent2"/>
              </a:solidFill>
              <a:round/>
            </a:ln>
            <a:effectLst/>
          </c:spPr>
          <c:marker>
            <c:symbol val="none"/>
          </c:marker>
          <c:cat>
            <c:strRef>
              <c:f>'Pivot Table'!$A$15:$A$19</c:f>
              <c:strCache>
                <c:ptCount val="4"/>
                <c:pt idx="0">
                  <c:v>Year 1</c:v>
                </c:pt>
                <c:pt idx="1">
                  <c:v>Year 2</c:v>
                </c:pt>
                <c:pt idx="2">
                  <c:v>Year 3</c:v>
                </c:pt>
                <c:pt idx="3">
                  <c:v>Year 4</c:v>
                </c:pt>
              </c:strCache>
            </c:strRef>
          </c:cat>
          <c:val>
            <c:numRef>
              <c:f>'Pivot Table'!$C$15:$C$19</c:f>
              <c:numCache>
                <c:formatCode>General</c:formatCode>
                <c:ptCount val="4"/>
                <c:pt idx="0">
                  <c:v>14</c:v>
                </c:pt>
                <c:pt idx="1">
                  <c:v>10</c:v>
                </c:pt>
                <c:pt idx="2">
                  <c:v>8</c:v>
                </c:pt>
                <c:pt idx="3">
                  <c:v>2</c:v>
                </c:pt>
              </c:numCache>
            </c:numRef>
          </c:val>
          <c:smooth val="0"/>
          <c:extLst>
            <c:ext xmlns:c16="http://schemas.microsoft.com/office/drawing/2014/chart" uri="{C3380CC4-5D6E-409C-BE32-E72D297353CC}">
              <c16:uniqueId val="{00000001-098B-4938-9598-760DB3C75BBE}"/>
            </c:ext>
          </c:extLst>
        </c:ser>
        <c:ser>
          <c:idx val="2"/>
          <c:order val="2"/>
          <c:tx>
            <c:strRef>
              <c:f>'Pivot Table'!$D$14</c:f>
              <c:strCache>
                <c:ptCount val="1"/>
                <c:pt idx="0">
                  <c:v>Panic Attack</c:v>
                </c:pt>
              </c:strCache>
            </c:strRef>
          </c:tx>
          <c:spPr>
            <a:ln w="28575" cap="rnd">
              <a:solidFill>
                <a:schemeClr val="accent3"/>
              </a:solidFill>
              <a:round/>
            </a:ln>
            <a:effectLst/>
          </c:spPr>
          <c:marker>
            <c:symbol val="none"/>
          </c:marker>
          <c:cat>
            <c:strRef>
              <c:f>'Pivot Table'!$A$15:$A$19</c:f>
              <c:strCache>
                <c:ptCount val="4"/>
                <c:pt idx="0">
                  <c:v>Year 1</c:v>
                </c:pt>
                <c:pt idx="1">
                  <c:v>Year 2</c:v>
                </c:pt>
                <c:pt idx="2">
                  <c:v>Year 3</c:v>
                </c:pt>
                <c:pt idx="3">
                  <c:v>Year 4</c:v>
                </c:pt>
              </c:strCache>
            </c:strRef>
          </c:cat>
          <c:val>
            <c:numRef>
              <c:f>'Pivot Table'!$D$15:$D$19</c:f>
              <c:numCache>
                <c:formatCode>General</c:formatCode>
                <c:ptCount val="4"/>
                <c:pt idx="0">
                  <c:v>14</c:v>
                </c:pt>
                <c:pt idx="1">
                  <c:v>8</c:v>
                </c:pt>
                <c:pt idx="2">
                  <c:v>10</c:v>
                </c:pt>
                <c:pt idx="3">
                  <c:v>1</c:v>
                </c:pt>
              </c:numCache>
            </c:numRef>
          </c:val>
          <c:smooth val="0"/>
          <c:extLst>
            <c:ext xmlns:c16="http://schemas.microsoft.com/office/drawing/2014/chart" uri="{C3380CC4-5D6E-409C-BE32-E72D297353CC}">
              <c16:uniqueId val="{00000002-098B-4938-9598-760DB3C75BBE}"/>
            </c:ext>
          </c:extLst>
        </c:ser>
        <c:dLbls>
          <c:showLegendKey val="0"/>
          <c:showVal val="0"/>
          <c:showCatName val="0"/>
          <c:showSerName val="0"/>
          <c:showPercent val="0"/>
          <c:showBubbleSize val="0"/>
        </c:dLbls>
        <c:smooth val="0"/>
        <c:axId val="970157823"/>
        <c:axId val="970150143"/>
      </c:lineChart>
      <c:catAx>
        <c:axId val="97015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150143"/>
        <c:crosses val="autoZero"/>
        <c:auto val="1"/>
        <c:lblAlgn val="ctr"/>
        <c:lblOffset val="100"/>
        <c:noMultiLvlLbl val="0"/>
      </c:catAx>
      <c:valAx>
        <c:axId val="970150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15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Mental Health.xlsx]Pivot Table!PivotTable5</c:name>
    <c:fmtId val="1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CGPA</a:t>
            </a:r>
            <a:r>
              <a:rPr lang="en-US" sz="1600" b="1" baseline="0"/>
              <a:t> Relationship vs Mental Health</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c:f>
              <c:strCache>
                <c:ptCount val="1"/>
                <c:pt idx="0">
                  <c:v>Depression</c:v>
                </c:pt>
              </c:strCache>
            </c:strRef>
          </c:tx>
          <c:spPr>
            <a:solidFill>
              <a:schemeClr val="accent1"/>
            </a:solidFill>
            <a:ln>
              <a:noFill/>
            </a:ln>
            <a:effectLst/>
          </c:spPr>
          <c:invertIfNegative val="0"/>
          <c:cat>
            <c:strRef>
              <c:f>'Pivot Table'!$A$5:$A$11</c:f>
              <c:strCache>
                <c:ptCount val="6"/>
                <c:pt idx="0">
                  <c:v>0 - 1.99</c:v>
                </c:pt>
                <c:pt idx="1">
                  <c:v>2.00 - 2.49</c:v>
                </c:pt>
                <c:pt idx="2">
                  <c:v>2.50 - 2.99</c:v>
                </c:pt>
                <c:pt idx="3">
                  <c:v>3.00 - 3.49</c:v>
                </c:pt>
                <c:pt idx="4">
                  <c:v>3.50 - 4.00</c:v>
                </c:pt>
                <c:pt idx="5">
                  <c:v>3.50 - 4.00 </c:v>
                </c:pt>
              </c:strCache>
            </c:strRef>
          </c:cat>
          <c:val>
            <c:numRef>
              <c:f>'Pivot Table'!$B$5:$B$11</c:f>
              <c:numCache>
                <c:formatCode>General</c:formatCode>
                <c:ptCount val="6"/>
                <c:pt idx="0">
                  <c:v>0</c:v>
                </c:pt>
                <c:pt idx="1">
                  <c:v>0</c:v>
                </c:pt>
                <c:pt idx="2">
                  <c:v>3</c:v>
                </c:pt>
                <c:pt idx="3">
                  <c:v>19</c:v>
                </c:pt>
                <c:pt idx="4">
                  <c:v>12</c:v>
                </c:pt>
                <c:pt idx="5">
                  <c:v>1</c:v>
                </c:pt>
              </c:numCache>
            </c:numRef>
          </c:val>
          <c:extLst>
            <c:ext xmlns:c16="http://schemas.microsoft.com/office/drawing/2014/chart" uri="{C3380CC4-5D6E-409C-BE32-E72D297353CC}">
              <c16:uniqueId val="{00000000-6858-4E94-8CEF-6FC567E63709}"/>
            </c:ext>
          </c:extLst>
        </c:ser>
        <c:ser>
          <c:idx val="1"/>
          <c:order val="1"/>
          <c:tx>
            <c:strRef>
              <c:f>'Pivot Table'!$C$4</c:f>
              <c:strCache>
                <c:ptCount val="1"/>
                <c:pt idx="0">
                  <c:v>Anxiety</c:v>
                </c:pt>
              </c:strCache>
            </c:strRef>
          </c:tx>
          <c:spPr>
            <a:solidFill>
              <a:schemeClr val="accent2"/>
            </a:solidFill>
            <a:ln>
              <a:noFill/>
            </a:ln>
            <a:effectLst/>
          </c:spPr>
          <c:invertIfNegative val="0"/>
          <c:cat>
            <c:strRef>
              <c:f>'Pivot Table'!$A$5:$A$11</c:f>
              <c:strCache>
                <c:ptCount val="6"/>
                <c:pt idx="0">
                  <c:v>0 - 1.99</c:v>
                </c:pt>
                <c:pt idx="1">
                  <c:v>2.00 - 2.49</c:v>
                </c:pt>
                <c:pt idx="2">
                  <c:v>2.50 - 2.99</c:v>
                </c:pt>
                <c:pt idx="3">
                  <c:v>3.00 - 3.49</c:v>
                </c:pt>
                <c:pt idx="4">
                  <c:v>3.50 - 4.00</c:v>
                </c:pt>
                <c:pt idx="5">
                  <c:v>3.50 - 4.00 </c:v>
                </c:pt>
              </c:strCache>
            </c:strRef>
          </c:cat>
          <c:val>
            <c:numRef>
              <c:f>'Pivot Table'!$C$5:$C$11</c:f>
              <c:numCache>
                <c:formatCode>General</c:formatCode>
                <c:ptCount val="6"/>
                <c:pt idx="0">
                  <c:v>0</c:v>
                </c:pt>
                <c:pt idx="1">
                  <c:v>0</c:v>
                </c:pt>
                <c:pt idx="2">
                  <c:v>1</c:v>
                </c:pt>
                <c:pt idx="3">
                  <c:v>15</c:v>
                </c:pt>
                <c:pt idx="4">
                  <c:v>18</c:v>
                </c:pt>
                <c:pt idx="5">
                  <c:v>0</c:v>
                </c:pt>
              </c:numCache>
            </c:numRef>
          </c:val>
          <c:extLst>
            <c:ext xmlns:c16="http://schemas.microsoft.com/office/drawing/2014/chart" uri="{C3380CC4-5D6E-409C-BE32-E72D297353CC}">
              <c16:uniqueId val="{00000001-6858-4E94-8CEF-6FC567E63709}"/>
            </c:ext>
          </c:extLst>
        </c:ser>
        <c:ser>
          <c:idx val="2"/>
          <c:order val="2"/>
          <c:tx>
            <c:strRef>
              <c:f>'Pivot Table'!$D$4</c:f>
              <c:strCache>
                <c:ptCount val="1"/>
                <c:pt idx="0">
                  <c:v>Panic Attack</c:v>
                </c:pt>
              </c:strCache>
            </c:strRef>
          </c:tx>
          <c:spPr>
            <a:solidFill>
              <a:schemeClr val="accent3"/>
            </a:solidFill>
            <a:ln>
              <a:noFill/>
            </a:ln>
            <a:effectLst/>
          </c:spPr>
          <c:invertIfNegative val="0"/>
          <c:cat>
            <c:strRef>
              <c:f>'Pivot Table'!$A$5:$A$11</c:f>
              <c:strCache>
                <c:ptCount val="6"/>
                <c:pt idx="0">
                  <c:v>0 - 1.99</c:v>
                </c:pt>
                <c:pt idx="1">
                  <c:v>2.00 - 2.49</c:v>
                </c:pt>
                <c:pt idx="2">
                  <c:v>2.50 - 2.99</c:v>
                </c:pt>
                <c:pt idx="3">
                  <c:v>3.00 - 3.49</c:v>
                </c:pt>
                <c:pt idx="4">
                  <c:v>3.50 - 4.00</c:v>
                </c:pt>
                <c:pt idx="5">
                  <c:v>3.50 - 4.00 </c:v>
                </c:pt>
              </c:strCache>
            </c:strRef>
          </c:cat>
          <c:val>
            <c:numRef>
              <c:f>'Pivot Table'!$D$5:$D$11</c:f>
              <c:numCache>
                <c:formatCode>General</c:formatCode>
                <c:ptCount val="6"/>
                <c:pt idx="0">
                  <c:v>1</c:v>
                </c:pt>
                <c:pt idx="1">
                  <c:v>1</c:v>
                </c:pt>
                <c:pt idx="2">
                  <c:v>3</c:v>
                </c:pt>
                <c:pt idx="3">
                  <c:v>9</c:v>
                </c:pt>
                <c:pt idx="4">
                  <c:v>18</c:v>
                </c:pt>
                <c:pt idx="5">
                  <c:v>1</c:v>
                </c:pt>
              </c:numCache>
            </c:numRef>
          </c:val>
          <c:extLst>
            <c:ext xmlns:c16="http://schemas.microsoft.com/office/drawing/2014/chart" uri="{C3380CC4-5D6E-409C-BE32-E72D297353CC}">
              <c16:uniqueId val="{00000002-6858-4E94-8CEF-6FC567E63709}"/>
            </c:ext>
          </c:extLst>
        </c:ser>
        <c:dLbls>
          <c:showLegendKey val="0"/>
          <c:showVal val="0"/>
          <c:showCatName val="0"/>
          <c:showSerName val="0"/>
          <c:showPercent val="0"/>
          <c:showBubbleSize val="0"/>
        </c:dLbls>
        <c:gapWidth val="219"/>
        <c:axId val="891852143"/>
        <c:axId val="891858383"/>
      </c:barChart>
      <c:catAx>
        <c:axId val="891852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858383"/>
        <c:crosses val="autoZero"/>
        <c:auto val="1"/>
        <c:lblAlgn val="ctr"/>
        <c:lblOffset val="100"/>
        <c:noMultiLvlLbl val="0"/>
      </c:catAx>
      <c:valAx>
        <c:axId val="8918583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852143"/>
        <c:crosses val="autoZero"/>
        <c:crossBetween val="between"/>
      </c:valAx>
      <c:spPr>
        <a:noFill/>
        <a:ln>
          <a:noFill/>
        </a:ln>
        <a:effectLst/>
      </c:spPr>
    </c:plotArea>
    <c:legend>
      <c:legendPos val="r"/>
      <c:layout>
        <c:manualLayout>
          <c:xMode val="edge"/>
          <c:yMode val="edge"/>
          <c:x val="0.79746242192005268"/>
          <c:y val="0.61589978243869969"/>
          <c:w val="0.16968336863436217"/>
          <c:h val="0.25626305561362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63500" sx="102000" sy="102000" algn="ctr" rotWithShape="0">
        <a:prstClr val="black">
          <a:alpha val="1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Mental Health.xlsx]Pivot Table!PivotTable3</c:name>
    <c:fmtId val="1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Marital</a:t>
            </a:r>
            <a:r>
              <a:rPr lang="en-US" sz="1600" b="1" baseline="0"/>
              <a:t> Status Distribution</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Table'!$G$4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68-4269-82EE-6EA0166E60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68-4269-82EE-6EA0166E60FF}"/>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Table'!$F$5:$F$7</c:f>
              <c:strCache>
                <c:ptCount val="2"/>
                <c:pt idx="0">
                  <c:v>No</c:v>
                </c:pt>
                <c:pt idx="1">
                  <c:v>Yes</c:v>
                </c:pt>
              </c:strCache>
            </c:strRef>
          </c:cat>
          <c:val>
            <c:numRef>
              <c:f>'Pivot Table'!$G$5:$G$7</c:f>
              <c:numCache>
                <c:formatCode>General</c:formatCode>
                <c:ptCount val="2"/>
                <c:pt idx="0">
                  <c:v>85</c:v>
                </c:pt>
                <c:pt idx="1">
                  <c:v>16</c:v>
                </c:pt>
              </c:numCache>
            </c:numRef>
          </c:val>
          <c:extLst>
            <c:ext xmlns:c16="http://schemas.microsoft.com/office/drawing/2014/chart" uri="{C3380CC4-5D6E-409C-BE32-E72D297353CC}">
              <c16:uniqueId val="{00000004-6E68-4269-82EE-6EA0166E60F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0384835596567"/>
          <c:y val="0.80310495748610078"/>
          <c:w val="0.22118322868009199"/>
          <c:h val="0.15713740941225796"/>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63500" sx="102000" sy="102000" algn="ctr" rotWithShape="0">
        <a:prstClr val="black">
          <a:alpha val="1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Mental Health.xlsx]Pivot Table!PivotTable7</c:name>
    <c:fmtId val="1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Course</a:t>
            </a:r>
            <a:r>
              <a:rPr lang="en-US" sz="1600" b="1" baseline="0"/>
              <a:t> Distribution Among Students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Table'!$O$4</c:f>
              <c:strCache>
                <c:ptCount val="1"/>
                <c:pt idx="0">
                  <c:v>Total</c:v>
                </c:pt>
              </c:strCache>
            </c:strRef>
          </c:tx>
          <c:spPr>
            <a:solidFill>
              <a:schemeClr val="accent6"/>
            </a:solidFill>
            <a:ln>
              <a:noFill/>
            </a:ln>
            <a:effectLst/>
          </c:spPr>
          <c:invertIfNegative val="0"/>
          <c:cat>
            <c:strRef>
              <c:f>'Pivot Table'!$N$5:$N$43</c:f>
              <c:strCache>
                <c:ptCount val="38"/>
                <c:pt idx="0">
                  <c:v>Accounting </c:v>
                </c:pt>
                <c:pt idx="1">
                  <c:v>ALA</c:v>
                </c:pt>
                <c:pt idx="2">
                  <c:v>Banking Studies</c:v>
                </c:pt>
                <c:pt idx="3">
                  <c:v>BCS</c:v>
                </c:pt>
                <c:pt idx="4">
                  <c:v>BENL</c:v>
                </c:pt>
                <c:pt idx="5">
                  <c:v>Biomedical science</c:v>
                </c:pt>
                <c:pt idx="6">
                  <c:v>Biotechnology</c:v>
                </c:pt>
                <c:pt idx="7">
                  <c:v>BIT</c:v>
                </c:pt>
                <c:pt idx="8">
                  <c:v>Business Administration</c:v>
                </c:pt>
                <c:pt idx="9">
                  <c:v>Communication </c:v>
                </c:pt>
                <c:pt idx="10">
                  <c:v>CTS</c:v>
                </c:pt>
                <c:pt idx="11">
                  <c:v>Diploma Nursing</c:v>
                </c:pt>
                <c:pt idx="12">
                  <c:v>DIPLOMA TESL</c:v>
                </c:pt>
                <c:pt idx="13">
                  <c:v>Econs</c:v>
                </c:pt>
                <c:pt idx="14">
                  <c:v>Engineering</c:v>
                </c:pt>
                <c:pt idx="15">
                  <c:v>ENM</c:v>
                </c:pt>
                <c:pt idx="16">
                  <c:v>Fiqh fatwa </c:v>
                </c:pt>
                <c:pt idx="17">
                  <c:v>Human Resources</c:v>
                </c:pt>
                <c:pt idx="18">
                  <c:v>Human Sciences </c:v>
                </c:pt>
                <c:pt idx="19">
                  <c:v>Irkhs</c:v>
                </c:pt>
                <c:pt idx="20">
                  <c:v>Islamic education</c:v>
                </c:pt>
                <c:pt idx="21">
                  <c:v>IT</c:v>
                </c:pt>
                <c:pt idx="22">
                  <c:v>KENMS</c:v>
                </c:pt>
                <c:pt idx="23">
                  <c:v>KIRKHS</c:v>
                </c:pt>
                <c:pt idx="24">
                  <c:v>Kop</c:v>
                </c:pt>
                <c:pt idx="25">
                  <c:v>Laws</c:v>
                </c:pt>
                <c:pt idx="26">
                  <c:v>Malcom</c:v>
                </c:pt>
                <c:pt idx="27">
                  <c:v>Marine science</c:v>
                </c:pt>
                <c:pt idx="28">
                  <c:v>Mathemathics</c:v>
                </c:pt>
                <c:pt idx="29">
                  <c:v>MHSC</c:v>
                </c:pt>
                <c:pt idx="30">
                  <c:v>Nursing </c:v>
                </c:pt>
                <c:pt idx="31">
                  <c:v>Pendidikan Islam</c:v>
                </c:pt>
                <c:pt idx="32">
                  <c:v>Pendidikan Islam </c:v>
                </c:pt>
                <c:pt idx="33">
                  <c:v>Psychology</c:v>
                </c:pt>
                <c:pt idx="34">
                  <c:v>Radiography</c:v>
                </c:pt>
                <c:pt idx="35">
                  <c:v>TAASL</c:v>
                </c:pt>
                <c:pt idx="36">
                  <c:v>Usuluddin </c:v>
                </c:pt>
                <c:pt idx="37">
                  <c:v>Fiqh fatwa</c:v>
                </c:pt>
              </c:strCache>
            </c:strRef>
          </c:cat>
          <c:val>
            <c:numRef>
              <c:f>'Pivot Table'!$O$5:$O$43</c:f>
              <c:numCache>
                <c:formatCode>General</c:formatCode>
                <c:ptCount val="38"/>
                <c:pt idx="0">
                  <c:v>1</c:v>
                </c:pt>
                <c:pt idx="1">
                  <c:v>1</c:v>
                </c:pt>
                <c:pt idx="2">
                  <c:v>1</c:v>
                </c:pt>
                <c:pt idx="3">
                  <c:v>18</c:v>
                </c:pt>
                <c:pt idx="4">
                  <c:v>3</c:v>
                </c:pt>
                <c:pt idx="5">
                  <c:v>4</c:v>
                </c:pt>
                <c:pt idx="6">
                  <c:v>1</c:v>
                </c:pt>
                <c:pt idx="7">
                  <c:v>10</c:v>
                </c:pt>
                <c:pt idx="8">
                  <c:v>1</c:v>
                </c:pt>
                <c:pt idx="9">
                  <c:v>1</c:v>
                </c:pt>
                <c:pt idx="10">
                  <c:v>1</c:v>
                </c:pt>
                <c:pt idx="11">
                  <c:v>1</c:v>
                </c:pt>
                <c:pt idx="12">
                  <c:v>1</c:v>
                </c:pt>
                <c:pt idx="13">
                  <c:v>1</c:v>
                </c:pt>
                <c:pt idx="14">
                  <c:v>26</c:v>
                </c:pt>
                <c:pt idx="15">
                  <c:v>1</c:v>
                </c:pt>
                <c:pt idx="16">
                  <c:v>1</c:v>
                </c:pt>
                <c:pt idx="17">
                  <c:v>1</c:v>
                </c:pt>
                <c:pt idx="18">
                  <c:v>1</c:v>
                </c:pt>
                <c:pt idx="19">
                  <c:v>1</c:v>
                </c:pt>
                <c:pt idx="20">
                  <c:v>2</c:v>
                </c:pt>
                <c:pt idx="21">
                  <c:v>1</c:v>
                </c:pt>
                <c:pt idx="22">
                  <c:v>1</c:v>
                </c:pt>
                <c:pt idx="23">
                  <c:v>2</c:v>
                </c:pt>
                <c:pt idx="24">
                  <c:v>1</c:v>
                </c:pt>
                <c:pt idx="25">
                  <c:v>3</c:v>
                </c:pt>
                <c:pt idx="26">
                  <c:v>1</c:v>
                </c:pt>
                <c:pt idx="27">
                  <c:v>1</c:v>
                </c:pt>
                <c:pt idx="28">
                  <c:v>1</c:v>
                </c:pt>
                <c:pt idx="29">
                  <c:v>1</c:v>
                </c:pt>
                <c:pt idx="30">
                  <c:v>1</c:v>
                </c:pt>
                <c:pt idx="31">
                  <c:v>2</c:v>
                </c:pt>
                <c:pt idx="32">
                  <c:v>1</c:v>
                </c:pt>
                <c:pt idx="33">
                  <c:v>3</c:v>
                </c:pt>
                <c:pt idx="34">
                  <c:v>1</c:v>
                </c:pt>
                <c:pt idx="35">
                  <c:v>1</c:v>
                </c:pt>
                <c:pt idx="36">
                  <c:v>1</c:v>
                </c:pt>
                <c:pt idx="37">
                  <c:v>1</c:v>
                </c:pt>
              </c:numCache>
            </c:numRef>
          </c:val>
          <c:extLst>
            <c:ext xmlns:c16="http://schemas.microsoft.com/office/drawing/2014/chart" uri="{C3380CC4-5D6E-409C-BE32-E72D297353CC}">
              <c16:uniqueId val="{00000000-6591-4442-A442-ED589B5D718F}"/>
            </c:ext>
          </c:extLst>
        </c:ser>
        <c:dLbls>
          <c:showLegendKey val="0"/>
          <c:showVal val="0"/>
          <c:showCatName val="0"/>
          <c:showSerName val="0"/>
          <c:showPercent val="0"/>
          <c:showBubbleSize val="0"/>
        </c:dLbls>
        <c:gapWidth val="219"/>
        <c:overlap val="-27"/>
        <c:axId val="639543743"/>
        <c:axId val="1102218799"/>
      </c:barChart>
      <c:catAx>
        <c:axId val="63954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18799"/>
        <c:crosses val="autoZero"/>
        <c:auto val="1"/>
        <c:lblAlgn val="ctr"/>
        <c:lblOffset val="100"/>
        <c:noMultiLvlLbl val="0"/>
      </c:catAx>
      <c:valAx>
        <c:axId val="1102218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4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1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Mental Health.xlsx]Pivot Table!PivotTable8</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Mental</a:t>
            </a:r>
            <a:r>
              <a:rPr lang="en-US" sz="1600" b="1" baseline="0"/>
              <a:t> Health Issues by Course Distribution</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Table'!$J$4</c:f>
              <c:strCache>
                <c:ptCount val="1"/>
                <c:pt idx="0">
                  <c:v>Depression</c:v>
                </c:pt>
              </c:strCache>
            </c:strRef>
          </c:tx>
          <c:spPr>
            <a:solidFill>
              <a:schemeClr val="accent1"/>
            </a:solidFill>
            <a:ln>
              <a:noFill/>
            </a:ln>
            <a:effectLst/>
          </c:spPr>
          <c:invertIfNegative val="0"/>
          <c:cat>
            <c:strRef>
              <c:f>'Pivot Table'!$I$5:$I$43</c:f>
              <c:strCache>
                <c:ptCount val="38"/>
                <c:pt idx="0">
                  <c:v>Accounting </c:v>
                </c:pt>
                <c:pt idx="1">
                  <c:v>ALA</c:v>
                </c:pt>
                <c:pt idx="2">
                  <c:v>Banking Studies</c:v>
                </c:pt>
                <c:pt idx="3">
                  <c:v>BCS</c:v>
                </c:pt>
                <c:pt idx="4">
                  <c:v>BENL</c:v>
                </c:pt>
                <c:pt idx="5">
                  <c:v>Biomedical science</c:v>
                </c:pt>
                <c:pt idx="6">
                  <c:v>Biotechnology</c:v>
                </c:pt>
                <c:pt idx="7">
                  <c:v>BIT</c:v>
                </c:pt>
                <c:pt idx="8">
                  <c:v>Business Administration</c:v>
                </c:pt>
                <c:pt idx="9">
                  <c:v>Communication </c:v>
                </c:pt>
                <c:pt idx="10">
                  <c:v>CTS</c:v>
                </c:pt>
                <c:pt idx="11">
                  <c:v>Diploma Nursing</c:v>
                </c:pt>
                <c:pt idx="12">
                  <c:v>DIPLOMA TESL</c:v>
                </c:pt>
                <c:pt idx="13">
                  <c:v>Econs</c:v>
                </c:pt>
                <c:pt idx="14">
                  <c:v>Engineering</c:v>
                </c:pt>
                <c:pt idx="15">
                  <c:v>ENM</c:v>
                </c:pt>
                <c:pt idx="16">
                  <c:v>Fiqh fatwa </c:v>
                </c:pt>
                <c:pt idx="17">
                  <c:v>Human Resources</c:v>
                </c:pt>
                <c:pt idx="18">
                  <c:v>Human Sciences </c:v>
                </c:pt>
                <c:pt idx="19">
                  <c:v>Irkhs</c:v>
                </c:pt>
                <c:pt idx="20">
                  <c:v>Islamic education</c:v>
                </c:pt>
                <c:pt idx="21">
                  <c:v>IT</c:v>
                </c:pt>
                <c:pt idx="22">
                  <c:v>KENMS</c:v>
                </c:pt>
                <c:pt idx="23">
                  <c:v>KIRKHS</c:v>
                </c:pt>
                <c:pt idx="24">
                  <c:v>Kop</c:v>
                </c:pt>
                <c:pt idx="25">
                  <c:v>Laws</c:v>
                </c:pt>
                <c:pt idx="26">
                  <c:v>Malcom</c:v>
                </c:pt>
                <c:pt idx="27">
                  <c:v>Marine science</c:v>
                </c:pt>
                <c:pt idx="28">
                  <c:v>Mathemathics</c:v>
                </c:pt>
                <c:pt idx="29">
                  <c:v>MHSC</c:v>
                </c:pt>
                <c:pt idx="30">
                  <c:v>Nursing </c:v>
                </c:pt>
                <c:pt idx="31">
                  <c:v>Pendidikan Islam</c:v>
                </c:pt>
                <c:pt idx="32">
                  <c:v>Pendidikan Islam </c:v>
                </c:pt>
                <c:pt idx="33">
                  <c:v>Psychology</c:v>
                </c:pt>
                <c:pt idx="34">
                  <c:v>Radiography</c:v>
                </c:pt>
                <c:pt idx="35">
                  <c:v>TAASL</c:v>
                </c:pt>
                <c:pt idx="36">
                  <c:v>Usuluddin </c:v>
                </c:pt>
                <c:pt idx="37">
                  <c:v>Fiqh fatwa</c:v>
                </c:pt>
              </c:strCache>
            </c:strRef>
          </c:cat>
          <c:val>
            <c:numRef>
              <c:f>'Pivot Table'!$J$5:$J$43</c:f>
              <c:numCache>
                <c:formatCode>General</c:formatCode>
                <c:ptCount val="38"/>
                <c:pt idx="0">
                  <c:v>0</c:v>
                </c:pt>
                <c:pt idx="1">
                  <c:v>1</c:v>
                </c:pt>
                <c:pt idx="2">
                  <c:v>0</c:v>
                </c:pt>
                <c:pt idx="3">
                  <c:v>5</c:v>
                </c:pt>
                <c:pt idx="4">
                  <c:v>2</c:v>
                </c:pt>
                <c:pt idx="5">
                  <c:v>0</c:v>
                </c:pt>
                <c:pt idx="6">
                  <c:v>0</c:v>
                </c:pt>
                <c:pt idx="7">
                  <c:v>5</c:v>
                </c:pt>
                <c:pt idx="8">
                  <c:v>0</c:v>
                </c:pt>
                <c:pt idx="9">
                  <c:v>1</c:v>
                </c:pt>
                <c:pt idx="10">
                  <c:v>0</c:v>
                </c:pt>
                <c:pt idx="11">
                  <c:v>0</c:v>
                </c:pt>
                <c:pt idx="12">
                  <c:v>0</c:v>
                </c:pt>
                <c:pt idx="13">
                  <c:v>1</c:v>
                </c:pt>
                <c:pt idx="14">
                  <c:v>9</c:v>
                </c:pt>
                <c:pt idx="15">
                  <c:v>1</c:v>
                </c:pt>
                <c:pt idx="16">
                  <c:v>0</c:v>
                </c:pt>
                <c:pt idx="17">
                  <c:v>0</c:v>
                </c:pt>
                <c:pt idx="18">
                  <c:v>0</c:v>
                </c:pt>
                <c:pt idx="19">
                  <c:v>0</c:v>
                </c:pt>
                <c:pt idx="20">
                  <c:v>0</c:v>
                </c:pt>
                <c:pt idx="21">
                  <c:v>0</c:v>
                </c:pt>
                <c:pt idx="22">
                  <c:v>0</c:v>
                </c:pt>
                <c:pt idx="23">
                  <c:v>0</c:v>
                </c:pt>
                <c:pt idx="24">
                  <c:v>0</c:v>
                </c:pt>
                <c:pt idx="25">
                  <c:v>2</c:v>
                </c:pt>
                <c:pt idx="26">
                  <c:v>1</c:v>
                </c:pt>
                <c:pt idx="27">
                  <c:v>1</c:v>
                </c:pt>
                <c:pt idx="28">
                  <c:v>0</c:v>
                </c:pt>
                <c:pt idx="29">
                  <c:v>1</c:v>
                </c:pt>
                <c:pt idx="30">
                  <c:v>1</c:v>
                </c:pt>
                <c:pt idx="31">
                  <c:v>1</c:v>
                </c:pt>
                <c:pt idx="32">
                  <c:v>0</c:v>
                </c:pt>
                <c:pt idx="33">
                  <c:v>2</c:v>
                </c:pt>
                <c:pt idx="34">
                  <c:v>0</c:v>
                </c:pt>
                <c:pt idx="35">
                  <c:v>0</c:v>
                </c:pt>
                <c:pt idx="36">
                  <c:v>1</c:v>
                </c:pt>
                <c:pt idx="37">
                  <c:v>0</c:v>
                </c:pt>
              </c:numCache>
            </c:numRef>
          </c:val>
          <c:extLst>
            <c:ext xmlns:c16="http://schemas.microsoft.com/office/drawing/2014/chart" uri="{C3380CC4-5D6E-409C-BE32-E72D297353CC}">
              <c16:uniqueId val="{00000000-AE1D-42B9-8108-7E22FBDD0590}"/>
            </c:ext>
          </c:extLst>
        </c:ser>
        <c:ser>
          <c:idx val="1"/>
          <c:order val="1"/>
          <c:tx>
            <c:strRef>
              <c:f>'Pivot Table'!$K$4</c:f>
              <c:strCache>
                <c:ptCount val="1"/>
                <c:pt idx="0">
                  <c:v>Anxiety</c:v>
                </c:pt>
              </c:strCache>
            </c:strRef>
          </c:tx>
          <c:spPr>
            <a:solidFill>
              <a:schemeClr val="accent2"/>
            </a:solidFill>
            <a:ln>
              <a:noFill/>
            </a:ln>
            <a:effectLst/>
          </c:spPr>
          <c:invertIfNegative val="0"/>
          <c:cat>
            <c:strRef>
              <c:f>'Pivot Table'!$I$5:$I$43</c:f>
              <c:strCache>
                <c:ptCount val="38"/>
                <c:pt idx="0">
                  <c:v>Accounting </c:v>
                </c:pt>
                <c:pt idx="1">
                  <c:v>ALA</c:v>
                </c:pt>
                <c:pt idx="2">
                  <c:v>Banking Studies</c:v>
                </c:pt>
                <c:pt idx="3">
                  <c:v>BCS</c:v>
                </c:pt>
                <c:pt idx="4">
                  <c:v>BENL</c:v>
                </c:pt>
                <c:pt idx="5">
                  <c:v>Biomedical science</c:v>
                </c:pt>
                <c:pt idx="6">
                  <c:v>Biotechnology</c:v>
                </c:pt>
                <c:pt idx="7">
                  <c:v>BIT</c:v>
                </c:pt>
                <c:pt idx="8">
                  <c:v>Business Administration</c:v>
                </c:pt>
                <c:pt idx="9">
                  <c:v>Communication </c:v>
                </c:pt>
                <c:pt idx="10">
                  <c:v>CTS</c:v>
                </c:pt>
                <c:pt idx="11">
                  <c:v>Diploma Nursing</c:v>
                </c:pt>
                <c:pt idx="12">
                  <c:v>DIPLOMA TESL</c:v>
                </c:pt>
                <c:pt idx="13">
                  <c:v>Econs</c:v>
                </c:pt>
                <c:pt idx="14">
                  <c:v>Engineering</c:v>
                </c:pt>
                <c:pt idx="15">
                  <c:v>ENM</c:v>
                </c:pt>
                <c:pt idx="16">
                  <c:v>Fiqh fatwa </c:v>
                </c:pt>
                <c:pt idx="17">
                  <c:v>Human Resources</c:v>
                </c:pt>
                <c:pt idx="18">
                  <c:v>Human Sciences </c:v>
                </c:pt>
                <c:pt idx="19">
                  <c:v>Irkhs</c:v>
                </c:pt>
                <c:pt idx="20">
                  <c:v>Islamic education</c:v>
                </c:pt>
                <c:pt idx="21">
                  <c:v>IT</c:v>
                </c:pt>
                <c:pt idx="22">
                  <c:v>KENMS</c:v>
                </c:pt>
                <c:pt idx="23">
                  <c:v>KIRKHS</c:v>
                </c:pt>
                <c:pt idx="24">
                  <c:v>Kop</c:v>
                </c:pt>
                <c:pt idx="25">
                  <c:v>Laws</c:v>
                </c:pt>
                <c:pt idx="26">
                  <c:v>Malcom</c:v>
                </c:pt>
                <c:pt idx="27">
                  <c:v>Marine science</c:v>
                </c:pt>
                <c:pt idx="28">
                  <c:v>Mathemathics</c:v>
                </c:pt>
                <c:pt idx="29">
                  <c:v>MHSC</c:v>
                </c:pt>
                <c:pt idx="30">
                  <c:v>Nursing </c:v>
                </c:pt>
                <c:pt idx="31">
                  <c:v>Pendidikan Islam</c:v>
                </c:pt>
                <c:pt idx="32">
                  <c:v>Pendidikan Islam </c:v>
                </c:pt>
                <c:pt idx="33">
                  <c:v>Psychology</c:v>
                </c:pt>
                <c:pt idx="34">
                  <c:v>Radiography</c:v>
                </c:pt>
                <c:pt idx="35">
                  <c:v>TAASL</c:v>
                </c:pt>
                <c:pt idx="36">
                  <c:v>Usuluddin </c:v>
                </c:pt>
                <c:pt idx="37">
                  <c:v>Fiqh fatwa</c:v>
                </c:pt>
              </c:strCache>
            </c:strRef>
          </c:cat>
          <c:val>
            <c:numRef>
              <c:f>'Pivot Table'!$K$5:$K$43</c:f>
              <c:numCache>
                <c:formatCode>General</c:formatCode>
                <c:ptCount val="38"/>
                <c:pt idx="0">
                  <c:v>0</c:v>
                </c:pt>
                <c:pt idx="1">
                  <c:v>0</c:v>
                </c:pt>
                <c:pt idx="2">
                  <c:v>0</c:v>
                </c:pt>
                <c:pt idx="3">
                  <c:v>6</c:v>
                </c:pt>
                <c:pt idx="4">
                  <c:v>1</c:v>
                </c:pt>
                <c:pt idx="5">
                  <c:v>0</c:v>
                </c:pt>
                <c:pt idx="6">
                  <c:v>0</c:v>
                </c:pt>
                <c:pt idx="7">
                  <c:v>8</c:v>
                </c:pt>
                <c:pt idx="8">
                  <c:v>0</c:v>
                </c:pt>
                <c:pt idx="9">
                  <c:v>1</c:v>
                </c:pt>
                <c:pt idx="10">
                  <c:v>0</c:v>
                </c:pt>
                <c:pt idx="11">
                  <c:v>0</c:v>
                </c:pt>
                <c:pt idx="12">
                  <c:v>0</c:v>
                </c:pt>
                <c:pt idx="13">
                  <c:v>1</c:v>
                </c:pt>
                <c:pt idx="14">
                  <c:v>8</c:v>
                </c:pt>
                <c:pt idx="15">
                  <c:v>1</c:v>
                </c:pt>
                <c:pt idx="16">
                  <c:v>0</c:v>
                </c:pt>
                <c:pt idx="17">
                  <c:v>0</c:v>
                </c:pt>
                <c:pt idx="18">
                  <c:v>0</c:v>
                </c:pt>
                <c:pt idx="19">
                  <c:v>1</c:v>
                </c:pt>
                <c:pt idx="20">
                  <c:v>1</c:v>
                </c:pt>
                <c:pt idx="21">
                  <c:v>0</c:v>
                </c:pt>
                <c:pt idx="22">
                  <c:v>1</c:v>
                </c:pt>
                <c:pt idx="23">
                  <c:v>0</c:v>
                </c:pt>
                <c:pt idx="24">
                  <c:v>1</c:v>
                </c:pt>
                <c:pt idx="25">
                  <c:v>1</c:v>
                </c:pt>
                <c:pt idx="26">
                  <c:v>0</c:v>
                </c:pt>
                <c:pt idx="27">
                  <c:v>1</c:v>
                </c:pt>
                <c:pt idx="28">
                  <c:v>0</c:v>
                </c:pt>
                <c:pt idx="29">
                  <c:v>0</c:v>
                </c:pt>
                <c:pt idx="30">
                  <c:v>0</c:v>
                </c:pt>
                <c:pt idx="31">
                  <c:v>0</c:v>
                </c:pt>
                <c:pt idx="32">
                  <c:v>0</c:v>
                </c:pt>
                <c:pt idx="33">
                  <c:v>2</c:v>
                </c:pt>
                <c:pt idx="34">
                  <c:v>0</c:v>
                </c:pt>
                <c:pt idx="35">
                  <c:v>0</c:v>
                </c:pt>
                <c:pt idx="36">
                  <c:v>0</c:v>
                </c:pt>
                <c:pt idx="37">
                  <c:v>0</c:v>
                </c:pt>
              </c:numCache>
            </c:numRef>
          </c:val>
          <c:extLst>
            <c:ext xmlns:c16="http://schemas.microsoft.com/office/drawing/2014/chart" uri="{C3380CC4-5D6E-409C-BE32-E72D297353CC}">
              <c16:uniqueId val="{00000001-AE1D-42B9-8108-7E22FBDD0590}"/>
            </c:ext>
          </c:extLst>
        </c:ser>
        <c:ser>
          <c:idx val="2"/>
          <c:order val="2"/>
          <c:tx>
            <c:strRef>
              <c:f>'Pivot Table'!$L$4</c:f>
              <c:strCache>
                <c:ptCount val="1"/>
                <c:pt idx="0">
                  <c:v>Panic Attack</c:v>
                </c:pt>
              </c:strCache>
            </c:strRef>
          </c:tx>
          <c:spPr>
            <a:solidFill>
              <a:schemeClr val="accent3"/>
            </a:solidFill>
            <a:ln>
              <a:noFill/>
            </a:ln>
            <a:effectLst/>
          </c:spPr>
          <c:invertIfNegative val="0"/>
          <c:cat>
            <c:strRef>
              <c:f>'Pivot Table'!$I$5:$I$43</c:f>
              <c:strCache>
                <c:ptCount val="38"/>
                <c:pt idx="0">
                  <c:v>Accounting </c:v>
                </c:pt>
                <c:pt idx="1">
                  <c:v>ALA</c:v>
                </c:pt>
                <c:pt idx="2">
                  <c:v>Banking Studies</c:v>
                </c:pt>
                <c:pt idx="3">
                  <c:v>BCS</c:v>
                </c:pt>
                <c:pt idx="4">
                  <c:v>BENL</c:v>
                </c:pt>
                <c:pt idx="5">
                  <c:v>Biomedical science</c:v>
                </c:pt>
                <c:pt idx="6">
                  <c:v>Biotechnology</c:v>
                </c:pt>
                <c:pt idx="7">
                  <c:v>BIT</c:v>
                </c:pt>
                <c:pt idx="8">
                  <c:v>Business Administration</c:v>
                </c:pt>
                <c:pt idx="9">
                  <c:v>Communication </c:v>
                </c:pt>
                <c:pt idx="10">
                  <c:v>CTS</c:v>
                </c:pt>
                <c:pt idx="11">
                  <c:v>Diploma Nursing</c:v>
                </c:pt>
                <c:pt idx="12">
                  <c:v>DIPLOMA TESL</c:v>
                </c:pt>
                <c:pt idx="13">
                  <c:v>Econs</c:v>
                </c:pt>
                <c:pt idx="14">
                  <c:v>Engineering</c:v>
                </c:pt>
                <c:pt idx="15">
                  <c:v>ENM</c:v>
                </c:pt>
                <c:pt idx="16">
                  <c:v>Fiqh fatwa </c:v>
                </c:pt>
                <c:pt idx="17">
                  <c:v>Human Resources</c:v>
                </c:pt>
                <c:pt idx="18">
                  <c:v>Human Sciences </c:v>
                </c:pt>
                <c:pt idx="19">
                  <c:v>Irkhs</c:v>
                </c:pt>
                <c:pt idx="20">
                  <c:v>Islamic education</c:v>
                </c:pt>
                <c:pt idx="21">
                  <c:v>IT</c:v>
                </c:pt>
                <c:pt idx="22">
                  <c:v>KENMS</c:v>
                </c:pt>
                <c:pt idx="23">
                  <c:v>KIRKHS</c:v>
                </c:pt>
                <c:pt idx="24">
                  <c:v>Kop</c:v>
                </c:pt>
                <c:pt idx="25">
                  <c:v>Laws</c:v>
                </c:pt>
                <c:pt idx="26">
                  <c:v>Malcom</c:v>
                </c:pt>
                <c:pt idx="27">
                  <c:v>Marine science</c:v>
                </c:pt>
                <c:pt idx="28">
                  <c:v>Mathemathics</c:v>
                </c:pt>
                <c:pt idx="29">
                  <c:v>MHSC</c:v>
                </c:pt>
                <c:pt idx="30">
                  <c:v>Nursing </c:v>
                </c:pt>
                <c:pt idx="31">
                  <c:v>Pendidikan Islam</c:v>
                </c:pt>
                <c:pt idx="32">
                  <c:v>Pendidikan Islam </c:v>
                </c:pt>
                <c:pt idx="33">
                  <c:v>Psychology</c:v>
                </c:pt>
                <c:pt idx="34">
                  <c:v>Radiography</c:v>
                </c:pt>
                <c:pt idx="35">
                  <c:v>TAASL</c:v>
                </c:pt>
                <c:pt idx="36">
                  <c:v>Usuluddin </c:v>
                </c:pt>
                <c:pt idx="37">
                  <c:v>Fiqh fatwa</c:v>
                </c:pt>
              </c:strCache>
            </c:strRef>
          </c:cat>
          <c:val>
            <c:numRef>
              <c:f>'Pivot Table'!$L$5:$L$43</c:f>
              <c:numCache>
                <c:formatCode>General</c:formatCode>
                <c:ptCount val="38"/>
                <c:pt idx="0">
                  <c:v>0</c:v>
                </c:pt>
                <c:pt idx="1">
                  <c:v>1</c:v>
                </c:pt>
                <c:pt idx="2">
                  <c:v>0</c:v>
                </c:pt>
                <c:pt idx="3">
                  <c:v>5</c:v>
                </c:pt>
                <c:pt idx="4">
                  <c:v>0</c:v>
                </c:pt>
                <c:pt idx="5">
                  <c:v>0</c:v>
                </c:pt>
                <c:pt idx="6">
                  <c:v>0</c:v>
                </c:pt>
                <c:pt idx="7">
                  <c:v>4</c:v>
                </c:pt>
                <c:pt idx="8">
                  <c:v>0</c:v>
                </c:pt>
                <c:pt idx="9">
                  <c:v>1</c:v>
                </c:pt>
                <c:pt idx="10">
                  <c:v>1</c:v>
                </c:pt>
                <c:pt idx="11">
                  <c:v>0</c:v>
                </c:pt>
                <c:pt idx="12">
                  <c:v>1</c:v>
                </c:pt>
                <c:pt idx="13">
                  <c:v>0</c:v>
                </c:pt>
                <c:pt idx="14">
                  <c:v>8</c:v>
                </c:pt>
                <c:pt idx="15">
                  <c:v>1</c:v>
                </c:pt>
                <c:pt idx="16">
                  <c:v>0</c:v>
                </c:pt>
                <c:pt idx="17">
                  <c:v>0</c:v>
                </c:pt>
                <c:pt idx="18">
                  <c:v>1</c:v>
                </c:pt>
                <c:pt idx="19">
                  <c:v>1</c:v>
                </c:pt>
                <c:pt idx="20">
                  <c:v>0</c:v>
                </c:pt>
                <c:pt idx="21">
                  <c:v>1</c:v>
                </c:pt>
                <c:pt idx="22">
                  <c:v>0</c:v>
                </c:pt>
                <c:pt idx="23">
                  <c:v>0</c:v>
                </c:pt>
                <c:pt idx="24">
                  <c:v>0</c:v>
                </c:pt>
                <c:pt idx="25">
                  <c:v>1</c:v>
                </c:pt>
                <c:pt idx="26">
                  <c:v>0</c:v>
                </c:pt>
                <c:pt idx="27">
                  <c:v>1</c:v>
                </c:pt>
                <c:pt idx="28">
                  <c:v>0</c:v>
                </c:pt>
                <c:pt idx="29">
                  <c:v>1</c:v>
                </c:pt>
                <c:pt idx="30">
                  <c:v>1</c:v>
                </c:pt>
                <c:pt idx="31">
                  <c:v>1</c:v>
                </c:pt>
                <c:pt idx="32">
                  <c:v>0</c:v>
                </c:pt>
                <c:pt idx="33">
                  <c:v>1</c:v>
                </c:pt>
                <c:pt idx="34">
                  <c:v>0</c:v>
                </c:pt>
                <c:pt idx="35">
                  <c:v>1</c:v>
                </c:pt>
                <c:pt idx="36">
                  <c:v>0</c:v>
                </c:pt>
                <c:pt idx="37">
                  <c:v>1</c:v>
                </c:pt>
              </c:numCache>
            </c:numRef>
          </c:val>
          <c:extLst>
            <c:ext xmlns:c16="http://schemas.microsoft.com/office/drawing/2014/chart" uri="{C3380CC4-5D6E-409C-BE32-E72D297353CC}">
              <c16:uniqueId val="{00000002-AE1D-42B9-8108-7E22FBDD0590}"/>
            </c:ext>
          </c:extLst>
        </c:ser>
        <c:dLbls>
          <c:showLegendKey val="0"/>
          <c:showVal val="0"/>
          <c:showCatName val="0"/>
          <c:showSerName val="0"/>
          <c:showPercent val="0"/>
          <c:showBubbleSize val="0"/>
        </c:dLbls>
        <c:gapWidth val="219"/>
        <c:axId val="648930863"/>
        <c:axId val="593243135"/>
      </c:barChart>
      <c:catAx>
        <c:axId val="648930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243135"/>
        <c:crosses val="autoZero"/>
        <c:auto val="1"/>
        <c:lblAlgn val="ctr"/>
        <c:lblOffset val="100"/>
        <c:noMultiLvlLbl val="0"/>
      </c:catAx>
      <c:valAx>
        <c:axId val="593243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3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63500" sx="102000" sy="102000" algn="ctr" rotWithShape="0">
        <a:prstClr val="black">
          <a:alpha val="1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svg"/><Relationship Id="rId5" Type="http://schemas.openxmlformats.org/officeDocument/2006/relationships/chart" Target="../charts/chart5.xml"/><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11</xdr:col>
      <xdr:colOff>19197</xdr:colOff>
      <xdr:row>31</xdr:row>
      <xdr:rowOff>171450</xdr:rowOff>
    </xdr:from>
    <xdr:to>
      <xdr:col>17</xdr:col>
      <xdr:colOff>497458</xdr:colOff>
      <xdr:row>52</xdr:row>
      <xdr:rowOff>80022</xdr:rowOff>
    </xdr:to>
    <xdr:graphicFrame macro="">
      <xdr:nvGraphicFramePr>
        <xdr:cNvPr id="2" name="Chart 1">
          <a:extLst>
            <a:ext uri="{FF2B5EF4-FFF2-40B4-BE49-F238E27FC236}">
              <a16:creationId xmlns:a16="http://schemas.microsoft.com/office/drawing/2014/main" id="{1C210E0D-6118-47AE-A3D5-4B441CEAC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6432</xdr:colOff>
      <xdr:row>31</xdr:row>
      <xdr:rowOff>171988</xdr:rowOff>
    </xdr:from>
    <xdr:to>
      <xdr:col>24</xdr:col>
      <xdr:colOff>564076</xdr:colOff>
      <xdr:row>52</xdr:row>
      <xdr:rowOff>86592</xdr:rowOff>
    </xdr:to>
    <xdr:graphicFrame macro="">
      <xdr:nvGraphicFramePr>
        <xdr:cNvPr id="3" name="Chart 2">
          <a:extLst>
            <a:ext uri="{FF2B5EF4-FFF2-40B4-BE49-F238E27FC236}">
              <a16:creationId xmlns:a16="http://schemas.microsoft.com/office/drawing/2014/main" id="{DA47AEB9-AC19-4E82-807E-1CEF6204F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25163</xdr:colOff>
      <xdr:row>11</xdr:row>
      <xdr:rowOff>10391</xdr:rowOff>
    </xdr:from>
    <xdr:to>
      <xdr:col>21</xdr:col>
      <xdr:colOff>213012</xdr:colOff>
      <xdr:row>31</xdr:row>
      <xdr:rowOff>86591</xdr:rowOff>
    </xdr:to>
    <xdr:graphicFrame macro="">
      <xdr:nvGraphicFramePr>
        <xdr:cNvPr id="5" name="Chart 4">
          <a:extLst>
            <a:ext uri="{FF2B5EF4-FFF2-40B4-BE49-F238E27FC236}">
              <a16:creationId xmlns:a16="http://schemas.microsoft.com/office/drawing/2014/main" id="{DAE70EEC-334B-4F59-85D2-A85EC0554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146337</xdr:colOff>
      <xdr:row>11</xdr:row>
      <xdr:rowOff>867</xdr:rowOff>
    </xdr:from>
    <xdr:to>
      <xdr:col>10</xdr:col>
      <xdr:colOff>517811</xdr:colOff>
      <xdr:row>31</xdr:row>
      <xdr:rowOff>92545</xdr:rowOff>
    </xdr:to>
    <xdr:graphicFrame macro="">
      <xdr:nvGraphicFramePr>
        <xdr:cNvPr id="6" name="Chart 5">
          <a:extLst>
            <a:ext uri="{FF2B5EF4-FFF2-40B4-BE49-F238E27FC236}">
              <a16:creationId xmlns:a16="http://schemas.microsoft.com/office/drawing/2014/main" id="{6BE8AAA0-77F4-48DF-B1D3-EC09174D9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61323</xdr:colOff>
      <xdr:row>31</xdr:row>
      <xdr:rowOff>179120</xdr:rowOff>
    </xdr:from>
    <xdr:to>
      <xdr:col>31</xdr:col>
      <xdr:colOff>558634</xdr:colOff>
      <xdr:row>52</xdr:row>
      <xdr:rowOff>80638</xdr:rowOff>
    </xdr:to>
    <xdr:graphicFrame macro="">
      <xdr:nvGraphicFramePr>
        <xdr:cNvPr id="7" name="Chart 6">
          <a:extLst>
            <a:ext uri="{FF2B5EF4-FFF2-40B4-BE49-F238E27FC236}">
              <a16:creationId xmlns:a16="http://schemas.microsoft.com/office/drawing/2014/main" id="{AB8740C2-7B23-426E-85A4-6C0B62047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138544</xdr:colOff>
      <xdr:row>31</xdr:row>
      <xdr:rowOff>173181</xdr:rowOff>
    </xdr:from>
    <xdr:to>
      <xdr:col>10</xdr:col>
      <xdr:colOff>519545</xdr:colOff>
      <xdr:row>52</xdr:row>
      <xdr:rowOff>93160</xdr:rowOff>
    </xdr:to>
    <xdr:graphicFrame macro="">
      <xdr:nvGraphicFramePr>
        <xdr:cNvPr id="8" name="Chart 7">
          <a:extLst>
            <a:ext uri="{FF2B5EF4-FFF2-40B4-BE49-F238E27FC236}">
              <a16:creationId xmlns:a16="http://schemas.microsoft.com/office/drawing/2014/main" id="{23C41524-A62E-4739-A667-C24FC422D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303809</xdr:colOff>
      <xdr:row>11</xdr:row>
      <xdr:rowOff>9526</xdr:rowOff>
    </xdr:from>
    <xdr:to>
      <xdr:col>31</xdr:col>
      <xdr:colOff>549728</xdr:colOff>
      <xdr:row>31</xdr:row>
      <xdr:rowOff>76200</xdr:rowOff>
    </xdr:to>
    <xdr:graphicFrame macro="">
      <xdr:nvGraphicFramePr>
        <xdr:cNvPr id="10" name="Chart 9">
          <a:extLst>
            <a:ext uri="{FF2B5EF4-FFF2-40B4-BE49-F238E27FC236}">
              <a16:creationId xmlns:a16="http://schemas.microsoft.com/office/drawing/2014/main" id="{2A7C267F-343D-4456-8A1B-ECA413548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51955</xdr:colOff>
      <xdr:row>11</xdr:row>
      <xdr:rowOff>34635</xdr:rowOff>
    </xdr:from>
    <xdr:to>
      <xdr:col>3</xdr:col>
      <xdr:colOff>33618</xdr:colOff>
      <xdr:row>16</xdr:row>
      <xdr:rowOff>34637</xdr:rowOff>
    </xdr:to>
    <mc:AlternateContent xmlns:mc="http://schemas.openxmlformats.org/markup-compatibility/2006" xmlns:a14="http://schemas.microsoft.com/office/drawing/2010/main">
      <mc:Choice Requires="a14">
        <xdr:graphicFrame macro="">
          <xdr:nvGraphicFramePr>
            <xdr:cNvPr id="11" name="Choose your gender 1">
              <a:extLst>
                <a:ext uri="{FF2B5EF4-FFF2-40B4-BE49-F238E27FC236}">
                  <a16:creationId xmlns:a16="http://schemas.microsoft.com/office/drawing/2014/main" id="{8583CD25-CE14-462D-BE55-074C41309844}"/>
                </a:ext>
              </a:extLst>
            </xdr:cNvPr>
            <xdr:cNvGraphicFramePr/>
          </xdr:nvGraphicFramePr>
          <xdr:xfrm>
            <a:off x="0" y="0"/>
            <a:ext cx="0" cy="0"/>
          </xdr:xfrm>
          <a:graphic>
            <a:graphicData uri="http://schemas.microsoft.com/office/drawing/2010/slicer">
              <sle:slicer xmlns:sle="http://schemas.microsoft.com/office/drawing/2010/slicer" name="Choose your gender 1"/>
            </a:graphicData>
          </a:graphic>
        </xdr:graphicFrame>
      </mc:Choice>
      <mc:Fallback xmlns="">
        <xdr:sp macro="" textlink="">
          <xdr:nvSpPr>
            <xdr:cNvPr id="0" name=""/>
            <xdr:cNvSpPr>
              <a:spLocks noTextEdit="1"/>
            </xdr:cNvSpPr>
          </xdr:nvSpPr>
          <xdr:spPr>
            <a:xfrm>
              <a:off x="51955" y="2040965"/>
              <a:ext cx="1805599" cy="911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8659</xdr:rowOff>
    </xdr:from>
    <xdr:to>
      <xdr:col>3</xdr:col>
      <xdr:colOff>10391</xdr:colOff>
      <xdr:row>25</xdr:row>
      <xdr:rowOff>132433</xdr:rowOff>
    </xdr:to>
    <mc:AlternateContent xmlns:mc="http://schemas.openxmlformats.org/markup-compatibility/2006" xmlns:a14="http://schemas.microsoft.com/office/drawing/2010/main">
      <mc:Choice Requires="a14">
        <xdr:graphicFrame macro="">
          <xdr:nvGraphicFramePr>
            <xdr:cNvPr id="12" name="Your current Year of Study 1">
              <a:extLst>
                <a:ext uri="{FF2B5EF4-FFF2-40B4-BE49-F238E27FC236}">
                  <a16:creationId xmlns:a16="http://schemas.microsoft.com/office/drawing/2014/main" id="{BEA38F16-74E9-4D38-B76C-A77C62A607E8}"/>
                </a:ext>
              </a:extLst>
            </xdr:cNvPr>
            <xdr:cNvGraphicFramePr/>
          </xdr:nvGraphicFramePr>
          <xdr:xfrm>
            <a:off x="0" y="0"/>
            <a:ext cx="0" cy="0"/>
          </xdr:xfrm>
          <a:graphic>
            <a:graphicData uri="http://schemas.microsoft.com/office/drawing/2010/slicer">
              <sle:slicer xmlns:sle="http://schemas.microsoft.com/office/drawing/2010/slicer" name="Your current Year of Study 1"/>
            </a:graphicData>
          </a:graphic>
        </xdr:graphicFrame>
      </mc:Choice>
      <mc:Fallback xmlns="">
        <xdr:sp macro="" textlink="">
          <xdr:nvSpPr>
            <xdr:cNvPr id="0" name=""/>
            <xdr:cNvSpPr>
              <a:spLocks noTextEdit="1"/>
            </xdr:cNvSpPr>
          </xdr:nvSpPr>
          <xdr:spPr>
            <a:xfrm>
              <a:off x="0" y="3109350"/>
              <a:ext cx="1834327" cy="1582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17319</xdr:rowOff>
    </xdr:from>
    <xdr:to>
      <xdr:col>3</xdr:col>
      <xdr:colOff>10391</xdr:colOff>
      <xdr:row>43</xdr:row>
      <xdr:rowOff>155864</xdr:rowOff>
    </xdr:to>
    <mc:AlternateContent xmlns:mc="http://schemas.openxmlformats.org/markup-compatibility/2006" xmlns:a14="http://schemas.microsoft.com/office/drawing/2010/main">
      <mc:Choice Requires="a14">
        <xdr:graphicFrame macro="">
          <xdr:nvGraphicFramePr>
            <xdr:cNvPr id="13" name="What is your CGPA? 1">
              <a:extLst>
                <a:ext uri="{FF2B5EF4-FFF2-40B4-BE49-F238E27FC236}">
                  <a16:creationId xmlns:a16="http://schemas.microsoft.com/office/drawing/2014/main" id="{F386D196-3C40-4C71-8CC1-5B38FF2743B1}"/>
                </a:ext>
              </a:extLst>
            </xdr:cNvPr>
            <xdr:cNvGraphicFramePr/>
          </xdr:nvGraphicFramePr>
          <xdr:xfrm>
            <a:off x="0" y="0"/>
            <a:ext cx="0" cy="0"/>
          </xdr:xfrm>
          <a:graphic>
            <a:graphicData uri="http://schemas.microsoft.com/office/drawing/2010/slicer">
              <sle:slicer xmlns:sle="http://schemas.microsoft.com/office/drawing/2010/slicer" name="What is your CGPA? 1"/>
            </a:graphicData>
          </a:graphic>
        </xdr:graphicFrame>
      </mc:Choice>
      <mc:Fallback xmlns="">
        <xdr:sp macro="" textlink="">
          <xdr:nvSpPr>
            <xdr:cNvPr id="0" name=""/>
            <xdr:cNvSpPr>
              <a:spLocks noTextEdit="1"/>
            </xdr:cNvSpPr>
          </xdr:nvSpPr>
          <xdr:spPr>
            <a:xfrm>
              <a:off x="0" y="5853915"/>
              <a:ext cx="1834327" cy="214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60613</xdr:rowOff>
    </xdr:from>
    <xdr:to>
      <xdr:col>3</xdr:col>
      <xdr:colOff>10391</xdr:colOff>
      <xdr:row>31</xdr:row>
      <xdr:rowOff>103909</xdr:rowOff>
    </xdr:to>
    <mc:AlternateContent xmlns:mc="http://schemas.openxmlformats.org/markup-compatibility/2006" xmlns:a14="http://schemas.microsoft.com/office/drawing/2010/main">
      <mc:Choice Requires="a14">
        <xdr:graphicFrame macro="">
          <xdr:nvGraphicFramePr>
            <xdr:cNvPr id="14" name="Marital status 1">
              <a:extLst>
                <a:ext uri="{FF2B5EF4-FFF2-40B4-BE49-F238E27FC236}">
                  <a16:creationId xmlns:a16="http://schemas.microsoft.com/office/drawing/2014/main" id="{8279462B-B25B-4277-9960-BB257DBF6843}"/>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4802847"/>
              <a:ext cx="1834327" cy="955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402030</xdr:colOff>
      <xdr:row>6</xdr:row>
      <xdr:rowOff>0</xdr:rowOff>
    </xdr:from>
    <xdr:to>
      <xdr:col>10</xdr:col>
      <xdr:colOff>263485</xdr:colOff>
      <xdr:row>10</xdr:row>
      <xdr:rowOff>34636</xdr:rowOff>
    </xdr:to>
    <xdr:sp macro="" textlink="Cleaned_Data!C106">
      <xdr:nvSpPr>
        <xdr:cNvPr id="18" name="TextBox 17">
          <a:extLst>
            <a:ext uri="{FF2B5EF4-FFF2-40B4-BE49-F238E27FC236}">
              <a16:creationId xmlns:a16="http://schemas.microsoft.com/office/drawing/2014/main" id="{94130903-121A-567D-5CD8-BC556B7C1022}"/>
            </a:ext>
          </a:extLst>
        </xdr:cNvPr>
        <xdr:cNvSpPr txBox="1"/>
      </xdr:nvSpPr>
      <xdr:spPr>
        <a:xfrm>
          <a:off x="4075959" y="1143000"/>
          <a:ext cx="2310740" cy="796636"/>
        </a:xfrm>
        <a:prstGeom prst="roundRect">
          <a:avLst/>
        </a:prstGeom>
        <a:solidFill>
          <a:schemeClr val="accent1"/>
        </a:solidFill>
        <a:ln w="9525" cmpd="sng">
          <a:solidFill>
            <a:schemeClr val="lt1">
              <a:shade val="50000"/>
            </a:schemeClr>
          </a:solidFill>
        </a:ln>
        <a:effectLst>
          <a:outerShdw blurRad="63500" sx="102000" sy="102000" algn="ctr" rotWithShape="0">
            <a:prstClr val="black">
              <a:alpha val="1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43265B-DDCA-484F-8B1B-99F24F4292F2}" type="TxLink">
            <a:rPr lang="en-US" sz="6000" b="1" i="0" u="none" strike="noStrike">
              <a:solidFill>
                <a:schemeClr val="bg1"/>
              </a:solidFill>
              <a:latin typeface="Aptos Narrow"/>
            </a:rPr>
            <a:pPr algn="ctr"/>
            <a:t>101</a:t>
          </a:fld>
          <a:endParaRPr lang="en-US" sz="49600">
            <a:solidFill>
              <a:schemeClr val="bg1"/>
            </a:solidFill>
          </a:endParaRPr>
        </a:p>
      </xdr:txBody>
    </xdr:sp>
    <xdr:clientData/>
  </xdr:twoCellAnchor>
  <xdr:twoCellAnchor>
    <xdr:from>
      <xdr:col>6</xdr:col>
      <xdr:colOff>402029</xdr:colOff>
      <xdr:row>3</xdr:row>
      <xdr:rowOff>173182</xdr:rowOff>
    </xdr:from>
    <xdr:to>
      <xdr:col>10</xdr:col>
      <xdr:colOff>263484</xdr:colOff>
      <xdr:row>5</xdr:row>
      <xdr:rowOff>138545</xdr:rowOff>
    </xdr:to>
    <xdr:sp macro="" textlink="">
      <xdr:nvSpPr>
        <xdr:cNvPr id="20" name="TextBox 19">
          <a:extLst>
            <a:ext uri="{FF2B5EF4-FFF2-40B4-BE49-F238E27FC236}">
              <a16:creationId xmlns:a16="http://schemas.microsoft.com/office/drawing/2014/main" id="{ED894559-4883-5038-5D1D-BF90E84F0260}"/>
            </a:ext>
          </a:extLst>
        </xdr:cNvPr>
        <xdr:cNvSpPr txBox="1"/>
      </xdr:nvSpPr>
      <xdr:spPr>
        <a:xfrm>
          <a:off x="4075958" y="744682"/>
          <a:ext cx="2310740" cy="346363"/>
        </a:xfrm>
        <a:prstGeom prst="roundRect">
          <a:avLst/>
        </a:prstGeom>
        <a:solidFill>
          <a:schemeClr val="accent1"/>
        </a:solidFill>
        <a:ln w="9525" cmpd="sng">
          <a:solidFill>
            <a:schemeClr val="lt1">
              <a:shade val="50000"/>
            </a:schemeClr>
          </a:solidFill>
        </a:ln>
        <a:effectLst>
          <a:outerShdw blurRad="63500" sx="102000" sy="102000" algn="ctr" rotWithShape="0">
            <a:prstClr val="black">
              <a:alpha val="1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Total</a:t>
          </a:r>
          <a:r>
            <a:rPr lang="en-US" sz="1400" b="1" baseline="0">
              <a:solidFill>
                <a:schemeClr val="bg1"/>
              </a:solidFill>
            </a:rPr>
            <a:t> Students Surveyed</a:t>
          </a:r>
          <a:endParaRPr lang="en-US" sz="1400" b="1">
            <a:solidFill>
              <a:schemeClr val="bg1"/>
            </a:solidFill>
          </a:endParaRPr>
        </a:p>
      </xdr:txBody>
    </xdr:sp>
    <xdr:clientData/>
  </xdr:twoCellAnchor>
  <xdr:twoCellAnchor>
    <xdr:from>
      <xdr:col>14</xdr:col>
      <xdr:colOff>450273</xdr:colOff>
      <xdr:row>6</xdr:row>
      <xdr:rowOff>0</xdr:rowOff>
    </xdr:from>
    <xdr:to>
      <xdr:col>18</xdr:col>
      <xdr:colOff>305542</xdr:colOff>
      <xdr:row>10</xdr:row>
      <xdr:rowOff>34636</xdr:rowOff>
    </xdr:to>
    <xdr:sp macro="" textlink="Cleaned_Data!N105">
      <xdr:nvSpPr>
        <xdr:cNvPr id="21" name="TextBox 20">
          <a:extLst>
            <a:ext uri="{FF2B5EF4-FFF2-40B4-BE49-F238E27FC236}">
              <a16:creationId xmlns:a16="http://schemas.microsoft.com/office/drawing/2014/main" id="{54634721-60AF-7CFF-5F3E-B7FFA9FA95A9}"/>
            </a:ext>
          </a:extLst>
        </xdr:cNvPr>
        <xdr:cNvSpPr txBox="1"/>
      </xdr:nvSpPr>
      <xdr:spPr>
        <a:xfrm>
          <a:off x="9022773" y="1143000"/>
          <a:ext cx="2304555" cy="796636"/>
        </a:xfrm>
        <a:prstGeom prst="roundRect">
          <a:avLst/>
        </a:prstGeom>
        <a:solidFill>
          <a:schemeClr val="accent6">
            <a:lumMod val="75000"/>
          </a:schemeClr>
        </a:solidFill>
        <a:ln w="9525" cmpd="sng">
          <a:solidFill>
            <a:schemeClr val="lt1">
              <a:shade val="50000"/>
            </a:schemeClr>
          </a:solidFill>
        </a:ln>
        <a:effectLst>
          <a:outerShdw blurRad="63500" sx="102000" sy="102000" algn="ctr" rotWithShape="0">
            <a:prstClr val="black">
              <a:alpha val="1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48FF920-6E1B-4AF8-9036-989515EAA055}" type="TxLink">
            <a:rPr lang="en-US" sz="6000" b="1" i="0" u="none" strike="noStrike">
              <a:solidFill>
                <a:schemeClr val="bg1"/>
              </a:solidFill>
              <a:latin typeface="Aptos Narrow"/>
            </a:rPr>
            <a:pPr algn="ctr"/>
            <a:t>102</a:t>
          </a:fld>
          <a:endParaRPr lang="en-US" sz="400000" b="1">
            <a:solidFill>
              <a:schemeClr val="bg1"/>
            </a:solidFill>
          </a:endParaRPr>
        </a:p>
      </xdr:txBody>
    </xdr:sp>
    <xdr:clientData/>
  </xdr:twoCellAnchor>
  <xdr:twoCellAnchor>
    <xdr:from>
      <xdr:col>14</xdr:col>
      <xdr:colOff>450272</xdr:colOff>
      <xdr:row>3</xdr:row>
      <xdr:rowOff>173182</xdr:rowOff>
    </xdr:from>
    <xdr:to>
      <xdr:col>18</xdr:col>
      <xdr:colOff>305541</xdr:colOff>
      <xdr:row>5</xdr:row>
      <xdr:rowOff>138545</xdr:rowOff>
    </xdr:to>
    <xdr:sp macro="" textlink="">
      <xdr:nvSpPr>
        <xdr:cNvPr id="22" name="TextBox 21">
          <a:extLst>
            <a:ext uri="{FF2B5EF4-FFF2-40B4-BE49-F238E27FC236}">
              <a16:creationId xmlns:a16="http://schemas.microsoft.com/office/drawing/2014/main" id="{2BD07B6D-F324-F9DB-E573-1159A6327811}"/>
            </a:ext>
          </a:extLst>
        </xdr:cNvPr>
        <xdr:cNvSpPr txBox="1"/>
      </xdr:nvSpPr>
      <xdr:spPr>
        <a:xfrm>
          <a:off x="9022772" y="744682"/>
          <a:ext cx="2304555" cy="346363"/>
        </a:xfrm>
        <a:prstGeom prst="roundRect">
          <a:avLst/>
        </a:prstGeom>
        <a:solidFill>
          <a:schemeClr val="accent6">
            <a:lumMod val="75000"/>
          </a:schemeClr>
        </a:solidFill>
        <a:ln w="9525" cmpd="sng">
          <a:solidFill>
            <a:schemeClr val="lt1">
              <a:shade val="50000"/>
            </a:schemeClr>
          </a:solidFill>
        </a:ln>
        <a:effectLst>
          <a:outerShdw blurRad="63500" sx="102000" sy="102000" algn="ctr" rotWithShape="0">
            <a:prstClr val="black">
              <a:alpha val="1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Total</a:t>
          </a:r>
          <a:r>
            <a:rPr lang="en-US" sz="1400" b="1" baseline="0">
              <a:solidFill>
                <a:schemeClr val="bg1"/>
              </a:solidFill>
            </a:rPr>
            <a:t> Mental Health Cases</a:t>
          </a:r>
        </a:p>
      </xdr:txBody>
    </xdr:sp>
    <xdr:clientData/>
  </xdr:twoCellAnchor>
  <xdr:twoCellAnchor>
    <xdr:from>
      <xdr:col>23</xdr:col>
      <xdr:colOff>377290</xdr:colOff>
      <xdr:row>6</xdr:row>
      <xdr:rowOff>0</xdr:rowOff>
    </xdr:from>
    <xdr:to>
      <xdr:col>27</xdr:col>
      <xdr:colOff>238744</xdr:colOff>
      <xdr:row>10</xdr:row>
      <xdr:rowOff>34636</xdr:rowOff>
    </xdr:to>
    <xdr:sp macro="" textlink="Cleaned_Data!N106">
      <xdr:nvSpPr>
        <xdr:cNvPr id="23" name="TextBox 22">
          <a:extLst>
            <a:ext uri="{FF2B5EF4-FFF2-40B4-BE49-F238E27FC236}">
              <a16:creationId xmlns:a16="http://schemas.microsoft.com/office/drawing/2014/main" id="{8D4FD01F-C7BA-014B-08C0-1DB283CB53B7}"/>
            </a:ext>
          </a:extLst>
        </xdr:cNvPr>
        <xdr:cNvSpPr txBox="1"/>
      </xdr:nvSpPr>
      <xdr:spPr>
        <a:xfrm>
          <a:off x="16093540" y="1118152"/>
          <a:ext cx="2594715" cy="780071"/>
        </a:xfrm>
        <a:prstGeom prst="roundRect">
          <a:avLst/>
        </a:prstGeom>
        <a:solidFill>
          <a:srgbClr val="FF9900"/>
        </a:solidFill>
        <a:ln w="9525" cmpd="sng">
          <a:solidFill>
            <a:schemeClr val="lt1">
              <a:shade val="50000"/>
            </a:schemeClr>
          </a:solidFill>
        </a:ln>
        <a:effectLst>
          <a:outerShdw blurRad="63500" sx="102000" sy="102000" algn="ctr" rotWithShape="0">
            <a:prstClr val="black">
              <a:alpha val="1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F403F0-9B3A-4052-9759-A738B6D5681C}" type="TxLink">
            <a:rPr lang="en-US" sz="6000" b="1" i="0" u="none" strike="noStrike">
              <a:solidFill>
                <a:schemeClr val="bg1"/>
              </a:solidFill>
              <a:latin typeface="Aptos Narrow"/>
            </a:rPr>
            <a:pPr algn="ctr"/>
            <a:t>99.02</a:t>
          </a:fld>
          <a:endParaRPr lang="en-US" sz="400000" b="1">
            <a:solidFill>
              <a:schemeClr val="bg1"/>
            </a:solidFill>
          </a:endParaRPr>
        </a:p>
      </xdr:txBody>
    </xdr:sp>
    <xdr:clientData/>
  </xdr:twoCellAnchor>
  <xdr:twoCellAnchor>
    <xdr:from>
      <xdr:col>23</xdr:col>
      <xdr:colOff>377289</xdr:colOff>
      <xdr:row>3</xdr:row>
      <xdr:rowOff>173182</xdr:rowOff>
    </xdr:from>
    <xdr:to>
      <xdr:col>27</xdr:col>
      <xdr:colOff>238743</xdr:colOff>
      <xdr:row>5</xdr:row>
      <xdr:rowOff>138545</xdr:rowOff>
    </xdr:to>
    <xdr:sp macro="" textlink="">
      <xdr:nvSpPr>
        <xdr:cNvPr id="24" name="TextBox 23">
          <a:extLst>
            <a:ext uri="{FF2B5EF4-FFF2-40B4-BE49-F238E27FC236}">
              <a16:creationId xmlns:a16="http://schemas.microsoft.com/office/drawing/2014/main" id="{4DE3A7E0-BB33-EBFB-7E43-C3F4433AE61A}"/>
            </a:ext>
          </a:extLst>
        </xdr:cNvPr>
        <xdr:cNvSpPr txBox="1"/>
      </xdr:nvSpPr>
      <xdr:spPr>
        <a:xfrm>
          <a:off x="14460682" y="744682"/>
          <a:ext cx="2310740" cy="346363"/>
        </a:xfrm>
        <a:prstGeom prst="roundRect">
          <a:avLst/>
        </a:prstGeom>
        <a:solidFill>
          <a:srgbClr val="FF9900"/>
        </a:solidFill>
        <a:ln w="9525" cmpd="sng">
          <a:solidFill>
            <a:schemeClr val="lt1">
              <a:shade val="50000"/>
            </a:schemeClr>
          </a:solidFill>
        </a:ln>
        <a:effectLst>
          <a:outerShdw blurRad="63500" sx="102000" sy="102000" algn="ctr" rotWithShape="0">
            <a:prstClr val="black">
              <a:alpha val="1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baseline="0">
              <a:solidFill>
                <a:schemeClr val="bg1"/>
              </a:solidFill>
            </a:rPr>
            <a:t>% of Students Affected</a:t>
          </a:r>
        </a:p>
      </xdr:txBody>
    </xdr:sp>
    <xdr:clientData/>
  </xdr:twoCellAnchor>
  <xdr:twoCellAnchor>
    <xdr:from>
      <xdr:col>5</xdr:col>
      <xdr:colOff>256033</xdr:colOff>
      <xdr:row>5</xdr:row>
      <xdr:rowOff>166967</xdr:rowOff>
    </xdr:from>
    <xdr:to>
      <xdr:col>6</xdr:col>
      <xdr:colOff>89094</xdr:colOff>
      <xdr:row>8</xdr:row>
      <xdr:rowOff>40851</xdr:rowOff>
    </xdr:to>
    <xdr:pic>
      <xdr:nvPicPr>
        <xdr:cNvPr id="26" name="Graphic 25" descr="Graduation cap with solid fill">
          <a:extLst>
            <a:ext uri="{FF2B5EF4-FFF2-40B4-BE49-F238E27FC236}">
              <a16:creationId xmlns:a16="http://schemas.microsoft.com/office/drawing/2014/main" id="{12920188-C579-21CA-E937-35E1EB598E5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317640" y="1119467"/>
          <a:ext cx="445383" cy="445384"/>
        </a:xfrm>
        <a:prstGeom prst="rect">
          <a:avLst/>
        </a:prstGeom>
      </xdr:spPr>
    </xdr:pic>
    <xdr:clientData/>
  </xdr:twoCellAnchor>
  <xdr:twoCellAnchor>
    <xdr:from>
      <xdr:col>5</xdr:col>
      <xdr:colOff>86592</xdr:colOff>
      <xdr:row>5</xdr:row>
      <xdr:rowOff>833</xdr:rowOff>
    </xdr:from>
    <xdr:to>
      <xdr:col>6</xdr:col>
      <xdr:colOff>258535</xdr:colOff>
      <xdr:row>9</xdr:row>
      <xdr:rowOff>16486</xdr:rowOff>
    </xdr:to>
    <xdr:sp macro="" textlink="">
      <xdr:nvSpPr>
        <xdr:cNvPr id="27" name="Circle: Hollow 26">
          <a:extLst>
            <a:ext uri="{FF2B5EF4-FFF2-40B4-BE49-F238E27FC236}">
              <a16:creationId xmlns:a16="http://schemas.microsoft.com/office/drawing/2014/main" id="{2C0AA5A6-E451-5771-EC88-BE6CB89B1D57}"/>
            </a:ext>
          </a:extLst>
        </xdr:cNvPr>
        <xdr:cNvSpPr/>
      </xdr:nvSpPr>
      <xdr:spPr>
        <a:xfrm>
          <a:off x="3148199" y="953333"/>
          <a:ext cx="784265" cy="777653"/>
        </a:xfrm>
        <a:prstGeom prst="donut">
          <a:avLst>
            <a:gd name="adj" fmla="val 885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13</xdr:col>
      <xdr:colOff>136393</xdr:colOff>
      <xdr:row>4</xdr:row>
      <xdr:rowOff>122959</xdr:rowOff>
    </xdr:from>
    <xdr:to>
      <xdr:col>14</xdr:col>
      <xdr:colOff>438472</xdr:colOff>
      <xdr:row>9</xdr:row>
      <xdr:rowOff>84859</xdr:rowOff>
    </xdr:to>
    <xdr:pic>
      <xdr:nvPicPr>
        <xdr:cNvPr id="32" name="Graphic 31" descr="Medical with solid fill">
          <a:extLst>
            <a:ext uri="{FF2B5EF4-FFF2-40B4-BE49-F238E27FC236}">
              <a16:creationId xmlns:a16="http://schemas.microsoft.com/office/drawing/2014/main" id="{C7AC7B0D-76B8-098B-C32F-0137BDA83E0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8096572" y="884959"/>
          <a:ext cx="914400" cy="914400"/>
        </a:xfrm>
        <a:prstGeom prst="rect">
          <a:avLst/>
        </a:prstGeom>
      </xdr:spPr>
    </xdr:pic>
    <xdr:clientData/>
  </xdr:twoCellAnchor>
  <xdr:twoCellAnchor>
    <xdr:from>
      <xdr:col>22</xdr:col>
      <xdr:colOff>45771</xdr:colOff>
      <xdr:row>5</xdr:row>
      <xdr:rowOff>7805</xdr:rowOff>
    </xdr:from>
    <xdr:to>
      <xdr:col>23</xdr:col>
      <xdr:colOff>217714</xdr:colOff>
      <xdr:row>9</xdr:row>
      <xdr:rowOff>23458</xdr:rowOff>
    </xdr:to>
    <xdr:grpSp>
      <xdr:nvGrpSpPr>
        <xdr:cNvPr id="39" name="Group 38">
          <a:extLst>
            <a:ext uri="{FF2B5EF4-FFF2-40B4-BE49-F238E27FC236}">
              <a16:creationId xmlns:a16="http://schemas.microsoft.com/office/drawing/2014/main" id="{CC72141E-ED4C-B099-7609-B36947AC2233}"/>
            </a:ext>
          </a:extLst>
        </xdr:cNvPr>
        <xdr:cNvGrpSpPr/>
      </xdr:nvGrpSpPr>
      <xdr:grpSpPr>
        <a:xfrm>
          <a:off x="13380771" y="960305"/>
          <a:ext cx="778079" cy="777653"/>
          <a:chOff x="13516842" y="960305"/>
          <a:chExt cx="784265" cy="777653"/>
        </a:xfrm>
        <a:solidFill>
          <a:srgbClr val="FF9900"/>
        </a:solidFill>
      </xdr:grpSpPr>
      <xdr:pic>
        <xdr:nvPicPr>
          <xdr:cNvPr id="30" name="Graphic 29" descr="Heartbeat with solid fill">
            <a:extLst>
              <a:ext uri="{FF2B5EF4-FFF2-40B4-BE49-F238E27FC236}">
                <a16:creationId xmlns:a16="http://schemas.microsoft.com/office/drawing/2014/main" id="{06BBB2A4-A043-C880-B7FE-BA753CE1FB56}"/>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3620255" y="1041362"/>
            <a:ext cx="615538" cy="615538"/>
          </a:xfrm>
          <a:prstGeom prst="rect">
            <a:avLst/>
          </a:prstGeom>
        </xdr:spPr>
      </xdr:pic>
      <xdr:sp macro="" textlink="">
        <xdr:nvSpPr>
          <xdr:cNvPr id="37" name="Circle: Hollow 36">
            <a:extLst>
              <a:ext uri="{FF2B5EF4-FFF2-40B4-BE49-F238E27FC236}">
                <a16:creationId xmlns:a16="http://schemas.microsoft.com/office/drawing/2014/main" id="{63769EA3-5CAB-FDD2-1DE4-EEF99EDE031F}"/>
              </a:ext>
            </a:extLst>
          </xdr:cNvPr>
          <xdr:cNvSpPr/>
        </xdr:nvSpPr>
        <xdr:spPr>
          <a:xfrm>
            <a:off x="13516842" y="960305"/>
            <a:ext cx="784265" cy="777653"/>
          </a:xfrm>
          <a:prstGeom prst="donut">
            <a:avLst>
              <a:gd name="adj" fmla="val 8850"/>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 refreshedDate="45709.905577893522" createdVersion="8" refreshedVersion="8" minRefreshableVersion="3" recordCount="101" xr:uid="{7097FDE1-F53E-46EC-B69B-4F870A2DFC21}">
  <cacheSource type="worksheet">
    <worksheetSource name="Table2"/>
  </cacheSource>
  <cacheFields count="14">
    <cacheField name="Timestamp" numFmtId="0">
      <sharedItems/>
    </cacheField>
    <cacheField name="Choose your gender" numFmtId="0">
      <sharedItems count="2">
        <s v="Female"/>
        <s v="Male"/>
      </sharedItems>
    </cacheField>
    <cacheField name="Age" numFmtId="0">
      <sharedItems containsSemiMixedTypes="0" containsString="0" containsNumber="1" containsInteger="1" minValue="18" maxValue="24"/>
    </cacheField>
    <cacheField name="What is your course?" numFmtId="0">
      <sharedItems count="43">
        <s v="Engineering"/>
        <s v="Islamic education"/>
        <s v="BIT"/>
        <s v="Laws"/>
        <s v="Mathemathics"/>
        <s v="Pendidikan Islam"/>
        <s v="BCS"/>
        <s v="Human Resources"/>
        <s v="Irkhs"/>
        <s v="Psychology"/>
        <s v="KENMS"/>
        <s v="Accounting "/>
        <s v="ENM"/>
        <s v="Marine science"/>
        <s v="Banking Studies"/>
        <s v="Business Administration"/>
        <s v="KIRKHS"/>
        <s v="Usuluddin "/>
        <s v="TAASL"/>
        <s v="ALA"/>
        <s v="Biomedical science"/>
        <s v="BENL"/>
        <s v="IT"/>
        <s v="CTS"/>
        <s v="Econs"/>
        <s v="MHSC"/>
        <s v="Malcom"/>
        <s v="Kop"/>
        <s v="Human Sciences "/>
        <s v="Biotechnology"/>
        <s v="Communication "/>
        <s v="Diploma Nursing"/>
        <s v="Pendidikan Islam "/>
        <s v="Radiography"/>
        <s v="Fiqh fatwa "/>
        <s v="DIPLOMA TESL"/>
        <s v="Fiqh fatwa"/>
        <s v="Nursing "/>
        <s v="Law" u="1"/>
        <s v="Engine" u="1"/>
        <s v="engin" u="1"/>
        <s v="KOE" u="1"/>
        <s v="Fiqh" u="1"/>
      </sharedItems>
    </cacheField>
    <cacheField name="Your current Year of Study" numFmtId="0">
      <sharedItems count="4">
        <s v="Year 1"/>
        <s v="Year 2"/>
        <s v="Year 3"/>
        <s v="Year 4"/>
      </sharedItems>
    </cacheField>
    <cacheField name="What is your CGPA?" numFmtId="0">
      <sharedItems count="6">
        <s v="3.00 - 3.49"/>
        <s v="3.50 - 4.00"/>
        <s v="3.50 - 4.00 "/>
        <s v="2.50 - 2.99"/>
        <s v="2.00 - 2.49"/>
        <s v="0 - 1.99"/>
      </sharedItems>
    </cacheField>
    <cacheField name="Marital status" numFmtId="0">
      <sharedItems count="2">
        <s v="No"/>
        <s v="Yes"/>
      </sharedItems>
    </cacheField>
    <cacheField name="Do you have Depression?" numFmtId="0">
      <sharedItems/>
    </cacheField>
    <cacheField name="Do you have Anxiety?" numFmtId="0">
      <sharedItems/>
    </cacheField>
    <cacheField name="Do you have Panic attack?" numFmtId="0">
      <sharedItems/>
    </cacheField>
    <cacheField name="Did you seek any specialist for a treatment?" numFmtId="0">
      <sharedItems/>
    </cacheField>
    <cacheField name="Depression (Numeric)" numFmtId="0">
      <sharedItems containsSemiMixedTypes="0" containsString="0" containsNumber="1" containsInteger="1" minValue="0" maxValue="1"/>
    </cacheField>
    <cacheField name="Anxiety (Numeric)" numFmtId="0">
      <sharedItems containsSemiMixedTypes="0" containsString="0" containsNumber="1" containsInteger="1" minValue="0" maxValue="1"/>
    </cacheField>
    <cacheField name="Panic Attack (Numeric)"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21323164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 refreshedDate="45709.905578587961" createdVersion="8" refreshedVersion="8" minRefreshableVersion="3" recordCount="101" xr:uid="{762540B3-2393-40F8-B92D-B5107E22FA07}">
  <cacheSource type="worksheet">
    <worksheetSource name="Student_Mental_health"/>
  </cacheSource>
  <cacheFields count="11">
    <cacheField name="Timestamp" numFmtId="0">
      <sharedItems/>
    </cacheField>
    <cacheField name="Choose your gender" numFmtId="0">
      <sharedItems count="2">
        <s v="Female"/>
        <s v="Male"/>
      </sharedItems>
    </cacheField>
    <cacheField name="Age" numFmtId="0">
      <sharedItems containsString="0" containsBlank="1" containsNumber="1" containsInteger="1" minValue="18" maxValue="24"/>
    </cacheField>
    <cacheField name="What is your course?" numFmtId="0">
      <sharedItems/>
    </cacheField>
    <cacheField name="Your current year of Study" numFmtId="0">
      <sharedItems/>
    </cacheField>
    <cacheField name="What is your CGPA?" numFmtId="0">
      <sharedItems/>
    </cacheField>
    <cacheField name="Marital status" numFmtId="0">
      <sharedItems/>
    </cacheField>
    <cacheField name="Do you have Depression?" numFmtId="0">
      <sharedItems/>
    </cacheField>
    <cacheField name="Do you have Anxiety?" numFmtId="0">
      <sharedItems/>
    </cacheField>
    <cacheField name="Do you have Panic attack?" numFmtId="0">
      <sharedItems/>
    </cacheField>
    <cacheField name="Did you seek any specialist for a treatmen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8/7/2020 12:02"/>
    <x v="0"/>
    <n v="18"/>
    <x v="0"/>
    <x v="0"/>
    <x v="0"/>
    <x v="0"/>
    <s v="Yes"/>
    <s v="No"/>
    <s v="Yes"/>
    <s v="No"/>
    <n v="1"/>
    <n v="0"/>
    <n v="1"/>
  </r>
  <r>
    <s v="8/7/2020 12:04"/>
    <x v="1"/>
    <n v="21"/>
    <x v="1"/>
    <x v="1"/>
    <x v="0"/>
    <x v="0"/>
    <s v="No"/>
    <s v="Yes"/>
    <s v="No"/>
    <s v="No"/>
    <n v="0"/>
    <n v="1"/>
    <n v="0"/>
  </r>
  <r>
    <s v="8/7/2020 12:05"/>
    <x v="1"/>
    <n v="19"/>
    <x v="2"/>
    <x v="0"/>
    <x v="0"/>
    <x v="0"/>
    <s v="Yes"/>
    <s v="Yes"/>
    <s v="Yes"/>
    <s v="No"/>
    <n v="1"/>
    <n v="1"/>
    <n v="1"/>
  </r>
  <r>
    <s v="8/7/2020 12:06"/>
    <x v="0"/>
    <n v="22"/>
    <x v="3"/>
    <x v="2"/>
    <x v="0"/>
    <x v="1"/>
    <s v="Yes"/>
    <s v="No"/>
    <s v="No"/>
    <s v="No"/>
    <n v="1"/>
    <n v="0"/>
    <n v="0"/>
  </r>
  <r>
    <s v="8/7/2020 12:13"/>
    <x v="1"/>
    <n v="23"/>
    <x v="4"/>
    <x v="3"/>
    <x v="0"/>
    <x v="0"/>
    <s v="No"/>
    <s v="No"/>
    <s v="No"/>
    <s v="No"/>
    <n v="0"/>
    <n v="0"/>
    <n v="0"/>
  </r>
  <r>
    <s v="8/7/2020 12:31"/>
    <x v="1"/>
    <n v="19"/>
    <x v="0"/>
    <x v="1"/>
    <x v="1"/>
    <x v="0"/>
    <s v="No"/>
    <s v="No"/>
    <s v="Yes"/>
    <s v="No"/>
    <n v="0"/>
    <n v="0"/>
    <n v="1"/>
  </r>
  <r>
    <s v="8/7/2020 12:32"/>
    <x v="0"/>
    <n v="23"/>
    <x v="5"/>
    <x v="1"/>
    <x v="2"/>
    <x v="1"/>
    <s v="Yes"/>
    <s v="No"/>
    <s v="Yes"/>
    <s v="No"/>
    <n v="1"/>
    <n v="0"/>
    <n v="1"/>
  </r>
  <r>
    <s v="8/7/2020 12:33"/>
    <x v="0"/>
    <n v="18"/>
    <x v="6"/>
    <x v="0"/>
    <x v="1"/>
    <x v="0"/>
    <s v="No"/>
    <s v="Yes"/>
    <s v="No"/>
    <s v="No"/>
    <n v="0"/>
    <n v="1"/>
    <n v="0"/>
  </r>
  <r>
    <s v="8/7/2020 12:35"/>
    <x v="0"/>
    <n v="19"/>
    <x v="7"/>
    <x v="1"/>
    <x v="3"/>
    <x v="0"/>
    <s v="No"/>
    <s v="No"/>
    <s v="No"/>
    <s v="No"/>
    <n v="0"/>
    <n v="0"/>
    <n v="0"/>
  </r>
  <r>
    <s v="8/7/2020 12:39"/>
    <x v="1"/>
    <n v="18"/>
    <x v="8"/>
    <x v="0"/>
    <x v="1"/>
    <x v="0"/>
    <s v="No"/>
    <s v="Yes"/>
    <s v="Yes"/>
    <s v="No"/>
    <n v="0"/>
    <n v="1"/>
    <n v="1"/>
  </r>
  <r>
    <s v="8/7/2020 12:39"/>
    <x v="0"/>
    <n v="20"/>
    <x v="9"/>
    <x v="0"/>
    <x v="1"/>
    <x v="0"/>
    <s v="No"/>
    <s v="No"/>
    <s v="No"/>
    <s v="No"/>
    <n v="0"/>
    <n v="0"/>
    <n v="0"/>
  </r>
  <r>
    <s v="8/7/2020 12:39"/>
    <x v="0"/>
    <n v="24"/>
    <x v="0"/>
    <x v="2"/>
    <x v="1"/>
    <x v="1"/>
    <s v="Yes"/>
    <s v="No"/>
    <s v="No"/>
    <s v="No"/>
    <n v="1"/>
    <n v="0"/>
    <n v="0"/>
  </r>
  <r>
    <s v="8/7/2020 12:40"/>
    <x v="0"/>
    <n v="18"/>
    <x v="6"/>
    <x v="0"/>
    <x v="0"/>
    <x v="0"/>
    <s v="Yes"/>
    <s v="No"/>
    <s v="No"/>
    <s v="No"/>
    <n v="1"/>
    <n v="0"/>
    <n v="0"/>
  </r>
  <r>
    <s v="8/7/2020 12:41"/>
    <x v="1"/>
    <n v="19"/>
    <x v="0"/>
    <x v="0"/>
    <x v="0"/>
    <x v="0"/>
    <s v="No"/>
    <s v="No"/>
    <s v="No"/>
    <s v="No"/>
    <n v="0"/>
    <n v="0"/>
    <n v="0"/>
  </r>
  <r>
    <s v="8/7/2020 12:43"/>
    <x v="0"/>
    <n v="18"/>
    <x v="10"/>
    <x v="1"/>
    <x v="1"/>
    <x v="0"/>
    <s v="No"/>
    <s v="Yes"/>
    <s v="No"/>
    <s v="No"/>
    <n v="0"/>
    <n v="1"/>
    <n v="0"/>
  </r>
  <r>
    <s v="8/7/2020 12:43"/>
    <x v="1"/>
    <n v="24"/>
    <x v="6"/>
    <x v="2"/>
    <x v="1"/>
    <x v="0"/>
    <s v="No"/>
    <s v="No"/>
    <s v="No"/>
    <s v="No"/>
    <n v="0"/>
    <n v="0"/>
    <n v="0"/>
  </r>
  <r>
    <s v="8/7/2020 12:46"/>
    <x v="0"/>
    <n v="24"/>
    <x v="11"/>
    <x v="2"/>
    <x v="0"/>
    <x v="0"/>
    <s v="No"/>
    <s v="No"/>
    <s v="No"/>
    <s v="No"/>
    <n v="0"/>
    <n v="0"/>
    <n v="0"/>
  </r>
  <r>
    <s v="8/7/2020 12:52"/>
    <x v="0"/>
    <n v="24"/>
    <x v="12"/>
    <x v="3"/>
    <x v="0"/>
    <x v="1"/>
    <s v="Yes"/>
    <s v="Yes"/>
    <s v="Yes"/>
    <s v="No"/>
    <n v="1"/>
    <n v="1"/>
    <n v="1"/>
  </r>
  <r>
    <s v="8/7/2020 13:05"/>
    <x v="0"/>
    <n v="20"/>
    <x v="2"/>
    <x v="1"/>
    <x v="1"/>
    <x v="0"/>
    <s v="No"/>
    <s v="Yes"/>
    <s v="No"/>
    <s v="No"/>
    <n v="0"/>
    <n v="1"/>
    <n v="0"/>
  </r>
  <r>
    <s v="8/7/2020 13:07"/>
    <x v="0"/>
    <n v="18"/>
    <x v="13"/>
    <x v="1"/>
    <x v="1"/>
    <x v="1"/>
    <s v="Yes"/>
    <s v="Yes"/>
    <s v="Yes"/>
    <s v="No"/>
    <n v="1"/>
    <n v="1"/>
    <n v="1"/>
  </r>
  <r>
    <s v="8/7/2020 13:12"/>
    <x v="0"/>
    <n v="19"/>
    <x v="0"/>
    <x v="0"/>
    <x v="0"/>
    <x v="0"/>
    <s v="No"/>
    <s v="No"/>
    <s v="Yes"/>
    <s v="No"/>
    <n v="0"/>
    <n v="0"/>
    <n v="1"/>
  </r>
  <r>
    <s v="8/7/2020 13:13"/>
    <x v="0"/>
    <n v="18"/>
    <x v="0"/>
    <x v="1"/>
    <x v="0"/>
    <x v="0"/>
    <s v="No"/>
    <s v="No"/>
    <s v="No"/>
    <s v="No"/>
    <n v="0"/>
    <n v="0"/>
    <n v="0"/>
  </r>
  <r>
    <s v="8/7/2020 13:13"/>
    <x v="0"/>
    <n v="24"/>
    <x v="6"/>
    <x v="0"/>
    <x v="1"/>
    <x v="0"/>
    <s v="No"/>
    <s v="No"/>
    <s v="No"/>
    <s v="No"/>
    <n v="0"/>
    <n v="0"/>
    <n v="0"/>
  </r>
  <r>
    <s v="8/7/2020 13:15"/>
    <x v="0"/>
    <n v="24"/>
    <x v="0"/>
    <x v="0"/>
    <x v="0"/>
    <x v="0"/>
    <s v="No"/>
    <s v="No"/>
    <s v="No"/>
    <s v="No"/>
    <n v="0"/>
    <n v="0"/>
    <n v="0"/>
  </r>
  <r>
    <s v="8/7/2020 13:17"/>
    <x v="0"/>
    <n v="23"/>
    <x v="6"/>
    <x v="2"/>
    <x v="1"/>
    <x v="0"/>
    <s v="Yes"/>
    <s v="Yes"/>
    <s v="Yes"/>
    <s v="No"/>
    <n v="1"/>
    <n v="1"/>
    <n v="1"/>
  </r>
  <r>
    <s v="8/7/2020 13:29"/>
    <x v="0"/>
    <n v="18"/>
    <x v="14"/>
    <x v="0"/>
    <x v="1"/>
    <x v="0"/>
    <s v="No"/>
    <s v="No"/>
    <s v="No"/>
    <s v="No"/>
    <n v="0"/>
    <n v="0"/>
    <n v="0"/>
  </r>
  <r>
    <s v="8/7/2020 13:35"/>
    <x v="0"/>
    <n v="19"/>
    <x v="0"/>
    <x v="0"/>
    <x v="1"/>
    <x v="0"/>
    <s v="No"/>
    <s v="No"/>
    <s v="No"/>
    <s v="No"/>
    <n v="0"/>
    <n v="0"/>
    <n v="0"/>
  </r>
  <r>
    <s v="8/7/2020 13:41"/>
    <x v="1"/>
    <n v="18"/>
    <x v="0"/>
    <x v="1"/>
    <x v="0"/>
    <x v="1"/>
    <s v="Yes"/>
    <s v="Yes"/>
    <s v="No"/>
    <s v="No"/>
    <n v="1"/>
    <n v="1"/>
    <n v="0"/>
  </r>
  <r>
    <s v="8/7/2020 13:58"/>
    <x v="0"/>
    <n v="24"/>
    <x v="2"/>
    <x v="2"/>
    <x v="1"/>
    <x v="1"/>
    <s v="Yes"/>
    <s v="Yes"/>
    <s v="Yes"/>
    <s v="Yes"/>
    <n v="1"/>
    <n v="1"/>
    <n v="1"/>
  </r>
  <r>
    <s v="8/7/2020 14:05"/>
    <x v="0"/>
    <n v="24"/>
    <x v="6"/>
    <x v="3"/>
    <x v="1"/>
    <x v="0"/>
    <s v="No"/>
    <s v="No"/>
    <s v="No"/>
    <s v="No"/>
    <n v="0"/>
    <n v="0"/>
    <n v="0"/>
  </r>
  <r>
    <s v="8/7/2020 14:27"/>
    <x v="0"/>
    <n v="23"/>
    <x v="15"/>
    <x v="1"/>
    <x v="0"/>
    <x v="0"/>
    <s v="No"/>
    <s v="No"/>
    <s v="No"/>
    <s v="No"/>
    <n v="0"/>
    <n v="0"/>
    <n v="0"/>
  </r>
  <r>
    <s v="8/7/2020 14:29"/>
    <x v="1"/>
    <n v="18"/>
    <x v="6"/>
    <x v="1"/>
    <x v="0"/>
    <x v="0"/>
    <s v="No"/>
    <s v="No"/>
    <s v="No"/>
    <s v="No"/>
    <n v="0"/>
    <n v="0"/>
    <n v="0"/>
  </r>
  <r>
    <s v="8/7/2020 14:29"/>
    <x v="1"/>
    <n v="19"/>
    <x v="6"/>
    <x v="0"/>
    <x v="1"/>
    <x v="0"/>
    <s v="No"/>
    <s v="No"/>
    <s v="Yes"/>
    <s v="No"/>
    <n v="0"/>
    <n v="0"/>
    <n v="1"/>
  </r>
  <r>
    <s v="8/7/2020 14:31"/>
    <x v="1"/>
    <n v="18"/>
    <x v="6"/>
    <x v="1"/>
    <x v="1"/>
    <x v="1"/>
    <s v="Yes"/>
    <s v="Yes"/>
    <s v="No"/>
    <s v="Yes"/>
    <n v="1"/>
    <n v="1"/>
    <n v="0"/>
  </r>
  <r>
    <s v="8/7/2020 14:41"/>
    <x v="0"/>
    <n v="19"/>
    <x v="2"/>
    <x v="0"/>
    <x v="0"/>
    <x v="0"/>
    <s v="Yes"/>
    <s v="Yes"/>
    <s v="Yes"/>
    <s v="No"/>
    <n v="1"/>
    <n v="1"/>
    <n v="1"/>
  </r>
  <r>
    <s v="8/7/2020 14:43"/>
    <x v="0"/>
    <n v="18"/>
    <x v="0"/>
    <x v="0"/>
    <x v="4"/>
    <x v="0"/>
    <s v="No"/>
    <s v="No"/>
    <s v="No"/>
    <s v="No"/>
    <n v="0"/>
    <n v="0"/>
    <n v="0"/>
  </r>
  <r>
    <s v="8/7/2020 14:43"/>
    <x v="0"/>
    <n v="18"/>
    <x v="3"/>
    <x v="2"/>
    <x v="0"/>
    <x v="0"/>
    <s v="Yes"/>
    <s v="Yes"/>
    <s v="No"/>
    <s v="No"/>
    <n v="1"/>
    <n v="1"/>
    <n v="0"/>
  </r>
  <r>
    <s v="8/7/2020 14:45"/>
    <x v="0"/>
    <n v="19"/>
    <x v="2"/>
    <x v="0"/>
    <x v="3"/>
    <x v="0"/>
    <s v="Yes"/>
    <s v="Yes"/>
    <s v="Yes"/>
    <s v="No"/>
    <n v="1"/>
    <n v="1"/>
    <n v="1"/>
  </r>
  <r>
    <s v="8/7/2020 14:47"/>
    <x v="0"/>
    <n v="18"/>
    <x v="16"/>
    <x v="0"/>
    <x v="1"/>
    <x v="0"/>
    <s v="No"/>
    <s v="No"/>
    <s v="No"/>
    <s v="No"/>
    <n v="0"/>
    <n v="0"/>
    <n v="0"/>
  </r>
  <r>
    <s v="8/7/2020 14:56"/>
    <x v="0"/>
    <n v="24"/>
    <x v="0"/>
    <x v="1"/>
    <x v="3"/>
    <x v="1"/>
    <s v="Yes"/>
    <s v="No"/>
    <s v="Yes"/>
    <s v="Yes"/>
    <n v="1"/>
    <n v="0"/>
    <n v="1"/>
  </r>
  <r>
    <s v="8/7/2020 14:57"/>
    <x v="0"/>
    <n v="24"/>
    <x v="2"/>
    <x v="2"/>
    <x v="0"/>
    <x v="0"/>
    <s v="No"/>
    <s v="Yes"/>
    <s v="No"/>
    <s v="No"/>
    <n v="0"/>
    <n v="1"/>
    <n v="0"/>
  </r>
  <r>
    <s v="8/7/2020 14:57"/>
    <x v="0"/>
    <n v="22"/>
    <x v="0"/>
    <x v="3"/>
    <x v="1"/>
    <x v="0"/>
    <s v="No"/>
    <s v="No"/>
    <s v="No"/>
    <s v="No"/>
    <n v="0"/>
    <n v="0"/>
    <n v="0"/>
  </r>
  <r>
    <s v="8/7/2020 14:58"/>
    <x v="0"/>
    <n v="20"/>
    <x v="17"/>
    <x v="1"/>
    <x v="0"/>
    <x v="0"/>
    <s v="Yes"/>
    <s v="No"/>
    <s v="No"/>
    <s v="No"/>
    <n v="1"/>
    <n v="0"/>
    <n v="0"/>
  </r>
  <r>
    <s v="8/7/2020 15:07"/>
    <x v="1"/>
    <n v="21"/>
    <x v="2"/>
    <x v="0"/>
    <x v="5"/>
    <x v="0"/>
    <s v="No"/>
    <s v="No"/>
    <s v="No"/>
    <s v="No"/>
    <n v="0"/>
    <n v="0"/>
    <n v="0"/>
  </r>
  <r>
    <s v="8/7/2020 15:08"/>
    <x v="1"/>
    <n v="23"/>
    <x v="18"/>
    <x v="1"/>
    <x v="1"/>
    <x v="0"/>
    <s v="No"/>
    <s v="No"/>
    <s v="Yes"/>
    <s v="No"/>
    <n v="0"/>
    <n v="0"/>
    <n v="1"/>
  </r>
  <r>
    <s v="8/7/2020 15:09"/>
    <x v="1"/>
    <n v="18"/>
    <x v="6"/>
    <x v="0"/>
    <x v="1"/>
    <x v="0"/>
    <s v="No"/>
    <s v="Yes"/>
    <s v="Yes"/>
    <s v="No"/>
    <n v="0"/>
    <n v="1"/>
    <n v="1"/>
  </r>
  <r>
    <s v="8/7/2020 15:12"/>
    <x v="0"/>
    <n v="19"/>
    <x v="0"/>
    <x v="0"/>
    <x v="1"/>
    <x v="0"/>
    <s v="No"/>
    <s v="Yes"/>
    <s v="No"/>
    <s v="No"/>
    <n v="0"/>
    <n v="1"/>
    <n v="0"/>
  </r>
  <r>
    <s v="8/7/2020 15:14"/>
    <x v="0"/>
    <n v="18"/>
    <x v="0"/>
    <x v="3"/>
    <x v="1"/>
    <x v="0"/>
    <s v="No"/>
    <s v="No"/>
    <s v="No"/>
    <s v="No"/>
    <n v="0"/>
    <n v="0"/>
    <n v="0"/>
  </r>
  <r>
    <s v="8/7/2020 15:14"/>
    <x v="1"/>
    <n v="24"/>
    <x v="6"/>
    <x v="1"/>
    <x v="0"/>
    <x v="0"/>
    <s v="Yes"/>
    <s v="No"/>
    <s v="No"/>
    <s v="No"/>
    <n v="1"/>
    <n v="0"/>
    <n v="0"/>
  </r>
  <r>
    <s v="8/7/2020 15:18"/>
    <x v="0"/>
    <n v="24"/>
    <x v="6"/>
    <x v="2"/>
    <x v="1"/>
    <x v="0"/>
    <s v="No"/>
    <s v="No"/>
    <s v="Yes"/>
    <s v="No"/>
    <n v="0"/>
    <n v="0"/>
    <n v="1"/>
  </r>
  <r>
    <s v="8/7/2020 15:27"/>
    <x v="0"/>
    <n v="23"/>
    <x v="19"/>
    <x v="0"/>
    <x v="3"/>
    <x v="1"/>
    <s v="Yes"/>
    <s v="No"/>
    <s v="Yes"/>
    <s v="Yes"/>
    <n v="1"/>
    <n v="0"/>
    <n v="1"/>
  </r>
  <r>
    <s v="8/7/2020 15:37"/>
    <x v="0"/>
    <n v="18"/>
    <x v="6"/>
    <x v="1"/>
    <x v="1"/>
    <x v="0"/>
    <s v="No"/>
    <s v="Yes"/>
    <s v="No"/>
    <s v="No"/>
    <n v="0"/>
    <n v="1"/>
    <n v="0"/>
  </r>
  <r>
    <s v="8/7/2020 15:47"/>
    <x v="0"/>
    <n v="19"/>
    <x v="20"/>
    <x v="2"/>
    <x v="0"/>
    <x v="0"/>
    <s v="No"/>
    <s v="No"/>
    <s v="No"/>
    <s v="No"/>
    <n v="0"/>
    <n v="0"/>
    <n v="0"/>
  </r>
  <r>
    <s v="8/7/2020 15:48"/>
    <x v="0"/>
    <n v="20"/>
    <x v="0"/>
    <x v="2"/>
    <x v="0"/>
    <x v="1"/>
    <s v="Yes"/>
    <s v="Yes"/>
    <s v="Yes"/>
    <s v="No"/>
    <n v="1"/>
    <n v="1"/>
    <n v="1"/>
  </r>
  <r>
    <s v="8/7/2020 15:57"/>
    <x v="0"/>
    <n v="19"/>
    <x v="6"/>
    <x v="0"/>
    <x v="1"/>
    <x v="0"/>
    <s v="Yes"/>
    <s v="No"/>
    <s v="Yes"/>
    <s v="Yes"/>
    <n v="1"/>
    <n v="0"/>
    <n v="1"/>
  </r>
  <r>
    <s v="8/7/2020 15:58"/>
    <x v="1"/>
    <n v="21"/>
    <x v="6"/>
    <x v="0"/>
    <x v="0"/>
    <x v="0"/>
    <s v="No"/>
    <s v="No"/>
    <s v="No"/>
    <s v="No"/>
    <n v="0"/>
    <n v="0"/>
    <n v="0"/>
  </r>
  <r>
    <s v="8/7/2020 16:08"/>
    <x v="1"/>
    <n v="23"/>
    <x v="16"/>
    <x v="2"/>
    <x v="1"/>
    <x v="0"/>
    <s v="No"/>
    <s v="No"/>
    <s v="No"/>
    <s v="No"/>
    <n v="0"/>
    <n v="0"/>
    <n v="0"/>
  </r>
  <r>
    <s v="8/7/2020 16:21"/>
    <x v="0"/>
    <n v="20"/>
    <x v="21"/>
    <x v="2"/>
    <x v="0"/>
    <x v="0"/>
    <s v="Yes"/>
    <s v="Yes"/>
    <s v="No"/>
    <s v="No"/>
    <n v="1"/>
    <n v="1"/>
    <n v="0"/>
  </r>
  <r>
    <s v="8/7/2020 16:22"/>
    <x v="0"/>
    <n v="18"/>
    <x v="6"/>
    <x v="0"/>
    <x v="1"/>
    <x v="0"/>
    <s v="No"/>
    <s v="No"/>
    <s v="No"/>
    <s v="No"/>
    <n v="0"/>
    <n v="0"/>
    <n v="0"/>
  </r>
  <r>
    <s v="8/7/2020 16:34"/>
    <x v="0"/>
    <n v="23"/>
    <x v="21"/>
    <x v="0"/>
    <x v="0"/>
    <x v="0"/>
    <s v="No"/>
    <s v="No"/>
    <s v="No"/>
    <s v="No"/>
    <n v="0"/>
    <n v="0"/>
    <n v="0"/>
  </r>
  <r>
    <s v="8/7/2020 16:34"/>
    <x v="0"/>
    <n v="18"/>
    <x v="22"/>
    <x v="2"/>
    <x v="0"/>
    <x v="0"/>
    <s v="No"/>
    <s v="No"/>
    <s v="Yes"/>
    <s v="No"/>
    <n v="0"/>
    <n v="0"/>
    <n v="1"/>
  </r>
  <r>
    <s v="8/7/2020 16:53"/>
    <x v="0"/>
    <n v="19"/>
    <x v="6"/>
    <x v="0"/>
    <x v="1"/>
    <x v="0"/>
    <s v="No"/>
    <s v="No"/>
    <s v="No"/>
    <s v="No"/>
    <n v="0"/>
    <n v="0"/>
    <n v="0"/>
  </r>
  <r>
    <s v="8/7/2020 17:05"/>
    <x v="0"/>
    <n v="18"/>
    <x v="23"/>
    <x v="0"/>
    <x v="1"/>
    <x v="0"/>
    <s v="No"/>
    <s v="No"/>
    <s v="Yes"/>
    <s v="No"/>
    <n v="0"/>
    <n v="0"/>
    <n v="1"/>
  </r>
  <r>
    <s v="8/7/2020 17:37"/>
    <x v="0"/>
    <n v="24"/>
    <x v="0"/>
    <x v="0"/>
    <x v="1"/>
    <x v="0"/>
    <s v="No"/>
    <s v="No"/>
    <s v="Yes"/>
    <s v="No"/>
    <n v="0"/>
    <n v="0"/>
    <n v="1"/>
  </r>
  <r>
    <s v="8/7/2020 17:46"/>
    <x v="0"/>
    <n v="24"/>
    <x v="0"/>
    <x v="0"/>
    <x v="1"/>
    <x v="0"/>
    <s v="No"/>
    <s v="No"/>
    <s v="No"/>
    <s v="No"/>
    <n v="0"/>
    <n v="0"/>
    <n v="0"/>
  </r>
  <r>
    <s v="8/7/2020 17:50"/>
    <x v="0"/>
    <n v="23"/>
    <x v="24"/>
    <x v="0"/>
    <x v="1"/>
    <x v="0"/>
    <s v="Yes"/>
    <s v="Yes"/>
    <s v="No"/>
    <s v="No"/>
    <n v="1"/>
    <n v="1"/>
    <n v="0"/>
  </r>
  <r>
    <s v="8/7/2020 18:10"/>
    <x v="0"/>
    <n v="18"/>
    <x v="0"/>
    <x v="2"/>
    <x v="0"/>
    <x v="0"/>
    <s v="No"/>
    <s v="Yes"/>
    <s v="No"/>
    <s v="No"/>
    <n v="0"/>
    <n v="1"/>
    <n v="0"/>
  </r>
  <r>
    <s v="8/7/2020 18:11"/>
    <x v="1"/>
    <n v="19"/>
    <x v="25"/>
    <x v="2"/>
    <x v="0"/>
    <x v="1"/>
    <s v="Yes"/>
    <s v="No"/>
    <s v="Yes"/>
    <s v="No"/>
    <n v="1"/>
    <n v="0"/>
    <n v="1"/>
  </r>
  <r>
    <s v="8/7/2020 19:05"/>
    <x v="0"/>
    <n v="18"/>
    <x v="26"/>
    <x v="0"/>
    <x v="1"/>
    <x v="0"/>
    <s v="Yes"/>
    <s v="No"/>
    <s v="No"/>
    <s v="No"/>
    <n v="1"/>
    <n v="0"/>
    <n v="0"/>
  </r>
  <r>
    <s v="8/7/2020 19:32"/>
    <x v="0"/>
    <n v="24"/>
    <x v="27"/>
    <x v="3"/>
    <x v="0"/>
    <x v="0"/>
    <s v="No"/>
    <s v="Yes"/>
    <s v="No"/>
    <s v="No"/>
    <n v="0"/>
    <n v="1"/>
    <n v="0"/>
  </r>
  <r>
    <s v="8/7/2020 20:36"/>
    <x v="0"/>
    <n v="24"/>
    <x v="20"/>
    <x v="0"/>
    <x v="0"/>
    <x v="0"/>
    <s v="No"/>
    <s v="No"/>
    <s v="No"/>
    <s v="No"/>
    <n v="0"/>
    <n v="0"/>
    <n v="0"/>
  </r>
  <r>
    <s v="8/7/2020 21:21"/>
    <x v="0"/>
    <n v="18"/>
    <x v="3"/>
    <x v="2"/>
    <x v="1"/>
    <x v="0"/>
    <s v="No"/>
    <s v="No"/>
    <s v="Yes"/>
    <s v="No"/>
    <n v="0"/>
    <n v="0"/>
    <n v="1"/>
  </r>
  <r>
    <s v="8/7/2020 22:35"/>
    <x v="0"/>
    <n v="19"/>
    <x v="2"/>
    <x v="2"/>
    <x v="0"/>
    <x v="1"/>
    <s v="Yes"/>
    <s v="No"/>
    <s v="No"/>
    <s v="No"/>
    <n v="1"/>
    <n v="0"/>
    <n v="0"/>
  </r>
  <r>
    <s v="9/7/2020 6:57"/>
    <x v="1"/>
    <n v="18"/>
    <x v="20"/>
    <x v="0"/>
    <x v="5"/>
    <x v="0"/>
    <s v="No"/>
    <s v="No"/>
    <s v="No"/>
    <s v="No"/>
    <n v="0"/>
    <n v="0"/>
    <n v="0"/>
  </r>
  <r>
    <s v="9/7/2020 11:43"/>
    <x v="1"/>
    <n v="24"/>
    <x v="2"/>
    <x v="2"/>
    <x v="1"/>
    <x v="0"/>
    <s v="No"/>
    <s v="Yes"/>
    <s v="No"/>
    <s v="No"/>
    <n v="0"/>
    <n v="1"/>
    <n v="0"/>
  </r>
  <r>
    <s v="9/7/2020 11:57"/>
    <x v="0"/>
    <n v="24"/>
    <x v="0"/>
    <x v="0"/>
    <x v="1"/>
    <x v="0"/>
    <s v="No"/>
    <s v="Yes"/>
    <s v="Yes"/>
    <s v="No"/>
    <n v="0"/>
    <n v="1"/>
    <n v="1"/>
  </r>
  <r>
    <s v="9/7/2020 13:15"/>
    <x v="0"/>
    <n v="23"/>
    <x v="0"/>
    <x v="0"/>
    <x v="0"/>
    <x v="0"/>
    <s v="Yes"/>
    <s v="No"/>
    <s v="No"/>
    <s v="No"/>
    <n v="1"/>
    <n v="0"/>
    <n v="0"/>
  </r>
  <r>
    <s v="9/7/2020 18:24"/>
    <x v="0"/>
    <n v="18"/>
    <x v="28"/>
    <x v="1"/>
    <x v="0"/>
    <x v="0"/>
    <s v="No"/>
    <s v="No"/>
    <s v="Yes"/>
    <s v="No"/>
    <n v="0"/>
    <n v="0"/>
    <n v="1"/>
  </r>
  <r>
    <s v="13/07/2020 10:07:32"/>
    <x v="0"/>
    <n v="19"/>
    <x v="29"/>
    <x v="2"/>
    <x v="5"/>
    <x v="0"/>
    <s v="No"/>
    <s v="No"/>
    <s v="No"/>
    <s v="No"/>
    <n v="0"/>
    <n v="0"/>
    <n v="0"/>
  </r>
  <r>
    <s v="13/07/2020 10:10:30"/>
    <x v="0"/>
    <n v="18"/>
    <x v="0"/>
    <x v="3"/>
    <x v="1"/>
    <x v="0"/>
    <s v="No"/>
    <s v="No"/>
    <s v="No"/>
    <s v="No"/>
    <n v="0"/>
    <n v="0"/>
    <n v="0"/>
  </r>
  <r>
    <s v="13/07/2020 10:11:26"/>
    <x v="0"/>
    <n v="24"/>
    <x v="30"/>
    <x v="1"/>
    <x v="1"/>
    <x v="1"/>
    <s v="Yes"/>
    <s v="Yes"/>
    <s v="Yes"/>
    <s v="No"/>
    <n v="1"/>
    <n v="1"/>
    <n v="1"/>
  </r>
  <r>
    <s v="13/07/2020 10:12:18"/>
    <x v="0"/>
    <n v="24"/>
    <x v="31"/>
    <x v="1"/>
    <x v="1"/>
    <x v="0"/>
    <s v="No"/>
    <s v="No"/>
    <s v="No"/>
    <s v="No"/>
    <n v="0"/>
    <n v="0"/>
    <n v="0"/>
  </r>
  <r>
    <s v="13/07/2020 10:12:26"/>
    <x v="0"/>
    <n v="19"/>
    <x v="0"/>
    <x v="0"/>
    <x v="0"/>
    <x v="0"/>
    <s v="Yes"/>
    <s v="Yes"/>
    <s v="No"/>
    <s v="No"/>
    <n v="1"/>
    <n v="1"/>
    <n v="0"/>
  </r>
  <r>
    <s v="13/07/2020 10:12:28"/>
    <x v="0"/>
    <n v="19"/>
    <x v="32"/>
    <x v="1"/>
    <x v="0"/>
    <x v="0"/>
    <s v="No"/>
    <s v="No"/>
    <s v="No"/>
    <s v="No"/>
    <n v="0"/>
    <n v="0"/>
    <n v="0"/>
  </r>
  <r>
    <s v="13/07/2020 10:14:46"/>
    <x v="1"/>
    <n v="23"/>
    <x v="33"/>
    <x v="0"/>
    <x v="0"/>
    <x v="0"/>
    <s v="No"/>
    <s v="No"/>
    <s v="No"/>
    <s v="No"/>
    <n v="0"/>
    <n v="0"/>
    <n v="0"/>
  </r>
  <r>
    <s v="13/07/2020 10:33:47"/>
    <x v="0"/>
    <n v="18"/>
    <x v="9"/>
    <x v="0"/>
    <x v="1"/>
    <x v="0"/>
    <s v="Yes"/>
    <s v="Yes"/>
    <s v="No"/>
    <s v="Yes"/>
    <n v="1"/>
    <n v="1"/>
    <n v="0"/>
  </r>
  <r>
    <s v="13/07/2020 10:34:08"/>
    <x v="0"/>
    <n v="19"/>
    <x v="34"/>
    <x v="2"/>
    <x v="0"/>
    <x v="0"/>
    <s v="No"/>
    <s v="No"/>
    <s v="No"/>
    <s v="No"/>
    <n v="0"/>
    <n v="0"/>
    <n v="0"/>
  </r>
  <r>
    <s v="13/07/2020 11:46:13"/>
    <x v="0"/>
    <n v="18"/>
    <x v="9"/>
    <x v="0"/>
    <x v="1"/>
    <x v="0"/>
    <s v="Yes"/>
    <s v="Yes"/>
    <s v="Yes"/>
    <s v="No"/>
    <n v="1"/>
    <n v="1"/>
    <n v="1"/>
  </r>
  <r>
    <s v="13/07/2020 11:49:02"/>
    <x v="1"/>
    <n v="24"/>
    <x v="2"/>
    <x v="0"/>
    <x v="0"/>
    <x v="0"/>
    <s v="No"/>
    <s v="Yes"/>
    <s v="No"/>
    <s v="No"/>
    <n v="0"/>
    <n v="1"/>
    <n v="0"/>
  </r>
  <r>
    <s v="13/07/2020 11:54:58"/>
    <x v="1"/>
    <n v="24"/>
    <x v="0"/>
    <x v="1"/>
    <x v="4"/>
    <x v="0"/>
    <s v="No"/>
    <s v="No"/>
    <s v="Yes"/>
    <s v="No"/>
    <n v="0"/>
    <n v="0"/>
    <n v="1"/>
  </r>
  <r>
    <s v="13/07/2020 13:57:11"/>
    <x v="0"/>
    <n v="23"/>
    <x v="35"/>
    <x v="2"/>
    <x v="1"/>
    <x v="0"/>
    <s v="No"/>
    <s v="No"/>
    <s v="Yes"/>
    <s v="No"/>
    <n v="0"/>
    <n v="0"/>
    <n v="1"/>
  </r>
  <r>
    <s v="13/07/2020 14:38:12"/>
    <x v="1"/>
    <n v="18"/>
    <x v="0"/>
    <x v="1"/>
    <x v="0"/>
    <x v="0"/>
    <s v="No"/>
    <s v="Yes"/>
    <s v="No"/>
    <s v="No"/>
    <n v="0"/>
    <n v="1"/>
    <n v="0"/>
  </r>
  <r>
    <s v="13/07/2020 14:48:05"/>
    <x v="0"/>
    <n v="19"/>
    <x v="0"/>
    <x v="1"/>
    <x v="0"/>
    <x v="1"/>
    <s v="Yes"/>
    <s v="No"/>
    <s v="No"/>
    <s v="No"/>
    <n v="1"/>
    <n v="0"/>
    <n v="0"/>
  </r>
  <r>
    <s v="13/07/2020 16:15:13"/>
    <x v="0"/>
    <n v="18"/>
    <x v="21"/>
    <x v="0"/>
    <x v="0"/>
    <x v="0"/>
    <s v="Yes"/>
    <s v="No"/>
    <s v="No"/>
    <s v="No"/>
    <n v="1"/>
    <n v="0"/>
    <n v="0"/>
  </r>
  <r>
    <s v="13/07/2020 17:30:44"/>
    <x v="0"/>
    <n v="24"/>
    <x v="36"/>
    <x v="2"/>
    <x v="5"/>
    <x v="0"/>
    <s v="No"/>
    <s v="No"/>
    <s v="Yes"/>
    <s v="No"/>
    <n v="0"/>
    <n v="0"/>
    <n v="1"/>
  </r>
  <r>
    <s v="13/07/2020 19:08:32"/>
    <x v="0"/>
    <n v="18"/>
    <x v="1"/>
    <x v="0"/>
    <x v="1"/>
    <x v="0"/>
    <s v="No"/>
    <s v="No"/>
    <s v="No"/>
    <s v="No"/>
    <n v="0"/>
    <n v="0"/>
    <n v="0"/>
  </r>
  <r>
    <s v="13/07/2020 19:56:49"/>
    <x v="0"/>
    <n v="21"/>
    <x v="6"/>
    <x v="0"/>
    <x v="1"/>
    <x v="0"/>
    <s v="No"/>
    <s v="Yes"/>
    <s v="No"/>
    <s v="No"/>
    <n v="0"/>
    <n v="1"/>
    <n v="0"/>
  </r>
  <r>
    <s v="13/07/2020 21:21:42"/>
    <x v="1"/>
    <n v="18"/>
    <x v="0"/>
    <x v="1"/>
    <x v="0"/>
    <x v="0"/>
    <s v="Yes"/>
    <s v="Yes"/>
    <s v="No"/>
    <s v="No"/>
    <n v="1"/>
    <n v="1"/>
    <n v="0"/>
  </r>
  <r>
    <s v="13/07/2020 21:22:56"/>
    <x v="0"/>
    <n v="19"/>
    <x v="37"/>
    <x v="2"/>
    <x v="1"/>
    <x v="1"/>
    <s v="Yes"/>
    <s v="No"/>
    <s v="Yes"/>
    <s v="No"/>
    <n v="1"/>
    <n v="0"/>
    <n v="1"/>
  </r>
  <r>
    <s v="13/07/2020 21:23:57"/>
    <x v="0"/>
    <n v="23"/>
    <x v="5"/>
    <x v="3"/>
    <x v="1"/>
    <x v="0"/>
    <s v="No"/>
    <s v="No"/>
    <s v="No"/>
    <s v="No"/>
    <n v="0"/>
    <n v="0"/>
    <n v="0"/>
  </r>
  <r>
    <s v="18/07/2020 20:16:21"/>
    <x v="1"/>
    <n v="20"/>
    <x v="20"/>
    <x v="1"/>
    <x v="0"/>
    <x v="0"/>
    <s v="No"/>
    <s v="No"/>
    <s v="No"/>
    <s v="No"/>
    <n v="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8/7/2020 12:02"/>
    <x v="0"/>
    <n v="18"/>
    <s v="Engineering"/>
    <s v="year 1"/>
    <s v="3.00 - 3.49"/>
    <s v="No"/>
    <s v="Yes"/>
    <s v="No"/>
    <s v="Yes"/>
    <s v="No"/>
  </r>
  <r>
    <s v="8/7/2020 12:04"/>
    <x v="1"/>
    <n v="21"/>
    <s v="Islamic education"/>
    <s v="year 2"/>
    <s v="3.00 - 3.49"/>
    <s v="No"/>
    <s v="No"/>
    <s v="Yes"/>
    <s v="No"/>
    <s v="No"/>
  </r>
  <r>
    <s v="8/7/2020 12:05"/>
    <x v="1"/>
    <n v="19"/>
    <s v="BIT"/>
    <s v="year 1"/>
    <s v="3.00 - 3.49"/>
    <s v="No"/>
    <s v="Yes"/>
    <s v="Yes"/>
    <s v="Yes"/>
    <s v="No"/>
  </r>
  <r>
    <s v="8/7/2020 12:06"/>
    <x v="0"/>
    <n v="22"/>
    <s v="Laws"/>
    <s v="year 3"/>
    <s v="3.00 - 3.49"/>
    <s v="Yes"/>
    <s v="Yes"/>
    <s v="No"/>
    <s v="No"/>
    <s v="No"/>
  </r>
  <r>
    <s v="8/7/2020 12:13"/>
    <x v="1"/>
    <n v="23"/>
    <s v="Mathemathics"/>
    <s v="year 4"/>
    <s v="3.00 - 3.49"/>
    <s v="No"/>
    <s v="No"/>
    <s v="No"/>
    <s v="No"/>
    <s v="No"/>
  </r>
  <r>
    <s v="8/7/2020 12:31"/>
    <x v="1"/>
    <n v="19"/>
    <s v="Engineering"/>
    <s v="year 2"/>
    <s v="3.50 - 4.00"/>
    <s v="No"/>
    <s v="No"/>
    <s v="No"/>
    <s v="Yes"/>
    <s v="No"/>
  </r>
  <r>
    <s v="8/7/2020 12:32"/>
    <x v="0"/>
    <n v="23"/>
    <s v="Pendidikan islam"/>
    <s v="year 2"/>
    <s v="3.50 - 4.00 "/>
    <s v="Yes"/>
    <s v="Yes"/>
    <s v="No"/>
    <s v="Yes"/>
    <s v="No"/>
  </r>
  <r>
    <s v="8/7/2020 12:33"/>
    <x v="0"/>
    <n v="18"/>
    <s v="BCS"/>
    <s v="year 1"/>
    <s v="3.50 - 4.00"/>
    <s v="No"/>
    <s v="No"/>
    <s v="Yes"/>
    <s v="No"/>
    <s v="No"/>
  </r>
  <r>
    <s v="8/7/2020 12:35"/>
    <x v="0"/>
    <n v="19"/>
    <s v="Human Resources"/>
    <s v="year 2"/>
    <s v="2.50 - 2.99"/>
    <s v="No"/>
    <s v="No"/>
    <s v="No"/>
    <s v="No"/>
    <s v="No"/>
  </r>
  <r>
    <s v="8/7/2020 12:39"/>
    <x v="1"/>
    <n v="18"/>
    <s v="Irkhs"/>
    <s v="year 1"/>
    <s v="3.50 - 4.00"/>
    <s v="No"/>
    <s v="No"/>
    <s v="Yes"/>
    <s v="Yes"/>
    <s v="No"/>
  </r>
  <r>
    <s v="8/7/2020 12:39"/>
    <x v="0"/>
    <n v="20"/>
    <s v="Psychology"/>
    <s v="year 1"/>
    <s v="3.50 - 4.00"/>
    <s v="No"/>
    <s v="No"/>
    <s v="No"/>
    <s v="No"/>
    <s v="No"/>
  </r>
  <r>
    <s v="8/7/2020 12:39"/>
    <x v="0"/>
    <n v="24"/>
    <s v="Engineering"/>
    <s v="year 3"/>
    <s v="3.50 - 4.00"/>
    <s v="Yes"/>
    <s v="Yes"/>
    <s v="No"/>
    <s v="No"/>
    <s v="No"/>
  </r>
  <r>
    <s v="8/7/2020 12:40"/>
    <x v="0"/>
    <n v="18"/>
    <s v="BCS"/>
    <s v="year 1"/>
    <s v="3.00 - 3.49"/>
    <s v="No"/>
    <s v="Yes"/>
    <s v="No"/>
    <s v="No"/>
    <s v="No"/>
  </r>
  <r>
    <s v="8/7/2020 12:41"/>
    <x v="1"/>
    <n v="19"/>
    <s v="Engineering"/>
    <s v="year 1"/>
    <s v="3.00 - 3.49"/>
    <s v="No"/>
    <s v="No"/>
    <s v="No"/>
    <s v="No"/>
    <s v="No"/>
  </r>
  <r>
    <s v="8/7/2020 12:43"/>
    <x v="0"/>
    <n v="18"/>
    <s v="KENMS"/>
    <s v="year 2"/>
    <s v="3.50 - 4.00"/>
    <s v="No"/>
    <s v="No"/>
    <s v="Yes"/>
    <s v="No"/>
    <s v="No"/>
  </r>
  <r>
    <s v="8/7/2020 12:43"/>
    <x v="1"/>
    <n v="24"/>
    <s v="BCS"/>
    <s v="year 3"/>
    <s v="3.50 - 4.00"/>
    <s v="No"/>
    <s v="No"/>
    <s v="No"/>
    <s v="No"/>
    <s v="No"/>
  </r>
  <r>
    <s v="8/7/2020 12:46"/>
    <x v="0"/>
    <n v="24"/>
    <s v="Accounting "/>
    <s v="year 3"/>
    <s v="3.00 - 3.49"/>
    <s v="No"/>
    <s v="No"/>
    <s v="No"/>
    <s v="No"/>
    <s v="No"/>
  </r>
  <r>
    <s v="8/7/2020 12:52"/>
    <x v="0"/>
    <n v="24"/>
    <s v="ENM"/>
    <s v="year 4"/>
    <s v="3.00 - 3.49"/>
    <s v="Yes"/>
    <s v="Yes"/>
    <s v="Yes"/>
    <s v="Yes"/>
    <s v="No"/>
  </r>
  <r>
    <s v="8/7/2020 13:05"/>
    <x v="0"/>
    <n v="20"/>
    <s v="BIT"/>
    <s v="year 2"/>
    <s v="3.50 - 4.00"/>
    <s v="No"/>
    <s v="No"/>
    <s v="Yes"/>
    <s v="No"/>
    <s v="No"/>
  </r>
  <r>
    <s v="8/7/2020 13:07"/>
    <x v="0"/>
    <n v="18"/>
    <s v="Marine science"/>
    <s v="year 2"/>
    <s v="3.50 - 4.00"/>
    <s v="Yes"/>
    <s v="Yes"/>
    <s v="Yes"/>
    <s v="Yes"/>
    <s v="No"/>
  </r>
  <r>
    <s v="8/7/2020 13:12"/>
    <x v="0"/>
    <n v="19"/>
    <s v="Engineering"/>
    <s v="year 1"/>
    <s v="3.00 - 3.49"/>
    <s v="No"/>
    <s v="No"/>
    <s v="No"/>
    <s v="Yes"/>
    <s v="No"/>
  </r>
  <r>
    <s v="8/7/2020 13:13"/>
    <x v="0"/>
    <n v="18"/>
    <s v="KOE"/>
    <s v="year 2"/>
    <s v="3.00 - 3.49"/>
    <s v="No"/>
    <s v="No"/>
    <s v="No"/>
    <s v="No"/>
    <s v="No"/>
  </r>
  <r>
    <s v="8/7/2020 13:13"/>
    <x v="0"/>
    <n v="24"/>
    <s v="BCS"/>
    <s v="year 1"/>
    <s v="3.50 - 4.00"/>
    <s v="No"/>
    <s v="No"/>
    <s v="No"/>
    <s v="No"/>
    <s v="No"/>
  </r>
  <r>
    <s v="8/7/2020 13:15"/>
    <x v="0"/>
    <n v="24"/>
    <s v="Engineering"/>
    <s v="year 1"/>
    <s v="3.00 - 3.49"/>
    <s v="No"/>
    <s v="No"/>
    <s v="No"/>
    <s v="No"/>
    <s v="No"/>
  </r>
  <r>
    <s v="8/7/2020 13:17"/>
    <x v="0"/>
    <n v="23"/>
    <s v="BCS"/>
    <s v="year 3"/>
    <s v="3.50 - 4.00"/>
    <s v="No"/>
    <s v="Yes"/>
    <s v="Yes"/>
    <s v="Yes"/>
    <s v="No"/>
  </r>
  <r>
    <s v="8/7/2020 13:29"/>
    <x v="0"/>
    <n v="18"/>
    <s v="Banking Studies"/>
    <s v="year 1"/>
    <s v="3.50 - 4.00"/>
    <s v="No"/>
    <s v="No"/>
    <s v="No"/>
    <s v="No"/>
    <s v="No"/>
  </r>
  <r>
    <s v="8/7/2020 13:35"/>
    <x v="0"/>
    <n v="19"/>
    <s v="Engineering"/>
    <s v="year 1"/>
    <s v="3.50 - 4.00"/>
    <s v="No"/>
    <s v="No"/>
    <s v="No"/>
    <s v="No"/>
    <s v="No"/>
  </r>
  <r>
    <s v="8/7/2020 13:41"/>
    <x v="1"/>
    <n v="18"/>
    <s v="Engineering"/>
    <s v="year 2"/>
    <s v="3.00 - 3.49"/>
    <s v="Yes"/>
    <s v="Yes"/>
    <s v="Yes"/>
    <s v="No"/>
    <s v="No"/>
  </r>
  <r>
    <s v="8/7/2020 13:58"/>
    <x v="0"/>
    <n v="24"/>
    <s v="BIT"/>
    <s v="year 3"/>
    <s v="3.50 - 4.00"/>
    <s v="Yes"/>
    <s v="Yes"/>
    <s v="Yes"/>
    <s v="Yes"/>
    <s v="Yes"/>
  </r>
  <r>
    <s v="8/7/2020 14:05"/>
    <x v="0"/>
    <n v="24"/>
    <s v="BCS"/>
    <s v="year 4"/>
    <s v="3.50 - 4.00"/>
    <s v="No"/>
    <s v="No"/>
    <s v="No"/>
    <s v="No"/>
    <s v="No"/>
  </r>
  <r>
    <s v="8/7/2020 14:27"/>
    <x v="0"/>
    <n v="23"/>
    <s v="Business Administration"/>
    <s v="year 2"/>
    <s v="3.00 - 3.49"/>
    <s v="No"/>
    <s v="No"/>
    <s v="No"/>
    <s v="No"/>
    <s v="No"/>
  </r>
  <r>
    <s v="8/7/2020 14:29"/>
    <x v="1"/>
    <n v="18"/>
    <s v="BCS"/>
    <s v="year 2"/>
    <s v="3.00 - 3.49"/>
    <s v="No"/>
    <s v="No"/>
    <s v="No"/>
    <s v="No"/>
    <s v="No"/>
  </r>
  <r>
    <s v="8/7/2020 14:29"/>
    <x v="1"/>
    <n v="19"/>
    <s v="BCS"/>
    <s v="year 1"/>
    <s v="3.50 - 4.00"/>
    <s v="No"/>
    <s v="No"/>
    <s v="No"/>
    <s v="Yes"/>
    <s v="No"/>
  </r>
  <r>
    <s v="8/7/2020 14:31"/>
    <x v="1"/>
    <n v="18"/>
    <s v="BCS"/>
    <s v="year 2"/>
    <s v="3.50 - 4.00"/>
    <s v="Yes"/>
    <s v="Yes"/>
    <s v="Yes"/>
    <s v="No"/>
    <s v="Yes"/>
  </r>
  <r>
    <s v="8/7/2020 14:41"/>
    <x v="0"/>
    <n v="19"/>
    <s v="BIT"/>
    <s v="year 1"/>
    <s v="3.00 - 3.49"/>
    <s v="No"/>
    <s v="Yes"/>
    <s v="Yes"/>
    <s v="Yes"/>
    <s v="No"/>
  </r>
  <r>
    <s v="8/7/2020 14:43"/>
    <x v="0"/>
    <n v="18"/>
    <s v="Engineering"/>
    <s v="year 1"/>
    <s v="2.00 - 2.49"/>
    <s v="No"/>
    <s v="No"/>
    <s v="No"/>
    <s v="No"/>
    <s v="No"/>
  </r>
  <r>
    <s v="8/7/2020 14:43"/>
    <x v="0"/>
    <n v="18"/>
    <s v="Law"/>
    <s v="year 3"/>
    <s v="3.00 - 3.49"/>
    <s v="No"/>
    <s v="Yes"/>
    <s v="Yes"/>
    <s v="No"/>
    <s v="No"/>
  </r>
  <r>
    <s v="8/7/2020 14:45"/>
    <x v="0"/>
    <n v="19"/>
    <s v="BIT"/>
    <s v="year 1"/>
    <s v="2.50 - 2.99"/>
    <s v="No"/>
    <s v="Yes"/>
    <s v="Yes"/>
    <s v="Yes"/>
    <s v="No"/>
  </r>
  <r>
    <s v="8/7/2020 14:47"/>
    <x v="0"/>
    <n v="18"/>
    <s v="KIRKHS"/>
    <s v="year 1"/>
    <s v="3.50 - 4.00"/>
    <s v="No"/>
    <s v="No"/>
    <s v="No"/>
    <s v="No"/>
    <s v="No"/>
  </r>
  <r>
    <s v="8/7/2020 14:56"/>
    <x v="0"/>
    <n v="24"/>
    <s v="Engineering"/>
    <s v="year 2"/>
    <s v="2.50 - 2.99"/>
    <s v="Yes"/>
    <s v="Yes"/>
    <s v="No"/>
    <s v="Yes"/>
    <s v="Yes"/>
  </r>
  <r>
    <s v="8/7/2020 14:57"/>
    <x v="0"/>
    <n v="24"/>
    <s v="BIT"/>
    <s v="year 3"/>
    <s v="3.00 - 3.49"/>
    <s v="No"/>
    <s v="No"/>
    <s v="Yes"/>
    <s v="No"/>
    <s v="No"/>
  </r>
  <r>
    <s v="8/7/2020 14:57"/>
    <x v="0"/>
    <n v="22"/>
    <s v="Engineering"/>
    <s v="year 4"/>
    <s v="3.50 - 4.00"/>
    <s v="No"/>
    <s v="No"/>
    <s v="No"/>
    <s v="No"/>
    <s v="No"/>
  </r>
  <r>
    <s v="8/7/2020 14:58"/>
    <x v="0"/>
    <n v="20"/>
    <s v="Usuluddin "/>
    <s v="year 2"/>
    <s v="3.00 - 3.49"/>
    <s v="No"/>
    <s v="Yes"/>
    <s v="No"/>
    <s v="No"/>
    <s v="No"/>
  </r>
  <r>
    <s v="8/7/2020 15:07"/>
    <x v="1"/>
    <m/>
    <s v="BIT"/>
    <s v="year 1"/>
    <s v="0 - 1.99"/>
    <s v="No"/>
    <s v="No"/>
    <s v="No"/>
    <s v="No"/>
    <s v="No"/>
  </r>
  <r>
    <s v="8/7/2020 15:08"/>
    <x v="1"/>
    <n v="23"/>
    <s v="TAASL"/>
    <s v="year 2"/>
    <s v="3.50 - 4.00"/>
    <s v="No"/>
    <s v="No"/>
    <s v="No"/>
    <s v="Yes"/>
    <s v="No"/>
  </r>
  <r>
    <s v="8/7/2020 15:09"/>
    <x v="1"/>
    <n v="18"/>
    <s v="BCS"/>
    <s v="year 1"/>
    <s v="3.50 - 4.00"/>
    <s v="No"/>
    <s v="No"/>
    <s v="Yes"/>
    <s v="Yes"/>
    <s v="No"/>
  </r>
  <r>
    <s v="8/7/2020 15:12"/>
    <x v="0"/>
    <n v="19"/>
    <s v="Engineering"/>
    <s v="year 1"/>
    <s v="3.50 - 4.00"/>
    <s v="No"/>
    <s v="No"/>
    <s v="Yes"/>
    <s v="No"/>
    <s v="No"/>
  </r>
  <r>
    <s v="8/7/2020 15:14"/>
    <x v="0"/>
    <n v="18"/>
    <s v="Engine"/>
    <s v="year 4"/>
    <s v="3.50 - 4.00"/>
    <s v="No"/>
    <s v="No"/>
    <s v="No"/>
    <s v="No"/>
    <s v="No"/>
  </r>
  <r>
    <s v="8/7/2020 15:14"/>
    <x v="1"/>
    <n v="24"/>
    <s v="BCS"/>
    <s v="year 2"/>
    <s v="3.00 - 3.49"/>
    <s v="No"/>
    <s v="Yes"/>
    <s v="No"/>
    <s v="No"/>
    <s v="No"/>
  </r>
  <r>
    <s v="8/7/2020 15:18"/>
    <x v="0"/>
    <n v="24"/>
    <s v="BCS"/>
    <s v="year 3"/>
    <s v="3.50 - 4.00"/>
    <s v="No"/>
    <s v="No"/>
    <s v="No"/>
    <s v="Yes"/>
    <s v="No"/>
  </r>
  <r>
    <s v="8/7/2020 15:27"/>
    <x v="0"/>
    <n v="23"/>
    <s v="ALA"/>
    <s v="year 1"/>
    <s v="2.50 - 2.99"/>
    <s v="Yes"/>
    <s v="Yes"/>
    <s v="No"/>
    <s v="Yes"/>
    <s v="Yes"/>
  </r>
  <r>
    <s v="8/7/2020 15:37"/>
    <x v="0"/>
    <n v="18"/>
    <s v="BCS"/>
    <s v="year 2"/>
    <s v="3.50 - 4.00"/>
    <s v="No"/>
    <s v="No"/>
    <s v="Yes"/>
    <s v="No"/>
    <s v="No"/>
  </r>
  <r>
    <s v="8/7/2020 15:47"/>
    <x v="0"/>
    <n v="19"/>
    <s v="Biomedical science"/>
    <s v="year 3"/>
    <s v="3.00 - 3.49"/>
    <s v="No"/>
    <s v="No"/>
    <s v="No"/>
    <s v="No"/>
    <s v="No"/>
  </r>
  <r>
    <s v="8/7/2020 15:48"/>
    <x v="0"/>
    <n v="20"/>
    <s v="KOE"/>
    <s v="year 3"/>
    <s v="3.00 - 3.49"/>
    <s v="Yes"/>
    <s v="Yes"/>
    <s v="Yes"/>
    <s v="Yes"/>
    <s v="No"/>
  </r>
  <r>
    <s v="8/7/2020 15:57"/>
    <x v="0"/>
    <n v="19"/>
    <s v="BCS"/>
    <s v="year 1"/>
    <s v="3.50 - 4.00"/>
    <s v="No"/>
    <s v="Yes"/>
    <s v="No"/>
    <s v="Yes"/>
    <s v="Yes"/>
  </r>
  <r>
    <s v="8/7/2020 15:58"/>
    <x v="1"/>
    <n v="21"/>
    <s v="BCS"/>
    <s v="year 1"/>
    <s v="3.00 - 3.49"/>
    <s v="No"/>
    <s v="No"/>
    <s v="No"/>
    <s v="No"/>
    <s v="No"/>
  </r>
  <r>
    <s v="8/7/2020 16:08"/>
    <x v="1"/>
    <n v="23"/>
    <s v="KIRKHS"/>
    <s v="year 3"/>
    <s v="3.50 - 4.00"/>
    <s v="No"/>
    <s v="No"/>
    <s v="No"/>
    <s v="No"/>
    <s v="No"/>
  </r>
  <r>
    <s v="8/7/2020 16:21"/>
    <x v="0"/>
    <n v="20"/>
    <s v="BENL"/>
    <s v="year 3"/>
    <s v="3.00 - 3.49"/>
    <s v="No"/>
    <s v="Yes"/>
    <s v="Yes"/>
    <s v="No"/>
    <s v="No"/>
  </r>
  <r>
    <s v="8/7/2020 16:22"/>
    <x v="0"/>
    <n v="18"/>
    <s v="BCS"/>
    <s v="year 1"/>
    <s v="3.50 - 4.00"/>
    <s v="No"/>
    <s v="No"/>
    <s v="No"/>
    <s v="No"/>
    <s v="No"/>
  </r>
  <r>
    <s v="8/7/2020 16:34"/>
    <x v="0"/>
    <n v="23"/>
    <s v="BENL"/>
    <s v="year 1"/>
    <s v="3.00 - 3.49"/>
    <s v="No"/>
    <s v="No"/>
    <s v="No"/>
    <s v="No"/>
    <s v="No"/>
  </r>
  <r>
    <s v="8/7/2020 16:34"/>
    <x v="0"/>
    <n v="18"/>
    <s v="IT"/>
    <s v="year 3"/>
    <s v="3.00 - 3.49"/>
    <s v="No"/>
    <s v="No"/>
    <s v="No"/>
    <s v="Yes"/>
    <s v="No"/>
  </r>
  <r>
    <s v="8/7/2020 16:53"/>
    <x v="0"/>
    <n v="19"/>
    <s v="BCS"/>
    <s v="year 1"/>
    <s v="3.50 - 4.00"/>
    <s v="No"/>
    <s v="No"/>
    <s v="No"/>
    <s v="No"/>
    <s v="No"/>
  </r>
  <r>
    <s v="8/7/2020 17:05"/>
    <x v="0"/>
    <n v="18"/>
    <s v="CTS"/>
    <s v="year 1"/>
    <s v="3.50 - 4.00"/>
    <s v="No"/>
    <s v="No"/>
    <s v="No"/>
    <s v="Yes"/>
    <s v="No"/>
  </r>
  <r>
    <s v="8/7/2020 17:37"/>
    <x v="0"/>
    <n v="24"/>
    <s v="engin"/>
    <s v="year 1"/>
    <s v="3.50 - 4.00"/>
    <s v="No"/>
    <s v="No"/>
    <s v="No"/>
    <s v="Yes"/>
    <s v="No"/>
  </r>
  <r>
    <s v="8/7/2020 17:46"/>
    <x v="0"/>
    <n v="24"/>
    <s v="Engine"/>
    <s v="year 1"/>
    <s v="3.50 - 4.00"/>
    <s v="No"/>
    <s v="No"/>
    <s v="No"/>
    <s v="No"/>
    <s v="No"/>
  </r>
  <r>
    <s v="8/7/2020 17:50"/>
    <x v="0"/>
    <n v="23"/>
    <s v="Econs"/>
    <s v="year 1"/>
    <s v="3.50 - 4.00"/>
    <s v="No"/>
    <s v="Yes"/>
    <s v="Yes"/>
    <s v="No"/>
    <s v="No"/>
  </r>
  <r>
    <s v="8/7/2020 18:10"/>
    <x v="0"/>
    <n v="18"/>
    <s v="KOE"/>
    <s v="year 3"/>
    <s v="3.00 - 3.49"/>
    <s v="No"/>
    <s v="No"/>
    <s v="Yes"/>
    <s v="No"/>
    <s v="No"/>
  </r>
  <r>
    <s v="8/7/2020 18:11"/>
    <x v="1"/>
    <n v="19"/>
    <s v="MHSC"/>
    <s v="year 3"/>
    <s v="3.00 - 3.49"/>
    <s v="Yes"/>
    <s v="Yes"/>
    <s v="No"/>
    <s v="Yes"/>
    <s v="No"/>
  </r>
  <r>
    <s v="8/7/2020 19:05"/>
    <x v="0"/>
    <n v="18"/>
    <s v="Malcom"/>
    <s v="year 1"/>
    <s v="3.50 - 4.00"/>
    <s v="No"/>
    <s v="Yes"/>
    <s v="No"/>
    <s v="No"/>
    <s v="No"/>
  </r>
  <r>
    <s v="8/7/2020 19:32"/>
    <x v="0"/>
    <n v="24"/>
    <s v="Kop"/>
    <s v="year 4"/>
    <s v="3.00 - 3.49"/>
    <s v="No"/>
    <s v="No"/>
    <s v="Yes"/>
    <s v="No"/>
    <s v="No"/>
  </r>
  <r>
    <s v="8/7/2020 20:36"/>
    <x v="0"/>
    <n v="24"/>
    <s v="Biomedical science"/>
    <s v="year 1"/>
    <s v="3.00 - 3.49"/>
    <s v="No"/>
    <s v="No"/>
    <s v="No"/>
    <s v="No"/>
    <s v="No"/>
  </r>
  <r>
    <s v="8/7/2020 21:21"/>
    <x v="0"/>
    <n v="18"/>
    <s v="Laws"/>
    <s v="year 3"/>
    <s v="3.50 - 4.00"/>
    <s v="No"/>
    <s v="No"/>
    <s v="No"/>
    <s v="Yes"/>
    <s v="No"/>
  </r>
  <r>
    <s v="8/7/2020 22:35"/>
    <x v="0"/>
    <n v="19"/>
    <s v="BIT"/>
    <s v="year 3"/>
    <s v="3.00 - 3.49"/>
    <s v="Yes"/>
    <s v="Yes"/>
    <s v="No"/>
    <s v="No"/>
    <s v="No"/>
  </r>
  <r>
    <s v="9/7/2020 6:57"/>
    <x v="1"/>
    <n v="18"/>
    <s v="Biomedical science"/>
    <s v="year 1"/>
    <s v="0 - 1.99"/>
    <s v="No"/>
    <s v="No"/>
    <s v="No"/>
    <s v="No"/>
    <s v="No"/>
  </r>
  <r>
    <s v="9/7/2020 11:43"/>
    <x v="1"/>
    <n v="24"/>
    <s v="BIT"/>
    <s v="year 3"/>
    <s v="3.50 - 4.00"/>
    <s v="No"/>
    <s v="No"/>
    <s v="Yes"/>
    <s v="No"/>
    <s v="No"/>
  </r>
  <r>
    <s v="9/7/2020 11:57"/>
    <x v="0"/>
    <n v="24"/>
    <s v="KOE"/>
    <s v="year 1"/>
    <s v="3.50 - 4.00"/>
    <s v="No"/>
    <s v="No"/>
    <s v="Yes"/>
    <s v="Yes"/>
    <s v="No"/>
  </r>
  <r>
    <s v="9/7/2020 13:15"/>
    <x v="0"/>
    <n v="23"/>
    <s v="Engineering"/>
    <s v="year 1"/>
    <s v="3.00 - 3.49"/>
    <s v="No"/>
    <s v="Yes"/>
    <s v="No"/>
    <s v="No"/>
    <s v="No"/>
  </r>
  <r>
    <s v="9/7/2020 18:24"/>
    <x v="0"/>
    <n v="18"/>
    <s v="Human Sciences "/>
    <s v="year 2"/>
    <s v="3.00 - 3.49"/>
    <s v="No"/>
    <s v="No"/>
    <s v="No"/>
    <s v="Yes"/>
    <s v="No"/>
  </r>
  <r>
    <s v="13/07/2020 10:07:32"/>
    <x v="0"/>
    <n v="19"/>
    <s v="Biotechnology"/>
    <s v="year 3"/>
    <s v="0 - 1.99"/>
    <s v="No"/>
    <s v="No"/>
    <s v="No"/>
    <s v="No"/>
    <s v="No"/>
  </r>
  <r>
    <s v="13/07/2020 10:10:30"/>
    <x v="0"/>
    <n v="18"/>
    <s v="Engineering"/>
    <s v="year 4"/>
    <s v="3.50 - 4.00"/>
    <s v="No"/>
    <s v="No"/>
    <s v="No"/>
    <s v="No"/>
    <s v="No"/>
  </r>
  <r>
    <s v="13/07/2020 10:11:26"/>
    <x v="0"/>
    <n v="24"/>
    <s v="Communication "/>
    <s v="year 2"/>
    <s v="3.50 - 4.00"/>
    <s v="Yes"/>
    <s v="Yes"/>
    <s v="Yes"/>
    <s v="Yes"/>
    <s v="No"/>
  </r>
  <r>
    <s v="13/07/2020 10:12:18"/>
    <x v="0"/>
    <n v="24"/>
    <s v="Diploma Nursing"/>
    <s v="year 2"/>
    <s v="3.50 - 4.00"/>
    <s v="No"/>
    <s v="No"/>
    <s v="No"/>
    <s v="No"/>
    <s v="No"/>
  </r>
  <r>
    <s v="13/07/2020 10:12:26"/>
    <x v="0"/>
    <n v="19"/>
    <s v="Engineering"/>
    <s v="year 1"/>
    <s v="3.00 - 3.49"/>
    <s v="No"/>
    <s v="Yes"/>
    <s v="Yes"/>
    <s v="No"/>
    <s v="No"/>
  </r>
  <r>
    <s v="13/07/2020 10:12:28"/>
    <x v="0"/>
    <n v="19"/>
    <s v="Pendidikan Islam "/>
    <s v="year 2"/>
    <s v="3.00 - 3.49"/>
    <s v="No"/>
    <s v="No"/>
    <s v="No"/>
    <s v="No"/>
    <s v="No"/>
  </r>
  <r>
    <s v="13/07/2020 10:14:46"/>
    <x v="1"/>
    <n v="23"/>
    <s v="Radiography"/>
    <s v="year 1"/>
    <s v="3.00 - 3.49"/>
    <s v="No"/>
    <s v="No"/>
    <s v="No"/>
    <s v="No"/>
    <s v="No"/>
  </r>
  <r>
    <s v="13/07/2020 10:33:47"/>
    <x v="0"/>
    <n v="18"/>
    <s v="psychology"/>
    <s v="year 1"/>
    <s v="3.50 - 4.00"/>
    <s v="No"/>
    <s v="Yes"/>
    <s v="Yes"/>
    <s v="No"/>
    <s v="Yes"/>
  </r>
  <r>
    <s v="13/07/2020 10:34:08"/>
    <x v="0"/>
    <n v="19"/>
    <s v="Fiqh fatwa "/>
    <s v="year 3"/>
    <s v="3.00 - 3.49"/>
    <s v="No"/>
    <s v="No"/>
    <s v="No"/>
    <s v="No"/>
    <s v="No"/>
  </r>
  <r>
    <s v="13/07/2020 11:46:13"/>
    <x v="0"/>
    <n v="18"/>
    <s v="psychology"/>
    <s v="year 1"/>
    <s v="3.50 - 4.00"/>
    <s v="No"/>
    <s v="Yes"/>
    <s v="Yes"/>
    <s v="Yes"/>
    <s v="No"/>
  </r>
  <r>
    <s v="13/07/2020 11:49:02"/>
    <x v="1"/>
    <n v="24"/>
    <s v="BIT"/>
    <s v="year 1"/>
    <s v="3.00 - 3.49"/>
    <s v="No"/>
    <s v="No"/>
    <s v="Yes"/>
    <s v="No"/>
    <s v="No"/>
  </r>
  <r>
    <s v="13/07/2020 11:54:58"/>
    <x v="1"/>
    <n v="24"/>
    <s v="Engineering"/>
    <s v="year 2"/>
    <s v="2.00 - 2.49"/>
    <s v="No"/>
    <s v="No"/>
    <s v="No"/>
    <s v="Yes"/>
    <s v="No"/>
  </r>
  <r>
    <s v="13/07/2020 13:57:11"/>
    <x v="0"/>
    <n v="23"/>
    <s v="DIPLOMA TESL"/>
    <s v="year 3"/>
    <s v="3.50 - 4.00"/>
    <s v="No"/>
    <s v="No"/>
    <s v="No"/>
    <s v="Yes"/>
    <s v="No"/>
  </r>
  <r>
    <s v="13/07/2020 14:38:12"/>
    <x v="1"/>
    <n v="18"/>
    <s v="Koe"/>
    <s v="year 2"/>
    <s v="3.00 - 3.49"/>
    <s v="No"/>
    <s v="No"/>
    <s v="Yes"/>
    <s v="No"/>
    <s v="No"/>
  </r>
  <r>
    <s v="13/07/2020 14:48:05"/>
    <x v="0"/>
    <n v="19"/>
    <s v="KOE"/>
    <s v="year 2"/>
    <s v="3.00 - 3.49"/>
    <s v="Yes"/>
    <s v="Yes"/>
    <s v="No"/>
    <s v="No"/>
    <s v="No"/>
  </r>
  <r>
    <s v="13/07/2020 16:15:13"/>
    <x v="0"/>
    <n v="18"/>
    <s v="BENL"/>
    <s v="year 1"/>
    <s v="3.00 - 3.49"/>
    <s v="No"/>
    <s v="Yes"/>
    <s v="No"/>
    <s v="No"/>
    <s v="No"/>
  </r>
  <r>
    <s v="13/07/2020 17:30:44"/>
    <x v="0"/>
    <n v="24"/>
    <s v="Fiqh"/>
    <s v="year 3"/>
    <s v="0 - 1.99"/>
    <s v="No"/>
    <s v="No"/>
    <s v="No"/>
    <s v="Yes"/>
    <s v="No"/>
  </r>
  <r>
    <s v="13/07/2020 19:08:32"/>
    <x v="0"/>
    <n v="18"/>
    <s v="Islamic Education"/>
    <s v="year 1"/>
    <s v="3.50 - 4.00"/>
    <s v="No"/>
    <s v="No"/>
    <s v="No"/>
    <s v="No"/>
    <s v="No"/>
  </r>
  <r>
    <s v="13/07/2020 19:56:49"/>
    <x v="0"/>
    <n v="21"/>
    <s v="BCS"/>
    <s v="year 1"/>
    <s v="3.50 - 4.00"/>
    <s v="No"/>
    <s v="No"/>
    <s v="Yes"/>
    <s v="No"/>
    <s v="No"/>
  </r>
  <r>
    <s v="13/07/2020 21:21:42"/>
    <x v="1"/>
    <n v="18"/>
    <s v="Engineering"/>
    <s v="year 2"/>
    <s v="3.00 - 3.49"/>
    <s v="No"/>
    <s v="Yes"/>
    <s v="Yes"/>
    <s v="No"/>
    <s v="No"/>
  </r>
  <r>
    <s v="13/07/2020 21:22:56"/>
    <x v="0"/>
    <n v="19"/>
    <s v="Nursing "/>
    <s v="year 3"/>
    <s v="3.50 - 4.00"/>
    <s v="Yes"/>
    <s v="Yes"/>
    <s v="No"/>
    <s v="Yes"/>
    <s v="No"/>
  </r>
  <r>
    <s v="13/07/2020 21:23:57"/>
    <x v="0"/>
    <n v="23"/>
    <s v="Pendidikan Islam"/>
    <s v="year 4"/>
    <s v="3.50 - 4.00"/>
    <s v="No"/>
    <s v="No"/>
    <s v="No"/>
    <s v="No"/>
    <s v="No"/>
  </r>
  <r>
    <s v="18/07/2020 20:16:21"/>
    <x v="1"/>
    <n v="20"/>
    <s v="Biomedical science"/>
    <s v="year 2"/>
    <s v="3.00 - 3.49"/>
    <s v="No"/>
    <s v="No"/>
    <s v="No"/>
    <s v="No"/>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EAD34B-DAD7-4B57-9DA7-CECBFD8C271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Gender">
  <location ref="A22:D25" firstHeaderRow="0" firstDataRow="1" firstDataCol="1"/>
  <pivotFields count="14">
    <pivotField showAll="0"/>
    <pivotField axis="axisRow" showAll="0" sortType="ascending">
      <items count="3">
        <item x="0"/>
        <item x="1"/>
        <item t="default"/>
      </items>
      <autoSortScope>
        <pivotArea dataOnly="0" outline="0" fieldPosition="0">
          <references count="1">
            <reference field="4294967294" count="1" selected="0">
              <x v="2"/>
            </reference>
          </references>
        </pivotArea>
      </autoSortScope>
    </pivotField>
    <pivotField showAll="0"/>
    <pivotField showAll="0"/>
    <pivotField showAll="0">
      <items count="5">
        <item x="0"/>
        <item x="1"/>
        <item x="2"/>
        <item x="3"/>
        <item t="default"/>
      </items>
    </pivotField>
    <pivotField showAll="0">
      <items count="7">
        <item x="5"/>
        <item x="4"/>
        <item x="3"/>
        <item x="0"/>
        <item x="1"/>
        <item x="2"/>
        <item t="default"/>
      </items>
    </pivotField>
    <pivotField showAll="0">
      <items count="3">
        <item x="0"/>
        <item x="1"/>
        <item t="default"/>
      </items>
    </pivotField>
    <pivotField showAll="0"/>
    <pivotField showAll="0"/>
    <pivotField showAll="0"/>
    <pivotField showAll="0"/>
    <pivotField dataField="1" showAll="0"/>
    <pivotField dataField="1" showAll="0"/>
    <pivotField dataField="1" showAll="0"/>
  </pivotFields>
  <rowFields count="1">
    <field x="1"/>
  </rowFields>
  <rowItems count="3">
    <i>
      <x v="1"/>
    </i>
    <i>
      <x/>
    </i>
    <i t="grand">
      <x/>
    </i>
  </rowItems>
  <colFields count="1">
    <field x="-2"/>
  </colFields>
  <colItems count="3">
    <i>
      <x/>
    </i>
    <i i="1">
      <x v="1"/>
    </i>
    <i i="2">
      <x v="2"/>
    </i>
  </colItems>
  <dataFields count="3">
    <dataField name="Depression" fld="11" baseField="1" baseItem="0"/>
    <dataField name="Anxiety" fld="12" baseField="1" baseItem="0"/>
    <dataField name="Panic Attack" fld="13" baseField="1" baseItem="0"/>
  </dataFields>
  <chartFormats count="3">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1"/>
          </reference>
        </references>
      </pivotArea>
    </chartFormat>
    <chartFormat chart="12" format="14" series="1">
      <pivotArea type="data" outline="0" fieldPosition="0">
        <references count="1">
          <reference field="4294967294" count="1" selected="0">
            <x v="2"/>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997098-8543-4ACA-9C1B-ECD8C31478D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Marital Status">
  <location ref="F4:G7" firstHeaderRow="1" firstDataRow="1" firstDataCol="1"/>
  <pivotFields count="14">
    <pivotField showAll="0"/>
    <pivotField showAll="0">
      <items count="3">
        <item x="0"/>
        <item x="1"/>
        <item t="default"/>
      </items>
    </pivotField>
    <pivotField showAll="0"/>
    <pivotField showAll="0"/>
    <pivotField showAll="0">
      <items count="5">
        <item x="0"/>
        <item x="1"/>
        <item x="2"/>
        <item x="3"/>
        <item t="default"/>
      </items>
    </pivotField>
    <pivotField showAll="0">
      <items count="7">
        <item x="5"/>
        <item x="4"/>
        <item x="3"/>
        <item x="0"/>
        <item x="1"/>
        <item x="2"/>
        <item t="default"/>
      </items>
    </pivotField>
    <pivotField axis="axisRow" dataField="1" showAll="0">
      <items count="3">
        <item x="0"/>
        <item x="1"/>
        <item t="default"/>
      </items>
    </pivotField>
    <pivotField showAll="0"/>
    <pivotField showAll="0"/>
    <pivotField showAll="0"/>
    <pivotField showAll="0"/>
    <pivotField showAll="0"/>
    <pivotField showAll="0"/>
    <pivotField showAll="0"/>
  </pivotFields>
  <rowFields count="1">
    <field x="6"/>
  </rowFields>
  <rowItems count="3">
    <i>
      <x/>
    </i>
    <i>
      <x v="1"/>
    </i>
    <i t="grand">
      <x/>
    </i>
  </rowItems>
  <colItems count="1">
    <i/>
  </colItems>
  <dataFields count="1">
    <dataField name="Count of Marital status" fld="6" subtotal="count" baseField="6" baseItem="0"/>
  </dataField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6" count="1" selected="0">
            <x v="0"/>
          </reference>
        </references>
      </pivotArea>
    </chartFormat>
    <chartFormat chart="13" format="6">
      <pivotArea type="data" outline="0" fieldPosition="0">
        <references count="2">
          <reference field="4294967294" count="1" selected="0">
            <x v="0"/>
          </reference>
          <reference field="6"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99D9A1-ABE0-4B87-971C-A1376E0FA69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Course of Study">
  <location ref="N4:O43" firstHeaderRow="1" firstDataRow="1" firstDataCol="1"/>
  <pivotFields count="14">
    <pivotField showAll="0"/>
    <pivotField dataField="1" showAll="0">
      <items count="3">
        <item x="0"/>
        <item x="1"/>
        <item t="default"/>
      </items>
    </pivotField>
    <pivotField showAll="0"/>
    <pivotField axis="axisRow" showAll="0">
      <items count="44">
        <item x="11"/>
        <item x="19"/>
        <item x="14"/>
        <item x="6"/>
        <item x="21"/>
        <item x="20"/>
        <item x="29"/>
        <item x="2"/>
        <item x="15"/>
        <item x="30"/>
        <item x="23"/>
        <item x="31"/>
        <item x="35"/>
        <item x="24"/>
        <item m="1" x="40"/>
        <item m="1" x="39"/>
        <item x="0"/>
        <item x="12"/>
        <item m="1" x="42"/>
        <item x="34"/>
        <item x="7"/>
        <item x="28"/>
        <item x="8"/>
        <item x="1"/>
        <item x="22"/>
        <item x="10"/>
        <item x="16"/>
        <item m="1" x="41"/>
        <item x="27"/>
        <item m="1" x="38"/>
        <item x="3"/>
        <item x="26"/>
        <item x="13"/>
        <item x="4"/>
        <item x="25"/>
        <item x="37"/>
        <item x="5"/>
        <item x="32"/>
        <item x="9"/>
        <item x="33"/>
        <item x="18"/>
        <item x="17"/>
        <item x="36"/>
        <item t="default"/>
      </items>
    </pivotField>
    <pivotField showAll="0">
      <items count="5">
        <item x="0"/>
        <item x="1"/>
        <item x="2"/>
        <item x="3"/>
        <item t="default"/>
      </items>
    </pivotField>
    <pivotField showAll="0">
      <items count="7">
        <item x="5"/>
        <item x="4"/>
        <item x="3"/>
        <item x="0"/>
        <item x="1"/>
        <item x="2"/>
        <item t="default"/>
      </items>
    </pivotField>
    <pivotField showAll="0">
      <items count="3">
        <item x="0"/>
        <item x="1"/>
        <item t="default"/>
      </items>
    </pivotField>
    <pivotField showAll="0"/>
    <pivotField showAll="0"/>
    <pivotField showAll="0"/>
    <pivotField showAll="0"/>
    <pivotField showAll="0"/>
    <pivotField showAll="0"/>
    <pivotField showAll="0"/>
  </pivotFields>
  <rowFields count="1">
    <field x="3"/>
  </rowFields>
  <rowItems count="39">
    <i>
      <x/>
    </i>
    <i>
      <x v="1"/>
    </i>
    <i>
      <x v="2"/>
    </i>
    <i>
      <x v="3"/>
    </i>
    <i>
      <x v="4"/>
    </i>
    <i>
      <x v="5"/>
    </i>
    <i>
      <x v="6"/>
    </i>
    <i>
      <x v="7"/>
    </i>
    <i>
      <x v="8"/>
    </i>
    <i>
      <x v="9"/>
    </i>
    <i>
      <x v="10"/>
    </i>
    <i>
      <x v="11"/>
    </i>
    <i>
      <x v="12"/>
    </i>
    <i>
      <x v="13"/>
    </i>
    <i>
      <x v="16"/>
    </i>
    <i>
      <x v="17"/>
    </i>
    <i>
      <x v="19"/>
    </i>
    <i>
      <x v="20"/>
    </i>
    <i>
      <x v="21"/>
    </i>
    <i>
      <x v="22"/>
    </i>
    <i>
      <x v="23"/>
    </i>
    <i>
      <x v="24"/>
    </i>
    <i>
      <x v="25"/>
    </i>
    <i>
      <x v="26"/>
    </i>
    <i>
      <x v="28"/>
    </i>
    <i>
      <x v="30"/>
    </i>
    <i>
      <x v="31"/>
    </i>
    <i>
      <x v="32"/>
    </i>
    <i>
      <x v="33"/>
    </i>
    <i>
      <x v="34"/>
    </i>
    <i>
      <x v="35"/>
    </i>
    <i>
      <x v="36"/>
    </i>
    <i>
      <x v="37"/>
    </i>
    <i>
      <x v="38"/>
    </i>
    <i>
      <x v="39"/>
    </i>
    <i>
      <x v="40"/>
    </i>
    <i>
      <x v="41"/>
    </i>
    <i>
      <x v="42"/>
    </i>
    <i t="grand">
      <x/>
    </i>
  </rowItems>
  <colItems count="1">
    <i/>
  </colItems>
  <dataFields count="1">
    <dataField name="Student Count" fld="1" subtotal="count" baseField="3" baseItem="0"/>
  </dataFields>
  <chartFormats count="2">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BD193-4ABA-4D58-A7C6-0992F92EE11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Year">
  <location ref="A14:D19" firstHeaderRow="0" firstDataRow="1" firstDataCol="1"/>
  <pivotFields count="14">
    <pivotField showAll="0"/>
    <pivotField showAll="0">
      <items count="3">
        <item x="0"/>
        <item x="1"/>
        <item t="default"/>
      </items>
    </pivotField>
    <pivotField showAll="0"/>
    <pivotField showAll="0"/>
    <pivotField axis="axisRow" showAll="0" sortType="ascending">
      <items count="5">
        <item x="0"/>
        <item x="1"/>
        <item x="2"/>
        <item x="3"/>
        <item t="default"/>
      </items>
    </pivotField>
    <pivotField showAll="0">
      <items count="7">
        <item x="5"/>
        <item x="4"/>
        <item x="3"/>
        <item x="0"/>
        <item x="1"/>
        <item x="2"/>
        <item t="default"/>
      </items>
    </pivotField>
    <pivotField showAll="0">
      <items count="3">
        <item x="0"/>
        <item x="1"/>
        <item t="default"/>
      </items>
    </pivotField>
    <pivotField showAll="0"/>
    <pivotField showAll="0"/>
    <pivotField showAll="0"/>
    <pivotField showAll="0"/>
    <pivotField dataField="1" showAll="0"/>
    <pivotField dataField="1" showAll="0"/>
    <pivotField dataField="1" showAll="0"/>
  </pivotFields>
  <rowFields count="1">
    <field x="4"/>
  </rowFields>
  <rowItems count="5">
    <i>
      <x/>
    </i>
    <i>
      <x v="1"/>
    </i>
    <i>
      <x v="2"/>
    </i>
    <i>
      <x v="3"/>
    </i>
    <i t="grand">
      <x/>
    </i>
  </rowItems>
  <colFields count="1">
    <field x="-2"/>
  </colFields>
  <colItems count="3">
    <i>
      <x/>
    </i>
    <i i="1">
      <x v="1"/>
    </i>
    <i i="2">
      <x v="2"/>
    </i>
  </colItems>
  <dataFields count="3">
    <dataField name="Depression" fld="11" baseField="4" baseItem="0"/>
    <dataField name="Anxiety" fld="12" baseField="4" baseItem="0"/>
    <dataField name="Panic Attack" fld="13" baseField="4"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4" format="12"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1"/>
          </reference>
        </references>
      </pivotArea>
    </chartFormat>
    <chartFormat chart="14" format="14" series="1">
      <pivotArea type="data" outline="0" fieldPosition="0">
        <references count="1">
          <reference field="4294967294" count="1" selected="0">
            <x v="2"/>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8CC7BC-A36E-484A-9D9A-89D6FECDDBB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CGPA">
  <location ref="A4:D11" firstHeaderRow="0" firstDataRow="1" firstDataCol="1"/>
  <pivotFields count="14">
    <pivotField showAll="0"/>
    <pivotField showAll="0">
      <items count="3">
        <item x="0"/>
        <item x="1"/>
        <item t="default"/>
      </items>
    </pivotField>
    <pivotField showAll="0"/>
    <pivotField showAll="0"/>
    <pivotField showAll="0">
      <items count="5">
        <item x="0"/>
        <item x="1"/>
        <item x="2"/>
        <item x="3"/>
        <item t="default"/>
      </items>
    </pivotField>
    <pivotField axis="axisRow" showAll="0">
      <items count="7">
        <item x="5"/>
        <item x="4"/>
        <item x="3"/>
        <item x="0"/>
        <item x="1"/>
        <item x="2"/>
        <item t="default"/>
      </items>
    </pivotField>
    <pivotField showAll="0">
      <items count="3">
        <item x="0"/>
        <item x="1"/>
        <item t="default"/>
      </items>
    </pivotField>
    <pivotField showAll="0"/>
    <pivotField showAll="0"/>
    <pivotField showAll="0"/>
    <pivotField showAll="0"/>
    <pivotField dataField="1" showAll="0"/>
    <pivotField dataField="1" showAll="0"/>
    <pivotField dataField="1" showAll="0"/>
  </pivotFields>
  <rowFields count="1">
    <field x="5"/>
  </rowFields>
  <rowItems count="7">
    <i>
      <x/>
    </i>
    <i>
      <x v="1"/>
    </i>
    <i>
      <x v="2"/>
    </i>
    <i>
      <x v="3"/>
    </i>
    <i>
      <x v="4"/>
    </i>
    <i>
      <x v="5"/>
    </i>
    <i t="grand">
      <x/>
    </i>
  </rowItems>
  <colFields count="1">
    <field x="-2"/>
  </colFields>
  <colItems count="3">
    <i>
      <x/>
    </i>
    <i i="1">
      <x v="1"/>
    </i>
    <i i="2">
      <x v="2"/>
    </i>
  </colItems>
  <dataFields count="3">
    <dataField name="Depression" fld="11" baseField="5" baseItem="0"/>
    <dataField name="Anxiety" fld="12" baseField="5" baseItem="0"/>
    <dataField name="Panic Attack" fld="13" baseField="5"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2"/>
          </reference>
        </references>
      </pivotArea>
    </chartFormat>
    <chartFormat chart="17" format="18" series="1">
      <pivotArea type="data" outline="0" fieldPosition="0">
        <references count="1">
          <reference field="4294967294" count="1" selected="0">
            <x v="0"/>
          </reference>
        </references>
      </pivotArea>
    </chartFormat>
    <chartFormat chart="17" format="19" series="1">
      <pivotArea type="data" outline="0" fieldPosition="0">
        <references count="1">
          <reference field="4294967294" count="1" selected="0">
            <x v="1"/>
          </reference>
        </references>
      </pivotArea>
    </chartFormat>
    <chartFormat chart="17" format="20" series="1">
      <pivotArea type="data" outline="0" fieldPosition="0">
        <references count="1">
          <reference field="4294967294" count="1" selected="0">
            <x v="2"/>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E0CC46-2815-4B5A-B6EB-DBE7F084401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Gender">
  <location ref="F14:G17" firstHeaderRow="1" firstDataRow="1" firstDataCol="1"/>
  <pivotFields count="11">
    <pivotField showAll="0"/>
    <pivotField name="Gender"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Gender Count" fld="1" subtotal="count" baseField="1" baseItem="0"/>
  </dataFields>
  <chartFormats count="3">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1" count="1" selected="0">
            <x v="0"/>
          </reference>
        </references>
      </pivotArea>
    </chartFormat>
    <chartFormat chart="12" format="12">
      <pivotArea type="data" outline="0" fieldPosition="0">
        <references count="2">
          <reference field="4294967294" count="1" selected="0">
            <x v="0"/>
          </reference>
          <reference field="1"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3FE911-4F5B-4044-896B-3A2AD0E344B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Course of Study">
  <location ref="I4:L43" firstHeaderRow="0" firstDataRow="1" firstDataCol="1"/>
  <pivotFields count="14">
    <pivotField showAll="0"/>
    <pivotField showAll="0">
      <items count="3">
        <item x="0"/>
        <item x="1"/>
        <item t="default"/>
      </items>
    </pivotField>
    <pivotField showAll="0"/>
    <pivotField axis="axisRow" showAll="0">
      <items count="44">
        <item x="11"/>
        <item x="19"/>
        <item x="14"/>
        <item x="6"/>
        <item x="21"/>
        <item x="20"/>
        <item x="29"/>
        <item x="2"/>
        <item x="15"/>
        <item x="30"/>
        <item x="23"/>
        <item x="31"/>
        <item x="35"/>
        <item x="24"/>
        <item m="1" x="40"/>
        <item m="1" x="39"/>
        <item x="0"/>
        <item x="12"/>
        <item m="1" x="42"/>
        <item x="34"/>
        <item x="7"/>
        <item x="28"/>
        <item x="8"/>
        <item x="1"/>
        <item x="22"/>
        <item x="10"/>
        <item x="16"/>
        <item m="1" x="41"/>
        <item x="27"/>
        <item m="1" x="38"/>
        <item x="3"/>
        <item x="26"/>
        <item x="13"/>
        <item x="4"/>
        <item x="25"/>
        <item x="37"/>
        <item x="5"/>
        <item x="32"/>
        <item x="9"/>
        <item x="33"/>
        <item x="18"/>
        <item x="17"/>
        <item x="36"/>
        <item t="default"/>
      </items>
    </pivotField>
    <pivotField showAll="0">
      <items count="5">
        <item x="0"/>
        <item x="1"/>
        <item x="2"/>
        <item x="3"/>
        <item t="default"/>
      </items>
    </pivotField>
    <pivotField showAll="0">
      <items count="7">
        <item x="5"/>
        <item x="4"/>
        <item x="3"/>
        <item x="0"/>
        <item x="1"/>
        <item x="2"/>
        <item t="default"/>
      </items>
    </pivotField>
    <pivotField showAll="0">
      <items count="3">
        <item x="0"/>
        <item x="1"/>
        <item t="default"/>
      </items>
    </pivotField>
    <pivotField showAll="0"/>
    <pivotField showAll="0"/>
    <pivotField showAll="0"/>
    <pivotField showAll="0"/>
    <pivotField dataField="1" showAll="0"/>
    <pivotField dataField="1" showAll="0"/>
    <pivotField dataField="1" showAll="0"/>
  </pivotFields>
  <rowFields count="1">
    <field x="3"/>
  </rowFields>
  <rowItems count="39">
    <i>
      <x/>
    </i>
    <i>
      <x v="1"/>
    </i>
    <i>
      <x v="2"/>
    </i>
    <i>
      <x v="3"/>
    </i>
    <i>
      <x v="4"/>
    </i>
    <i>
      <x v="5"/>
    </i>
    <i>
      <x v="6"/>
    </i>
    <i>
      <x v="7"/>
    </i>
    <i>
      <x v="8"/>
    </i>
    <i>
      <x v="9"/>
    </i>
    <i>
      <x v="10"/>
    </i>
    <i>
      <x v="11"/>
    </i>
    <i>
      <x v="12"/>
    </i>
    <i>
      <x v="13"/>
    </i>
    <i>
      <x v="16"/>
    </i>
    <i>
      <x v="17"/>
    </i>
    <i>
      <x v="19"/>
    </i>
    <i>
      <x v="20"/>
    </i>
    <i>
      <x v="21"/>
    </i>
    <i>
      <x v="22"/>
    </i>
    <i>
      <x v="23"/>
    </i>
    <i>
      <x v="24"/>
    </i>
    <i>
      <x v="25"/>
    </i>
    <i>
      <x v="26"/>
    </i>
    <i>
      <x v="28"/>
    </i>
    <i>
      <x v="30"/>
    </i>
    <i>
      <x v="31"/>
    </i>
    <i>
      <x v="32"/>
    </i>
    <i>
      <x v="33"/>
    </i>
    <i>
      <x v="34"/>
    </i>
    <i>
      <x v="35"/>
    </i>
    <i>
      <x v="36"/>
    </i>
    <i>
      <x v="37"/>
    </i>
    <i>
      <x v="38"/>
    </i>
    <i>
      <x v="39"/>
    </i>
    <i>
      <x v="40"/>
    </i>
    <i>
      <x v="41"/>
    </i>
    <i>
      <x v="42"/>
    </i>
    <i t="grand">
      <x/>
    </i>
  </rowItems>
  <colFields count="1">
    <field x="-2"/>
  </colFields>
  <colItems count="3">
    <i>
      <x/>
    </i>
    <i i="1">
      <x v="1"/>
    </i>
    <i i="2">
      <x v="2"/>
    </i>
  </colItems>
  <dataFields count="3">
    <dataField name="Depression" fld="11" baseField="3" baseItem="0"/>
    <dataField name="Anxiety" fld="12" baseField="3" baseItem="0"/>
    <dataField name="Panic Attack" fld="13" baseField="3" baseItem="0"/>
  </dataFields>
  <chartFormats count="3">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2"/>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F178ECB-ED59-496F-8D77-1F04E9739FF4}" autoFormatId="16" applyNumberFormats="0" applyBorderFormats="0" applyFontFormats="0" applyPatternFormats="0" applyAlignmentFormats="0" applyWidthHeightFormats="0">
  <queryTableRefresh nextId="12">
    <queryTableFields count="11">
      <queryTableField id="1" name="Timestamp" tableColumnId="1"/>
      <queryTableField id="2" name="Choose your gender" tableColumnId="2"/>
      <queryTableField id="3" name="Age" tableColumnId="3"/>
      <queryTableField id="4" name="What is your course?" tableColumnId="4"/>
      <queryTableField id="5" name="Your current year of Study" tableColumnId="5"/>
      <queryTableField id="6" name="What is your CGPA?" tableColumnId="6"/>
      <queryTableField id="7" name="Marital status" tableColumnId="7"/>
      <queryTableField id="8" name="Do you have Depression?" tableColumnId="8"/>
      <queryTableField id="9" name="Do you have Anxiety?" tableColumnId="9"/>
      <queryTableField id="10" name="Do you have Panic attack?" tableColumnId="10"/>
      <queryTableField id="11" name="Did you seek any specialist for a treatment?"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oose_your_gender" xr10:uid="{03C3418C-8C4A-4494-8760-3D702D3C844B}" sourceName="Choose your gender">
  <pivotTables>
    <pivotTable tabId="3" name="PivotTable5"/>
    <pivotTable tabId="3" name="PivotTable3"/>
    <pivotTable tabId="3" name="PivotTable4"/>
    <pivotTable tabId="3" name="PivotTable6"/>
    <pivotTable tabId="3" name="PivotTable7"/>
    <pivotTable tabId="3" name="PivotTable8"/>
  </pivotTables>
  <data>
    <tabular pivotCacheId="21323164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our_current_Year_of_Study" xr10:uid="{2743D5B2-20FC-486B-AC66-23310591DB43}" sourceName="Your current Year of Study">
  <pivotTables>
    <pivotTable tabId="3" name="PivotTable5"/>
    <pivotTable tabId="3" name="PivotTable3"/>
    <pivotTable tabId="3" name="PivotTable4"/>
    <pivotTable tabId="3" name="PivotTable6"/>
    <pivotTable tabId="3" name="PivotTable7"/>
    <pivotTable tabId="3" name="PivotTable8"/>
  </pivotTables>
  <data>
    <tabular pivotCacheId="2132316406">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at_is_your_CGPA?" xr10:uid="{D706C3C3-5F54-41B3-B156-79ED76F831EE}" sourceName="What is your CGPA?">
  <pivotTables>
    <pivotTable tabId="3" name="PivotTable5"/>
    <pivotTable tabId="3" name="PivotTable3"/>
    <pivotTable tabId="3" name="PivotTable4"/>
    <pivotTable tabId="3" name="PivotTable6"/>
    <pivotTable tabId="3" name="PivotTable7"/>
    <pivotTable tabId="3" name="PivotTable8"/>
  </pivotTables>
  <data>
    <tabular pivotCacheId="2132316406">
      <items count="6">
        <i x="5" s="1"/>
        <i x="4" s="1"/>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1800BD-C8E0-4968-9FD9-4AC76964AAF8}" sourceName="Marital status">
  <pivotTables>
    <pivotTable tabId="3" name="PivotTable5"/>
    <pivotTable tabId="3" name="PivotTable3"/>
    <pivotTable tabId="3" name="PivotTable4"/>
    <pivotTable tabId="3" name="PivotTable6"/>
    <pivotTable tabId="3" name="PivotTable7"/>
    <pivotTable tabId="3" name="PivotTable8"/>
  </pivotTables>
  <data>
    <tabular pivotCacheId="213231640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oose your gender 1" xr10:uid="{D490C722-7D19-4280-9563-4AC45BDC5381}" cache="Slicer_Choose_your_gender" caption="Gender" style="SlicerStyleDark3" rowHeight="257175"/>
  <slicer name="Your current Year of Study 1" xr10:uid="{DBE5CA17-55FE-40CA-AA4D-C643DD8E407B}" cache="Slicer_Your_current_Year_of_Study" caption="Year of Study" style="SlicerStyleDark3" rowHeight="257175"/>
  <slicer name="What is your CGPA? 1" xr10:uid="{10BFB729-FE3F-4DAE-94DE-75AD392A2FF1}" cache="Slicer_What_is_your_CGPA?" caption="CGPA" style="SlicerStyleDark3" rowHeight="257175"/>
  <slicer name="Marital status 1" xr10:uid="{ABC49EBA-4365-4DC9-B299-A6974A83A9C9}" cache="Slicer_Marital_status" caption="Marital status" style="SlicerStyleDark3"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5FDDD3-0471-44DC-A4EA-30EFEF29E8BC}" name="Student_Mental_health" displayName="Student_Mental_health" ref="A1:K102" tableType="queryTable" totalsRowShown="0">
  <autoFilter ref="A1:K102" xr:uid="{175FDDD3-0471-44DC-A4EA-30EFEF29E8BC}"/>
  <tableColumns count="11">
    <tableColumn id="1" xr3:uid="{05937853-B845-4D08-9744-DBAD7E2D18B6}" uniqueName="1" name="Timestamp" queryTableFieldId="1" dataDxfId="15"/>
    <tableColumn id="2" xr3:uid="{CC4F52B8-2C1F-4848-8C12-24C90D6B0244}" uniqueName="2" name="Choose your gender" queryTableFieldId="2" dataDxfId="14"/>
    <tableColumn id="3" xr3:uid="{D95E3EF4-E44D-42C2-9173-2B0978A5A2E0}" uniqueName="3" name="Age" queryTableFieldId="3"/>
    <tableColumn id="4" xr3:uid="{55BA4502-A059-4040-9735-B2C5599D8D1F}" uniqueName="4" name="What is your course?" queryTableFieldId="4" dataDxfId="13"/>
    <tableColumn id="5" xr3:uid="{D8B6A8D0-9FFC-43E4-A015-248598B98D44}" uniqueName="5" name="Your current year of Study" queryTableFieldId="5" dataDxfId="12"/>
    <tableColumn id="6" xr3:uid="{A978EBC0-2CE7-4D7A-9D35-86CF2272FD97}" uniqueName="6" name="What is your CGPA?" queryTableFieldId="6" dataDxfId="11"/>
    <tableColumn id="7" xr3:uid="{9CA65C3B-DF32-4E8D-BF26-CEFCD3CB9F9A}" uniqueName="7" name="Marital status" queryTableFieldId="7" dataDxfId="10"/>
    <tableColumn id="8" xr3:uid="{E46628EB-064D-4B57-84BB-69080105BD6C}" uniqueName="8" name="Do you have Depression?" queryTableFieldId="8" dataDxfId="9"/>
    <tableColumn id="9" xr3:uid="{A8B8CF48-69AE-4760-B50F-0430DF2A357C}" uniqueName="9" name="Do you have Anxiety?" queryTableFieldId="9" dataDxfId="8"/>
    <tableColumn id="10" xr3:uid="{EE95574B-FAEB-4DF5-BA98-453058AA6A31}" uniqueName="10" name="Do you have Panic attack?" queryTableFieldId="10" dataDxfId="7"/>
    <tableColumn id="11" xr3:uid="{C3DD2DC7-2DE8-42DB-9541-0B61EF22EE46}" uniqueName="11" name="Did you seek any specialist for a treatment?" queryTableFieldId="11"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B8570E-1E51-4BE4-9821-7E35652DA710}" name="Table2" displayName="Table2" ref="A1:O103" totalsRowCount="1">
  <autoFilter ref="A1:O102" xr:uid="{14B8570E-1E51-4BE4-9821-7E35652DA710}"/>
  <tableColumns count="15">
    <tableColumn id="1" xr3:uid="{764AFBF6-D06B-4D29-BC76-C9661EC36EBC}" name="Timestamp"/>
    <tableColumn id="2" xr3:uid="{B345706C-3ADF-4E31-92B3-EB1465874700}" name="Choose your gender"/>
    <tableColumn id="3" xr3:uid="{D951B976-CC10-475B-8A9B-D70974B9ECE6}" name="Age" dataDxfId="5"/>
    <tableColumn id="4" xr3:uid="{9559C928-7BEC-43E7-B2EE-2A05F7033704}" name="What is your course?"/>
    <tableColumn id="5" xr3:uid="{251F7142-EFA6-4AD5-B605-6F4D77252589}" name="Your current Year of Study"/>
    <tableColumn id="6" xr3:uid="{F29A8D53-C415-49A0-9A2F-E1EAEC043039}" name="What is your CGPA?"/>
    <tableColumn id="7" xr3:uid="{FF63BA9A-04E5-4E8F-9546-0212A416F66E}" name="Marital status"/>
    <tableColumn id="8" xr3:uid="{4974A4BC-0AC0-4E5C-808C-6F5709110D73}" name="Do you have Depression?"/>
    <tableColumn id="9" xr3:uid="{A6ABBBCB-843F-4805-BE0E-382B3EB136E3}" name="Do you have Anxiety?"/>
    <tableColumn id="10" xr3:uid="{88CA3AB6-6BB4-46A1-9F39-5ADCE1303C9B}" name="Do you have Panic attack?"/>
    <tableColumn id="11" xr3:uid="{297870CB-2678-4223-AA08-CD1B8B5190B2}" name="Did you seek any specialist for a treatment?"/>
    <tableColumn id="16385" xr3:uid="{4A731F6F-7A27-4516-9C85-F5C0A186EFBF}" name="Depression (Numeric)" totalsRowFunction="sum" dataDxfId="4">
      <calculatedColumnFormula>IF(Table2[[#This Row],[Do you have Depression?]]="Yes",1,0)</calculatedColumnFormula>
    </tableColumn>
    <tableColumn id="16386" xr3:uid="{5E686506-6408-4252-8B11-B4A59062EA53}" name="Anxiety (Numeric)" totalsRowFunction="sum" dataDxfId="3">
      <calculatedColumnFormula>IF(Table2[[#This Row],[Do you have Anxiety?]]="Yes",1,0)</calculatedColumnFormula>
    </tableColumn>
    <tableColumn id="16387" xr3:uid="{3234FB49-0BB8-4875-B6C8-0CCCF0C52BA1}" name="Panic Attack (Numeric)" totalsRowFunction="sum" dataDxfId="2">
      <calculatedColumnFormula>IF(Table2[[#This Row],[Do you have Panic attack?]]="Yes",1,0)</calculatedColumnFormula>
    </tableColumn>
    <tableColumn id="13" xr3:uid="{9498B194-BB14-47F3-A311-16C13B6D1AB0}" name="CGPA_Midpoint" dataDxfId="1">
      <calculatedColumnFormula>(--LEFT(F2,FIND(" - ",F2)-1) + --MID(F2,FIND(" - ",F2)+3,LEN(F2))) / 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83733-7A25-4FE8-8E42-8FA5C0B61E84}">
  <dimension ref="A1:K102"/>
  <sheetViews>
    <sheetView topLeftCell="A22" zoomScale="85" zoomScaleNormal="85" workbookViewId="0">
      <selection activeCell="D8" sqref="D8"/>
    </sheetView>
  </sheetViews>
  <sheetFormatPr defaultRowHeight="15" x14ac:dyDescent="0.25"/>
  <cols>
    <col min="1" max="1" width="18.28515625" bestFit="1" customWidth="1"/>
    <col min="2" max="2" width="21.7109375" bestFit="1" customWidth="1"/>
    <col min="3" max="3" width="7" bestFit="1" customWidth="1"/>
    <col min="4" max="4" width="23" bestFit="1" customWidth="1"/>
    <col min="5" max="5" width="27" bestFit="1" customWidth="1"/>
    <col min="6" max="6" width="21.28515625" bestFit="1" customWidth="1"/>
    <col min="7" max="7" width="15.5703125" bestFit="1" customWidth="1"/>
    <col min="8" max="8" width="26.5703125" bestFit="1" customWidth="1"/>
    <col min="9" max="9" width="22.7109375" bestFit="1" customWidth="1"/>
    <col min="10" max="10" width="26.85546875" bestFit="1" customWidth="1"/>
    <col min="11" max="11" width="43.425781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v>18</v>
      </c>
      <c r="D2" t="s">
        <v>13</v>
      </c>
      <c r="E2" t="s">
        <v>14</v>
      </c>
      <c r="F2" t="s">
        <v>15</v>
      </c>
      <c r="G2" t="s">
        <v>16</v>
      </c>
      <c r="H2" t="s">
        <v>17</v>
      </c>
      <c r="I2" t="s">
        <v>16</v>
      </c>
      <c r="J2" t="s">
        <v>17</v>
      </c>
      <c r="K2" t="s">
        <v>16</v>
      </c>
    </row>
    <row r="3" spans="1:11" x14ac:dyDescent="0.25">
      <c r="A3" t="s">
        <v>18</v>
      </c>
      <c r="B3" t="s">
        <v>19</v>
      </c>
      <c r="C3">
        <v>21</v>
      </c>
      <c r="D3" t="s">
        <v>20</v>
      </c>
      <c r="E3" t="s">
        <v>21</v>
      </c>
      <c r="F3" t="s">
        <v>15</v>
      </c>
      <c r="G3" t="s">
        <v>16</v>
      </c>
      <c r="H3" t="s">
        <v>16</v>
      </c>
      <c r="I3" t="s">
        <v>17</v>
      </c>
      <c r="J3" t="s">
        <v>16</v>
      </c>
      <c r="K3" t="s">
        <v>16</v>
      </c>
    </row>
    <row r="4" spans="1:11" x14ac:dyDescent="0.25">
      <c r="A4" t="s">
        <v>22</v>
      </c>
      <c r="B4" t="s">
        <v>19</v>
      </c>
      <c r="C4">
        <v>19</v>
      </c>
      <c r="D4" t="s">
        <v>23</v>
      </c>
      <c r="E4" t="s">
        <v>24</v>
      </c>
      <c r="F4" t="s">
        <v>15</v>
      </c>
      <c r="G4" t="s">
        <v>16</v>
      </c>
      <c r="H4" t="s">
        <v>17</v>
      </c>
      <c r="I4" t="s">
        <v>17</v>
      </c>
      <c r="J4" t="s">
        <v>17</v>
      </c>
      <c r="K4" t="s">
        <v>16</v>
      </c>
    </row>
    <row r="5" spans="1:11" x14ac:dyDescent="0.25">
      <c r="A5" t="s">
        <v>25</v>
      </c>
      <c r="B5" t="s">
        <v>12</v>
      </c>
      <c r="C5">
        <v>22</v>
      </c>
      <c r="D5" t="s">
        <v>26</v>
      </c>
      <c r="E5" t="s">
        <v>27</v>
      </c>
      <c r="F5" t="s">
        <v>15</v>
      </c>
      <c r="G5" t="s">
        <v>17</v>
      </c>
      <c r="H5" t="s">
        <v>17</v>
      </c>
      <c r="I5" t="s">
        <v>16</v>
      </c>
      <c r="J5" t="s">
        <v>16</v>
      </c>
      <c r="K5" t="s">
        <v>16</v>
      </c>
    </row>
    <row r="6" spans="1:11" x14ac:dyDescent="0.25">
      <c r="A6" t="s">
        <v>28</v>
      </c>
      <c r="B6" t="s">
        <v>19</v>
      </c>
      <c r="C6">
        <v>23</v>
      </c>
      <c r="D6" t="s">
        <v>29</v>
      </c>
      <c r="E6" t="s">
        <v>30</v>
      </c>
      <c r="F6" t="s">
        <v>15</v>
      </c>
      <c r="G6" t="s">
        <v>16</v>
      </c>
      <c r="H6" t="s">
        <v>16</v>
      </c>
      <c r="I6" t="s">
        <v>16</v>
      </c>
      <c r="J6" t="s">
        <v>16</v>
      </c>
      <c r="K6" t="s">
        <v>16</v>
      </c>
    </row>
    <row r="7" spans="1:11" x14ac:dyDescent="0.25">
      <c r="A7" t="s">
        <v>31</v>
      </c>
      <c r="B7" t="s">
        <v>19</v>
      </c>
      <c r="C7">
        <v>19</v>
      </c>
      <c r="D7" t="s">
        <v>13</v>
      </c>
      <c r="E7" t="s">
        <v>32</v>
      </c>
      <c r="F7" t="s">
        <v>33</v>
      </c>
      <c r="G7" t="s">
        <v>16</v>
      </c>
      <c r="H7" t="s">
        <v>16</v>
      </c>
      <c r="I7" t="s">
        <v>16</v>
      </c>
      <c r="J7" t="s">
        <v>17</v>
      </c>
      <c r="K7" t="s">
        <v>16</v>
      </c>
    </row>
    <row r="8" spans="1:11" x14ac:dyDescent="0.25">
      <c r="A8" t="s">
        <v>34</v>
      </c>
      <c r="B8" t="s">
        <v>12</v>
      </c>
      <c r="C8">
        <v>23</v>
      </c>
      <c r="D8" t="s">
        <v>35</v>
      </c>
      <c r="E8" t="s">
        <v>21</v>
      </c>
      <c r="F8" t="s">
        <v>36</v>
      </c>
      <c r="G8" t="s">
        <v>17</v>
      </c>
      <c r="H8" t="s">
        <v>17</v>
      </c>
      <c r="I8" t="s">
        <v>16</v>
      </c>
      <c r="J8" t="s">
        <v>17</v>
      </c>
      <c r="K8" t="s">
        <v>16</v>
      </c>
    </row>
    <row r="9" spans="1:11" x14ac:dyDescent="0.25">
      <c r="A9" t="s">
        <v>37</v>
      </c>
      <c r="B9" t="s">
        <v>12</v>
      </c>
      <c r="C9">
        <v>18</v>
      </c>
      <c r="D9" t="s">
        <v>38</v>
      </c>
      <c r="E9" t="s">
        <v>14</v>
      </c>
      <c r="F9" t="s">
        <v>33</v>
      </c>
      <c r="G9" t="s">
        <v>16</v>
      </c>
      <c r="H9" t="s">
        <v>16</v>
      </c>
      <c r="I9" t="s">
        <v>17</v>
      </c>
      <c r="J9" t="s">
        <v>16</v>
      </c>
      <c r="K9" t="s">
        <v>16</v>
      </c>
    </row>
    <row r="10" spans="1:11" x14ac:dyDescent="0.25">
      <c r="A10" t="s">
        <v>39</v>
      </c>
      <c r="B10" t="s">
        <v>12</v>
      </c>
      <c r="C10">
        <v>19</v>
      </c>
      <c r="D10" t="s">
        <v>40</v>
      </c>
      <c r="E10" t="s">
        <v>32</v>
      </c>
      <c r="F10" t="s">
        <v>41</v>
      </c>
      <c r="G10" t="s">
        <v>16</v>
      </c>
      <c r="H10" t="s">
        <v>16</v>
      </c>
      <c r="I10" t="s">
        <v>16</v>
      </c>
      <c r="J10" t="s">
        <v>16</v>
      </c>
      <c r="K10" t="s">
        <v>16</v>
      </c>
    </row>
    <row r="11" spans="1:11" x14ac:dyDescent="0.25">
      <c r="A11" t="s">
        <v>42</v>
      </c>
      <c r="B11" t="s">
        <v>19</v>
      </c>
      <c r="C11">
        <v>18</v>
      </c>
      <c r="D11" t="s">
        <v>43</v>
      </c>
      <c r="E11" t="s">
        <v>14</v>
      </c>
      <c r="F11" t="s">
        <v>33</v>
      </c>
      <c r="G11" t="s">
        <v>16</v>
      </c>
      <c r="H11" t="s">
        <v>16</v>
      </c>
      <c r="I11" t="s">
        <v>17</v>
      </c>
      <c r="J11" t="s">
        <v>17</v>
      </c>
      <c r="K11" t="s">
        <v>16</v>
      </c>
    </row>
    <row r="12" spans="1:11" x14ac:dyDescent="0.25">
      <c r="A12" t="s">
        <v>42</v>
      </c>
      <c r="B12" t="s">
        <v>12</v>
      </c>
      <c r="C12">
        <v>20</v>
      </c>
      <c r="D12" t="s">
        <v>44</v>
      </c>
      <c r="E12" t="s">
        <v>14</v>
      </c>
      <c r="F12" t="s">
        <v>33</v>
      </c>
      <c r="G12" t="s">
        <v>16</v>
      </c>
      <c r="H12" t="s">
        <v>16</v>
      </c>
      <c r="I12" t="s">
        <v>16</v>
      </c>
      <c r="J12" t="s">
        <v>16</v>
      </c>
      <c r="K12" t="s">
        <v>16</v>
      </c>
    </row>
    <row r="13" spans="1:11" x14ac:dyDescent="0.25">
      <c r="A13" t="s">
        <v>42</v>
      </c>
      <c r="B13" t="s">
        <v>12</v>
      </c>
      <c r="C13">
        <v>24</v>
      </c>
      <c r="D13" t="s">
        <v>13</v>
      </c>
      <c r="E13" t="s">
        <v>45</v>
      </c>
      <c r="F13" t="s">
        <v>33</v>
      </c>
      <c r="G13" t="s">
        <v>17</v>
      </c>
      <c r="H13" t="s">
        <v>17</v>
      </c>
      <c r="I13" t="s">
        <v>16</v>
      </c>
      <c r="J13" t="s">
        <v>16</v>
      </c>
      <c r="K13" t="s">
        <v>16</v>
      </c>
    </row>
    <row r="14" spans="1:11" x14ac:dyDescent="0.25">
      <c r="A14" t="s">
        <v>46</v>
      </c>
      <c r="B14" t="s">
        <v>12</v>
      </c>
      <c r="C14">
        <v>18</v>
      </c>
      <c r="D14" t="s">
        <v>38</v>
      </c>
      <c r="E14" t="s">
        <v>14</v>
      </c>
      <c r="F14" t="s">
        <v>15</v>
      </c>
      <c r="G14" t="s">
        <v>16</v>
      </c>
      <c r="H14" t="s">
        <v>17</v>
      </c>
      <c r="I14" t="s">
        <v>16</v>
      </c>
      <c r="J14" t="s">
        <v>16</v>
      </c>
      <c r="K14" t="s">
        <v>16</v>
      </c>
    </row>
    <row r="15" spans="1:11" x14ac:dyDescent="0.25">
      <c r="A15" t="s">
        <v>47</v>
      </c>
      <c r="B15" t="s">
        <v>19</v>
      </c>
      <c r="C15">
        <v>19</v>
      </c>
      <c r="D15" t="s">
        <v>13</v>
      </c>
      <c r="E15" t="s">
        <v>14</v>
      </c>
      <c r="F15" t="s">
        <v>15</v>
      </c>
      <c r="G15" t="s">
        <v>16</v>
      </c>
      <c r="H15" t="s">
        <v>16</v>
      </c>
      <c r="I15" t="s">
        <v>16</v>
      </c>
      <c r="J15" t="s">
        <v>16</v>
      </c>
      <c r="K15" t="s">
        <v>16</v>
      </c>
    </row>
    <row r="16" spans="1:11" x14ac:dyDescent="0.25">
      <c r="A16" t="s">
        <v>48</v>
      </c>
      <c r="B16" t="s">
        <v>12</v>
      </c>
      <c r="C16">
        <v>18</v>
      </c>
      <c r="D16" t="s">
        <v>49</v>
      </c>
      <c r="E16" t="s">
        <v>32</v>
      </c>
      <c r="F16" t="s">
        <v>33</v>
      </c>
      <c r="G16" t="s">
        <v>16</v>
      </c>
      <c r="H16" t="s">
        <v>16</v>
      </c>
      <c r="I16" t="s">
        <v>17</v>
      </c>
      <c r="J16" t="s">
        <v>16</v>
      </c>
      <c r="K16" t="s">
        <v>16</v>
      </c>
    </row>
    <row r="17" spans="1:11" x14ac:dyDescent="0.25">
      <c r="A17" t="s">
        <v>48</v>
      </c>
      <c r="B17" t="s">
        <v>19</v>
      </c>
      <c r="C17">
        <v>24</v>
      </c>
      <c r="D17" t="s">
        <v>38</v>
      </c>
      <c r="E17" t="s">
        <v>45</v>
      </c>
      <c r="F17" t="s">
        <v>33</v>
      </c>
      <c r="G17" t="s">
        <v>16</v>
      </c>
      <c r="H17" t="s">
        <v>16</v>
      </c>
      <c r="I17" t="s">
        <v>16</v>
      </c>
      <c r="J17" t="s">
        <v>16</v>
      </c>
      <c r="K17" t="s">
        <v>16</v>
      </c>
    </row>
    <row r="18" spans="1:11" x14ac:dyDescent="0.25">
      <c r="A18" t="s">
        <v>50</v>
      </c>
      <c r="B18" t="s">
        <v>12</v>
      </c>
      <c r="C18">
        <v>24</v>
      </c>
      <c r="D18" t="s">
        <v>51</v>
      </c>
      <c r="E18" t="s">
        <v>27</v>
      </c>
      <c r="F18" t="s">
        <v>15</v>
      </c>
      <c r="G18" t="s">
        <v>16</v>
      </c>
      <c r="H18" t="s">
        <v>16</v>
      </c>
      <c r="I18" t="s">
        <v>16</v>
      </c>
      <c r="J18" t="s">
        <v>16</v>
      </c>
      <c r="K18" t="s">
        <v>16</v>
      </c>
    </row>
    <row r="19" spans="1:11" x14ac:dyDescent="0.25">
      <c r="A19" t="s">
        <v>52</v>
      </c>
      <c r="B19" t="s">
        <v>12</v>
      </c>
      <c r="C19">
        <v>24</v>
      </c>
      <c r="D19" t="s">
        <v>53</v>
      </c>
      <c r="E19" t="s">
        <v>30</v>
      </c>
      <c r="F19" t="s">
        <v>15</v>
      </c>
      <c r="G19" t="s">
        <v>17</v>
      </c>
      <c r="H19" t="s">
        <v>17</v>
      </c>
      <c r="I19" t="s">
        <v>17</v>
      </c>
      <c r="J19" t="s">
        <v>17</v>
      </c>
      <c r="K19" t="s">
        <v>16</v>
      </c>
    </row>
    <row r="20" spans="1:11" x14ac:dyDescent="0.25">
      <c r="A20" t="s">
        <v>54</v>
      </c>
      <c r="B20" t="s">
        <v>12</v>
      </c>
      <c r="C20">
        <v>20</v>
      </c>
      <c r="D20" t="s">
        <v>23</v>
      </c>
      <c r="E20" t="s">
        <v>32</v>
      </c>
      <c r="F20" t="s">
        <v>33</v>
      </c>
      <c r="G20" t="s">
        <v>16</v>
      </c>
      <c r="H20" t="s">
        <v>16</v>
      </c>
      <c r="I20" t="s">
        <v>17</v>
      </c>
      <c r="J20" t="s">
        <v>16</v>
      </c>
      <c r="K20" t="s">
        <v>16</v>
      </c>
    </row>
    <row r="21" spans="1:11" x14ac:dyDescent="0.25">
      <c r="A21" t="s">
        <v>55</v>
      </c>
      <c r="B21" t="s">
        <v>12</v>
      </c>
      <c r="C21">
        <v>18</v>
      </c>
      <c r="D21" t="s">
        <v>56</v>
      </c>
      <c r="E21" t="s">
        <v>21</v>
      </c>
      <c r="F21" t="s">
        <v>33</v>
      </c>
      <c r="G21" t="s">
        <v>17</v>
      </c>
      <c r="H21" t="s">
        <v>17</v>
      </c>
      <c r="I21" t="s">
        <v>17</v>
      </c>
      <c r="J21" t="s">
        <v>17</v>
      </c>
      <c r="K21" t="s">
        <v>16</v>
      </c>
    </row>
    <row r="22" spans="1:11" x14ac:dyDescent="0.25">
      <c r="A22" t="s">
        <v>57</v>
      </c>
      <c r="B22" t="s">
        <v>12</v>
      </c>
      <c r="C22">
        <v>19</v>
      </c>
      <c r="D22" t="s">
        <v>13</v>
      </c>
      <c r="E22" t="s">
        <v>14</v>
      </c>
      <c r="F22" t="s">
        <v>15</v>
      </c>
      <c r="G22" t="s">
        <v>16</v>
      </c>
      <c r="H22" t="s">
        <v>16</v>
      </c>
      <c r="I22" t="s">
        <v>16</v>
      </c>
      <c r="J22" t="s">
        <v>17</v>
      </c>
      <c r="K22" t="s">
        <v>16</v>
      </c>
    </row>
    <row r="23" spans="1:11" x14ac:dyDescent="0.25">
      <c r="A23" t="s">
        <v>58</v>
      </c>
      <c r="B23" t="s">
        <v>12</v>
      </c>
      <c r="C23">
        <v>18</v>
      </c>
      <c r="D23" t="s">
        <v>59</v>
      </c>
      <c r="E23" t="s">
        <v>32</v>
      </c>
      <c r="F23" t="s">
        <v>15</v>
      </c>
      <c r="G23" t="s">
        <v>16</v>
      </c>
      <c r="H23" t="s">
        <v>16</v>
      </c>
      <c r="I23" t="s">
        <v>16</v>
      </c>
      <c r="J23" t="s">
        <v>16</v>
      </c>
      <c r="K23" t="s">
        <v>16</v>
      </c>
    </row>
    <row r="24" spans="1:11" x14ac:dyDescent="0.25">
      <c r="A24" t="s">
        <v>58</v>
      </c>
      <c r="B24" t="s">
        <v>12</v>
      </c>
      <c r="C24">
        <v>24</v>
      </c>
      <c r="D24" t="s">
        <v>38</v>
      </c>
      <c r="E24" t="s">
        <v>14</v>
      </c>
      <c r="F24" t="s">
        <v>33</v>
      </c>
      <c r="G24" t="s">
        <v>16</v>
      </c>
      <c r="H24" t="s">
        <v>16</v>
      </c>
      <c r="I24" t="s">
        <v>16</v>
      </c>
      <c r="J24" t="s">
        <v>16</v>
      </c>
      <c r="K24" t="s">
        <v>16</v>
      </c>
    </row>
    <row r="25" spans="1:11" x14ac:dyDescent="0.25">
      <c r="A25" t="s">
        <v>60</v>
      </c>
      <c r="B25" t="s">
        <v>12</v>
      </c>
      <c r="C25">
        <v>24</v>
      </c>
      <c r="D25" t="s">
        <v>13</v>
      </c>
      <c r="E25" t="s">
        <v>14</v>
      </c>
      <c r="F25" t="s">
        <v>15</v>
      </c>
      <c r="G25" t="s">
        <v>16</v>
      </c>
      <c r="H25" t="s">
        <v>16</v>
      </c>
      <c r="I25" t="s">
        <v>16</v>
      </c>
      <c r="J25" t="s">
        <v>16</v>
      </c>
      <c r="K25" t="s">
        <v>16</v>
      </c>
    </row>
    <row r="26" spans="1:11" x14ac:dyDescent="0.25">
      <c r="A26" t="s">
        <v>61</v>
      </c>
      <c r="B26" t="s">
        <v>12</v>
      </c>
      <c r="C26">
        <v>23</v>
      </c>
      <c r="D26" t="s">
        <v>38</v>
      </c>
      <c r="E26" t="s">
        <v>45</v>
      </c>
      <c r="F26" t="s">
        <v>33</v>
      </c>
      <c r="G26" t="s">
        <v>16</v>
      </c>
      <c r="H26" t="s">
        <v>17</v>
      </c>
      <c r="I26" t="s">
        <v>17</v>
      </c>
      <c r="J26" t="s">
        <v>17</v>
      </c>
      <c r="K26" t="s">
        <v>16</v>
      </c>
    </row>
    <row r="27" spans="1:11" x14ac:dyDescent="0.25">
      <c r="A27" t="s">
        <v>62</v>
      </c>
      <c r="B27" t="s">
        <v>12</v>
      </c>
      <c r="C27">
        <v>18</v>
      </c>
      <c r="D27" t="s">
        <v>63</v>
      </c>
      <c r="E27" t="s">
        <v>14</v>
      </c>
      <c r="F27" t="s">
        <v>33</v>
      </c>
      <c r="G27" t="s">
        <v>16</v>
      </c>
      <c r="H27" t="s">
        <v>16</v>
      </c>
      <c r="I27" t="s">
        <v>16</v>
      </c>
      <c r="J27" t="s">
        <v>16</v>
      </c>
      <c r="K27" t="s">
        <v>16</v>
      </c>
    </row>
    <row r="28" spans="1:11" x14ac:dyDescent="0.25">
      <c r="A28" t="s">
        <v>64</v>
      </c>
      <c r="B28" t="s">
        <v>12</v>
      </c>
      <c r="C28">
        <v>19</v>
      </c>
      <c r="D28" t="s">
        <v>13</v>
      </c>
      <c r="E28" t="s">
        <v>14</v>
      </c>
      <c r="F28" t="s">
        <v>33</v>
      </c>
      <c r="G28" t="s">
        <v>16</v>
      </c>
      <c r="H28" t="s">
        <v>16</v>
      </c>
      <c r="I28" t="s">
        <v>16</v>
      </c>
      <c r="J28" t="s">
        <v>16</v>
      </c>
      <c r="K28" t="s">
        <v>16</v>
      </c>
    </row>
    <row r="29" spans="1:11" x14ac:dyDescent="0.25">
      <c r="A29" t="s">
        <v>65</v>
      </c>
      <c r="B29" t="s">
        <v>19</v>
      </c>
      <c r="C29">
        <v>18</v>
      </c>
      <c r="D29" t="s">
        <v>13</v>
      </c>
      <c r="E29" t="s">
        <v>32</v>
      </c>
      <c r="F29" t="s">
        <v>15</v>
      </c>
      <c r="G29" t="s">
        <v>17</v>
      </c>
      <c r="H29" t="s">
        <v>17</v>
      </c>
      <c r="I29" t="s">
        <v>17</v>
      </c>
      <c r="J29" t="s">
        <v>16</v>
      </c>
      <c r="K29" t="s">
        <v>16</v>
      </c>
    </row>
    <row r="30" spans="1:11" x14ac:dyDescent="0.25">
      <c r="A30" t="s">
        <v>66</v>
      </c>
      <c r="B30" t="s">
        <v>12</v>
      </c>
      <c r="C30">
        <v>24</v>
      </c>
      <c r="D30" t="s">
        <v>23</v>
      </c>
      <c r="E30" t="s">
        <v>45</v>
      </c>
      <c r="F30" t="s">
        <v>33</v>
      </c>
      <c r="G30" t="s">
        <v>17</v>
      </c>
      <c r="H30" t="s">
        <v>17</v>
      </c>
      <c r="I30" t="s">
        <v>17</v>
      </c>
      <c r="J30" t="s">
        <v>17</v>
      </c>
      <c r="K30" t="s">
        <v>17</v>
      </c>
    </row>
    <row r="31" spans="1:11" x14ac:dyDescent="0.25">
      <c r="A31" t="s">
        <v>67</v>
      </c>
      <c r="B31" t="s">
        <v>12</v>
      </c>
      <c r="C31">
        <v>24</v>
      </c>
      <c r="D31" t="s">
        <v>38</v>
      </c>
      <c r="E31" t="s">
        <v>30</v>
      </c>
      <c r="F31" t="s">
        <v>33</v>
      </c>
      <c r="G31" t="s">
        <v>16</v>
      </c>
      <c r="H31" t="s">
        <v>16</v>
      </c>
      <c r="I31" t="s">
        <v>16</v>
      </c>
      <c r="J31" t="s">
        <v>16</v>
      </c>
      <c r="K31" t="s">
        <v>16</v>
      </c>
    </row>
    <row r="32" spans="1:11" x14ac:dyDescent="0.25">
      <c r="A32" t="s">
        <v>68</v>
      </c>
      <c r="B32" t="s">
        <v>12</v>
      </c>
      <c r="C32">
        <v>23</v>
      </c>
      <c r="D32" t="s">
        <v>69</v>
      </c>
      <c r="E32" t="s">
        <v>32</v>
      </c>
      <c r="F32" t="s">
        <v>15</v>
      </c>
      <c r="G32" t="s">
        <v>16</v>
      </c>
      <c r="H32" t="s">
        <v>16</v>
      </c>
      <c r="I32" t="s">
        <v>16</v>
      </c>
      <c r="J32" t="s">
        <v>16</v>
      </c>
      <c r="K32" t="s">
        <v>16</v>
      </c>
    </row>
    <row r="33" spans="1:11" x14ac:dyDescent="0.25">
      <c r="A33" t="s">
        <v>70</v>
      </c>
      <c r="B33" t="s">
        <v>19</v>
      </c>
      <c r="C33">
        <v>18</v>
      </c>
      <c r="D33" t="s">
        <v>38</v>
      </c>
      <c r="E33" t="s">
        <v>21</v>
      </c>
      <c r="F33" t="s">
        <v>15</v>
      </c>
      <c r="G33" t="s">
        <v>16</v>
      </c>
      <c r="H33" t="s">
        <v>16</v>
      </c>
      <c r="I33" t="s">
        <v>16</v>
      </c>
      <c r="J33" t="s">
        <v>16</v>
      </c>
      <c r="K33" t="s">
        <v>16</v>
      </c>
    </row>
    <row r="34" spans="1:11" x14ac:dyDescent="0.25">
      <c r="A34" t="s">
        <v>70</v>
      </c>
      <c r="B34" t="s">
        <v>19</v>
      </c>
      <c r="C34">
        <v>19</v>
      </c>
      <c r="D34" t="s">
        <v>38</v>
      </c>
      <c r="E34" t="s">
        <v>14</v>
      </c>
      <c r="F34" t="s">
        <v>33</v>
      </c>
      <c r="G34" t="s">
        <v>16</v>
      </c>
      <c r="H34" t="s">
        <v>16</v>
      </c>
      <c r="I34" t="s">
        <v>16</v>
      </c>
      <c r="J34" t="s">
        <v>17</v>
      </c>
      <c r="K34" t="s">
        <v>16</v>
      </c>
    </row>
    <row r="35" spans="1:11" x14ac:dyDescent="0.25">
      <c r="A35" t="s">
        <v>71</v>
      </c>
      <c r="B35" t="s">
        <v>19</v>
      </c>
      <c r="C35">
        <v>18</v>
      </c>
      <c r="D35" t="s">
        <v>38</v>
      </c>
      <c r="E35" t="s">
        <v>32</v>
      </c>
      <c r="F35" t="s">
        <v>33</v>
      </c>
      <c r="G35" t="s">
        <v>17</v>
      </c>
      <c r="H35" t="s">
        <v>17</v>
      </c>
      <c r="I35" t="s">
        <v>17</v>
      </c>
      <c r="J35" t="s">
        <v>16</v>
      </c>
      <c r="K35" t="s">
        <v>17</v>
      </c>
    </row>
    <row r="36" spans="1:11" x14ac:dyDescent="0.25">
      <c r="A36" t="s">
        <v>72</v>
      </c>
      <c r="B36" t="s">
        <v>12</v>
      </c>
      <c r="C36">
        <v>19</v>
      </c>
      <c r="D36" t="s">
        <v>23</v>
      </c>
      <c r="E36" t="s">
        <v>14</v>
      </c>
      <c r="F36" t="s">
        <v>15</v>
      </c>
      <c r="G36" t="s">
        <v>16</v>
      </c>
      <c r="H36" t="s">
        <v>17</v>
      </c>
      <c r="I36" t="s">
        <v>17</v>
      </c>
      <c r="J36" t="s">
        <v>17</v>
      </c>
      <c r="K36" t="s">
        <v>16</v>
      </c>
    </row>
    <row r="37" spans="1:11" x14ac:dyDescent="0.25">
      <c r="A37" t="s">
        <v>73</v>
      </c>
      <c r="B37" t="s">
        <v>12</v>
      </c>
      <c r="C37">
        <v>18</v>
      </c>
      <c r="D37" t="s">
        <v>13</v>
      </c>
      <c r="E37" t="s">
        <v>14</v>
      </c>
      <c r="F37" t="s">
        <v>74</v>
      </c>
      <c r="G37" t="s">
        <v>16</v>
      </c>
      <c r="H37" t="s">
        <v>16</v>
      </c>
      <c r="I37" t="s">
        <v>16</v>
      </c>
      <c r="J37" t="s">
        <v>16</v>
      </c>
      <c r="K37" t="s">
        <v>16</v>
      </c>
    </row>
    <row r="38" spans="1:11" x14ac:dyDescent="0.25">
      <c r="A38" t="s">
        <v>73</v>
      </c>
      <c r="B38" t="s">
        <v>12</v>
      </c>
      <c r="C38">
        <v>18</v>
      </c>
      <c r="D38" t="s">
        <v>75</v>
      </c>
      <c r="E38" t="s">
        <v>45</v>
      </c>
      <c r="F38" t="s">
        <v>15</v>
      </c>
      <c r="G38" t="s">
        <v>16</v>
      </c>
      <c r="H38" t="s">
        <v>17</v>
      </c>
      <c r="I38" t="s">
        <v>17</v>
      </c>
      <c r="J38" t="s">
        <v>16</v>
      </c>
      <c r="K38" t="s">
        <v>16</v>
      </c>
    </row>
    <row r="39" spans="1:11" x14ac:dyDescent="0.25">
      <c r="A39" t="s">
        <v>76</v>
      </c>
      <c r="B39" t="s">
        <v>12</v>
      </c>
      <c r="C39">
        <v>19</v>
      </c>
      <c r="D39" t="s">
        <v>23</v>
      </c>
      <c r="E39" t="s">
        <v>14</v>
      </c>
      <c r="F39" t="s">
        <v>41</v>
      </c>
      <c r="G39" t="s">
        <v>16</v>
      </c>
      <c r="H39" t="s">
        <v>17</v>
      </c>
      <c r="I39" t="s">
        <v>17</v>
      </c>
      <c r="J39" t="s">
        <v>17</v>
      </c>
      <c r="K39" t="s">
        <v>16</v>
      </c>
    </row>
    <row r="40" spans="1:11" x14ac:dyDescent="0.25">
      <c r="A40" t="s">
        <v>77</v>
      </c>
      <c r="B40" t="s">
        <v>12</v>
      </c>
      <c r="C40">
        <v>18</v>
      </c>
      <c r="D40" t="s">
        <v>78</v>
      </c>
      <c r="E40" t="s">
        <v>14</v>
      </c>
      <c r="F40" t="s">
        <v>33</v>
      </c>
      <c r="G40" t="s">
        <v>16</v>
      </c>
      <c r="H40" t="s">
        <v>16</v>
      </c>
      <c r="I40" t="s">
        <v>16</v>
      </c>
      <c r="J40" t="s">
        <v>16</v>
      </c>
      <c r="K40" t="s">
        <v>16</v>
      </c>
    </row>
    <row r="41" spans="1:11" x14ac:dyDescent="0.25">
      <c r="A41" t="s">
        <v>79</v>
      </c>
      <c r="B41" t="s">
        <v>12</v>
      </c>
      <c r="C41">
        <v>24</v>
      </c>
      <c r="D41" t="s">
        <v>13</v>
      </c>
      <c r="E41" t="s">
        <v>32</v>
      </c>
      <c r="F41" t="s">
        <v>41</v>
      </c>
      <c r="G41" t="s">
        <v>17</v>
      </c>
      <c r="H41" t="s">
        <v>17</v>
      </c>
      <c r="I41" t="s">
        <v>16</v>
      </c>
      <c r="J41" t="s">
        <v>17</v>
      </c>
      <c r="K41" t="s">
        <v>17</v>
      </c>
    </row>
    <row r="42" spans="1:11" x14ac:dyDescent="0.25">
      <c r="A42" t="s">
        <v>80</v>
      </c>
      <c r="B42" t="s">
        <v>12</v>
      </c>
      <c r="C42">
        <v>24</v>
      </c>
      <c r="D42" t="s">
        <v>23</v>
      </c>
      <c r="E42" t="s">
        <v>45</v>
      </c>
      <c r="F42" t="s">
        <v>15</v>
      </c>
      <c r="G42" t="s">
        <v>16</v>
      </c>
      <c r="H42" t="s">
        <v>16</v>
      </c>
      <c r="I42" t="s">
        <v>17</v>
      </c>
      <c r="J42" t="s">
        <v>16</v>
      </c>
      <c r="K42" t="s">
        <v>16</v>
      </c>
    </row>
    <row r="43" spans="1:11" x14ac:dyDescent="0.25">
      <c r="A43" t="s">
        <v>80</v>
      </c>
      <c r="B43" t="s">
        <v>12</v>
      </c>
      <c r="C43">
        <v>22</v>
      </c>
      <c r="D43" t="s">
        <v>13</v>
      </c>
      <c r="E43" t="s">
        <v>30</v>
      </c>
      <c r="F43" t="s">
        <v>33</v>
      </c>
      <c r="G43" t="s">
        <v>16</v>
      </c>
      <c r="H43" t="s">
        <v>16</v>
      </c>
      <c r="I43" t="s">
        <v>16</v>
      </c>
      <c r="J43" t="s">
        <v>16</v>
      </c>
      <c r="K43" t="s">
        <v>16</v>
      </c>
    </row>
    <row r="44" spans="1:11" x14ac:dyDescent="0.25">
      <c r="A44" t="s">
        <v>81</v>
      </c>
      <c r="B44" t="s">
        <v>12</v>
      </c>
      <c r="C44">
        <v>20</v>
      </c>
      <c r="D44" t="s">
        <v>82</v>
      </c>
      <c r="E44" t="s">
        <v>21</v>
      </c>
      <c r="F44" t="s">
        <v>15</v>
      </c>
      <c r="G44" t="s">
        <v>16</v>
      </c>
      <c r="H44" t="s">
        <v>17</v>
      </c>
      <c r="I44" t="s">
        <v>16</v>
      </c>
      <c r="J44" t="s">
        <v>16</v>
      </c>
      <c r="K44" t="s">
        <v>16</v>
      </c>
    </row>
    <row r="45" spans="1:11" x14ac:dyDescent="0.25">
      <c r="A45" t="s">
        <v>83</v>
      </c>
      <c r="B45" t="s">
        <v>19</v>
      </c>
      <c r="D45" t="s">
        <v>23</v>
      </c>
      <c r="E45" t="s">
        <v>14</v>
      </c>
      <c r="F45" t="s">
        <v>84</v>
      </c>
      <c r="G45" t="s">
        <v>16</v>
      </c>
      <c r="H45" t="s">
        <v>16</v>
      </c>
      <c r="I45" t="s">
        <v>16</v>
      </c>
      <c r="J45" t="s">
        <v>16</v>
      </c>
      <c r="K45" t="s">
        <v>16</v>
      </c>
    </row>
    <row r="46" spans="1:11" x14ac:dyDescent="0.25">
      <c r="A46" t="s">
        <v>85</v>
      </c>
      <c r="B46" t="s">
        <v>19</v>
      </c>
      <c r="C46">
        <v>23</v>
      </c>
      <c r="D46" t="s">
        <v>86</v>
      </c>
      <c r="E46" t="s">
        <v>21</v>
      </c>
      <c r="F46" t="s">
        <v>33</v>
      </c>
      <c r="G46" t="s">
        <v>16</v>
      </c>
      <c r="H46" t="s">
        <v>16</v>
      </c>
      <c r="I46" t="s">
        <v>16</v>
      </c>
      <c r="J46" t="s">
        <v>17</v>
      </c>
      <c r="K46" t="s">
        <v>16</v>
      </c>
    </row>
    <row r="47" spans="1:11" x14ac:dyDescent="0.25">
      <c r="A47" t="s">
        <v>87</v>
      </c>
      <c r="B47" t="s">
        <v>19</v>
      </c>
      <c r="C47">
        <v>18</v>
      </c>
      <c r="D47" t="s">
        <v>38</v>
      </c>
      <c r="E47" t="s">
        <v>14</v>
      </c>
      <c r="F47" t="s">
        <v>33</v>
      </c>
      <c r="G47" t="s">
        <v>16</v>
      </c>
      <c r="H47" t="s">
        <v>16</v>
      </c>
      <c r="I47" t="s">
        <v>17</v>
      </c>
      <c r="J47" t="s">
        <v>17</v>
      </c>
      <c r="K47" t="s">
        <v>16</v>
      </c>
    </row>
    <row r="48" spans="1:11" x14ac:dyDescent="0.25">
      <c r="A48" t="s">
        <v>88</v>
      </c>
      <c r="B48" t="s">
        <v>12</v>
      </c>
      <c r="C48">
        <v>19</v>
      </c>
      <c r="D48" t="s">
        <v>13</v>
      </c>
      <c r="E48" t="s">
        <v>14</v>
      </c>
      <c r="F48" t="s">
        <v>33</v>
      </c>
      <c r="G48" t="s">
        <v>16</v>
      </c>
      <c r="H48" t="s">
        <v>16</v>
      </c>
      <c r="I48" t="s">
        <v>17</v>
      </c>
      <c r="J48" t="s">
        <v>16</v>
      </c>
      <c r="K48" t="s">
        <v>16</v>
      </c>
    </row>
    <row r="49" spans="1:11" x14ac:dyDescent="0.25">
      <c r="A49" t="s">
        <v>89</v>
      </c>
      <c r="B49" t="s">
        <v>12</v>
      </c>
      <c r="C49">
        <v>18</v>
      </c>
      <c r="D49" t="s">
        <v>90</v>
      </c>
      <c r="E49" t="s">
        <v>30</v>
      </c>
      <c r="F49" t="s">
        <v>33</v>
      </c>
      <c r="G49" t="s">
        <v>16</v>
      </c>
      <c r="H49" t="s">
        <v>16</v>
      </c>
      <c r="I49" t="s">
        <v>16</v>
      </c>
      <c r="J49" t="s">
        <v>16</v>
      </c>
      <c r="K49" t="s">
        <v>16</v>
      </c>
    </row>
    <row r="50" spans="1:11" x14ac:dyDescent="0.25">
      <c r="A50" t="s">
        <v>89</v>
      </c>
      <c r="B50" t="s">
        <v>19</v>
      </c>
      <c r="C50">
        <v>24</v>
      </c>
      <c r="D50" t="s">
        <v>38</v>
      </c>
      <c r="E50" t="s">
        <v>21</v>
      </c>
      <c r="F50" t="s">
        <v>15</v>
      </c>
      <c r="G50" t="s">
        <v>16</v>
      </c>
      <c r="H50" t="s">
        <v>17</v>
      </c>
      <c r="I50" t="s">
        <v>16</v>
      </c>
      <c r="J50" t="s">
        <v>16</v>
      </c>
      <c r="K50" t="s">
        <v>16</v>
      </c>
    </row>
    <row r="51" spans="1:11" x14ac:dyDescent="0.25">
      <c r="A51" t="s">
        <v>91</v>
      </c>
      <c r="B51" t="s">
        <v>12</v>
      </c>
      <c r="C51">
        <v>24</v>
      </c>
      <c r="D51" t="s">
        <v>38</v>
      </c>
      <c r="E51" t="s">
        <v>27</v>
      </c>
      <c r="F51" t="s">
        <v>33</v>
      </c>
      <c r="G51" t="s">
        <v>16</v>
      </c>
      <c r="H51" t="s">
        <v>16</v>
      </c>
      <c r="I51" t="s">
        <v>16</v>
      </c>
      <c r="J51" t="s">
        <v>17</v>
      </c>
      <c r="K51" t="s">
        <v>16</v>
      </c>
    </row>
    <row r="52" spans="1:11" x14ac:dyDescent="0.25">
      <c r="A52" t="s">
        <v>92</v>
      </c>
      <c r="B52" t="s">
        <v>12</v>
      </c>
      <c r="C52">
        <v>23</v>
      </c>
      <c r="D52" t="s">
        <v>93</v>
      </c>
      <c r="E52" t="s">
        <v>14</v>
      </c>
      <c r="F52" t="s">
        <v>41</v>
      </c>
      <c r="G52" t="s">
        <v>17</v>
      </c>
      <c r="H52" t="s">
        <v>17</v>
      </c>
      <c r="I52" t="s">
        <v>16</v>
      </c>
      <c r="J52" t="s">
        <v>17</v>
      </c>
      <c r="K52" t="s">
        <v>17</v>
      </c>
    </row>
    <row r="53" spans="1:11" x14ac:dyDescent="0.25">
      <c r="A53" t="s">
        <v>94</v>
      </c>
      <c r="B53" t="s">
        <v>12</v>
      </c>
      <c r="C53">
        <v>18</v>
      </c>
      <c r="D53" t="s">
        <v>38</v>
      </c>
      <c r="E53" t="s">
        <v>21</v>
      </c>
      <c r="F53" t="s">
        <v>33</v>
      </c>
      <c r="G53" t="s">
        <v>16</v>
      </c>
      <c r="H53" t="s">
        <v>16</v>
      </c>
      <c r="I53" t="s">
        <v>17</v>
      </c>
      <c r="J53" t="s">
        <v>16</v>
      </c>
      <c r="K53" t="s">
        <v>16</v>
      </c>
    </row>
    <row r="54" spans="1:11" x14ac:dyDescent="0.25">
      <c r="A54" t="s">
        <v>95</v>
      </c>
      <c r="B54" t="s">
        <v>12</v>
      </c>
      <c r="C54">
        <v>19</v>
      </c>
      <c r="D54" t="s">
        <v>96</v>
      </c>
      <c r="E54" t="s">
        <v>27</v>
      </c>
      <c r="F54" t="s">
        <v>15</v>
      </c>
      <c r="G54" t="s">
        <v>16</v>
      </c>
      <c r="H54" t="s">
        <v>16</v>
      </c>
      <c r="I54" t="s">
        <v>16</v>
      </c>
      <c r="J54" t="s">
        <v>16</v>
      </c>
      <c r="K54" t="s">
        <v>16</v>
      </c>
    </row>
    <row r="55" spans="1:11" x14ac:dyDescent="0.25">
      <c r="A55" t="s">
        <v>97</v>
      </c>
      <c r="B55" t="s">
        <v>12</v>
      </c>
      <c r="C55">
        <v>20</v>
      </c>
      <c r="D55" t="s">
        <v>98</v>
      </c>
      <c r="E55" t="s">
        <v>27</v>
      </c>
      <c r="F55" t="s">
        <v>15</v>
      </c>
      <c r="G55" t="s">
        <v>17</v>
      </c>
      <c r="H55" t="s">
        <v>17</v>
      </c>
      <c r="I55" t="s">
        <v>17</v>
      </c>
      <c r="J55" t="s">
        <v>17</v>
      </c>
      <c r="K55" t="s">
        <v>16</v>
      </c>
    </row>
    <row r="56" spans="1:11" x14ac:dyDescent="0.25">
      <c r="A56" t="s">
        <v>99</v>
      </c>
      <c r="B56" t="s">
        <v>12</v>
      </c>
      <c r="C56">
        <v>19</v>
      </c>
      <c r="D56" t="s">
        <v>38</v>
      </c>
      <c r="E56" t="s">
        <v>14</v>
      </c>
      <c r="F56" t="s">
        <v>33</v>
      </c>
      <c r="G56" t="s">
        <v>16</v>
      </c>
      <c r="H56" t="s">
        <v>17</v>
      </c>
      <c r="I56" t="s">
        <v>16</v>
      </c>
      <c r="J56" t="s">
        <v>17</v>
      </c>
      <c r="K56" t="s">
        <v>17</v>
      </c>
    </row>
    <row r="57" spans="1:11" x14ac:dyDescent="0.25">
      <c r="A57" t="s">
        <v>100</v>
      </c>
      <c r="B57" t="s">
        <v>19</v>
      </c>
      <c r="C57">
        <v>21</v>
      </c>
      <c r="D57" t="s">
        <v>38</v>
      </c>
      <c r="E57" t="s">
        <v>14</v>
      </c>
      <c r="F57" t="s">
        <v>15</v>
      </c>
      <c r="G57" t="s">
        <v>16</v>
      </c>
      <c r="H57" t="s">
        <v>16</v>
      </c>
      <c r="I57" t="s">
        <v>16</v>
      </c>
      <c r="J57" t="s">
        <v>16</v>
      </c>
      <c r="K57" t="s">
        <v>16</v>
      </c>
    </row>
    <row r="58" spans="1:11" x14ac:dyDescent="0.25">
      <c r="A58" t="s">
        <v>101</v>
      </c>
      <c r="B58" t="s">
        <v>19</v>
      </c>
      <c r="C58">
        <v>23</v>
      </c>
      <c r="D58" t="s">
        <v>102</v>
      </c>
      <c r="E58" t="s">
        <v>45</v>
      </c>
      <c r="F58" t="s">
        <v>33</v>
      </c>
      <c r="G58" t="s">
        <v>16</v>
      </c>
      <c r="H58" t="s">
        <v>16</v>
      </c>
      <c r="I58" t="s">
        <v>16</v>
      </c>
      <c r="J58" t="s">
        <v>16</v>
      </c>
      <c r="K58" t="s">
        <v>16</v>
      </c>
    </row>
    <row r="59" spans="1:11" x14ac:dyDescent="0.25">
      <c r="A59" t="s">
        <v>103</v>
      </c>
      <c r="B59" t="s">
        <v>12</v>
      </c>
      <c r="C59">
        <v>20</v>
      </c>
      <c r="D59" t="s">
        <v>104</v>
      </c>
      <c r="E59" t="s">
        <v>45</v>
      </c>
      <c r="F59" t="s">
        <v>15</v>
      </c>
      <c r="G59" t="s">
        <v>16</v>
      </c>
      <c r="H59" t="s">
        <v>17</v>
      </c>
      <c r="I59" t="s">
        <v>17</v>
      </c>
      <c r="J59" t="s">
        <v>16</v>
      </c>
      <c r="K59" t="s">
        <v>16</v>
      </c>
    </row>
    <row r="60" spans="1:11" x14ac:dyDescent="0.25">
      <c r="A60" t="s">
        <v>105</v>
      </c>
      <c r="B60" t="s">
        <v>12</v>
      </c>
      <c r="C60">
        <v>18</v>
      </c>
      <c r="D60" t="s">
        <v>38</v>
      </c>
      <c r="E60" t="s">
        <v>14</v>
      </c>
      <c r="F60" t="s">
        <v>33</v>
      </c>
      <c r="G60" t="s">
        <v>16</v>
      </c>
      <c r="H60" t="s">
        <v>16</v>
      </c>
      <c r="I60" t="s">
        <v>16</v>
      </c>
      <c r="J60" t="s">
        <v>16</v>
      </c>
      <c r="K60" t="s">
        <v>16</v>
      </c>
    </row>
    <row r="61" spans="1:11" x14ac:dyDescent="0.25">
      <c r="A61" t="s">
        <v>106</v>
      </c>
      <c r="B61" t="s">
        <v>12</v>
      </c>
      <c r="C61">
        <v>23</v>
      </c>
      <c r="D61" t="s">
        <v>107</v>
      </c>
      <c r="E61" t="s">
        <v>14</v>
      </c>
      <c r="F61" t="s">
        <v>15</v>
      </c>
      <c r="G61" t="s">
        <v>16</v>
      </c>
      <c r="H61" t="s">
        <v>16</v>
      </c>
      <c r="I61" t="s">
        <v>16</v>
      </c>
      <c r="J61" t="s">
        <v>16</v>
      </c>
      <c r="K61" t="s">
        <v>16</v>
      </c>
    </row>
    <row r="62" spans="1:11" x14ac:dyDescent="0.25">
      <c r="A62" t="s">
        <v>106</v>
      </c>
      <c r="B62" t="s">
        <v>12</v>
      </c>
      <c r="C62">
        <v>18</v>
      </c>
      <c r="D62" t="s">
        <v>108</v>
      </c>
      <c r="E62" t="s">
        <v>45</v>
      </c>
      <c r="F62" t="s">
        <v>15</v>
      </c>
      <c r="G62" t="s">
        <v>16</v>
      </c>
      <c r="H62" t="s">
        <v>16</v>
      </c>
      <c r="I62" t="s">
        <v>16</v>
      </c>
      <c r="J62" t="s">
        <v>17</v>
      </c>
      <c r="K62" t="s">
        <v>16</v>
      </c>
    </row>
    <row r="63" spans="1:11" x14ac:dyDescent="0.25">
      <c r="A63" t="s">
        <v>109</v>
      </c>
      <c r="B63" t="s">
        <v>12</v>
      </c>
      <c r="C63">
        <v>19</v>
      </c>
      <c r="D63" t="s">
        <v>38</v>
      </c>
      <c r="E63" t="s">
        <v>14</v>
      </c>
      <c r="F63" t="s">
        <v>33</v>
      </c>
      <c r="G63" t="s">
        <v>16</v>
      </c>
      <c r="H63" t="s">
        <v>16</v>
      </c>
      <c r="I63" t="s">
        <v>16</v>
      </c>
      <c r="J63" t="s">
        <v>16</v>
      </c>
      <c r="K63" t="s">
        <v>16</v>
      </c>
    </row>
    <row r="64" spans="1:11" x14ac:dyDescent="0.25">
      <c r="A64" t="s">
        <v>110</v>
      </c>
      <c r="B64" t="s">
        <v>12</v>
      </c>
      <c r="C64">
        <v>18</v>
      </c>
      <c r="D64" t="s">
        <v>111</v>
      </c>
      <c r="E64" t="s">
        <v>24</v>
      </c>
      <c r="F64" t="s">
        <v>33</v>
      </c>
      <c r="G64" t="s">
        <v>16</v>
      </c>
      <c r="H64" t="s">
        <v>16</v>
      </c>
      <c r="I64" t="s">
        <v>16</v>
      </c>
      <c r="J64" t="s">
        <v>17</v>
      </c>
      <c r="K64" t="s">
        <v>16</v>
      </c>
    </row>
    <row r="65" spans="1:11" x14ac:dyDescent="0.25">
      <c r="A65" t="s">
        <v>112</v>
      </c>
      <c r="B65" t="s">
        <v>12</v>
      </c>
      <c r="C65">
        <v>24</v>
      </c>
      <c r="D65" t="s">
        <v>113</v>
      </c>
      <c r="E65" t="s">
        <v>14</v>
      </c>
      <c r="F65" t="s">
        <v>33</v>
      </c>
      <c r="G65" t="s">
        <v>16</v>
      </c>
      <c r="H65" t="s">
        <v>16</v>
      </c>
      <c r="I65" t="s">
        <v>16</v>
      </c>
      <c r="J65" t="s">
        <v>17</v>
      </c>
      <c r="K65" t="s">
        <v>16</v>
      </c>
    </row>
    <row r="66" spans="1:11" x14ac:dyDescent="0.25">
      <c r="A66" t="s">
        <v>114</v>
      </c>
      <c r="B66" t="s">
        <v>12</v>
      </c>
      <c r="C66">
        <v>24</v>
      </c>
      <c r="D66" t="s">
        <v>90</v>
      </c>
      <c r="E66" t="s">
        <v>14</v>
      </c>
      <c r="F66" t="s">
        <v>33</v>
      </c>
      <c r="G66" t="s">
        <v>16</v>
      </c>
      <c r="H66" t="s">
        <v>16</v>
      </c>
      <c r="I66" t="s">
        <v>16</v>
      </c>
      <c r="J66" t="s">
        <v>16</v>
      </c>
      <c r="K66" t="s">
        <v>16</v>
      </c>
    </row>
    <row r="67" spans="1:11" x14ac:dyDescent="0.25">
      <c r="A67" t="s">
        <v>115</v>
      </c>
      <c r="B67" t="s">
        <v>12</v>
      </c>
      <c r="C67">
        <v>23</v>
      </c>
      <c r="D67" t="s">
        <v>116</v>
      </c>
      <c r="E67" t="s">
        <v>14</v>
      </c>
      <c r="F67" t="s">
        <v>33</v>
      </c>
      <c r="G67" t="s">
        <v>16</v>
      </c>
      <c r="H67" t="s">
        <v>17</v>
      </c>
      <c r="I67" t="s">
        <v>17</v>
      </c>
      <c r="J67" t="s">
        <v>16</v>
      </c>
      <c r="K67" t="s">
        <v>16</v>
      </c>
    </row>
    <row r="68" spans="1:11" x14ac:dyDescent="0.25">
      <c r="A68" t="s">
        <v>117</v>
      </c>
      <c r="B68" t="s">
        <v>12</v>
      </c>
      <c r="C68">
        <v>18</v>
      </c>
      <c r="D68" t="s">
        <v>59</v>
      </c>
      <c r="E68" t="s">
        <v>45</v>
      </c>
      <c r="F68" t="s">
        <v>15</v>
      </c>
      <c r="G68" t="s">
        <v>16</v>
      </c>
      <c r="H68" t="s">
        <v>16</v>
      </c>
      <c r="I68" t="s">
        <v>17</v>
      </c>
      <c r="J68" t="s">
        <v>16</v>
      </c>
      <c r="K68" t="s">
        <v>16</v>
      </c>
    </row>
    <row r="69" spans="1:11" x14ac:dyDescent="0.25">
      <c r="A69" t="s">
        <v>118</v>
      </c>
      <c r="B69" t="s">
        <v>19</v>
      </c>
      <c r="C69">
        <v>19</v>
      </c>
      <c r="D69" t="s">
        <v>119</v>
      </c>
      <c r="E69" t="s">
        <v>45</v>
      </c>
      <c r="F69" t="s">
        <v>15</v>
      </c>
      <c r="G69" t="s">
        <v>17</v>
      </c>
      <c r="H69" t="s">
        <v>17</v>
      </c>
      <c r="I69" t="s">
        <v>16</v>
      </c>
      <c r="J69" t="s">
        <v>17</v>
      </c>
      <c r="K69" t="s">
        <v>16</v>
      </c>
    </row>
    <row r="70" spans="1:11" x14ac:dyDescent="0.25">
      <c r="A70" t="s">
        <v>120</v>
      </c>
      <c r="B70" t="s">
        <v>12</v>
      </c>
      <c r="C70">
        <v>18</v>
      </c>
      <c r="D70" t="s">
        <v>121</v>
      </c>
      <c r="E70" t="s">
        <v>14</v>
      </c>
      <c r="F70" t="s">
        <v>33</v>
      </c>
      <c r="G70" t="s">
        <v>16</v>
      </c>
      <c r="H70" t="s">
        <v>17</v>
      </c>
      <c r="I70" t="s">
        <v>16</v>
      </c>
      <c r="J70" t="s">
        <v>16</v>
      </c>
      <c r="K70" t="s">
        <v>16</v>
      </c>
    </row>
    <row r="71" spans="1:11" x14ac:dyDescent="0.25">
      <c r="A71" t="s">
        <v>122</v>
      </c>
      <c r="B71" t="s">
        <v>12</v>
      </c>
      <c r="C71">
        <v>24</v>
      </c>
      <c r="D71" t="s">
        <v>123</v>
      </c>
      <c r="E71" t="s">
        <v>30</v>
      </c>
      <c r="F71" t="s">
        <v>15</v>
      </c>
      <c r="G71" t="s">
        <v>16</v>
      </c>
      <c r="H71" t="s">
        <v>16</v>
      </c>
      <c r="I71" t="s">
        <v>17</v>
      </c>
      <c r="J71" t="s">
        <v>16</v>
      </c>
      <c r="K71" t="s">
        <v>16</v>
      </c>
    </row>
    <row r="72" spans="1:11" x14ac:dyDescent="0.25">
      <c r="A72" t="s">
        <v>124</v>
      </c>
      <c r="B72" t="s">
        <v>12</v>
      </c>
      <c r="C72">
        <v>24</v>
      </c>
      <c r="D72" t="s">
        <v>96</v>
      </c>
      <c r="E72" t="s">
        <v>14</v>
      </c>
      <c r="F72" t="s">
        <v>15</v>
      </c>
      <c r="G72" t="s">
        <v>16</v>
      </c>
      <c r="H72" t="s">
        <v>16</v>
      </c>
      <c r="I72" t="s">
        <v>16</v>
      </c>
      <c r="J72" t="s">
        <v>16</v>
      </c>
      <c r="K72" t="s">
        <v>16</v>
      </c>
    </row>
    <row r="73" spans="1:11" x14ac:dyDescent="0.25">
      <c r="A73" t="s">
        <v>125</v>
      </c>
      <c r="B73" t="s">
        <v>12</v>
      </c>
      <c r="C73">
        <v>18</v>
      </c>
      <c r="D73" t="s">
        <v>26</v>
      </c>
      <c r="E73" t="s">
        <v>45</v>
      </c>
      <c r="F73" t="s">
        <v>33</v>
      </c>
      <c r="G73" t="s">
        <v>16</v>
      </c>
      <c r="H73" t="s">
        <v>16</v>
      </c>
      <c r="I73" t="s">
        <v>16</v>
      </c>
      <c r="J73" t="s">
        <v>17</v>
      </c>
      <c r="K73" t="s">
        <v>16</v>
      </c>
    </row>
    <row r="74" spans="1:11" x14ac:dyDescent="0.25">
      <c r="A74" t="s">
        <v>126</v>
      </c>
      <c r="B74" t="s">
        <v>12</v>
      </c>
      <c r="C74">
        <v>19</v>
      </c>
      <c r="D74" t="s">
        <v>23</v>
      </c>
      <c r="E74" t="s">
        <v>45</v>
      </c>
      <c r="F74" t="s">
        <v>15</v>
      </c>
      <c r="G74" t="s">
        <v>17</v>
      </c>
      <c r="H74" t="s">
        <v>17</v>
      </c>
      <c r="I74" t="s">
        <v>16</v>
      </c>
      <c r="J74" t="s">
        <v>16</v>
      </c>
      <c r="K74" t="s">
        <v>16</v>
      </c>
    </row>
    <row r="75" spans="1:11" x14ac:dyDescent="0.25">
      <c r="A75" t="s">
        <v>127</v>
      </c>
      <c r="B75" t="s">
        <v>19</v>
      </c>
      <c r="C75">
        <v>18</v>
      </c>
      <c r="D75" t="s">
        <v>96</v>
      </c>
      <c r="E75" t="s">
        <v>14</v>
      </c>
      <c r="F75" t="s">
        <v>84</v>
      </c>
      <c r="G75" t="s">
        <v>16</v>
      </c>
      <c r="H75" t="s">
        <v>16</v>
      </c>
      <c r="I75" t="s">
        <v>16</v>
      </c>
      <c r="J75" t="s">
        <v>16</v>
      </c>
      <c r="K75" t="s">
        <v>16</v>
      </c>
    </row>
    <row r="76" spans="1:11" x14ac:dyDescent="0.25">
      <c r="A76" t="s">
        <v>128</v>
      </c>
      <c r="B76" t="s">
        <v>19</v>
      </c>
      <c r="C76">
        <v>24</v>
      </c>
      <c r="D76" t="s">
        <v>23</v>
      </c>
      <c r="E76" t="s">
        <v>45</v>
      </c>
      <c r="F76" t="s">
        <v>33</v>
      </c>
      <c r="G76" t="s">
        <v>16</v>
      </c>
      <c r="H76" t="s">
        <v>16</v>
      </c>
      <c r="I76" t="s">
        <v>17</v>
      </c>
      <c r="J76" t="s">
        <v>16</v>
      </c>
      <c r="K76" t="s">
        <v>16</v>
      </c>
    </row>
    <row r="77" spans="1:11" x14ac:dyDescent="0.25">
      <c r="A77" t="s">
        <v>129</v>
      </c>
      <c r="B77" t="s">
        <v>12</v>
      </c>
      <c r="C77">
        <v>24</v>
      </c>
      <c r="D77" t="s">
        <v>59</v>
      </c>
      <c r="E77" t="s">
        <v>14</v>
      </c>
      <c r="F77" t="s">
        <v>33</v>
      </c>
      <c r="G77" t="s">
        <v>16</v>
      </c>
      <c r="H77" t="s">
        <v>16</v>
      </c>
      <c r="I77" t="s">
        <v>17</v>
      </c>
      <c r="J77" t="s">
        <v>17</v>
      </c>
      <c r="K77" t="s">
        <v>16</v>
      </c>
    </row>
    <row r="78" spans="1:11" x14ac:dyDescent="0.25">
      <c r="A78" t="s">
        <v>130</v>
      </c>
      <c r="B78" t="s">
        <v>12</v>
      </c>
      <c r="C78">
        <v>23</v>
      </c>
      <c r="D78" t="s">
        <v>13</v>
      </c>
      <c r="E78" t="s">
        <v>14</v>
      </c>
      <c r="F78" t="s">
        <v>15</v>
      </c>
      <c r="G78" t="s">
        <v>16</v>
      </c>
      <c r="H78" t="s">
        <v>17</v>
      </c>
      <c r="I78" t="s">
        <v>16</v>
      </c>
      <c r="J78" t="s">
        <v>16</v>
      </c>
      <c r="K78" t="s">
        <v>16</v>
      </c>
    </row>
    <row r="79" spans="1:11" x14ac:dyDescent="0.25">
      <c r="A79" t="s">
        <v>131</v>
      </c>
      <c r="B79" t="s">
        <v>12</v>
      </c>
      <c r="C79">
        <v>18</v>
      </c>
      <c r="D79" t="s">
        <v>132</v>
      </c>
      <c r="E79" t="s">
        <v>32</v>
      </c>
      <c r="F79" t="s">
        <v>15</v>
      </c>
      <c r="G79" t="s">
        <v>16</v>
      </c>
      <c r="H79" t="s">
        <v>16</v>
      </c>
      <c r="I79" t="s">
        <v>16</v>
      </c>
      <c r="J79" t="s">
        <v>17</v>
      </c>
      <c r="K79" t="s">
        <v>16</v>
      </c>
    </row>
    <row r="80" spans="1:11" x14ac:dyDescent="0.25">
      <c r="A80" t="s">
        <v>133</v>
      </c>
      <c r="B80" t="s">
        <v>12</v>
      </c>
      <c r="C80">
        <v>19</v>
      </c>
      <c r="D80" t="s">
        <v>134</v>
      </c>
      <c r="E80" t="s">
        <v>45</v>
      </c>
      <c r="F80" t="s">
        <v>84</v>
      </c>
      <c r="G80" t="s">
        <v>16</v>
      </c>
      <c r="H80" t="s">
        <v>16</v>
      </c>
      <c r="I80" t="s">
        <v>16</v>
      </c>
      <c r="J80" t="s">
        <v>16</v>
      </c>
      <c r="K80" t="s">
        <v>16</v>
      </c>
    </row>
    <row r="81" spans="1:11" x14ac:dyDescent="0.25">
      <c r="A81" t="s">
        <v>135</v>
      </c>
      <c r="B81" t="s">
        <v>12</v>
      </c>
      <c r="C81">
        <v>18</v>
      </c>
      <c r="D81" t="s">
        <v>13</v>
      </c>
      <c r="E81" t="s">
        <v>30</v>
      </c>
      <c r="F81" t="s">
        <v>33</v>
      </c>
      <c r="G81" t="s">
        <v>16</v>
      </c>
      <c r="H81" t="s">
        <v>16</v>
      </c>
      <c r="I81" t="s">
        <v>16</v>
      </c>
      <c r="J81" t="s">
        <v>16</v>
      </c>
      <c r="K81" t="s">
        <v>16</v>
      </c>
    </row>
    <row r="82" spans="1:11" x14ac:dyDescent="0.25">
      <c r="A82" t="s">
        <v>136</v>
      </c>
      <c r="B82" t="s">
        <v>12</v>
      </c>
      <c r="C82">
        <v>24</v>
      </c>
      <c r="D82" t="s">
        <v>137</v>
      </c>
      <c r="E82" t="s">
        <v>32</v>
      </c>
      <c r="F82" t="s">
        <v>33</v>
      </c>
      <c r="G82" t="s">
        <v>17</v>
      </c>
      <c r="H82" t="s">
        <v>17</v>
      </c>
      <c r="I82" t="s">
        <v>17</v>
      </c>
      <c r="J82" t="s">
        <v>17</v>
      </c>
      <c r="K82" t="s">
        <v>16</v>
      </c>
    </row>
    <row r="83" spans="1:11" x14ac:dyDescent="0.25">
      <c r="A83" t="s">
        <v>138</v>
      </c>
      <c r="B83" t="s">
        <v>12</v>
      </c>
      <c r="C83">
        <v>24</v>
      </c>
      <c r="D83" t="s">
        <v>139</v>
      </c>
      <c r="E83" t="s">
        <v>21</v>
      </c>
      <c r="F83" t="s">
        <v>33</v>
      </c>
      <c r="G83" t="s">
        <v>16</v>
      </c>
      <c r="H83" t="s">
        <v>16</v>
      </c>
      <c r="I83" t="s">
        <v>16</v>
      </c>
      <c r="J83" t="s">
        <v>16</v>
      </c>
      <c r="K83" t="s">
        <v>16</v>
      </c>
    </row>
    <row r="84" spans="1:11" x14ac:dyDescent="0.25">
      <c r="A84" t="s">
        <v>140</v>
      </c>
      <c r="B84" t="s">
        <v>12</v>
      </c>
      <c r="C84">
        <v>19</v>
      </c>
      <c r="D84" t="s">
        <v>13</v>
      </c>
      <c r="E84" t="s">
        <v>14</v>
      </c>
      <c r="F84" t="s">
        <v>15</v>
      </c>
      <c r="G84" t="s">
        <v>16</v>
      </c>
      <c r="H84" t="s">
        <v>17</v>
      </c>
      <c r="I84" t="s">
        <v>17</v>
      </c>
      <c r="J84" t="s">
        <v>16</v>
      </c>
      <c r="K84" t="s">
        <v>16</v>
      </c>
    </row>
    <row r="85" spans="1:11" x14ac:dyDescent="0.25">
      <c r="A85" t="s">
        <v>141</v>
      </c>
      <c r="B85" t="s">
        <v>12</v>
      </c>
      <c r="C85">
        <v>19</v>
      </c>
      <c r="D85" t="s">
        <v>142</v>
      </c>
      <c r="E85" t="s">
        <v>32</v>
      </c>
      <c r="F85" t="s">
        <v>15</v>
      </c>
      <c r="G85" t="s">
        <v>16</v>
      </c>
      <c r="H85" t="s">
        <v>16</v>
      </c>
      <c r="I85" t="s">
        <v>16</v>
      </c>
      <c r="J85" t="s">
        <v>16</v>
      </c>
      <c r="K85" t="s">
        <v>16</v>
      </c>
    </row>
    <row r="86" spans="1:11" x14ac:dyDescent="0.25">
      <c r="A86" t="s">
        <v>143</v>
      </c>
      <c r="B86" t="s">
        <v>19</v>
      </c>
      <c r="C86">
        <v>23</v>
      </c>
      <c r="D86" t="s">
        <v>144</v>
      </c>
      <c r="E86" t="s">
        <v>14</v>
      </c>
      <c r="F86" t="s">
        <v>15</v>
      </c>
      <c r="G86" t="s">
        <v>16</v>
      </c>
      <c r="H86" t="s">
        <v>16</v>
      </c>
      <c r="I86" t="s">
        <v>16</v>
      </c>
      <c r="J86" t="s">
        <v>16</v>
      </c>
      <c r="K86" t="s">
        <v>16</v>
      </c>
    </row>
    <row r="87" spans="1:11" x14ac:dyDescent="0.25">
      <c r="A87" t="s">
        <v>145</v>
      </c>
      <c r="B87" t="s">
        <v>12</v>
      </c>
      <c r="C87">
        <v>18</v>
      </c>
      <c r="D87" t="s">
        <v>146</v>
      </c>
      <c r="E87" t="s">
        <v>14</v>
      </c>
      <c r="F87" t="s">
        <v>33</v>
      </c>
      <c r="G87" t="s">
        <v>16</v>
      </c>
      <c r="H87" t="s">
        <v>17</v>
      </c>
      <c r="I87" t="s">
        <v>17</v>
      </c>
      <c r="J87" t="s">
        <v>16</v>
      </c>
      <c r="K87" t="s">
        <v>17</v>
      </c>
    </row>
    <row r="88" spans="1:11" x14ac:dyDescent="0.25">
      <c r="A88" t="s">
        <v>147</v>
      </c>
      <c r="B88" t="s">
        <v>12</v>
      </c>
      <c r="C88">
        <v>19</v>
      </c>
      <c r="D88" t="s">
        <v>148</v>
      </c>
      <c r="E88" t="s">
        <v>45</v>
      </c>
      <c r="F88" t="s">
        <v>15</v>
      </c>
      <c r="G88" t="s">
        <v>16</v>
      </c>
      <c r="H88" t="s">
        <v>16</v>
      </c>
      <c r="I88" t="s">
        <v>16</v>
      </c>
      <c r="J88" t="s">
        <v>16</v>
      </c>
      <c r="K88" t="s">
        <v>16</v>
      </c>
    </row>
    <row r="89" spans="1:11" x14ac:dyDescent="0.25">
      <c r="A89" t="s">
        <v>149</v>
      </c>
      <c r="B89" t="s">
        <v>12</v>
      </c>
      <c r="C89">
        <v>18</v>
      </c>
      <c r="D89" t="s">
        <v>146</v>
      </c>
      <c r="E89" t="s">
        <v>14</v>
      </c>
      <c r="F89" t="s">
        <v>33</v>
      </c>
      <c r="G89" t="s">
        <v>16</v>
      </c>
      <c r="H89" t="s">
        <v>17</v>
      </c>
      <c r="I89" t="s">
        <v>17</v>
      </c>
      <c r="J89" t="s">
        <v>17</v>
      </c>
      <c r="K89" t="s">
        <v>16</v>
      </c>
    </row>
    <row r="90" spans="1:11" x14ac:dyDescent="0.25">
      <c r="A90" t="s">
        <v>150</v>
      </c>
      <c r="B90" t="s">
        <v>19</v>
      </c>
      <c r="C90">
        <v>24</v>
      </c>
      <c r="D90" t="s">
        <v>23</v>
      </c>
      <c r="E90" t="s">
        <v>14</v>
      </c>
      <c r="F90" t="s">
        <v>15</v>
      </c>
      <c r="G90" t="s">
        <v>16</v>
      </c>
      <c r="H90" t="s">
        <v>16</v>
      </c>
      <c r="I90" t="s">
        <v>17</v>
      </c>
      <c r="J90" t="s">
        <v>16</v>
      </c>
      <c r="K90" t="s">
        <v>16</v>
      </c>
    </row>
    <row r="91" spans="1:11" x14ac:dyDescent="0.25">
      <c r="A91" t="s">
        <v>151</v>
      </c>
      <c r="B91" t="s">
        <v>19</v>
      </c>
      <c r="C91">
        <v>24</v>
      </c>
      <c r="D91" t="s">
        <v>13</v>
      </c>
      <c r="E91" t="s">
        <v>32</v>
      </c>
      <c r="F91" t="s">
        <v>74</v>
      </c>
      <c r="G91" t="s">
        <v>16</v>
      </c>
      <c r="H91" t="s">
        <v>16</v>
      </c>
      <c r="I91" t="s">
        <v>16</v>
      </c>
      <c r="J91" t="s">
        <v>17</v>
      </c>
      <c r="K91" t="s">
        <v>16</v>
      </c>
    </row>
    <row r="92" spans="1:11" x14ac:dyDescent="0.25">
      <c r="A92" t="s">
        <v>152</v>
      </c>
      <c r="B92" t="s">
        <v>12</v>
      </c>
      <c r="C92">
        <v>23</v>
      </c>
      <c r="D92" t="s">
        <v>153</v>
      </c>
      <c r="E92" t="s">
        <v>45</v>
      </c>
      <c r="F92" t="s">
        <v>33</v>
      </c>
      <c r="G92" t="s">
        <v>16</v>
      </c>
      <c r="H92" t="s">
        <v>16</v>
      </c>
      <c r="I92" t="s">
        <v>16</v>
      </c>
      <c r="J92" t="s">
        <v>17</v>
      </c>
      <c r="K92" t="s">
        <v>16</v>
      </c>
    </row>
    <row r="93" spans="1:11" x14ac:dyDescent="0.25">
      <c r="A93" t="s">
        <v>154</v>
      </c>
      <c r="B93" t="s">
        <v>19</v>
      </c>
      <c r="C93">
        <v>18</v>
      </c>
      <c r="D93" t="s">
        <v>155</v>
      </c>
      <c r="E93" t="s">
        <v>32</v>
      </c>
      <c r="F93" t="s">
        <v>15</v>
      </c>
      <c r="G93" t="s">
        <v>16</v>
      </c>
      <c r="H93" t="s">
        <v>16</v>
      </c>
      <c r="I93" t="s">
        <v>17</v>
      </c>
      <c r="J93" t="s">
        <v>16</v>
      </c>
      <c r="K93" t="s">
        <v>16</v>
      </c>
    </row>
    <row r="94" spans="1:11" x14ac:dyDescent="0.25">
      <c r="A94" t="s">
        <v>156</v>
      </c>
      <c r="B94" t="s">
        <v>12</v>
      </c>
      <c r="C94">
        <v>19</v>
      </c>
      <c r="D94" t="s">
        <v>59</v>
      </c>
      <c r="E94" t="s">
        <v>21</v>
      </c>
      <c r="F94" t="s">
        <v>15</v>
      </c>
      <c r="G94" t="s">
        <v>17</v>
      </c>
      <c r="H94" t="s">
        <v>17</v>
      </c>
      <c r="I94" t="s">
        <v>16</v>
      </c>
      <c r="J94" t="s">
        <v>16</v>
      </c>
      <c r="K94" t="s">
        <v>16</v>
      </c>
    </row>
    <row r="95" spans="1:11" x14ac:dyDescent="0.25">
      <c r="A95" t="s">
        <v>157</v>
      </c>
      <c r="B95" t="s">
        <v>12</v>
      </c>
      <c r="C95">
        <v>18</v>
      </c>
      <c r="D95" t="s">
        <v>104</v>
      </c>
      <c r="E95" t="s">
        <v>14</v>
      </c>
      <c r="F95" t="s">
        <v>15</v>
      </c>
      <c r="G95" t="s">
        <v>16</v>
      </c>
      <c r="H95" t="s">
        <v>17</v>
      </c>
      <c r="I95" t="s">
        <v>16</v>
      </c>
      <c r="J95" t="s">
        <v>16</v>
      </c>
      <c r="K95" t="s">
        <v>16</v>
      </c>
    </row>
    <row r="96" spans="1:11" x14ac:dyDescent="0.25">
      <c r="A96" t="s">
        <v>158</v>
      </c>
      <c r="B96" t="s">
        <v>12</v>
      </c>
      <c r="C96">
        <v>24</v>
      </c>
      <c r="D96" t="s">
        <v>159</v>
      </c>
      <c r="E96" t="s">
        <v>45</v>
      </c>
      <c r="F96" t="s">
        <v>84</v>
      </c>
      <c r="G96" t="s">
        <v>16</v>
      </c>
      <c r="H96" t="s">
        <v>16</v>
      </c>
      <c r="I96" t="s">
        <v>16</v>
      </c>
      <c r="J96" t="s">
        <v>17</v>
      </c>
      <c r="K96" t="s">
        <v>16</v>
      </c>
    </row>
    <row r="97" spans="1:11" x14ac:dyDescent="0.25">
      <c r="A97" t="s">
        <v>160</v>
      </c>
      <c r="B97" t="s">
        <v>12</v>
      </c>
      <c r="C97">
        <v>18</v>
      </c>
      <c r="D97" t="s">
        <v>161</v>
      </c>
      <c r="E97" t="s">
        <v>14</v>
      </c>
      <c r="F97" t="s">
        <v>33</v>
      </c>
      <c r="G97" t="s">
        <v>16</v>
      </c>
      <c r="H97" t="s">
        <v>16</v>
      </c>
      <c r="I97" t="s">
        <v>16</v>
      </c>
      <c r="J97" t="s">
        <v>16</v>
      </c>
      <c r="K97" t="s">
        <v>16</v>
      </c>
    </row>
    <row r="98" spans="1:11" x14ac:dyDescent="0.25">
      <c r="A98" t="s">
        <v>162</v>
      </c>
      <c r="B98" t="s">
        <v>12</v>
      </c>
      <c r="C98">
        <v>21</v>
      </c>
      <c r="D98" t="s">
        <v>38</v>
      </c>
      <c r="E98" t="s">
        <v>14</v>
      </c>
      <c r="F98" t="s">
        <v>33</v>
      </c>
      <c r="G98" t="s">
        <v>16</v>
      </c>
      <c r="H98" t="s">
        <v>16</v>
      </c>
      <c r="I98" t="s">
        <v>17</v>
      </c>
      <c r="J98" t="s">
        <v>16</v>
      </c>
      <c r="K98" t="s">
        <v>16</v>
      </c>
    </row>
    <row r="99" spans="1:11" x14ac:dyDescent="0.25">
      <c r="A99" t="s">
        <v>163</v>
      </c>
      <c r="B99" t="s">
        <v>19</v>
      </c>
      <c r="C99">
        <v>18</v>
      </c>
      <c r="D99" t="s">
        <v>13</v>
      </c>
      <c r="E99" t="s">
        <v>32</v>
      </c>
      <c r="F99" t="s">
        <v>15</v>
      </c>
      <c r="G99" t="s">
        <v>16</v>
      </c>
      <c r="H99" t="s">
        <v>17</v>
      </c>
      <c r="I99" t="s">
        <v>17</v>
      </c>
      <c r="J99" t="s">
        <v>16</v>
      </c>
      <c r="K99" t="s">
        <v>16</v>
      </c>
    </row>
    <row r="100" spans="1:11" x14ac:dyDescent="0.25">
      <c r="A100" t="s">
        <v>164</v>
      </c>
      <c r="B100" t="s">
        <v>12</v>
      </c>
      <c r="C100">
        <v>19</v>
      </c>
      <c r="D100" t="s">
        <v>165</v>
      </c>
      <c r="E100" t="s">
        <v>45</v>
      </c>
      <c r="F100" t="s">
        <v>33</v>
      </c>
      <c r="G100" t="s">
        <v>17</v>
      </c>
      <c r="H100" t="s">
        <v>17</v>
      </c>
      <c r="I100" t="s">
        <v>16</v>
      </c>
      <c r="J100" t="s">
        <v>17</v>
      </c>
      <c r="K100" t="s">
        <v>16</v>
      </c>
    </row>
    <row r="101" spans="1:11" x14ac:dyDescent="0.25">
      <c r="A101" t="s">
        <v>166</v>
      </c>
      <c r="B101" t="s">
        <v>12</v>
      </c>
      <c r="C101">
        <v>23</v>
      </c>
      <c r="D101" t="s">
        <v>167</v>
      </c>
      <c r="E101" t="s">
        <v>30</v>
      </c>
      <c r="F101" t="s">
        <v>33</v>
      </c>
      <c r="G101" t="s">
        <v>16</v>
      </c>
      <c r="H101" t="s">
        <v>16</v>
      </c>
      <c r="I101" t="s">
        <v>16</v>
      </c>
      <c r="J101" t="s">
        <v>16</v>
      </c>
      <c r="K101" t="s">
        <v>16</v>
      </c>
    </row>
    <row r="102" spans="1:11" x14ac:dyDescent="0.25">
      <c r="A102" t="s">
        <v>168</v>
      </c>
      <c r="B102" t="s">
        <v>19</v>
      </c>
      <c r="C102">
        <v>20</v>
      </c>
      <c r="D102" t="s">
        <v>96</v>
      </c>
      <c r="E102" t="s">
        <v>32</v>
      </c>
      <c r="F102" t="s">
        <v>15</v>
      </c>
      <c r="G102" t="s">
        <v>16</v>
      </c>
      <c r="H102" t="s">
        <v>16</v>
      </c>
      <c r="I102" t="s">
        <v>16</v>
      </c>
      <c r="J102" t="s">
        <v>16</v>
      </c>
      <c r="K102" t="s">
        <v>16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78B9-EFD3-41E9-9B76-F333CCF91AF7}">
  <dimension ref="A1:O106"/>
  <sheetViews>
    <sheetView tabSelected="1" topLeftCell="F1" zoomScale="80" zoomScaleNormal="80" workbookViewId="0">
      <selection activeCell="O2" sqref="O2"/>
    </sheetView>
  </sheetViews>
  <sheetFormatPr defaultRowHeight="15" x14ac:dyDescent="0.25"/>
  <cols>
    <col min="1" max="1" width="19.5703125" bestFit="1" customWidth="1"/>
    <col min="2" max="2" width="23.28515625" bestFit="1" customWidth="1"/>
    <col min="3" max="3" width="13.28515625" bestFit="1" customWidth="1"/>
    <col min="4" max="4" width="23" bestFit="1" customWidth="1"/>
    <col min="5" max="5" width="27.140625" bestFit="1" customWidth="1"/>
    <col min="6" max="6" width="21.28515625" bestFit="1" customWidth="1"/>
    <col min="7" max="7" width="15.5703125" bestFit="1" customWidth="1"/>
    <col min="8" max="8" width="26.5703125" bestFit="1" customWidth="1"/>
    <col min="9" max="9" width="22.7109375" bestFit="1" customWidth="1"/>
    <col min="10" max="10" width="26.85546875" bestFit="1" customWidth="1"/>
    <col min="11" max="11" width="43.42578125" bestFit="1" customWidth="1"/>
    <col min="12" max="12" width="23.7109375" bestFit="1" customWidth="1"/>
    <col min="13" max="13" width="24.85546875" bestFit="1" customWidth="1"/>
    <col min="14" max="14" width="24.140625" bestFit="1" customWidth="1"/>
    <col min="15" max="15" width="17.42578125" bestFit="1" customWidth="1"/>
  </cols>
  <sheetData>
    <row r="1" spans="1:15" x14ac:dyDescent="0.25">
      <c r="A1" t="s">
        <v>0</v>
      </c>
      <c r="B1" t="s">
        <v>1</v>
      </c>
      <c r="C1" t="s">
        <v>2</v>
      </c>
      <c r="D1" t="s">
        <v>3</v>
      </c>
      <c r="E1" t="s">
        <v>169</v>
      </c>
      <c r="F1" t="s">
        <v>5</v>
      </c>
      <c r="G1" t="s">
        <v>6</v>
      </c>
      <c r="H1" t="s">
        <v>7</v>
      </c>
      <c r="I1" t="s">
        <v>8</v>
      </c>
      <c r="J1" t="s">
        <v>9</v>
      </c>
      <c r="K1" t="s">
        <v>10</v>
      </c>
      <c r="L1" t="s">
        <v>179</v>
      </c>
      <c r="M1" t="s">
        <v>178</v>
      </c>
      <c r="N1" t="s">
        <v>177</v>
      </c>
      <c r="O1" t="s">
        <v>212</v>
      </c>
    </row>
    <row r="2" spans="1:15" x14ac:dyDescent="0.25">
      <c r="A2" s="3" t="s">
        <v>11</v>
      </c>
      <c r="B2" s="1" t="s">
        <v>12</v>
      </c>
      <c r="C2" s="1">
        <v>18</v>
      </c>
      <c r="D2" s="1" t="s">
        <v>13</v>
      </c>
      <c r="E2" s="1" t="s">
        <v>24</v>
      </c>
      <c r="F2" s="1" t="s">
        <v>15</v>
      </c>
      <c r="G2" s="1" t="s">
        <v>16</v>
      </c>
      <c r="H2" s="1" t="s">
        <v>17</v>
      </c>
      <c r="I2" s="1" t="s">
        <v>16</v>
      </c>
      <c r="J2" s="1" t="s">
        <v>17</v>
      </c>
      <c r="K2" s="4" t="s">
        <v>16</v>
      </c>
      <c r="L2">
        <f>IF(Table2[[#This Row],[Do you have Depression?]]="Yes",1,0)</f>
        <v>1</v>
      </c>
      <c r="M2">
        <f>IF(Table2[[#This Row],[Do you have Anxiety?]]="Yes",1,0)</f>
        <v>0</v>
      </c>
      <c r="N2">
        <f>IF(Table2[[#This Row],[Do you have Panic attack?]]="Yes",1,0)</f>
        <v>1</v>
      </c>
      <c r="O2" s="13">
        <f t="shared" ref="O2:O33" si="0">(--LEFT(F2,FIND(" - ",F2)-1) + --MID(F2,FIND(" - ",F2)+3,LEN(F2))) / 2</f>
        <v>3.2450000000000001</v>
      </c>
    </row>
    <row r="3" spans="1:15" x14ac:dyDescent="0.25">
      <c r="A3" s="5" t="s">
        <v>18</v>
      </c>
      <c r="B3" s="2" t="s">
        <v>19</v>
      </c>
      <c r="C3" s="2">
        <v>21</v>
      </c>
      <c r="D3" s="2" t="s">
        <v>20</v>
      </c>
      <c r="E3" s="2" t="s">
        <v>32</v>
      </c>
      <c r="F3" s="2" t="s">
        <v>15</v>
      </c>
      <c r="G3" s="2" t="s">
        <v>16</v>
      </c>
      <c r="H3" s="2" t="s">
        <v>16</v>
      </c>
      <c r="I3" s="2" t="s">
        <v>17</v>
      </c>
      <c r="J3" s="2" t="s">
        <v>16</v>
      </c>
      <c r="K3" s="6" t="s">
        <v>16</v>
      </c>
      <c r="L3">
        <f>IF(Table2[[#This Row],[Do you have Depression?]]="Yes",1,0)</f>
        <v>0</v>
      </c>
      <c r="M3">
        <f>IF(Table2[[#This Row],[Do you have Anxiety?]]="Yes",1,0)</f>
        <v>1</v>
      </c>
      <c r="N3">
        <f>IF(Table2[[#This Row],[Do you have Panic attack?]]="Yes",1,0)</f>
        <v>0</v>
      </c>
      <c r="O3" s="13">
        <f t="shared" si="0"/>
        <v>3.2450000000000001</v>
      </c>
    </row>
    <row r="4" spans="1:15" x14ac:dyDescent="0.25">
      <c r="A4" s="3" t="s">
        <v>22</v>
      </c>
      <c r="B4" s="1" t="s">
        <v>19</v>
      </c>
      <c r="C4" s="1">
        <v>19</v>
      </c>
      <c r="D4" s="1" t="s">
        <v>23</v>
      </c>
      <c r="E4" s="1" t="s">
        <v>24</v>
      </c>
      <c r="F4" s="1" t="s">
        <v>15</v>
      </c>
      <c r="G4" s="1" t="s">
        <v>16</v>
      </c>
      <c r="H4" s="1" t="s">
        <v>17</v>
      </c>
      <c r="I4" s="1" t="s">
        <v>17</v>
      </c>
      <c r="J4" s="1" t="s">
        <v>17</v>
      </c>
      <c r="K4" s="4" t="s">
        <v>16</v>
      </c>
      <c r="L4">
        <f>IF(Table2[[#This Row],[Do you have Depression?]]="Yes",1,0)</f>
        <v>1</v>
      </c>
      <c r="M4">
        <f>IF(Table2[[#This Row],[Do you have Anxiety?]]="Yes",1,0)</f>
        <v>1</v>
      </c>
      <c r="N4">
        <f>IF(Table2[[#This Row],[Do you have Panic attack?]]="Yes",1,0)</f>
        <v>1</v>
      </c>
      <c r="O4" s="13">
        <f t="shared" si="0"/>
        <v>3.2450000000000001</v>
      </c>
    </row>
    <row r="5" spans="1:15" x14ac:dyDescent="0.25">
      <c r="A5" s="5" t="s">
        <v>25</v>
      </c>
      <c r="B5" s="2" t="s">
        <v>12</v>
      </c>
      <c r="C5" s="2">
        <v>22</v>
      </c>
      <c r="D5" s="2" t="s">
        <v>26</v>
      </c>
      <c r="E5" s="2" t="s">
        <v>45</v>
      </c>
      <c r="F5" s="2" t="s">
        <v>15</v>
      </c>
      <c r="G5" s="2" t="s">
        <v>17</v>
      </c>
      <c r="H5" s="2" t="s">
        <v>17</v>
      </c>
      <c r="I5" s="2" t="s">
        <v>16</v>
      </c>
      <c r="J5" s="2" t="s">
        <v>16</v>
      </c>
      <c r="K5" s="6" t="s">
        <v>16</v>
      </c>
      <c r="L5">
        <f>IF(Table2[[#This Row],[Do you have Depression?]]="Yes",1,0)</f>
        <v>1</v>
      </c>
      <c r="M5">
        <f>IF(Table2[[#This Row],[Do you have Anxiety?]]="Yes",1,0)</f>
        <v>0</v>
      </c>
      <c r="N5">
        <f>IF(Table2[[#This Row],[Do you have Panic attack?]]="Yes",1,0)</f>
        <v>0</v>
      </c>
      <c r="O5" s="13">
        <f t="shared" si="0"/>
        <v>3.2450000000000001</v>
      </c>
    </row>
    <row r="6" spans="1:15" x14ac:dyDescent="0.25">
      <c r="A6" s="3" t="s">
        <v>28</v>
      </c>
      <c r="B6" s="1" t="s">
        <v>19</v>
      </c>
      <c r="C6" s="1">
        <v>23</v>
      </c>
      <c r="D6" s="1" t="s">
        <v>29</v>
      </c>
      <c r="E6" s="1" t="s">
        <v>170</v>
      </c>
      <c r="F6" s="1" t="s">
        <v>15</v>
      </c>
      <c r="G6" s="1" t="s">
        <v>16</v>
      </c>
      <c r="H6" s="1" t="s">
        <v>16</v>
      </c>
      <c r="I6" s="1" t="s">
        <v>16</v>
      </c>
      <c r="J6" s="1" t="s">
        <v>16</v>
      </c>
      <c r="K6" s="4" t="s">
        <v>16</v>
      </c>
      <c r="L6">
        <f>IF(Table2[[#This Row],[Do you have Depression?]]="Yes",1,0)</f>
        <v>0</v>
      </c>
      <c r="M6">
        <f>IF(Table2[[#This Row],[Do you have Anxiety?]]="Yes",1,0)</f>
        <v>0</v>
      </c>
      <c r="N6">
        <f>IF(Table2[[#This Row],[Do you have Panic attack?]]="Yes",1,0)</f>
        <v>0</v>
      </c>
      <c r="O6" s="13">
        <f t="shared" si="0"/>
        <v>3.2450000000000001</v>
      </c>
    </row>
    <row r="7" spans="1:15" x14ac:dyDescent="0.25">
      <c r="A7" s="5" t="s">
        <v>31</v>
      </c>
      <c r="B7" s="2" t="s">
        <v>19</v>
      </c>
      <c r="C7" s="2">
        <v>19</v>
      </c>
      <c r="D7" s="2" t="s">
        <v>13</v>
      </c>
      <c r="E7" s="2" t="s">
        <v>32</v>
      </c>
      <c r="F7" s="2" t="s">
        <v>33</v>
      </c>
      <c r="G7" s="2" t="s">
        <v>16</v>
      </c>
      <c r="H7" s="2" t="s">
        <v>16</v>
      </c>
      <c r="I7" s="2" t="s">
        <v>16</v>
      </c>
      <c r="J7" s="2" t="s">
        <v>17</v>
      </c>
      <c r="K7" s="6" t="s">
        <v>16</v>
      </c>
      <c r="L7">
        <f>IF(Table2[[#This Row],[Do you have Depression?]]="Yes",1,0)</f>
        <v>0</v>
      </c>
      <c r="M7">
        <f>IF(Table2[[#This Row],[Do you have Anxiety?]]="Yes",1,0)</f>
        <v>0</v>
      </c>
      <c r="N7">
        <f>IF(Table2[[#This Row],[Do you have Panic attack?]]="Yes",1,0)</f>
        <v>1</v>
      </c>
      <c r="O7" s="13">
        <f t="shared" si="0"/>
        <v>3.75</v>
      </c>
    </row>
    <row r="8" spans="1:15" x14ac:dyDescent="0.25">
      <c r="A8" s="3" t="s">
        <v>34</v>
      </c>
      <c r="B8" s="1" t="s">
        <v>12</v>
      </c>
      <c r="C8" s="1">
        <v>23</v>
      </c>
      <c r="D8" s="1" t="s">
        <v>167</v>
      </c>
      <c r="E8" s="1" t="s">
        <v>32</v>
      </c>
      <c r="F8" s="1" t="s">
        <v>36</v>
      </c>
      <c r="G8" s="1" t="s">
        <v>17</v>
      </c>
      <c r="H8" s="1" t="s">
        <v>17</v>
      </c>
      <c r="I8" s="1" t="s">
        <v>16</v>
      </c>
      <c r="J8" s="1" t="s">
        <v>17</v>
      </c>
      <c r="K8" s="4" t="s">
        <v>16</v>
      </c>
      <c r="L8">
        <f>IF(Table2[[#This Row],[Do you have Depression?]]="Yes",1,0)</f>
        <v>1</v>
      </c>
      <c r="M8">
        <f>IF(Table2[[#This Row],[Do you have Anxiety?]]="Yes",1,0)</f>
        <v>0</v>
      </c>
      <c r="N8">
        <f>IF(Table2[[#This Row],[Do you have Panic attack?]]="Yes",1,0)</f>
        <v>1</v>
      </c>
      <c r="O8" s="13">
        <f t="shared" si="0"/>
        <v>3.75</v>
      </c>
    </row>
    <row r="9" spans="1:15" x14ac:dyDescent="0.25">
      <c r="A9" s="5" t="s">
        <v>37</v>
      </c>
      <c r="B9" s="2" t="s">
        <v>12</v>
      </c>
      <c r="C9" s="2">
        <v>18</v>
      </c>
      <c r="D9" s="2" t="s">
        <v>38</v>
      </c>
      <c r="E9" s="2" t="s">
        <v>24</v>
      </c>
      <c r="F9" s="2" t="s">
        <v>33</v>
      </c>
      <c r="G9" s="2" t="s">
        <v>16</v>
      </c>
      <c r="H9" s="2" t="s">
        <v>16</v>
      </c>
      <c r="I9" s="2" t="s">
        <v>17</v>
      </c>
      <c r="J9" s="2" t="s">
        <v>16</v>
      </c>
      <c r="K9" s="6" t="s">
        <v>16</v>
      </c>
      <c r="L9">
        <f>IF(Table2[[#This Row],[Do you have Depression?]]="Yes",1,0)</f>
        <v>0</v>
      </c>
      <c r="M9">
        <f>IF(Table2[[#This Row],[Do you have Anxiety?]]="Yes",1,0)</f>
        <v>1</v>
      </c>
      <c r="N9">
        <f>IF(Table2[[#This Row],[Do you have Panic attack?]]="Yes",1,0)</f>
        <v>0</v>
      </c>
      <c r="O9" s="13">
        <f t="shared" si="0"/>
        <v>3.75</v>
      </c>
    </row>
    <row r="10" spans="1:15" x14ac:dyDescent="0.25">
      <c r="A10" s="3" t="s">
        <v>39</v>
      </c>
      <c r="B10" s="1" t="s">
        <v>12</v>
      </c>
      <c r="C10" s="1">
        <v>19</v>
      </c>
      <c r="D10" s="1" t="s">
        <v>40</v>
      </c>
      <c r="E10" s="1" t="s">
        <v>32</v>
      </c>
      <c r="F10" s="1" t="s">
        <v>41</v>
      </c>
      <c r="G10" s="1" t="s">
        <v>16</v>
      </c>
      <c r="H10" s="1" t="s">
        <v>16</v>
      </c>
      <c r="I10" s="1" t="s">
        <v>16</v>
      </c>
      <c r="J10" s="1" t="s">
        <v>16</v>
      </c>
      <c r="K10" s="4" t="s">
        <v>16</v>
      </c>
      <c r="L10">
        <f>IF(Table2[[#This Row],[Do you have Depression?]]="Yes",1,0)</f>
        <v>0</v>
      </c>
      <c r="M10">
        <f>IF(Table2[[#This Row],[Do you have Anxiety?]]="Yes",1,0)</f>
        <v>0</v>
      </c>
      <c r="N10">
        <f>IF(Table2[[#This Row],[Do you have Panic attack?]]="Yes",1,0)</f>
        <v>0</v>
      </c>
      <c r="O10" s="13">
        <f t="shared" si="0"/>
        <v>2.7450000000000001</v>
      </c>
    </row>
    <row r="11" spans="1:15" x14ac:dyDescent="0.25">
      <c r="A11" s="5" t="s">
        <v>42</v>
      </c>
      <c r="B11" s="2" t="s">
        <v>19</v>
      </c>
      <c r="C11" s="2">
        <v>18</v>
      </c>
      <c r="D11" s="2" t="s">
        <v>43</v>
      </c>
      <c r="E11" s="2" t="s">
        <v>24</v>
      </c>
      <c r="F11" s="2" t="s">
        <v>33</v>
      </c>
      <c r="G11" s="2" t="s">
        <v>16</v>
      </c>
      <c r="H11" s="2" t="s">
        <v>16</v>
      </c>
      <c r="I11" s="2" t="s">
        <v>17</v>
      </c>
      <c r="J11" s="2" t="s">
        <v>17</v>
      </c>
      <c r="K11" s="6" t="s">
        <v>16</v>
      </c>
      <c r="L11">
        <f>IF(Table2[[#This Row],[Do you have Depression?]]="Yes",1,0)</f>
        <v>0</v>
      </c>
      <c r="M11">
        <f>IF(Table2[[#This Row],[Do you have Anxiety?]]="Yes",1,0)</f>
        <v>1</v>
      </c>
      <c r="N11">
        <f>IF(Table2[[#This Row],[Do you have Panic attack?]]="Yes",1,0)</f>
        <v>1</v>
      </c>
      <c r="O11" s="13">
        <f t="shared" si="0"/>
        <v>3.75</v>
      </c>
    </row>
    <row r="12" spans="1:15" x14ac:dyDescent="0.25">
      <c r="A12" s="3" t="s">
        <v>42</v>
      </c>
      <c r="B12" s="1" t="s">
        <v>12</v>
      </c>
      <c r="C12" s="1">
        <v>20</v>
      </c>
      <c r="D12" s="1" t="s">
        <v>44</v>
      </c>
      <c r="E12" s="1" t="s">
        <v>24</v>
      </c>
      <c r="F12" s="1" t="s">
        <v>33</v>
      </c>
      <c r="G12" s="1" t="s">
        <v>16</v>
      </c>
      <c r="H12" s="1" t="s">
        <v>16</v>
      </c>
      <c r="I12" s="1" t="s">
        <v>16</v>
      </c>
      <c r="J12" s="1" t="s">
        <v>16</v>
      </c>
      <c r="K12" s="4" t="s">
        <v>16</v>
      </c>
      <c r="L12">
        <f>IF(Table2[[#This Row],[Do you have Depression?]]="Yes",1,0)</f>
        <v>0</v>
      </c>
      <c r="M12">
        <f>IF(Table2[[#This Row],[Do you have Anxiety?]]="Yes",1,0)</f>
        <v>0</v>
      </c>
      <c r="N12">
        <f>IF(Table2[[#This Row],[Do you have Panic attack?]]="Yes",1,0)</f>
        <v>0</v>
      </c>
      <c r="O12" s="13">
        <f t="shared" si="0"/>
        <v>3.75</v>
      </c>
    </row>
    <row r="13" spans="1:15" x14ac:dyDescent="0.25">
      <c r="A13" s="5" t="s">
        <v>42</v>
      </c>
      <c r="B13" s="2" t="s">
        <v>12</v>
      </c>
      <c r="C13" s="2">
        <v>24</v>
      </c>
      <c r="D13" s="2" t="s">
        <v>13</v>
      </c>
      <c r="E13" s="2" t="s">
        <v>45</v>
      </c>
      <c r="F13" s="2" t="s">
        <v>33</v>
      </c>
      <c r="G13" s="2" t="s">
        <v>17</v>
      </c>
      <c r="H13" s="2" t="s">
        <v>17</v>
      </c>
      <c r="I13" s="2" t="s">
        <v>16</v>
      </c>
      <c r="J13" s="2" t="s">
        <v>16</v>
      </c>
      <c r="K13" s="6" t="s">
        <v>16</v>
      </c>
      <c r="L13">
        <f>IF(Table2[[#This Row],[Do you have Depression?]]="Yes",1,0)</f>
        <v>1</v>
      </c>
      <c r="M13">
        <f>IF(Table2[[#This Row],[Do you have Anxiety?]]="Yes",1,0)</f>
        <v>0</v>
      </c>
      <c r="N13">
        <f>IF(Table2[[#This Row],[Do you have Panic attack?]]="Yes",1,0)</f>
        <v>0</v>
      </c>
      <c r="O13" s="13">
        <f t="shared" si="0"/>
        <v>3.75</v>
      </c>
    </row>
    <row r="14" spans="1:15" x14ac:dyDescent="0.25">
      <c r="A14" s="3" t="s">
        <v>46</v>
      </c>
      <c r="B14" s="1" t="s">
        <v>12</v>
      </c>
      <c r="C14" s="1">
        <v>18</v>
      </c>
      <c r="D14" s="1" t="s">
        <v>38</v>
      </c>
      <c r="E14" s="1" t="s">
        <v>24</v>
      </c>
      <c r="F14" s="1" t="s">
        <v>15</v>
      </c>
      <c r="G14" s="1" t="s">
        <v>16</v>
      </c>
      <c r="H14" s="1" t="s">
        <v>17</v>
      </c>
      <c r="I14" s="1" t="s">
        <v>16</v>
      </c>
      <c r="J14" s="1" t="s">
        <v>16</v>
      </c>
      <c r="K14" s="4" t="s">
        <v>16</v>
      </c>
      <c r="L14">
        <f>IF(Table2[[#This Row],[Do you have Depression?]]="Yes",1,0)</f>
        <v>1</v>
      </c>
      <c r="M14">
        <f>IF(Table2[[#This Row],[Do you have Anxiety?]]="Yes",1,0)</f>
        <v>0</v>
      </c>
      <c r="N14">
        <f>IF(Table2[[#This Row],[Do you have Panic attack?]]="Yes",1,0)</f>
        <v>0</v>
      </c>
      <c r="O14" s="13">
        <f t="shared" si="0"/>
        <v>3.2450000000000001</v>
      </c>
    </row>
    <row r="15" spans="1:15" x14ac:dyDescent="0.25">
      <c r="A15" s="5" t="s">
        <v>47</v>
      </c>
      <c r="B15" s="2" t="s">
        <v>19</v>
      </c>
      <c r="C15" s="2">
        <v>19</v>
      </c>
      <c r="D15" s="2" t="s">
        <v>13</v>
      </c>
      <c r="E15" s="2" t="s">
        <v>24</v>
      </c>
      <c r="F15" s="2" t="s">
        <v>15</v>
      </c>
      <c r="G15" s="2" t="s">
        <v>16</v>
      </c>
      <c r="H15" s="2" t="s">
        <v>16</v>
      </c>
      <c r="I15" s="2" t="s">
        <v>16</v>
      </c>
      <c r="J15" s="2" t="s">
        <v>16</v>
      </c>
      <c r="K15" s="6" t="s">
        <v>16</v>
      </c>
      <c r="L15">
        <f>IF(Table2[[#This Row],[Do you have Depression?]]="Yes",1,0)</f>
        <v>0</v>
      </c>
      <c r="M15">
        <f>IF(Table2[[#This Row],[Do you have Anxiety?]]="Yes",1,0)</f>
        <v>0</v>
      </c>
      <c r="N15">
        <f>IF(Table2[[#This Row],[Do you have Panic attack?]]="Yes",1,0)</f>
        <v>0</v>
      </c>
      <c r="O15" s="13">
        <f t="shared" si="0"/>
        <v>3.2450000000000001</v>
      </c>
    </row>
    <row r="16" spans="1:15" x14ac:dyDescent="0.25">
      <c r="A16" s="3" t="s">
        <v>48</v>
      </c>
      <c r="B16" s="1" t="s">
        <v>12</v>
      </c>
      <c r="C16" s="1">
        <v>18</v>
      </c>
      <c r="D16" s="1" t="s">
        <v>49</v>
      </c>
      <c r="E16" s="1" t="s">
        <v>32</v>
      </c>
      <c r="F16" s="1" t="s">
        <v>33</v>
      </c>
      <c r="G16" s="1" t="s">
        <v>16</v>
      </c>
      <c r="H16" s="1" t="s">
        <v>16</v>
      </c>
      <c r="I16" s="1" t="s">
        <v>17</v>
      </c>
      <c r="J16" s="1" t="s">
        <v>16</v>
      </c>
      <c r="K16" s="4" t="s">
        <v>16</v>
      </c>
      <c r="L16">
        <f>IF(Table2[[#This Row],[Do you have Depression?]]="Yes",1,0)</f>
        <v>0</v>
      </c>
      <c r="M16">
        <f>IF(Table2[[#This Row],[Do you have Anxiety?]]="Yes",1,0)</f>
        <v>1</v>
      </c>
      <c r="N16">
        <f>IF(Table2[[#This Row],[Do you have Panic attack?]]="Yes",1,0)</f>
        <v>0</v>
      </c>
      <c r="O16" s="13">
        <f t="shared" si="0"/>
        <v>3.75</v>
      </c>
    </row>
    <row r="17" spans="1:15" x14ac:dyDescent="0.25">
      <c r="A17" s="5" t="s">
        <v>48</v>
      </c>
      <c r="B17" s="2" t="s">
        <v>19</v>
      </c>
      <c r="C17" s="2">
        <v>24</v>
      </c>
      <c r="D17" s="2" t="s">
        <v>38</v>
      </c>
      <c r="E17" s="2" t="s">
        <v>45</v>
      </c>
      <c r="F17" s="2" t="s">
        <v>33</v>
      </c>
      <c r="G17" s="2" t="s">
        <v>16</v>
      </c>
      <c r="H17" s="2" t="s">
        <v>16</v>
      </c>
      <c r="I17" s="2" t="s">
        <v>16</v>
      </c>
      <c r="J17" s="2" t="s">
        <v>16</v>
      </c>
      <c r="K17" s="6" t="s">
        <v>16</v>
      </c>
      <c r="L17">
        <f>IF(Table2[[#This Row],[Do you have Depression?]]="Yes",1,0)</f>
        <v>0</v>
      </c>
      <c r="M17">
        <f>IF(Table2[[#This Row],[Do you have Anxiety?]]="Yes",1,0)</f>
        <v>0</v>
      </c>
      <c r="N17">
        <f>IF(Table2[[#This Row],[Do you have Panic attack?]]="Yes",1,0)</f>
        <v>0</v>
      </c>
      <c r="O17" s="13">
        <f t="shared" si="0"/>
        <v>3.75</v>
      </c>
    </row>
    <row r="18" spans="1:15" x14ac:dyDescent="0.25">
      <c r="A18" s="3" t="s">
        <v>50</v>
      </c>
      <c r="B18" s="1" t="s">
        <v>12</v>
      </c>
      <c r="C18" s="1">
        <v>24</v>
      </c>
      <c r="D18" s="1" t="s">
        <v>51</v>
      </c>
      <c r="E18" s="1" t="s">
        <v>45</v>
      </c>
      <c r="F18" s="1" t="s">
        <v>15</v>
      </c>
      <c r="G18" s="1" t="s">
        <v>16</v>
      </c>
      <c r="H18" s="1" t="s">
        <v>16</v>
      </c>
      <c r="I18" s="1" t="s">
        <v>16</v>
      </c>
      <c r="J18" s="1" t="s">
        <v>16</v>
      </c>
      <c r="K18" s="4" t="s">
        <v>16</v>
      </c>
      <c r="L18">
        <f>IF(Table2[[#This Row],[Do you have Depression?]]="Yes",1,0)</f>
        <v>0</v>
      </c>
      <c r="M18">
        <f>IF(Table2[[#This Row],[Do you have Anxiety?]]="Yes",1,0)</f>
        <v>0</v>
      </c>
      <c r="N18">
        <f>IF(Table2[[#This Row],[Do you have Panic attack?]]="Yes",1,0)</f>
        <v>0</v>
      </c>
      <c r="O18" s="13">
        <f t="shared" si="0"/>
        <v>3.2450000000000001</v>
      </c>
    </row>
    <row r="19" spans="1:15" x14ac:dyDescent="0.25">
      <c r="A19" s="5" t="s">
        <v>52</v>
      </c>
      <c r="B19" s="2" t="s">
        <v>12</v>
      </c>
      <c r="C19" s="2">
        <v>24</v>
      </c>
      <c r="D19" s="2" t="s">
        <v>53</v>
      </c>
      <c r="E19" s="2" t="s">
        <v>170</v>
      </c>
      <c r="F19" s="2" t="s">
        <v>15</v>
      </c>
      <c r="G19" s="2" t="s">
        <v>17</v>
      </c>
      <c r="H19" s="2" t="s">
        <v>17</v>
      </c>
      <c r="I19" s="2" t="s">
        <v>17</v>
      </c>
      <c r="J19" s="2" t="s">
        <v>17</v>
      </c>
      <c r="K19" s="6" t="s">
        <v>16</v>
      </c>
      <c r="L19">
        <f>IF(Table2[[#This Row],[Do you have Depression?]]="Yes",1,0)</f>
        <v>1</v>
      </c>
      <c r="M19">
        <f>IF(Table2[[#This Row],[Do you have Anxiety?]]="Yes",1,0)</f>
        <v>1</v>
      </c>
      <c r="N19">
        <f>IF(Table2[[#This Row],[Do you have Panic attack?]]="Yes",1,0)</f>
        <v>1</v>
      </c>
      <c r="O19" s="13">
        <f t="shared" si="0"/>
        <v>3.2450000000000001</v>
      </c>
    </row>
    <row r="20" spans="1:15" x14ac:dyDescent="0.25">
      <c r="A20" s="3" t="s">
        <v>54</v>
      </c>
      <c r="B20" s="1" t="s">
        <v>12</v>
      </c>
      <c r="C20" s="1">
        <v>20</v>
      </c>
      <c r="D20" s="1" t="s">
        <v>23</v>
      </c>
      <c r="E20" s="1" t="s">
        <v>32</v>
      </c>
      <c r="F20" s="1" t="s">
        <v>33</v>
      </c>
      <c r="G20" s="1" t="s">
        <v>16</v>
      </c>
      <c r="H20" s="1" t="s">
        <v>16</v>
      </c>
      <c r="I20" s="1" t="s">
        <v>17</v>
      </c>
      <c r="J20" s="1" t="s">
        <v>16</v>
      </c>
      <c r="K20" s="4" t="s">
        <v>16</v>
      </c>
      <c r="L20">
        <f>IF(Table2[[#This Row],[Do you have Depression?]]="Yes",1,0)</f>
        <v>0</v>
      </c>
      <c r="M20">
        <f>IF(Table2[[#This Row],[Do you have Anxiety?]]="Yes",1,0)</f>
        <v>1</v>
      </c>
      <c r="N20">
        <f>IF(Table2[[#This Row],[Do you have Panic attack?]]="Yes",1,0)</f>
        <v>0</v>
      </c>
      <c r="O20" s="13">
        <f t="shared" si="0"/>
        <v>3.75</v>
      </c>
    </row>
    <row r="21" spans="1:15" x14ac:dyDescent="0.25">
      <c r="A21" s="5" t="s">
        <v>55</v>
      </c>
      <c r="B21" s="2" t="s">
        <v>12</v>
      </c>
      <c r="C21" s="2">
        <v>18</v>
      </c>
      <c r="D21" s="2" t="s">
        <v>56</v>
      </c>
      <c r="E21" s="2" t="s">
        <v>32</v>
      </c>
      <c r="F21" s="2" t="s">
        <v>33</v>
      </c>
      <c r="G21" s="2" t="s">
        <v>17</v>
      </c>
      <c r="H21" s="2" t="s">
        <v>17</v>
      </c>
      <c r="I21" s="2" t="s">
        <v>17</v>
      </c>
      <c r="J21" s="2" t="s">
        <v>17</v>
      </c>
      <c r="K21" s="6" t="s">
        <v>16</v>
      </c>
      <c r="L21">
        <f>IF(Table2[[#This Row],[Do you have Depression?]]="Yes",1,0)</f>
        <v>1</v>
      </c>
      <c r="M21">
        <f>IF(Table2[[#This Row],[Do you have Anxiety?]]="Yes",1,0)</f>
        <v>1</v>
      </c>
      <c r="N21">
        <f>IF(Table2[[#This Row],[Do you have Panic attack?]]="Yes",1,0)</f>
        <v>1</v>
      </c>
      <c r="O21" s="13">
        <f t="shared" si="0"/>
        <v>3.75</v>
      </c>
    </row>
    <row r="22" spans="1:15" x14ac:dyDescent="0.25">
      <c r="A22" s="3" t="s">
        <v>57</v>
      </c>
      <c r="B22" s="1" t="s">
        <v>12</v>
      </c>
      <c r="C22" s="1">
        <v>19</v>
      </c>
      <c r="D22" s="1" t="s">
        <v>13</v>
      </c>
      <c r="E22" s="1" t="s">
        <v>24</v>
      </c>
      <c r="F22" s="1" t="s">
        <v>15</v>
      </c>
      <c r="G22" s="1" t="s">
        <v>16</v>
      </c>
      <c r="H22" s="1" t="s">
        <v>16</v>
      </c>
      <c r="I22" s="1" t="s">
        <v>16</v>
      </c>
      <c r="J22" s="1" t="s">
        <v>17</v>
      </c>
      <c r="K22" s="4" t="s">
        <v>16</v>
      </c>
      <c r="L22">
        <f>IF(Table2[[#This Row],[Do you have Depression?]]="Yes",1,0)</f>
        <v>0</v>
      </c>
      <c r="M22">
        <f>IF(Table2[[#This Row],[Do you have Anxiety?]]="Yes",1,0)</f>
        <v>0</v>
      </c>
      <c r="N22">
        <f>IF(Table2[[#This Row],[Do you have Panic attack?]]="Yes",1,0)</f>
        <v>1</v>
      </c>
      <c r="O22" s="13">
        <f t="shared" si="0"/>
        <v>3.2450000000000001</v>
      </c>
    </row>
    <row r="23" spans="1:15" x14ac:dyDescent="0.25">
      <c r="A23" s="5" t="s">
        <v>58</v>
      </c>
      <c r="B23" s="2" t="s">
        <v>12</v>
      </c>
      <c r="C23" s="2">
        <v>18</v>
      </c>
      <c r="D23" s="2" t="s">
        <v>13</v>
      </c>
      <c r="E23" s="2" t="s">
        <v>32</v>
      </c>
      <c r="F23" s="2" t="s">
        <v>15</v>
      </c>
      <c r="G23" s="2" t="s">
        <v>16</v>
      </c>
      <c r="H23" s="2" t="s">
        <v>16</v>
      </c>
      <c r="I23" s="2" t="s">
        <v>16</v>
      </c>
      <c r="J23" s="2" t="s">
        <v>16</v>
      </c>
      <c r="K23" s="6" t="s">
        <v>16</v>
      </c>
      <c r="L23">
        <f>IF(Table2[[#This Row],[Do you have Depression?]]="Yes",1,0)</f>
        <v>0</v>
      </c>
      <c r="M23">
        <f>IF(Table2[[#This Row],[Do you have Anxiety?]]="Yes",1,0)</f>
        <v>0</v>
      </c>
      <c r="N23">
        <f>IF(Table2[[#This Row],[Do you have Panic attack?]]="Yes",1,0)</f>
        <v>0</v>
      </c>
      <c r="O23" s="13">
        <f t="shared" si="0"/>
        <v>3.2450000000000001</v>
      </c>
    </row>
    <row r="24" spans="1:15" x14ac:dyDescent="0.25">
      <c r="A24" s="3" t="s">
        <v>58</v>
      </c>
      <c r="B24" s="1" t="s">
        <v>12</v>
      </c>
      <c r="C24" s="1">
        <v>24</v>
      </c>
      <c r="D24" s="1" t="s">
        <v>38</v>
      </c>
      <c r="E24" s="1" t="s">
        <v>24</v>
      </c>
      <c r="F24" s="1" t="s">
        <v>33</v>
      </c>
      <c r="G24" s="1" t="s">
        <v>16</v>
      </c>
      <c r="H24" s="1" t="s">
        <v>16</v>
      </c>
      <c r="I24" s="1" t="s">
        <v>16</v>
      </c>
      <c r="J24" s="1" t="s">
        <v>16</v>
      </c>
      <c r="K24" s="4" t="s">
        <v>16</v>
      </c>
      <c r="L24">
        <f>IF(Table2[[#This Row],[Do you have Depression?]]="Yes",1,0)</f>
        <v>0</v>
      </c>
      <c r="M24">
        <f>IF(Table2[[#This Row],[Do you have Anxiety?]]="Yes",1,0)</f>
        <v>0</v>
      </c>
      <c r="N24">
        <f>IF(Table2[[#This Row],[Do you have Panic attack?]]="Yes",1,0)</f>
        <v>0</v>
      </c>
      <c r="O24" s="13">
        <f t="shared" si="0"/>
        <v>3.75</v>
      </c>
    </row>
    <row r="25" spans="1:15" x14ac:dyDescent="0.25">
      <c r="A25" s="5" t="s">
        <v>60</v>
      </c>
      <c r="B25" s="2" t="s">
        <v>12</v>
      </c>
      <c r="C25" s="2">
        <v>24</v>
      </c>
      <c r="D25" s="2" t="s">
        <v>13</v>
      </c>
      <c r="E25" s="2" t="s">
        <v>24</v>
      </c>
      <c r="F25" s="2" t="s">
        <v>15</v>
      </c>
      <c r="G25" s="2" t="s">
        <v>16</v>
      </c>
      <c r="H25" s="2" t="s">
        <v>16</v>
      </c>
      <c r="I25" s="2" t="s">
        <v>16</v>
      </c>
      <c r="J25" s="2" t="s">
        <v>16</v>
      </c>
      <c r="K25" s="6" t="s">
        <v>16</v>
      </c>
      <c r="L25">
        <f>IF(Table2[[#This Row],[Do you have Depression?]]="Yes",1,0)</f>
        <v>0</v>
      </c>
      <c r="M25">
        <f>IF(Table2[[#This Row],[Do you have Anxiety?]]="Yes",1,0)</f>
        <v>0</v>
      </c>
      <c r="N25">
        <f>IF(Table2[[#This Row],[Do you have Panic attack?]]="Yes",1,0)</f>
        <v>0</v>
      </c>
      <c r="O25" s="13">
        <f t="shared" si="0"/>
        <v>3.2450000000000001</v>
      </c>
    </row>
    <row r="26" spans="1:15" x14ac:dyDescent="0.25">
      <c r="A26" s="3" t="s">
        <v>61</v>
      </c>
      <c r="B26" s="1" t="s">
        <v>12</v>
      </c>
      <c r="C26" s="1">
        <v>23</v>
      </c>
      <c r="D26" s="1" t="s">
        <v>38</v>
      </c>
      <c r="E26" s="1" t="s">
        <v>45</v>
      </c>
      <c r="F26" s="1" t="s">
        <v>33</v>
      </c>
      <c r="G26" s="1" t="s">
        <v>16</v>
      </c>
      <c r="H26" s="1" t="s">
        <v>17</v>
      </c>
      <c r="I26" s="1" t="s">
        <v>17</v>
      </c>
      <c r="J26" s="1" t="s">
        <v>17</v>
      </c>
      <c r="K26" s="4" t="s">
        <v>16</v>
      </c>
      <c r="L26">
        <f>IF(Table2[[#This Row],[Do you have Depression?]]="Yes",1,0)</f>
        <v>1</v>
      </c>
      <c r="M26">
        <f>IF(Table2[[#This Row],[Do you have Anxiety?]]="Yes",1,0)</f>
        <v>1</v>
      </c>
      <c r="N26">
        <f>IF(Table2[[#This Row],[Do you have Panic attack?]]="Yes",1,0)</f>
        <v>1</v>
      </c>
      <c r="O26" s="13">
        <f t="shared" si="0"/>
        <v>3.75</v>
      </c>
    </row>
    <row r="27" spans="1:15" x14ac:dyDescent="0.25">
      <c r="A27" s="5" t="s">
        <v>62</v>
      </c>
      <c r="B27" s="2" t="s">
        <v>12</v>
      </c>
      <c r="C27" s="2">
        <v>18</v>
      </c>
      <c r="D27" s="2" t="s">
        <v>63</v>
      </c>
      <c r="E27" s="2" t="s">
        <v>24</v>
      </c>
      <c r="F27" s="2" t="s">
        <v>33</v>
      </c>
      <c r="G27" s="2" t="s">
        <v>16</v>
      </c>
      <c r="H27" s="2" t="s">
        <v>16</v>
      </c>
      <c r="I27" s="2" t="s">
        <v>16</v>
      </c>
      <c r="J27" s="2" t="s">
        <v>16</v>
      </c>
      <c r="K27" s="6" t="s">
        <v>16</v>
      </c>
      <c r="L27">
        <f>IF(Table2[[#This Row],[Do you have Depression?]]="Yes",1,0)</f>
        <v>0</v>
      </c>
      <c r="M27">
        <f>IF(Table2[[#This Row],[Do you have Anxiety?]]="Yes",1,0)</f>
        <v>0</v>
      </c>
      <c r="N27">
        <f>IF(Table2[[#This Row],[Do you have Panic attack?]]="Yes",1,0)</f>
        <v>0</v>
      </c>
      <c r="O27" s="13">
        <f t="shared" si="0"/>
        <v>3.75</v>
      </c>
    </row>
    <row r="28" spans="1:15" x14ac:dyDescent="0.25">
      <c r="A28" s="3" t="s">
        <v>64</v>
      </c>
      <c r="B28" s="1" t="s">
        <v>12</v>
      </c>
      <c r="C28" s="1">
        <v>19</v>
      </c>
      <c r="D28" s="1" t="s">
        <v>13</v>
      </c>
      <c r="E28" s="1" t="s">
        <v>24</v>
      </c>
      <c r="F28" s="1" t="s">
        <v>33</v>
      </c>
      <c r="G28" s="1" t="s">
        <v>16</v>
      </c>
      <c r="H28" s="1" t="s">
        <v>16</v>
      </c>
      <c r="I28" s="1" t="s">
        <v>16</v>
      </c>
      <c r="J28" s="1" t="s">
        <v>16</v>
      </c>
      <c r="K28" s="4" t="s">
        <v>16</v>
      </c>
      <c r="L28">
        <f>IF(Table2[[#This Row],[Do you have Depression?]]="Yes",1,0)</f>
        <v>0</v>
      </c>
      <c r="M28">
        <f>IF(Table2[[#This Row],[Do you have Anxiety?]]="Yes",1,0)</f>
        <v>0</v>
      </c>
      <c r="N28">
        <f>IF(Table2[[#This Row],[Do you have Panic attack?]]="Yes",1,0)</f>
        <v>0</v>
      </c>
      <c r="O28" s="13">
        <f t="shared" si="0"/>
        <v>3.75</v>
      </c>
    </row>
    <row r="29" spans="1:15" x14ac:dyDescent="0.25">
      <c r="A29" s="5" t="s">
        <v>65</v>
      </c>
      <c r="B29" s="2" t="s">
        <v>19</v>
      </c>
      <c r="C29" s="2">
        <v>18</v>
      </c>
      <c r="D29" s="2" t="s">
        <v>13</v>
      </c>
      <c r="E29" s="2" t="s">
        <v>32</v>
      </c>
      <c r="F29" s="2" t="s">
        <v>15</v>
      </c>
      <c r="G29" s="2" t="s">
        <v>17</v>
      </c>
      <c r="H29" s="2" t="s">
        <v>17</v>
      </c>
      <c r="I29" s="2" t="s">
        <v>17</v>
      </c>
      <c r="J29" s="2" t="s">
        <v>16</v>
      </c>
      <c r="K29" s="6" t="s">
        <v>16</v>
      </c>
      <c r="L29">
        <f>IF(Table2[[#This Row],[Do you have Depression?]]="Yes",1,0)</f>
        <v>1</v>
      </c>
      <c r="M29">
        <f>IF(Table2[[#This Row],[Do you have Anxiety?]]="Yes",1,0)</f>
        <v>1</v>
      </c>
      <c r="N29">
        <f>IF(Table2[[#This Row],[Do you have Panic attack?]]="Yes",1,0)</f>
        <v>0</v>
      </c>
      <c r="O29" s="13">
        <f t="shared" si="0"/>
        <v>3.2450000000000001</v>
      </c>
    </row>
    <row r="30" spans="1:15" x14ac:dyDescent="0.25">
      <c r="A30" s="3" t="s">
        <v>66</v>
      </c>
      <c r="B30" s="1" t="s">
        <v>12</v>
      </c>
      <c r="C30" s="1">
        <v>24</v>
      </c>
      <c r="D30" s="1" t="s">
        <v>23</v>
      </c>
      <c r="E30" s="1" t="s">
        <v>45</v>
      </c>
      <c r="F30" s="1" t="s">
        <v>33</v>
      </c>
      <c r="G30" s="1" t="s">
        <v>17</v>
      </c>
      <c r="H30" s="1" t="s">
        <v>17</v>
      </c>
      <c r="I30" s="1" t="s">
        <v>17</v>
      </c>
      <c r="J30" s="1" t="s">
        <v>17</v>
      </c>
      <c r="K30" s="4" t="s">
        <v>17</v>
      </c>
      <c r="L30">
        <f>IF(Table2[[#This Row],[Do you have Depression?]]="Yes",1,0)</f>
        <v>1</v>
      </c>
      <c r="M30">
        <f>IF(Table2[[#This Row],[Do you have Anxiety?]]="Yes",1,0)</f>
        <v>1</v>
      </c>
      <c r="N30">
        <f>IF(Table2[[#This Row],[Do you have Panic attack?]]="Yes",1,0)</f>
        <v>1</v>
      </c>
      <c r="O30" s="13">
        <f t="shared" si="0"/>
        <v>3.75</v>
      </c>
    </row>
    <row r="31" spans="1:15" x14ac:dyDescent="0.25">
      <c r="A31" s="5" t="s">
        <v>67</v>
      </c>
      <c r="B31" s="2" t="s">
        <v>12</v>
      </c>
      <c r="C31" s="2">
        <v>24</v>
      </c>
      <c r="D31" s="2" t="s">
        <v>38</v>
      </c>
      <c r="E31" s="2" t="s">
        <v>170</v>
      </c>
      <c r="F31" s="2" t="s">
        <v>33</v>
      </c>
      <c r="G31" s="2" t="s">
        <v>16</v>
      </c>
      <c r="H31" s="2" t="s">
        <v>16</v>
      </c>
      <c r="I31" s="2" t="s">
        <v>16</v>
      </c>
      <c r="J31" s="2" t="s">
        <v>16</v>
      </c>
      <c r="K31" s="6" t="s">
        <v>16</v>
      </c>
      <c r="L31">
        <f>IF(Table2[[#This Row],[Do you have Depression?]]="Yes",1,0)</f>
        <v>0</v>
      </c>
      <c r="M31">
        <f>IF(Table2[[#This Row],[Do you have Anxiety?]]="Yes",1,0)</f>
        <v>0</v>
      </c>
      <c r="N31">
        <f>IF(Table2[[#This Row],[Do you have Panic attack?]]="Yes",1,0)</f>
        <v>0</v>
      </c>
      <c r="O31" s="13">
        <f t="shared" si="0"/>
        <v>3.75</v>
      </c>
    </row>
    <row r="32" spans="1:15" x14ac:dyDescent="0.25">
      <c r="A32" s="3" t="s">
        <v>68</v>
      </c>
      <c r="B32" s="1" t="s">
        <v>12</v>
      </c>
      <c r="C32" s="1">
        <v>23</v>
      </c>
      <c r="D32" s="1" t="s">
        <v>69</v>
      </c>
      <c r="E32" s="1" t="s">
        <v>32</v>
      </c>
      <c r="F32" s="1" t="s">
        <v>15</v>
      </c>
      <c r="G32" s="1" t="s">
        <v>16</v>
      </c>
      <c r="H32" s="1" t="s">
        <v>16</v>
      </c>
      <c r="I32" s="1" t="s">
        <v>16</v>
      </c>
      <c r="J32" s="1" t="s">
        <v>16</v>
      </c>
      <c r="K32" s="4" t="s">
        <v>16</v>
      </c>
      <c r="L32">
        <f>IF(Table2[[#This Row],[Do you have Depression?]]="Yes",1,0)</f>
        <v>0</v>
      </c>
      <c r="M32">
        <f>IF(Table2[[#This Row],[Do you have Anxiety?]]="Yes",1,0)</f>
        <v>0</v>
      </c>
      <c r="N32">
        <f>IF(Table2[[#This Row],[Do you have Panic attack?]]="Yes",1,0)</f>
        <v>0</v>
      </c>
      <c r="O32" s="13">
        <f t="shared" si="0"/>
        <v>3.2450000000000001</v>
      </c>
    </row>
    <row r="33" spans="1:15" x14ac:dyDescent="0.25">
      <c r="A33" s="5" t="s">
        <v>70</v>
      </c>
      <c r="B33" s="2" t="s">
        <v>19</v>
      </c>
      <c r="C33" s="2">
        <v>18</v>
      </c>
      <c r="D33" s="2" t="s">
        <v>38</v>
      </c>
      <c r="E33" s="2" t="s">
        <v>32</v>
      </c>
      <c r="F33" s="2" t="s">
        <v>15</v>
      </c>
      <c r="G33" s="2" t="s">
        <v>16</v>
      </c>
      <c r="H33" s="2" t="s">
        <v>16</v>
      </c>
      <c r="I33" s="2" t="s">
        <v>16</v>
      </c>
      <c r="J33" s="2" t="s">
        <v>16</v>
      </c>
      <c r="K33" s="6" t="s">
        <v>16</v>
      </c>
      <c r="L33">
        <f>IF(Table2[[#This Row],[Do you have Depression?]]="Yes",1,0)</f>
        <v>0</v>
      </c>
      <c r="M33">
        <f>IF(Table2[[#This Row],[Do you have Anxiety?]]="Yes",1,0)</f>
        <v>0</v>
      </c>
      <c r="N33">
        <f>IF(Table2[[#This Row],[Do you have Panic attack?]]="Yes",1,0)</f>
        <v>0</v>
      </c>
      <c r="O33" s="13">
        <f t="shared" si="0"/>
        <v>3.2450000000000001</v>
      </c>
    </row>
    <row r="34" spans="1:15" x14ac:dyDescent="0.25">
      <c r="A34" s="3" t="s">
        <v>70</v>
      </c>
      <c r="B34" s="1" t="s">
        <v>19</v>
      </c>
      <c r="C34" s="1">
        <v>19</v>
      </c>
      <c r="D34" s="1" t="s">
        <v>38</v>
      </c>
      <c r="E34" s="1" t="s">
        <v>24</v>
      </c>
      <c r="F34" s="1" t="s">
        <v>33</v>
      </c>
      <c r="G34" s="1" t="s">
        <v>16</v>
      </c>
      <c r="H34" s="1" t="s">
        <v>16</v>
      </c>
      <c r="I34" s="1" t="s">
        <v>16</v>
      </c>
      <c r="J34" s="1" t="s">
        <v>17</v>
      </c>
      <c r="K34" s="4" t="s">
        <v>16</v>
      </c>
      <c r="L34">
        <f>IF(Table2[[#This Row],[Do you have Depression?]]="Yes",1,0)</f>
        <v>0</v>
      </c>
      <c r="M34">
        <f>IF(Table2[[#This Row],[Do you have Anxiety?]]="Yes",1,0)</f>
        <v>0</v>
      </c>
      <c r="N34">
        <f>IF(Table2[[#This Row],[Do you have Panic attack?]]="Yes",1,0)</f>
        <v>1</v>
      </c>
      <c r="O34" s="13">
        <f t="shared" ref="O34:O65" si="1">(--LEFT(F34,FIND(" - ",F34)-1) + --MID(F34,FIND(" - ",F34)+3,LEN(F34))) / 2</f>
        <v>3.75</v>
      </c>
    </row>
    <row r="35" spans="1:15" x14ac:dyDescent="0.25">
      <c r="A35" s="5" t="s">
        <v>71</v>
      </c>
      <c r="B35" s="2" t="s">
        <v>19</v>
      </c>
      <c r="C35" s="2">
        <v>18</v>
      </c>
      <c r="D35" s="2" t="s">
        <v>38</v>
      </c>
      <c r="E35" s="2" t="s">
        <v>32</v>
      </c>
      <c r="F35" s="2" t="s">
        <v>33</v>
      </c>
      <c r="G35" s="2" t="s">
        <v>17</v>
      </c>
      <c r="H35" s="2" t="s">
        <v>17</v>
      </c>
      <c r="I35" s="2" t="s">
        <v>17</v>
      </c>
      <c r="J35" s="2" t="s">
        <v>16</v>
      </c>
      <c r="K35" s="6" t="s">
        <v>17</v>
      </c>
      <c r="L35">
        <f>IF(Table2[[#This Row],[Do you have Depression?]]="Yes",1,0)</f>
        <v>1</v>
      </c>
      <c r="M35">
        <f>IF(Table2[[#This Row],[Do you have Anxiety?]]="Yes",1,0)</f>
        <v>1</v>
      </c>
      <c r="N35">
        <f>IF(Table2[[#This Row],[Do you have Panic attack?]]="Yes",1,0)</f>
        <v>0</v>
      </c>
      <c r="O35" s="13">
        <f t="shared" si="1"/>
        <v>3.75</v>
      </c>
    </row>
    <row r="36" spans="1:15" x14ac:dyDescent="0.25">
      <c r="A36" s="3" t="s">
        <v>72</v>
      </c>
      <c r="B36" s="1" t="s">
        <v>12</v>
      </c>
      <c r="C36" s="1">
        <v>19</v>
      </c>
      <c r="D36" s="1" t="s">
        <v>23</v>
      </c>
      <c r="E36" s="1" t="s">
        <v>24</v>
      </c>
      <c r="F36" s="1" t="s">
        <v>15</v>
      </c>
      <c r="G36" s="1" t="s">
        <v>16</v>
      </c>
      <c r="H36" s="1" t="s">
        <v>17</v>
      </c>
      <c r="I36" s="1" t="s">
        <v>17</v>
      </c>
      <c r="J36" s="1" t="s">
        <v>17</v>
      </c>
      <c r="K36" s="4" t="s">
        <v>16</v>
      </c>
      <c r="L36">
        <f>IF(Table2[[#This Row],[Do you have Depression?]]="Yes",1,0)</f>
        <v>1</v>
      </c>
      <c r="M36">
        <f>IF(Table2[[#This Row],[Do you have Anxiety?]]="Yes",1,0)</f>
        <v>1</v>
      </c>
      <c r="N36">
        <f>IF(Table2[[#This Row],[Do you have Panic attack?]]="Yes",1,0)</f>
        <v>1</v>
      </c>
      <c r="O36" s="13">
        <f t="shared" si="1"/>
        <v>3.2450000000000001</v>
      </c>
    </row>
    <row r="37" spans="1:15" x14ac:dyDescent="0.25">
      <c r="A37" s="5" t="s">
        <v>73</v>
      </c>
      <c r="B37" s="2" t="s">
        <v>12</v>
      </c>
      <c r="C37" s="2">
        <v>18</v>
      </c>
      <c r="D37" s="2" t="s">
        <v>13</v>
      </c>
      <c r="E37" s="2" t="s">
        <v>24</v>
      </c>
      <c r="F37" s="2" t="s">
        <v>74</v>
      </c>
      <c r="G37" s="2" t="s">
        <v>16</v>
      </c>
      <c r="H37" s="2" t="s">
        <v>16</v>
      </c>
      <c r="I37" s="2" t="s">
        <v>16</v>
      </c>
      <c r="J37" s="2" t="s">
        <v>16</v>
      </c>
      <c r="K37" s="6" t="s">
        <v>16</v>
      </c>
      <c r="L37">
        <f>IF(Table2[[#This Row],[Do you have Depression?]]="Yes",1,0)</f>
        <v>0</v>
      </c>
      <c r="M37">
        <f>IF(Table2[[#This Row],[Do you have Anxiety?]]="Yes",1,0)</f>
        <v>0</v>
      </c>
      <c r="N37">
        <f>IF(Table2[[#This Row],[Do you have Panic attack?]]="Yes",1,0)</f>
        <v>0</v>
      </c>
      <c r="O37" s="13">
        <f t="shared" si="1"/>
        <v>2.2450000000000001</v>
      </c>
    </row>
    <row r="38" spans="1:15" x14ac:dyDescent="0.25">
      <c r="A38" s="3" t="s">
        <v>73</v>
      </c>
      <c r="B38" s="1" t="s">
        <v>12</v>
      </c>
      <c r="C38" s="1">
        <v>18</v>
      </c>
      <c r="D38" s="1" t="s">
        <v>26</v>
      </c>
      <c r="E38" s="1" t="s">
        <v>45</v>
      </c>
      <c r="F38" s="1" t="s">
        <v>15</v>
      </c>
      <c r="G38" s="1" t="s">
        <v>16</v>
      </c>
      <c r="H38" s="1" t="s">
        <v>17</v>
      </c>
      <c r="I38" s="1" t="s">
        <v>17</v>
      </c>
      <c r="J38" s="1" t="s">
        <v>16</v>
      </c>
      <c r="K38" s="4" t="s">
        <v>16</v>
      </c>
      <c r="L38">
        <f>IF(Table2[[#This Row],[Do you have Depression?]]="Yes",1,0)</f>
        <v>1</v>
      </c>
      <c r="M38">
        <f>IF(Table2[[#This Row],[Do you have Anxiety?]]="Yes",1,0)</f>
        <v>1</v>
      </c>
      <c r="N38">
        <f>IF(Table2[[#This Row],[Do you have Panic attack?]]="Yes",1,0)</f>
        <v>0</v>
      </c>
      <c r="O38" s="13">
        <f t="shared" si="1"/>
        <v>3.2450000000000001</v>
      </c>
    </row>
    <row r="39" spans="1:15" x14ac:dyDescent="0.25">
      <c r="A39" s="5" t="s">
        <v>76</v>
      </c>
      <c r="B39" s="2" t="s">
        <v>12</v>
      </c>
      <c r="C39" s="2">
        <v>19</v>
      </c>
      <c r="D39" s="2" t="s">
        <v>23</v>
      </c>
      <c r="E39" s="2" t="s">
        <v>24</v>
      </c>
      <c r="F39" s="2" t="s">
        <v>41</v>
      </c>
      <c r="G39" s="2" t="s">
        <v>16</v>
      </c>
      <c r="H39" s="2" t="s">
        <v>17</v>
      </c>
      <c r="I39" s="2" t="s">
        <v>17</v>
      </c>
      <c r="J39" s="2" t="s">
        <v>17</v>
      </c>
      <c r="K39" s="6" t="s">
        <v>16</v>
      </c>
      <c r="L39">
        <f>IF(Table2[[#This Row],[Do you have Depression?]]="Yes",1,0)</f>
        <v>1</v>
      </c>
      <c r="M39">
        <f>IF(Table2[[#This Row],[Do you have Anxiety?]]="Yes",1,0)</f>
        <v>1</v>
      </c>
      <c r="N39">
        <f>IF(Table2[[#This Row],[Do you have Panic attack?]]="Yes",1,0)</f>
        <v>1</v>
      </c>
      <c r="O39" s="13">
        <f t="shared" si="1"/>
        <v>2.7450000000000001</v>
      </c>
    </row>
    <row r="40" spans="1:15" x14ac:dyDescent="0.25">
      <c r="A40" s="3" t="s">
        <v>77</v>
      </c>
      <c r="B40" s="1" t="s">
        <v>12</v>
      </c>
      <c r="C40" s="1">
        <v>18</v>
      </c>
      <c r="D40" s="1" t="s">
        <v>78</v>
      </c>
      <c r="E40" s="1" t="s">
        <v>24</v>
      </c>
      <c r="F40" s="1" t="s">
        <v>33</v>
      </c>
      <c r="G40" s="1" t="s">
        <v>16</v>
      </c>
      <c r="H40" s="1" t="s">
        <v>16</v>
      </c>
      <c r="I40" s="1" t="s">
        <v>16</v>
      </c>
      <c r="J40" s="1" t="s">
        <v>16</v>
      </c>
      <c r="K40" s="4" t="s">
        <v>16</v>
      </c>
      <c r="L40">
        <f>IF(Table2[[#This Row],[Do you have Depression?]]="Yes",1,0)</f>
        <v>0</v>
      </c>
      <c r="M40">
        <f>IF(Table2[[#This Row],[Do you have Anxiety?]]="Yes",1,0)</f>
        <v>0</v>
      </c>
      <c r="N40">
        <f>IF(Table2[[#This Row],[Do you have Panic attack?]]="Yes",1,0)</f>
        <v>0</v>
      </c>
      <c r="O40" s="13">
        <f t="shared" si="1"/>
        <v>3.75</v>
      </c>
    </row>
    <row r="41" spans="1:15" x14ac:dyDescent="0.25">
      <c r="A41" s="5" t="s">
        <v>79</v>
      </c>
      <c r="B41" s="2" t="s">
        <v>12</v>
      </c>
      <c r="C41" s="2">
        <v>24</v>
      </c>
      <c r="D41" s="2" t="s">
        <v>13</v>
      </c>
      <c r="E41" s="2" t="s">
        <v>32</v>
      </c>
      <c r="F41" s="2" t="s">
        <v>41</v>
      </c>
      <c r="G41" s="2" t="s">
        <v>17</v>
      </c>
      <c r="H41" s="2" t="s">
        <v>17</v>
      </c>
      <c r="I41" s="2" t="s">
        <v>16</v>
      </c>
      <c r="J41" s="2" t="s">
        <v>17</v>
      </c>
      <c r="K41" s="6" t="s">
        <v>17</v>
      </c>
      <c r="L41">
        <f>IF(Table2[[#This Row],[Do you have Depression?]]="Yes",1,0)</f>
        <v>1</v>
      </c>
      <c r="M41">
        <f>IF(Table2[[#This Row],[Do you have Anxiety?]]="Yes",1,0)</f>
        <v>0</v>
      </c>
      <c r="N41">
        <f>IF(Table2[[#This Row],[Do you have Panic attack?]]="Yes",1,0)</f>
        <v>1</v>
      </c>
      <c r="O41" s="13">
        <f t="shared" si="1"/>
        <v>2.7450000000000001</v>
      </c>
    </row>
    <row r="42" spans="1:15" x14ac:dyDescent="0.25">
      <c r="A42" s="3" t="s">
        <v>80</v>
      </c>
      <c r="B42" s="1" t="s">
        <v>12</v>
      </c>
      <c r="C42" s="1">
        <v>24</v>
      </c>
      <c r="D42" s="1" t="s">
        <v>23</v>
      </c>
      <c r="E42" s="1" t="s">
        <v>45</v>
      </c>
      <c r="F42" s="1" t="s">
        <v>15</v>
      </c>
      <c r="G42" s="1" t="s">
        <v>16</v>
      </c>
      <c r="H42" s="1" t="s">
        <v>16</v>
      </c>
      <c r="I42" s="1" t="s">
        <v>17</v>
      </c>
      <c r="J42" s="1" t="s">
        <v>16</v>
      </c>
      <c r="K42" s="4" t="s">
        <v>16</v>
      </c>
      <c r="L42">
        <f>IF(Table2[[#This Row],[Do you have Depression?]]="Yes",1,0)</f>
        <v>0</v>
      </c>
      <c r="M42">
        <f>IF(Table2[[#This Row],[Do you have Anxiety?]]="Yes",1,0)</f>
        <v>1</v>
      </c>
      <c r="N42">
        <f>IF(Table2[[#This Row],[Do you have Panic attack?]]="Yes",1,0)</f>
        <v>0</v>
      </c>
      <c r="O42" s="13">
        <f t="shared" si="1"/>
        <v>3.2450000000000001</v>
      </c>
    </row>
    <row r="43" spans="1:15" x14ac:dyDescent="0.25">
      <c r="A43" s="5" t="s">
        <v>80</v>
      </c>
      <c r="B43" s="2" t="s">
        <v>12</v>
      </c>
      <c r="C43" s="2">
        <v>22</v>
      </c>
      <c r="D43" s="2" t="s">
        <v>13</v>
      </c>
      <c r="E43" s="2" t="s">
        <v>170</v>
      </c>
      <c r="F43" s="2" t="s">
        <v>33</v>
      </c>
      <c r="G43" s="2" t="s">
        <v>16</v>
      </c>
      <c r="H43" s="2" t="s">
        <v>16</v>
      </c>
      <c r="I43" s="2" t="s">
        <v>16</v>
      </c>
      <c r="J43" s="2" t="s">
        <v>16</v>
      </c>
      <c r="K43" s="6" t="s">
        <v>16</v>
      </c>
      <c r="L43">
        <f>IF(Table2[[#This Row],[Do you have Depression?]]="Yes",1,0)</f>
        <v>0</v>
      </c>
      <c r="M43">
        <f>IF(Table2[[#This Row],[Do you have Anxiety?]]="Yes",1,0)</f>
        <v>0</v>
      </c>
      <c r="N43">
        <f>IF(Table2[[#This Row],[Do you have Panic attack?]]="Yes",1,0)</f>
        <v>0</v>
      </c>
      <c r="O43" s="13">
        <f t="shared" si="1"/>
        <v>3.75</v>
      </c>
    </row>
    <row r="44" spans="1:15" x14ac:dyDescent="0.25">
      <c r="A44" s="3" t="s">
        <v>81</v>
      </c>
      <c r="B44" s="1" t="s">
        <v>12</v>
      </c>
      <c r="C44" s="1">
        <v>20</v>
      </c>
      <c r="D44" s="1" t="s">
        <v>82</v>
      </c>
      <c r="E44" s="1" t="s">
        <v>32</v>
      </c>
      <c r="F44" s="1" t="s">
        <v>15</v>
      </c>
      <c r="G44" s="1" t="s">
        <v>16</v>
      </c>
      <c r="H44" s="1" t="s">
        <v>17</v>
      </c>
      <c r="I44" s="1" t="s">
        <v>16</v>
      </c>
      <c r="J44" s="1" t="s">
        <v>16</v>
      </c>
      <c r="K44" s="4" t="s">
        <v>16</v>
      </c>
      <c r="L44">
        <f>IF(Table2[[#This Row],[Do you have Depression?]]="Yes",1,0)</f>
        <v>1</v>
      </c>
      <c r="M44">
        <f>IF(Table2[[#This Row],[Do you have Anxiety?]]="Yes",1,0)</f>
        <v>0</v>
      </c>
      <c r="N44">
        <f>IF(Table2[[#This Row],[Do you have Panic attack?]]="Yes",1,0)</f>
        <v>0</v>
      </c>
      <c r="O44" s="13">
        <f t="shared" si="1"/>
        <v>3.2450000000000001</v>
      </c>
    </row>
    <row r="45" spans="1:15" x14ac:dyDescent="0.25">
      <c r="A45" s="5" t="s">
        <v>83</v>
      </c>
      <c r="B45" s="2" t="s">
        <v>19</v>
      </c>
      <c r="C45" s="2">
        <v>21</v>
      </c>
      <c r="D45" s="2" t="s">
        <v>23</v>
      </c>
      <c r="E45" s="2" t="s">
        <v>24</v>
      </c>
      <c r="F45" s="2" t="s">
        <v>84</v>
      </c>
      <c r="G45" s="2" t="s">
        <v>16</v>
      </c>
      <c r="H45" s="2" t="s">
        <v>16</v>
      </c>
      <c r="I45" s="2" t="s">
        <v>16</v>
      </c>
      <c r="J45" s="2" t="s">
        <v>16</v>
      </c>
      <c r="K45" s="6" t="s">
        <v>16</v>
      </c>
      <c r="L45">
        <f>IF(Table2[[#This Row],[Do you have Depression?]]="Yes",1,0)</f>
        <v>0</v>
      </c>
      <c r="M45">
        <f>IF(Table2[[#This Row],[Do you have Anxiety?]]="Yes",1,0)</f>
        <v>0</v>
      </c>
      <c r="N45">
        <f>IF(Table2[[#This Row],[Do you have Panic attack?]]="Yes",1,0)</f>
        <v>0</v>
      </c>
      <c r="O45" s="13">
        <f t="shared" si="1"/>
        <v>0.995</v>
      </c>
    </row>
    <row r="46" spans="1:15" x14ac:dyDescent="0.25">
      <c r="A46" s="3" t="s">
        <v>85</v>
      </c>
      <c r="B46" s="1" t="s">
        <v>19</v>
      </c>
      <c r="C46" s="1">
        <v>23</v>
      </c>
      <c r="D46" s="1" t="s">
        <v>86</v>
      </c>
      <c r="E46" s="1" t="s">
        <v>32</v>
      </c>
      <c r="F46" s="1" t="s">
        <v>33</v>
      </c>
      <c r="G46" s="1" t="s">
        <v>16</v>
      </c>
      <c r="H46" s="1" t="s">
        <v>16</v>
      </c>
      <c r="I46" s="1" t="s">
        <v>16</v>
      </c>
      <c r="J46" s="1" t="s">
        <v>17</v>
      </c>
      <c r="K46" s="4" t="s">
        <v>16</v>
      </c>
      <c r="L46">
        <f>IF(Table2[[#This Row],[Do you have Depression?]]="Yes",1,0)</f>
        <v>0</v>
      </c>
      <c r="M46">
        <f>IF(Table2[[#This Row],[Do you have Anxiety?]]="Yes",1,0)</f>
        <v>0</v>
      </c>
      <c r="N46">
        <f>IF(Table2[[#This Row],[Do you have Panic attack?]]="Yes",1,0)</f>
        <v>1</v>
      </c>
      <c r="O46" s="13">
        <f t="shared" si="1"/>
        <v>3.75</v>
      </c>
    </row>
    <row r="47" spans="1:15" x14ac:dyDescent="0.25">
      <c r="A47" s="5" t="s">
        <v>87</v>
      </c>
      <c r="B47" s="2" t="s">
        <v>19</v>
      </c>
      <c r="C47" s="2">
        <v>18</v>
      </c>
      <c r="D47" s="2" t="s">
        <v>38</v>
      </c>
      <c r="E47" s="2" t="s">
        <v>24</v>
      </c>
      <c r="F47" s="2" t="s">
        <v>33</v>
      </c>
      <c r="G47" s="2" t="s">
        <v>16</v>
      </c>
      <c r="H47" s="2" t="s">
        <v>16</v>
      </c>
      <c r="I47" s="2" t="s">
        <v>17</v>
      </c>
      <c r="J47" s="2" t="s">
        <v>17</v>
      </c>
      <c r="K47" s="6" t="s">
        <v>16</v>
      </c>
      <c r="L47">
        <f>IF(Table2[[#This Row],[Do you have Depression?]]="Yes",1,0)</f>
        <v>0</v>
      </c>
      <c r="M47">
        <f>IF(Table2[[#This Row],[Do you have Anxiety?]]="Yes",1,0)</f>
        <v>1</v>
      </c>
      <c r="N47">
        <f>IF(Table2[[#This Row],[Do you have Panic attack?]]="Yes",1,0)</f>
        <v>1</v>
      </c>
      <c r="O47" s="13">
        <f t="shared" si="1"/>
        <v>3.75</v>
      </c>
    </row>
    <row r="48" spans="1:15" x14ac:dyDescent="0.25">
      <c r="A48" s="3" t="s">
        <v>88</v>
      </c>
      <c r="B48" s="1" t="s">
        <v>12</v>
      </c>
      <c r="C48" s="1">
        <v>19</v>
      </c>
      <c r="D48" s="1" t="s">
        <v>13</v>
      </c>
      <c r="E48" s="1" t="s">
        <v>24</v>
      </c>
      <c r="F48" s="1" t="s">
        <v>33</v>
      </c>
      <c r="G48" s="1" t="s">
        <v>16</v>
      </c>
      <c r="H48" s="1" t="s">
        <v>16</v>
      </c>
      <c r="I48" s="1" t="s">
        <v>17</v>
      </c>
      <c r="J48" s="1" t="s">
        <v>16</v>
      </c>
      <c r="K48" s="4" t="s">
        <v>16</v>
      </c>
      <c r="L48">
        <f>IF(Table2[[#This Row],[Do you have Depression?]]="Yes",1,0)</f>
        <v>0</v>
      </c>
      <c r="M48">
        <f>IF(Table2[[#This Row],[Do you have Anxiety?]]="Yes",1,0)</f>
        <v>1</v>
      </c>
      <c r="N48">
        <f>IF(Table2[[#This Row],[Do you have Panic attack?]]="Yes",1,0)</f>
        <v>0</v>
      </c>
      <c r="O48" s="13">
        <f t="shared" si="1"/>
        <v>3.75</v>
      </c>
    </row>
    <row r="49" spans="1:15" x14ac:dyDescent="0.25">
      <c r="A49" s="5" t="s">
        <v>89</v>
      </c>
      <c r="B49" s="2" t="s">
        <v>12</v>
      </c>
      <c r="C49" s="2">
        <v>18</v>
      </c>
      <c r="D49" s="2" t="s">
        <v>13</v>
      </c>
      <c r="E49" s="2" t="s">
        <v>170</v>
      </c>
      <c r="F49" s="2" t="s">
        <v>33</v>
      </c>
      <c r="G49" s="2" t="s">
        <v>16</v>
      </c>
      <c r="H49" s="2" t="s">
        <v>16</v>
      </c>
      <c r="I49" s="2" t="s">
        <v>16</v>
      </c>
      <c r="J49" s="2" t="s">
        <v>16</v>
      </c>
      <c r="K49" s="6" t="s">
        <v>16</v>
      </c>
      <c r="L49">
        <f>IF(Table2[[#This Row],[Do you have Depression?]]="Yes",1,0)</f>
        <v>0</v>
      </c>
      <c r="M49">
        <f>IF(Table2[[#This Row],[Do you have Anxiety?]]="Yes",1,0)</f>
        <v>0</v>
      </c>
      <c r="N49">
        <f>IF(Table2[[#This Row],[Do you have Panic attack?]]="Yes",1,0)</f>
        <v>0</v>
      </c>
      <c r="O49" s="13">
        <f t="shared" si="1"/>
        <v>3.75</v>
      </c>
    </row>
    <row r="50" spans="1:15" x14ac:dyDescent="0.25">
      <c r="A50" s="3" t="s">
        <v>89</v>
      </c>
      <c r="B50" s="1" t="s">
        <v>19</v>
      </c>
      <c r="C50" s="1">
        <v>24</v>
      </c>
      <c r="D50" s="1" t="s">
        <v>38</v>
      </c>
      <c r="E50" s="1" t="s">
        <v>32</v>
      </c>
      <c r="F50" s="1" t="s">
        <v>15</v>
      </c>
      <c r="G50" s="1" t="s">
        <v>16</v>
      </c>
      <c r="H50" s="1" t="s">
        <v>17</v>
      </c>
      <c r="I50" s="1" t="s">
        <v>16</v>
      </c>
      <c r="J50" s="1" t="s">
        <v>16</v>
      </c>
      <c r="K50" s="4" t="s">
        <v>16</v>
      </c>
      <c r="L50">
        <f>IF(Table2[[#This Row],[Do you have Depression?]]="Yes",1,0)</f>
        <v>1</v>
      </c>
      <c r="M50">
        <f>IF(Table2[[#This Row],[Do you have Anxiety?]]="Yes",1,0)</f>
        <v>0</v>
      </c>
      <c r="N50">
        <f>IF(Table2[[#This Row],[Do you have Panic attack?]]="Yes",1,0)</f>
        <v>0</v>
      </c>
      <c r="O50" s="13">
        <f t="shared" si="1"/>
        <v>3.2450000000000001</v>
      </c>
    </row>
    <row r="51" spans="1:15" x14ac:dyDescent="0.25">
      <c r="A51" s="5" t="s">
        <v>91</v>
      </c>
      <c r="B51" s="2" t="s">
        <v>12</v>
      </c>
      <c r="C51" s="2">
        <v>24</v>
      </c>
      <c r="D51" s="2" t="s">
        <v>38</v>
      </c>
      <c r="E51" s="2" t="s">
        <v>45</v>
      </c>
      <c r="F51" s="2" t="s">
        <v>33</v>
      </c>
      <c r="G51" s="2" t="s">
        <v>16</v>
      </c>
      <c r="H51" s="2" t="s">
        <v>16</v>
      </c>
      <c r="I51" s="2" t="s">
        <v>16</v>
      </c>
      <c r="J51" s="2" t="s">
        <v>17</v>
      </c>
      <c r="K51" s="6" t="s">
        <v>16</v>
      </c>
      <c r="L51">
        <f>IF(Table2[[#This Row],[Do you have Depression?]]="Yes",1,0)</f>
        <v>0</v>
      </c>
      <c r="M51">
        <f>IF(Table2[[#This Row],[Do you have Anxiety?]]="Yes",1,0)</f>
        <v>0</v>
      </c>
      <c r="N51">
        <f>IF(Table2[[#This Row],[Do you have Panic attack?]]="Yes",1,0)</f>
        <v>1</v>
      </c>
      <c r="O51" s="13">
        <f t="shared" si="1"/>
        <v>3.75</v>
      </c>
    </row>
    <row r="52" spans="1:15" x14ac:dyDescent="0.25">
      <c r="A52" s="3" t="s">
        <v>92</v>
      </c>
      <c r="B52" s="1" t="s">
        <v>12</v>
      </c>
      <c r="C52" s="1">
        <v>23</v>
      </c>
      <c r="D52" s="1" t="s">
        <v>93</v>
      </c>
      <c r="E52" s="1" t="s">
        <v>24</v>
      </c>
      <c r="F52" s="1" t="s">
        <v>41</v>
      </c>
      <c r="G52" s="1" t="s">
        <v>17</v>
      </c>
      <c r="H52" s="1" t="s">
        <v>17</v>
      </c>
      <c r="I52" s="1" t="s">
        <v>16</v>
      </c>
      <c r="J52" s="1" t="s">
        <v>17</v>
      </c>
      <c r="K52" s="4" t="s">
        <v>17</v>
      </c>
      <c r="L52">
        <f>IF(Table2[[#This Row],[Do you have Depression?]]="Yes",1,0)</f>
        <v>1</v>
      </c>
      <c r="M52">
        <f>IF(Table2[[#This Row],[Do you have Anxiety?]]="Yes",1,0)</f>
        <v>0</v>
      </c>
      <c r="N52">
        <f>IF(Table2[[#This Row],[Do you have Panic attack?]]="Yes",1,0)</f>
        <v>1</v>
      </c>
      <c r="O52" s="13">
        <f t="shared" si="1"/>
        <v>2.7450000000000001</v>
      </c>
    </row>
    <row r="53" spans="1:15" x14ac:dyDescent="0.25">
      <c r="A53" s="5" t="s">
        <v>94</v>
      </c>
      <c r="B53" s="2" t="s">
        <v>12</v>
      </c>
      <c r="C53" s="2">
        <v>18</v>
      </c>
      <c r="D53" s="2" t="s">
        <v>38</v>
      </c>
      <c r="E53" s="2" t="s">
        <v>32</v>
      </c>
      <c r="F53" s="2" t="s">
        <v>33</v>
      </c>
      <c r="G53" s="2" t="s">
        <v>16</v>
      </c>
      <c r="H53" s="2" t="s">
        <v>16</v>
      </c>
      <c r="I53" s="2" t="s">
        <v>17</v>
      </c>
      <c r="J53" s="2" t="s">
        <v>16</v>
      </c>
      <c r="K53" s="6" t="s">
        <v>16</v>
      </c>
      <c r="L53">
        <f>IF(Table2[[#This Row],[Do you have Depression?]]="Yes",1,0)</f>
        <v>0</v>
      </c>
      <c r="M53">
        <f>IF(Table2[[#This Row],[Do you have Anxiety?]]="Yes",1,0)</f>
        <v>1</v>
      </c>
      <c r="N53">
        <f>IF(Table2[[#This Row],[Do you have Panic attack?]]="Yes",1,0)</f>
        <v>0</v>
      </c>
      <c r="O53" s="13">
        <f t="shared" si="1"/>
        <v>3.75</v>
      </c>
    </row>
    <row r="54" spans="1:15" x14ac:dyDescent="0.25">
      <c r="A54" s="3" t="s">
        <v>95</v>
      </c>
      <c r="B54" s="1" t="s">
        <v>12</v>
      </c>
      <c r="C54" s="1">
        <v>19</v>
      </c>
      <c r="D54" s="1" t="s">
        <v>96</v>
      </c>
      <c r="E54" s="1" t="s">
        <v>45</v>
      </c>
      <c r="F54" s="1" t="s">
        <v>15</v>
      </c>
      <c r="G54" s="1" t="s">
        <v>16</v>
      </c>
      <c r="H54" s="1" t="s">
        <v>16</v>
      </c>
      <c r="I54" s="1" t="s">
        <v>16</v>
      </c>
      <c r="J54" s="1" t="s">
        <v>16</v>
      </c>
      <c r="K54" s="4" t="s">
        <v>16</v>
      </c>
      <c r="L54">
        <f>IF(Table2[[#This Row],[Do you have Depression?]]="Yes",1,0)</f>
        <v>0</v>
      </c>
      <c r="M54">
        <f>IF(Table2[[#This Row],[Do you have Anxiety?]]="Yes",1,0)</f>
        <v>0</v>
      </c>
      <c r="N54">
        <f>IF(Table2[[#This Row],[Do you have Panic attack?]]="Yes",1,0)</f>
        <v>0</v>
      </c>
      <c r="O54" s="13">
        <f t="shared" si="1"/>
        <v>3.2450000000000001</v>
      </c>
    </row>
    <row r="55" spans="1:15" x14ac:dyDescent="0.25">
      <c r="A55" s="5" t="s">
        <v>97</v>
      </c>
      <c r="B55" s="2" t="s">
        <v>12</v>
      </c>
      <c r="C55" s="2">
        <v>20</v>
      </c>
      <c r="D55" s="2" t="s">
        <v>13</v>
      </c>
      <c r="E55" s="2" t="s">
        <v>45</v>
      </c>
      <c r="F55" s="2" t="s">
        <v>15</v>
      </c>
      <c r="G55" s="2" t="s">
        <v>17</v>
      </c>
      <c r="H55" s="2" t="s">
        <v>17</v>
      </c>
      <c r="I55" s="2" t="s">
        <v>17</v>
      </c>
      <c r="J55" s="2" t="s">
        <v>17</v>
      </c>
      <c r="K55" s="6" t="s">
        <v>16</v>
      </c>
      <c r="L55">
        <f>IF(Table2[[#This Row],[Do you have Depression?]]="Yes",1,0)</f>
        <v>1</v>
      </c>
      <c r="M55">
        <f>IF(Table2[[#This Row],[Do you have Anxiety?]]="Yes",1,0)</f>
        <v>1</v>
      </c>
      <c r="N55">
        <f>IF(Table2[[#This Row],[Do you have Panic attack?]]="Yes",1,0)</f>
        <v>1</v>
      </c>
      <c r="O55" s="13">
        <f t="shared" si="1"/>
        <v>3.2450000000000001</v>
      </c>
    </row>
    <row r="56" spans="1:15" x14ac:dyDescent="0.25">
      <c r="A56" s="3" t="s">
        <v>99</v>
      </c>
      <c r="B56" s="1" t="s">
        <v>12</v>
      </c>
      <c r="C56" s="1">
        <v>19</v>
      </c>
      <c r="D56" s="1" t="s">
        <v>38</v>
      </c>
      <c r="E56" s="1" t="s">
        <v>24</v>
      </c>
      <c r="F56" s="1" t="s">
        <v>33</v>
      </c>
      <c r="G56" s="1" t="s">
        <v>16</v>
      </c>
      <c r="H56" s="1" t="s">
        <v>17</v>
      </c>
      <c r="I56" s="1" t="s">
        <v>16</v>
      </c>
      <c r="J56" s="1" t="s">
        <v>17</v>
      </c>
      <c r="K56" s="4" t="s">
        <v>17</v>
      </c>
      <c r="L56">
        <f>IF(Table2[[#This Row],[Do you have Depression?]]="Yes",1,0)</f>
        <v>1</v>
      </c>
      <c r="M56">
        <f>IF(Table2[[#This Row],[Do you have Anxiety?]]="Yes",1,0)</f>
        <v>0</v>
      </c>
      <c r="N56">
        <f>IF(Table2[[#This Row],[Do you have Panic attack?]]="Yes",1,0)</f>
        <v>1</v>
      </c>
      <c r="O56" s="13">
        <f t="shared" si="1"/>
        <v>3.75</v>
      </c>
    </row>
    <row r="57" spans="1:15" x14ac:dyDescent="0.25">
      <c r="A57" s="5" t="s">
        <v>100</v>
      </c>
      <c r="B57" s="2" t="s">
        <v>19</v>
      </c>
      <c r="C57" s="2">
        <v>21</v>
      </c>
      <c r="D57" s="2" t="s">
        <v>38</v>
      </c>
      <c r="E57" s="2" t="s">
        <v>24</v>
      </c>
      <c r="F57" s="2" t="s">
        <v>15</v>
      </c>
      <c r="G57" s="2" t="s">
        <v>16</v>
      </c>
      <c r="H57" s="2" t="s">
        <v>16</v>
      </c>
      <c r="I57" s="2" t="s">
        <v>16</v>
      </c>
      <c r="J57" s="2" t="s">
        <v>16</v>
      </c>
      <c r="K57" s="6" t="s">
        <v>16</v>
      </c>
      <c r="L57">
        <f>IF(Table2[[#This Row],[Do you have Depression?]]="Yes",1,0)</f>
        <v>0</v>
      </c>
      <c r="M57">
        <f>IF(Table2[[#This Row],[Do you have Anxiety?]]="Yes",1,0)</f>
        <v>0</v>
      </c>
      <c r="N57">
        <f>IF(Table2[[#This Row],[Do you have Panic attack?]]="Yes",1,0)</f>
        <v>0</v>
      </c>
      <c r="O57" s="13">
        <f t="shared" si="1"/>
        <v>3.2450000000000001</v>
      </c>
    </row>
    <row r="58" spans="1:15" x14ac:dyDescent="0.25">
      <c r="A58" s="3" t="s">
        <v>101</v>
      </c>
      <c r="B58" s="1" t="s">
        <v>19</v>
      </c>
      <c r="C58" s="1">
        <v>23</v>
      </c>
      <c r="D58" s="1" t="s">
        <v>102</v>
      </c>
      <c r="E58" s="1" t="s">
        <v>45</v>
      </c>
      <c r="F58" s="1" t="s">
        <v>33</v>
      </c>
      <c r="G58" s="1" t="s">
        <v>16</v>
      </c>
      <c r="H58" s="1" t="s">
        <v>16</v>
      </c>
      <c r="I58" s="1" t="s">
        <v>16</v>
      </c>
      <c r="J58" s="1" t="s">
        <v>16</v>
      </c>
      <c r="K58" s="4" t="s">
        <v>16</v>
      </c>
      <c r="L58">
        <f>IF(Table2[[#This Row],[Do you have Depression?]]="Yes",1,0)</f>
        <v>0</v>
      </c>
      <c r="M58">
        <f>IF(Table2[[#This Row],[Do you have Anxiety?]]="Yes",1,0)</f>
        <v>0</v>
      </c>
      <c r="N58">
        <f>IF(Table2[[#This Row],[Do you have Panic attack?]]="Yes",1,0)</f>
        <v>0</v>
      </c>
      <c r="O58" s="13">
        <f t="shared" si="1"/>
        <v>3.75</v>
      </c>
    </row>
    <row r="59" spans="1:15" x14ac:dyDescent="0.25">
      <c r="A59" s="5" t="s">
        <v>103</v>
      </c>
      <c r="B59" s="2" t="s">
        <v>12</v>
      </c>
      <c r="C59" s="2">
        <v>20</v>
      </c>
      <c r="D59" s="2" t="s">
        <v>104</v>
      </c>
      <c r="E59" s="2" t="s">
        <v>45</v>
      </c>
      <c r="F59" s="2" t="s">
        <v>15</v>
      </c>
      <c r="G59" s="2" t="s">
        <v>16</v>
      </c>
      <c r="H59" s="2" t="s">
        <v>17</v>
      </c>
      <c r="I59" s="2" t="s">
        <v>17</v>
      </c>
      <c r="J59" s="2" t="s">
        <v>16</v>
      </c>
      <c r="K59" s="6" t="s">
        <v>16</v>
      </c>
      <c r="L59">
        <f>IF(Table2[[#This Row],[Do you have Depression?]]="Yes",1,0)</f>
        <v>1</v>
      </c>
      <c r="M59">
        <f>IF(Table2[[#This Row],[Do you have Anxiety?]]="Yes",1,0)</f>
        <v>1</v>
      </c>
      <c r="N59">
        <f>IF(Table2[[#This Row],[Do you have Panic attack?]]="Yes",1,0)</f>
        <v>0</v>
      </c>
      <c r="O59" s="13">
        <f t="shared" si="1"/>
        <v>3.2450000000000001</v>
      </c>
    </row>
    <row r="60" spans="1:15" x14ac:dyDescent="0.25">
      <c r="A60" s="3" t="s">
        <v>105</v>
      </c>
      <c r="B60" s="1" t="s">
        <v>12</v>
      </c>
      <c r="C60" s="1">
        <v>18</v>
      </c>
      <c r="D60" s="1" t="s">
        <v>38</v>
      </c>
      <c r="E60" s="1" t="s">
        <v>24</v>
      </c>
      <c r="F60" s="1" t="s">
        <v>33</v>
      </c>
      <c r="G60" s="1" t="s">
        <v>16</v>
      </c>
      <c r="H60" s="1" t="s">
        <v>16</v>
      </c>
      <c r="I60" s="1" t="s">
        <v>16</v>
      </c>
      <c r="J60" s="1" t="s">
        <v>16</v>
      </c>
      <c r="K60" s="4" t="s">
        <v>16</v>
      </c>
      <c r="L60">
        <f>IF(Table2[[#This Row],[Do you have Depression?]]="Yes",1,0)</f>
        <v>0</v>
      </c>
      <c r="M60">
        <f>IF(Table2[[#This Row],[Do you have Anxiety?]]="Yes",1,0)</f>
        <v>0</v>
      </c>
      <c r="N60">
        <f>IF(Table2[[#This Row],[Do you have Panic attack?]]="Yes",1,0)</f>
        <v>0</v>
      </c>
      <c r="O60" s="13">
        <f t="shared" si="1"/>
        <v>3.75</v>
      </c>
    </row>
    <row r="61" spans="1:15" x14ac:dyDescent="0.25">
      <c r="A61" s="5" t="s">
        <v>106</v>
      </c>
      <c r="B61" s="2" t="s">
        <v>12</v>
      </c>
      <c r="C61" s="2">
        <v>23</v>
      </c>
      <c r="D61" s="2" t="s">
        <v>107</v>
      </c>
      <c r="E61" s="2" t="s">
        <v>24</v>
      </c>
      <c r="F61" s="2" t="s">
        <v>15</v>
      </c>
      <c r="G61" s="2" t="s">
        <v>16</v>
      </c>
      <c r="H61" s="2" t="s">
        <v>16</v>
      </c>
      <c r="I61" s="2" t="s">
        <v>16</v>
      </c>
      <c r="J61" s="2" t="s">
        <v>16</v>
      </c>
      <c r="K61" s="6" t="s">
        <v>16</v>
      </c>
      <c r="L61">
        <f>IF(Table2[[#This Row],[Do you have Depression?]]="Yes",1,0)</f>
        <v>0</v>
      </c>
      <c r="M61">
        <f>IF(Table2[[#This Row],[Do you have Anxiety?]]="Yes",1,0)</f>
        <v>0</v>
      </c>
      <c r="N61">
        <f>IF(Table2[[#This Row],[Do you have Panic attack?]]="Yes",1,0)</f>
        <v>0</v>
      </c>
      <c r="O61" s="13">
        <f t="shared" si="1"/>
        <v>3.2450000000000001</v>
      </c>
    </row>
    <row r="62" spans="1:15" x14ac:dyDescent="0.25">
      <c r="A62" s="3" t="s">
        <v>106</v>
      </c>
      <c r="B62" s="1" t="s">
        <v>12</v>
      </c>
      <c r="C62" s="1">
        <v>18</v>
      </c>
      <c r="D62" s="1" t="s">
        <v>108</v>
      </c>
      <c r="E62" s="1" t="s">
        <v>45</v>
      </c>
      <c r="F62" s="1" t="s">
        <v>15</v>
      </c>
      <c r="G62" s="1" t="s">
        <v>16</v>
      </c>
      <c r="H62" s="1" t="s">
        <v>16</v>
      </c>
      <c r="I62" s="1" t="s">
        <v>16</v>
      </c>
      <c r="J62" s="1" t="s">
        <v>17</v>
      </c>
      <c r="K62" s="4" t="s">
        <v>16</v>
      </c>
      <c r="L62">
        <f>IF(Table2[[#This Row],[Do you have Depression?]]="Yes",1,0)</f>
        <v>0</v>
      </c>
      <c r="M62">
        <f>IF(Table2[[#This Row],[Do you have Anxiety?]]="Yes",1,0)</f>
        <v>0</v>
      </c>
      <c r="N62">
        <f>IF(Table2[[#This Row],[Do you have Panic attack?]]="Yes",1,0)</f>
        <v>1</v>
      </c>
      <c r="O62" s="13">
        <f t="shared" si="1"/>
        <v>3.2450000000000001</v>
      </c>
    </row>
    <row r="63" spans="1:15" x14ac:dyDescent="0.25">
      <c r="A63" s="5" t="s">
        <v>109</v>
      </c>
      <c r="B63" s="2" t="s">
        <v>12</v>
      </c>
      <c r="C63" s="2">
        <v>19</v>
      </c>
      <c r="D63" s="2" t="s">
        <v>38</v>
      </c>
      <c r="E63" s="2" t="s">
        <v>24</v>
      </c>
      <c r="F63" s="2" t="s">
        <v>33</v>
      </c>
      <c r="G63" s="2" t="s">
        <v>16</v>
      </c>
      <c r="H63" s="2" t="s">
        <v>16</v>
      </c>
      <c r="I63" s="2" t="s">
        <v>16</v>
      </c>
      <c r="J63" s="2" t="s">
        <v>16</v>
      </c>
      <c r="K63" s="6" t="s">
        <v>16</v>
      </c>
      <c r="L63">
        <f>IF(Table2[[#This Row],[Do you have Depression?]]="Yes",1,0)</f>
        <v>0</v>
      </c>
      <c r="M63">
        <f>IF(Table2[[#This Row],[Do you have Anxiety?]]="Yes",1,0)</f>
        <v>0</v>
      </c>
      <c r="N63">
        <f>IF(Table2[[#This Row],[Do you have Panic attack?]]="Yes",1,0)</f>
        <v>0</v>
      </c>
      <c r="O63" s="13">
        <f t="shared" si="1"/>
        <v>3.75</v>
      </c>
    </row>
    <row r="64" spans="1:15" x14ac:dyDescent="0.25">
      <c r="A64" s="3" t="s">
        <v>110</v>
      </c>
      <c r="B64" s="1" t="s">
        <v>12</v>
      </c>
      <c r="C64" s="1">
        <v>18</v>
      </c>
      <c r="D64" s="1" t="s">
        <v>111</v>
      </c>
      <c r="E64" s="1" t="s">
        <v>24</v>
      </c>
      <c r="F64" s="1" t="s">
        <v>33</v>
      </c>
      <c r="G64" s="1" t="s">
        <v>16</v>
      </c>
      <c r="H64" s="1" t="s">
        <v>16</v>
      </c>
      <c r="I64" s="1" t="s">
        <v>16</v>
      </c>
      <c r="J64" s="1" t="s">
        <v>17</v>
      </c>
      <c r="K64" s="4" t="s">
        <v>16</v>
      </c>
      <c r="L64">
        <f>IF(Table2[[#This Row],[Do you have Depression?]]="Yes",1,0)</f>
        <v>0</v>
      </c>
      <c r="M64">
        <f>IF(Table2[[#This Row],[Do you have Anxiety?]]="Yes",1,0)</f>
        <v>0</v>
      </c>
      <c r="N64">
        <f>IF(Table2[[#This Row],[Do you have Panic attack?]]="Yes",1,0)</f>
        <v>1</v>
      </c>
      <c r="O64" s="13">
        <f t="shared" si="1"/>
        <v>3.75</v>
      </c>
    </row>
    <row r="65" spans="1:15" x14ac:dyDescent="0.25">
      <c r="A65" s="5" t="s">
        <v>112</v>
      </c>
      <c r="B65" s="2" t="s">
        <v>12</v>
      </c>
      <c r="C65" s="2">
        <v>24</v>
      </c>
      <c r="D65" s="2" t="s">
        <v>13</v>
      </c>
      <c r="E65" s="2" t="s">
        <v>24</v>
      </c>
      <c r="F65" s="2" t="s">
        <v>33</v>
      </c>
      <c r="G65" s="2" t="s">
        <v>16</v>
      </c>
      <c r="H65" s="2" t="s">
        <v>16</v>
      </c>
      <c r="I65" s="2" t="s">
        <v>16</v>
      </c>
      <c r="J65" s="2" t="s">
        <v>17</v>
      </c>
      <c r="K65" s="6" t="s">
        <v>16</v>
      </c>
      <c r="L65">
        <f>IF(Table2[[#This Row],[Do you have Depression?]]="Yes",1,0)</f>
        <v>0</v>
      </c>
      <c r="M65">
        <f>IF(Table2[[#This Row],[Do you have Anxiety?]]="Yes",1,0)</f>
        <v>0</v>
      </c>
      <c r="N65">
        <f>IF(Table2[[#This Row],[Do you have Panic attack?]]="Yes",1,0)</f>
        <v>1</v>
      </c>
      <c r="O65" s="13">
        <f t="shared" si="1"/>
        <v>3.75</v>
      </c>
    </row>
    <row r="66" spans="1:15" x14ac:dyDescent="0.25">
      <c r="A66" s="3" t="s">
        <v>114</v>
      </c>
      <c r="B66" s="1" t="s">
        <v>12</v>
      </c>
      <c r="C66" s="1">
        <v>24</v>
      </c>
      <c r="D66" s="1" t="s">
        <v>13</v>
      </c>
      <c r="E66" s="1" t="s">
        <v>24</v>
      </c>
      <c r="F66" s="1" t="s">
        <v>33</v>
      </c>
      <c r="G66" s="1" t="s">
        <v>16</v>
      </c>
      <c r="H66" s="1" t="s">
        <v>16</v>
      </c>
      <c r="I66" s="1" t="s">
        <v>16</v>
      </c>
      <c r="J66" s="1" t="s">
        <v>16</v>
      </c>
      <c r="K66" s="4" t="s">
        <v>16</v>
      </c>
      <c r="L66">
        <f>IF(Table2[[#This Row],[Do you have Depression?]]="Yes",1,0)</f>
        <v>0</v>
      </c>
      <c r="M66">
        <f>IF(Table2[[#This Row],[Do you have Anxiety?]]="Yes",1,0)</f>
        <v>0</v>
      </c>
      <c r="N66">
        <f>IF(Table2[[#This Row],[Do you have Panic attack?]]="Yes",1,0)</f>
        <v>0</v>
      </c>
      <c r="O66" s="13">
        <f t="shared" ref="O66:O102" si="2">(--LEFT(F66,FIND(" - ",F66)-1) + --MID(F66,FIND(" - ",F66)+3,LEN(F66))) / 2</f>
        <v>3.75</v>
      </c>
    </row>
    <row r="67" spans="1:15" x14ac:dyDescent="0.25">
      <c r="A67" s="5" t="s">
        <v>115</v>
      </c>
      <c r="B67" s="2" t="s">
        <v>12</v>
      </c>
      <c r="C67" s="2">
        <v>23</v>
      </c>
      <c r="D67" s="2" t="s">
        <v>116</v>
      </c>
      <c r="E67" s="2" t="s">
        <v>24</v>
      </c>
      <c r="F67" s="2" t="s">
        <v>33</v>
      </c>
      <c r="G67" s="2" t="s">
        <v>16</v>
      </c>
      <c r="H67" s="2" t="s">
        <v>17</v>
      </c>
      <c r="I67" s="2" t="s">
        <v>17</v>
      </c>
      <c r="J67" s="2" t="s">
        <v>16</v>
      </c>
      <c r="K67" s="6" t="s">
        <v>16</v>
      </c>
      <c r="L67">
        <f>IF(Table2[[#This Row],[Do you have Depression?]]="Yes",1,0)</f>
        <v>1</v>
      </c>
      <c r="M67">
        <f>IF(Table2[[#This Row],[Do you have Anxiety?]]="Yes",1,0)</f>
        <v>1</v>
      </c>
      <c r="N67">
        <f>IF(Table2[[#This Row],[Do you have Panic attack?]]="Yes",1,0)</f>
        <v>0</v>
      </c>
      <c r="O67" s="13">
        <f t="shared" si="2"/>
        <v>3.75</v>
      </c>
    </row>
    <row r="68" spans="1:15" x14ac:dyDescent="0.25">
      <c r="A68" s="3" t="s">
        <v>117</v>
      </c>
      <c r="B68" s="1" t="s">
        <v>12</v>
      </c>
      <c r="C68" s="1">
        <v>18</v>
      </c>
      <c r="D68" s="1" t="s">
        <v>13</v>
      </c>
      <c r="E68" s="1" t="s">
        <v>45</v>
      </c>
      <c r="F68" s="1" t="s">
        <v>15</v>
      </c>
      <c r="G68" s="1" t="s">
        <v>16</v>
      </c>
      <c r="H68" s="1" t="s">
        <v>16</v>
      </c>
      <c r="I68" s="1" t="s">
        <v>17</v>
      </c>
      <c r="J68" s="1" t="s">
        <v>16</v>
      </c>
      <c r="K68" s="4" t="s">
        <v>16</v>
      </c>
      <c r="L68">
        <f>IF(Table2[[#This Row],[Do you have Depression?]]="Yes",1,0)</f>
        <v>0</v>
      </c>
      <c r="M68">
        <f>IF(Table2[[#This Row],[Do you have Anxiety?]]="Yes",1,0)</f>
        <v>1</v>
      </c>
      <c r="N68">
        <f>IF(Table2[[#This Row],[Do you have Panic attack?]]="Yes",1,0)</f>
        <v>0</v>
      </c>
      <c r="O68" s="13">
        <f t="shared" si="2"/>
        <v>3.2450000000000001</v>
      </c>
    </row>
    <row r="69" spans="1:15" x14ac:dyDescent="0.25">
      <c r="A69" s="5" t="s">
        <v>118</v>
      </c>
      <c r="B69" s="2" t="s">
        <v>19</v>
      </c>
      <c r="C69" s="2">
        <v>19</v>
      </c>
      <c r="D69" s="2" t="s">
        <v>119</v>
      </c>
      <c r="E69" s="2" t="s">
        <v>45</v>
      </c>
      <c r="F69" s="2" t="s">
        <v>15</v>
      </c>
      <c r="G69" s="2" t="s">
        <v>17</v>
      </c>
      <c r="H69" s="2" t="s">
        <v>17</v>
      </c>
      <c r="I69" s="2" t="s">
        <v>16</v>
      </c>
      <c r="J69" s="2" t="s">
        <v>17</v>
      </c>
      <c r="K69" s="6" t="s">
        <v>16</v>
      </c>
      <c r="L69">
        <f>IF(Table2[[#This Row],[Do you have Depression?]]="Yes",1,0)</f>
        <v>1</v>
      </c>
      <c r="M69">
        <f>IF(Table2[[#This Row],[Do you have Anxiety?]]="Yes",1,0)</f>
        <v>0</v>
      </c>
      <c r="N69">
        <f>IF(Table2[[#This Row],[Do you have Panic attack?]]="Yes",1,0)</f>
        <v>1</v>
      </c>
      <c r="O69" s="13">
        <f t="shared" si="2"/>
        <v>3.2450000000000001</v>
      </c>
    </row>
    <row r="70" spans="1:15" x14ac:dyDescent="0.25">
      <c r="A70" s="3" t="s">
        <v>120</v>
      </c>
      <c r="B70" s="1" t="s">
        <v>12</v>
      </c>
      <c r="C70" s="1">
        <v>18</v>
      </c>
      <c r="D70" s="1" t="s">
        <v>121</v>
      </c>
      <c r="E70" s="1" t="s">
        <v>24</v>
      </c>
      <c r="F70" s="1" t="s">
        <v>33</v>
      </c>
      <c r="G70" s="1" t="s">
        <v>16</v>
      </c>
      <c r="H70" s="1" t="s">
        <v>17</v>
      </c>
      <c r="I70" s="1" t="s">
        <v>16</v>
      </c>
      <c r="J70" s="1" t="s">
        <v>16</v>
      </c>
      <c r="K70" s="4" t="s">
        <v>16</v>
      </c>
      <c r="L70">
        <f>IF(Table2[[#This Row],[Do you have Depression?]]="Yes",1,0)</f>
        <v>1</v>
      </c>
      <c r="M70">
        <f>IF(Table2[[#This Row],[Do you have Anxiety?]]="Yes",1,0)</f>
        <v>0</v>
      </c>
      <c r="N70">
        <f>IF(Table2[[#This Row],[Do you have Panic attack?]]="Yes",1,0)</f>
        <v>0</v>
      </c>
      <c r="O70" s="13">
        <f t="shared" si="2"/>
        <v>3.75</v>
      </c>
    </row>
    <row r="71" spans="1:15" x14ac:dyDescent="0.25">
      <c r="A71" s="5" t="s">
        <v>122</v>
      </c>
      <c r="B71" s="2" t="s">
        <v>12</v>
      </c>
      <c r="C71" s="2">
        <v>24</v>
      </c>
      <c r="D71" s="2" t="s">
        <v>123</v>
      </c>
      <c r="E71" s="2" t="s">
        <v>170</v>
      </c>
      <c r="F71" s="2" t="s">
        <v>15</v>
      </c>
      <c r="G71" s="2" t="s">
        <v>16</v>
      </c>
      <c r="H71" s="2" t="s">
        <v>16</v>
      </c>
      <c r="I71" s="2" t="s">
        <v>17</v>
      </c>
      <c r="J71" s="2" t="s">
        <v>16</v>
      </c>
      <c r="K71" s="6" t="s">
        <v>16</v>
      </c>
      <c r="L71">
        <f>IF(Table2[[#This Row],[Do you have Depression?]]="Yes",1,0)</f>
        <v>0</v>
      </c>
      <c r="M71">
        <f>IF(Table2[[#This Row],[Do you have Anxiety?]]="Yes",1,0)</f>
        <v>1</v>
      </c>
      <c r="N71">
        <f>IF(Table2[[#This Row],[Do you have Panic attack?]]="Yes",1,0)</f>
        <v>0</v>
      </c>
      <c r="O71" s="13">
        <f t="shared" si="2"/>
        <v>3.2450000000000001</v>
      </c>
    </row>
    <row r="72" spans="1:15" x14ac:dyDescent="0.25">
      <c r="A72" s="3" t="s">
        <v>124</v>
      </c>
      <c r="B72" s="1" t="s">
        <v>12</v>
      </c>
      <c r="C72" s="1">
        <v>24</v>
      </c>
      <c r="D72" s="1" t="s">
        <v>96</v>
      </c>
      <c r="E72" s="1" t="s">
        <v>24</v>
      </c>
      <c r="F72" s="1" t="s">
        <v>15</v>
      </c>
      <c r="G72" s="1" t="s">
        <v>16</v>
      </c>
      <c r="H72" s="1" t="s">
        <v>16</v>
      </c>
      <c r="I72" s="1" t="s">
        <v>16</v>
      </c>
      <c r="J72" s="1" t="s">
        <v>16</v>
      </c>
      <c r="K72" s="4" t="s">
        <v>16</v>
      </c>
      <c r="L72">
        <f>IF(Table2[[#This Row],[Do you have Depression?]]="Yes",1,0)</f>
        <v>0</v>
      </c>
      <c r="M72">
        <f>IF(Table2[[#This Row],[Do you have Anxiety?]]="Yes",1,0)</f>
        <v>0</v>
      </c>
      <c r="N72">
        <f>IF(Table2[[#This Row],[Do you have Panic attack?]]="Yes",1,0)</f>
        <v>0</v>
      </c>
      <c r="O72" s="13">
        <f t="shared" si="2"/>
        <v>3.2450000000000001</v>
      </c>
    </row>
    <row r="73" spans="1:15" x14ac:dyDescent="0.25">
      <c r="A73" s="5" t="s">
        <v>125</v>
      </c>
      <c r="B73" s="2" t="s">
        <v>12</v>
      </c>
      <c r="C73" s="2">
        <v>18</v>
      </c>
      <c r="D73" s="2" t="s">
        <v>26</v>
      </c>
      <c r="E73" s="2" t="s">
        <v>45</v>
      </c>
      <c r="F73" s="2" t="s">
        <v>33</v>
      </c>
      <c r="G73" s="2" t="s">
        <v>16</v>
      </c>
      <c r="H73" s="2" t="s">
        <v>16</v>
      </c>
      <c r="I73" s="2" t="s">
        <v>16</v>
      </c>
      <c r="J73" s="2" t="s">
        <v>17</v>
      </c>
      <c r="K73" s="6" t="s">
        <v>16</v>
      </c>
      <c r="L73">
        <f>IF(Table2[[#This Row],[Do you have Depression?]]="Yes",1,0)</f>
        <v>0</v>
      </c>
      <c r="M73">
        <f>IF(Table2[[#This Row],[Do you have Anxiety?]]="Yes",1,0)</f>
        <v>0</v>
      </c>
      <c r="N73">
        <f>IF(Table2[[#This Row],[Do you have Panic attack?]]="Yes",1,0)</f>
        <v>1</v>
      </c>
      <c r="O73" s="13">
        <f t="shared" si="2"/>
        <v>3.75</v>
      </c>
    </row>
    <row r="74" spans="1:15" x14ac:dyDescent="0.25">
      <c r="A74" s="3" t="s">
        <v>126</v>
      </c>
      <c r="B74" s="1" t="s">
        <v>12</v>
      </c>
      <c r="C74" s="1">
        <v>19</v>
      </c>
      <c r="D74" s="1" t="s">
        <v>23</v>
      </c>
      <c r="E74" s="1" t="s">
        <v>45</v>
      </c>
      <c r="F74" s="1" t="s">
        <v>15</v>
      </c>
      <c r="G74" s="1" t="s">
        <v>17</v>
      </c>
      <c r="H74" s="1" t="s">
        <v>17</v>
      </c>
      <c r="I74" s="1" t="s">
        <v>16</v>
      </c>
      <c r="J74" s="1" t="s">
        <v>16</v>
      </c>
      <c r="K74" s="4" t="s">
        <v>16</v>
      </c>
      <c r="L74">
        <f>IF(Table2[[#This Row],[Do you have Depression?]]="Yes",1,0)</f>
        <v>1</v>
      </c>
      <c r="M74">
        <f>IF(Table2[[#This Row],[Do you have Anxiety?]]="Yes",1,0)</f>
        <v>0</v>
      </c>
      <c r="N74">
        <f>IF(Table2[[#This Row],[Do you have Panic attack?]]="Yes",1,0)</f>
        <v>0</v>
      </c>
      <c r="O74" s="13">
        <f t="shared" si="2"/>
        <v>3.2450000000000001</v>
      </c>
    </row>
    <row r="75" spans="1:15" x14ac:dyDescent="0.25">
      <c r="A75" s="5" t="s">
        <v>127</v>
      </c>
      <c r="B75" s="2" t="s">
        <v>19</v>
      </c>
      <c r="C75" s="2">
        <v>18</v>
      </c>
      <c r="D75" s="2" t="s">
        <v>96</v>
      </c>
      <c r="E75" s="2" t="s">
        <v>24</v>
      </c>
      <c r="F75" s="2" t="s">
        <v>84</v>
      </c>
      <c r="G75" s="2" t="s">
        <v>16</v>
      </c>
      <c r="H75" s="2" t="s">
        <v>16</v>
      </c>
      <c r="I75" s="2" t="s">
        <v>16</v>
      </c>
      <c r="J75" s="2" t="s">
        <v>16</v>
      </c>
      <c r="K75" s="6" t="s">
        <v>16</v>
      </c>
      <c r="L75">
        <f>IF(Table2[[#This Row],[Do you have Depression?]]="Yes",1,0)</f>
        <v>0</v>
      </c>
      <c r="M75">
        <f>IF(Table2[[#This Row],[Do you have Anxiety?]]="Yes",1,0)</f>
        <v>0</v>
      </c>
      <c r="N75">
        <f>IF(Table2[[#This Row],[Do you have Panic attack?]]="Yes",1,0)</f>
        <v>0</v>
      </c>
      <c r="O75" s="13">
        <f t="shared" si="2"/>
        <v>0.995</v>
      </c>
    </row>
    <row r="76" spans="1:15" x14ac:dyDescent="0.25">
      <c r="A76" s="3" t="s">
        <v>128</v>
      </c>
      <c r="B76" s="1" t="s">
        <v>19</v>
      </c>
      <c r="C76" s="1">
        <v>24</v>
      </c>
      <c r="D76" s="1" t="s">
        <v>23</v>
      </c>
      <c r="E76" s="1" t="s">
        <v>45</v>
      </c>
      <c r="F76" s="1" t="s">
        <v>33</v>
      </c>
      <c r="G76" s="1" t="s">
        <v>16</v>
      </c>
      <c r="H76" s="1" t="s">
        <v>16</v>
      </c>
      <c r="I76" s="1" t="s">
        <v>17</v>
      </c>
      <c r="J76" s="1" t="s">
        <v>16</v>
      </c>
      <c r="K76" s="4" t="s">
        <v>16</v>
      </c>
      <c r="L76">
        <f>IF(Table2[[#This Row],[Do you have Depression?]]="Yes",1,0)</f>
        <v>0</v>
      </c>
      <c r="M76">
        <f>IF(Table2[[#This Row],[Do you have Anxiety?]]="Yes",1,0)</f>
        <v>1</v>
      </c>
      <c r="N76">
        <f>IF(Table2[[#This Row],[Do you have Panic attack?]]="Yes",1,0)</f>
        <v>0</v>
      </c>
      <c r="O76" s="13">
        <f t="shared" si="2"/>
        <v>3.75</v>
      </c>
    </row>
    <row r="77" spans="1:15" x14ac:dyDescent="0.25">
      <c r="A77" s="5" t="s">
        <v>129</v>
      </c>
      <c r="B77" s="2" t="s">
        <v>12</v>
      </c>
      <c r="C77" s="2">
        <v>24</v>
      </c>
      <c r="D77" s="2" t="s">
        <v>13</v>
      </c>
      <c r="E77" s="2" t="s">
        <v>24</v>
      </c>
      <c r="F77" s="2" t="s">
        <v>33</v>
      </c>
      <c r="G77" s="2" t="s">
        <v>16</v>
      </c>
      <c r="H77" s="2" t="s">
        <v>16</v>
      </c>
      <c r="I77" s="2" t="s">
        <v>17</v>
      </c>
      <c r="J77" s="2" t="s">
        <v>17</v>
      </c>
      <c r="K77" s="6" t="s">
        <v>16</v>
      </c>
      <c r="L77">
        <f>IF(Table2[[#This Row],[Do you have Depression?]]="Yes",1,0)</f>
        <v>0</v>
      </c>
      <c r="M77">
        <f>IF(Table2[[#This Row],[Do you have Anxiety?]]="Yes",1,0)</f>
        <v>1</v>
      </c>
      <c r="N77">
        <f>IF(Table2[[#This Row],[Do you have Panic attack?]]="Yes",1,0)</f>
        <v>1</v>
      </c>
      <c r="O77" s="13">
        <f t="shared" si="2"/>
        <v>3.75</v>
      </c>
    </row>
    <row r="78" spans="1:15" x14ac:dyDescent="0.25">
      <c r="A78" s="3" t="s">
        <v>130</v>
      </c>
      <c r="B78" s="1" t="s">
        <v>12</v>
      </c>
      <c r="C78" s="1">
        <v>23</v>
      </c>
      <c r="D78" s="1" t="s">
        <v>13</v>
      </c>
      <c r="E78" s="1" t="s">
        <v>24</v>
      </c>
      <c r="F78" s="1" t="s">
        <v>15</v>
      </c>
      <c r="G78" s="1" t="s">
        <v>16</v>
      </c>
      <c r="H78" s="1" t="s">
        <v>17</v>
      </c>
      <c r="I78" s="1" t="s">
        <v>16</v>
      </c>
      <c r="J78" s="1" t="s">
        <v>16</v>
      </c>
      <c r="K78" s="4" t="s">
        <v>16</v>
      </c>
      <c r="L78">
        <f>IF(Table2[[#This Row],[Do you have Depression?]]="Yes",1,0)</f>
        <v>1</v>
      </c>
      <c r="M78">
        <f>IF(Table2[[#This Row],[Do you have Anxiety?]]="Yes",1,0)</f>
        <v>0</v>
      </c>
      <c r="N78">
        <f>IF(Table2[[#This Row],[Do you have Panic attack?]]="Yes",1,0)</f>
        <v>0</v>
      </c>
      <c r="O78" s="13">
        <f t="shared" si="2"/>
        <v>3.2450000000000001</v>
      </c>
    </row>
    <row r="79" spans="1:15" x14ac:dyDescent="0.25">
      <c r="A79" s="5" t="s">
        <v>131</v>
      </c>
      <c r="B79" s="2" t="s">
        <v>12</v>
      </c>
      <c r="C79" s="2">
        <v>18</v>
      </c>
      <c r="D79" s="2" t="s">
        <v>132</v>
      </c>
      <c r="E79" s="2" t="s">
        <v>32</v>
      </c>
      <c r="F79" s="2" t="s">
        <v>15</v>
      </c>
      <c r="G79" s="2" t="s">
        <v>16</v>
      </c>
      <c r="H79" s="2" t="s">
        <v>16</v>
      </c>
      <c r="I79" s="2" t="s">
        <v>16</v>
      </c>
      <c r="J79" s="2" t="s">
        <v>17</v>
      </c>
      <c r="K79" s="6" t="s">
        <v>16</v>
      </c>
      <c r="L79">
        <f>IF(Table2[[#This Row],[Do you have Depression?]]="Yes",1,0)</f>
        <v>0</v>
      </c>
      <c r="M79">
        <f>IF(Table2[[#This Row],[Do you have Anxiety?]]="Yes",1,0)</f>
        <v>0</v>
      </c>
      <c r="N79">
        <f>IF(Table2[[#This Row],[Do you have Panic attack?]]="Yes",1,0)</f>
        <v>1</v>
      </c>
      <c r="O79" s="13">
        <f t="shared" si="2"/>
        <v>3.2450000000000001</v>
      </c>
    </row>
    <row r="80" spans="1:15" x14ac:dyDescent="0.25">
      <c r="A80" s="3" t="s">
        <v>133</v>
      </c>
      <c r="B80" s="1" t="s">
        <v>12</v>
      </c>
      <c r="C80" s="1">
        <v>19</v>
      </c>
      <c r="D80" s="1" t="s">
        <v>134</v>
      </c>
      <c r="E80" s="1" t="s">
        <v>45</v>
      </c>
      <c r="F80" s="1" t="s">
        <v>84</v>
      </c>
      <c r="G80" s="1" t="s">
        <v>16</v>
      </c>
      <c r="H80" s="1" t="s">
        <v>16</v>
      </c>
      <c r="I80" s="1" t="s">
        <v>16</v>
      </c>
      <c r="J80" s="1" t="s">
        <v>16</v>
      </c>
      <c r="K80" s="4" t="s">
        <v>16</v>
      </c>
      <c r="L80">
        <f>IF(Table2[[#This Row],[Do you have Depression?]]="Yes",1,0)</f>
        <v>0</v>
      </c>
      <c r="M80">
        <f>IF(Table2[[#This Row],[Do you have Anxiety?]]="Yes",1,0)</f>
        <v>0</v>
      </c>
      <c r="N80">
        <f>IF(Table2[[#This Row],[Do you have Panic attack?]]="Yes",1,0)</f>
        <v>0</v>
      </c>
      <c r="O80" s="13">
        <f t="shared" si="2"/>
        <v>0.995</v>
      </c>
    </row>
    <row r="81" spans="1:15" x14ac:dyDescent="0.25">
      <c r="A81" s="5" t="s">
        <v>135</v>
      </c>
      <c r="B81" s="2" t="s">
        <v>12</v>
      </c>
      <c r="C81" s="2">
        <v>18</v>
      </c>
      <c r="D81" s="2" t="s">
        <v>13</v>
      </c>
      <c r="E81" s="2" t="s">
        <v>170</v>
      </c>
      <c r="F81" s="2" t="s">
        <v>33</v>
      </c>
      <c r="G81" s="2" t="s">
        <v>16</v>
      </c>
      <c r="H81" s="2" t="s">
        <v>16</v>
      </c>
      <c r="I81" s="2" t="s">
        <v>16</v>
      </c>
      <c r="J81" s="2" t="s">
        <v>16</v>
      </c>
      <c r="K81" s="6" t="s">
        <v>16</v>
      </c>
      <c r="L81">
        <f>IF(Table2[[#This Row],[Do you have Depression?]]="Yes",1,0)</f>
        <v>0</v>
      </c>
      <c r="M81">
        <f>IF(Table2[[#This Row],[Do you have Anxiety?]]="Yes",1,0)</f>
        <v>0</v>
      </c>
      <c r="N81">
        <f>IF(Table2[[#This Row],[Do you have Panic attack?]]="Yes",1,0)</f>
        <v>0</v>
      </c>
      <c r="O81" s="13">
        <f t="shared" si="2"/>
        <v>3.75</v>
      </c>
    </row>
    <row r="82" spans="1:15" x14ac:dyDescent="0.25">
      <c r="A82" s="3" t="s">
        <v>136</v>
      </c>
      <c r="B82" s="1" t="s">
        <v>12</v>
      </c>
      <c r="C82" s="1">
        <v>24</v>
      </c>
      <c r="D82" s="1" t="s">
        <v>137</v>
      </c>
      <c r="E82" s="1" t="s">
        <v>32</v>
      </c>
      <c r="F82" s="1" t="s">
        <v>33</v>
      </c>
      <c r="G82" s="1" t="s">
        <v>17</v>
      </c>
      <c r="H82" s="1" t="s">
        <v>17</v>
      </c>
      <c r="I82" s="1" t="s">
        <v>17</v>
      </c>
      <c r="J82" s="1" t="s">
        <v>17</v>
      </c>
      <c r="K82" s="4" t="s">
        <v>16</v>
      </c>
      <c r="L82">
        <f>IF(Table2[[#This Row],[Do you have Depression?]]="Yes",1,0)</f>
        <v>1</v>
      </c>
      <c r="M82">
        <f>IF(Table2[[#This Row],[Do you have Anxiety?]]="Yes",1,0)</f>
        <v>1</v>
      </c>
      <c r="N82">
        <f>IF(Table2[[#This Row],[Do you have Panic attack?]]="Yes",1,0)</f>
        <v>1</v>
      </c>
      <c r="O82" s="13">
        <f t="shared" si="2"/>
        <v>3.75</v>
      </c>
    </row>
    <row r="83" spans="1:15" x14ac:dyDescent="0.25">
      <c r="A83" s="5" t="s">
        <v>138</v>
      </c>
      <c r="B83" s="2" t="s">
        <v>12</v>
      </c>
      <c r="C83" s="2">
        <v>24</v>
      </c>
      <c r="D83" s="2" t="s">
        <v>139</v>
      </c>
      <c r="E83" s="2" t="s">
        <v>32</v>
      </c>
      <c r="F83" s="2" t="s">
        <v>33</v>
      </c>
      <c r="G83" s="2" t="s">
        <v>16</v>
      </c>
      <c r="H83" s="2" t="s">
        <v>16</v>
      </c>
      <c r="I83" s="2" t="s">
        <v>16</v>
      </c>
      <c r="J83" s="2" t="s">
        <v>16</v>
      </c>
      <c r="K83" s="6" t="s">
        <v>16</v>
      </c>
      <c r="L83">
        <f>IF(Table2[[#This Row],[Do you have Depression?]]="Yes",1,0)</f>
        <v>0</v>
      </c>
      <c r="M83">
        <f>IF(Table2[[#This Row],[Do you have Anxiety?]]="Yes",1,0)</f>
        <v>0</v>
      </c>
      <c r="N83">
        <f>IF(Table2[[#This Row],[Do you have Panic attack?]]="Yes",1,0)</f>
        <v>0</v>
      </c>
      <c r="O83" s="13">
        <f t="shared" si="2"/>
        <v>3.75</v>
      </c>
    </row>
    <row r="84" spans="1:15" x14ac:dyDescent="0.25">
      <c r="A84" s="3" t="s">
        <v>140</v>
      </c>
      <c r="B84" s="1" t="s">
        <v>12</v>
      </c>
      <c r="C84" s="1">
        <v>19</v>
      </c>
      <c r="D84" s="1" t="s">
        <v>13</v>
      </c>
      <c r="E84" s="1" t="s">
        <v>24</v>
      </c>
      <c r="F84" s="1" t="s">
        <v>15</v>
      </c>
      <c r="G84" s="1" t="s">
        <v>16</v>
      </c>
      <c r="H84" s="1" t="s">
        <v>17</v>
      </c>
      <c r="I84" s="1" t="s">
        <v>17</v>
      </c>
      <c r="J84" s="1" t="s">
        <v>16</v>
      </c>
      <c r="K84" s="4" t="s">
        <v>16</v>
      </c>
      <c r="L84">
        <f>IF(Table2[[#This Row],[Do you have Depression?]]="Yes",1,0)</f>
        <v>1</v>
      </c>
      <c r="M84">
        <f>IF(Table2[[#This Row],[Do you have Anxiety?]]="Yes",1,0)</f>
        <v>1</v>
      </c>
      <c r="N84">
        <f>IF(Table2[[#This Row],[Do you have Panic attack?]]="Yes",1,0)</f>
        <v>0</v>
      </c>
      <c r="O84" s="13">
        <f t="shared" si="2"/>
        <v>3.2450000000000001</v>
      </c>
    </row>
    <row r="85" spans="1:15" x14ac:dyDescent="0.25">
      <c r="A85" s="5" t="s">
        <v>141</v>
      </c>
      <c r="B85" s="2" t="s">
        <v>12</v>
      </c>
      <c r="C85" s="2">
        <v>19</v>
      </c>
      <c r="D85" s="2" t="s">
        <v>142</v>
      </c>
      <c r="E85" s="2" t="s">
        <v>32</v>
      </c>
      <c r="F85" s="2" t="s">
        <v>15</v>
      </c>
      <c r="G85" s="2" t="s">
        <v>16</v>
      </c>
      <c r="H85" s="2" t="s">
        <v>16</v>
      </c>
      <c r="I85" s="2" t="s">
        <v>16</v>
      </c>
      <c r="J85" s="2" t="s">
        <v>16</v>
      </c>
      <c r="K85" s="6" t="s">
        <v>16</v>
      </c>
      <c r="L85">
        <f>IF(Table2[[#This Row],[Do you have Depression?]]="Yes",1,0)</f>
        <v>0</v>
      </c>
      <c r="M85">
        <f>IF(Table2[[#This Row],[Do you have Anxiety?]]="Yes",1,0)</f>
        <v>0</v>
      </c>
      <c r="N85">
        <f>IF(Table2[[#This Row],[Do you have Panic attack?]]="Yes",1,0)</f>
        <v>0</v>
      </c>
      <c r="O85" s="13">
        <f t="shared" si="2"/>
        <v>3.2450000000000001</v>
      </c>
    </row>
    <row r="86" spans="1:15" x14ac:dyDescent="0.25">
      <c r="A86" s="3" t="s">
        <v>143</v>
      </c>
      <c r="B86" s="1" t="s">
        <v>19</v>
      </c>
      <c r="C86" s="1">
        <v>23</v>
      </c>
      <c r="D86" s="1" t="s">
        <v>144</v>
      </c>
      <c r="E86" s="1" t="s">
        <v>24</v>
      </c>
      <c r="F86" s="1" t="s">
        <v>15</v>
      </c>
      <c r="G86" s="1" t="s">
        <v>16</v>
      </c>
      <c r="H86" s="1" t="s">
        <v>16</v>
      </c>
      <c r="I86" s="1" t="s">
        <v>16</v>
      </c>
      <c r="J86" s="1" t="s">
        <v>16</v>
      </c>
      <c r="K86" s="4" t="s">
        <v>16</v>
      </c>
      <c r="L86">
        <f>IF(Table2[[#This Row],[Do you have Depression?]]="Yes",1,0)</f>
        <v>0</v>
      </c>
      <c r="M86">
        <f>IF(Table2[[#This Row],[Do you have Anxiety?]]="Yes",1,0)</f>
        <v>0</v>
      </c>
      <c r="N86">
        <f>IF(Table2[[#This Row],[Do you have Panic attack?]]="Yes",1,0)</f>
        <v>0</v>
      </c>
      <c r="O86" s="13">
        <f t="shared" si="2"/>
        <v>3.2450000000000001</v>
      </c>
    </row>
    <row r="87" spans="1:15" x14ac:dyDescent="0.25">
      <c r="A87" s="5" t="s">
        <v>145</v>
      </c>
      <c r="B87" s="2" t="s">
        <v>12</v>
      </c>
      <c r="C87" s="2">
        <v>18</v>
      </c>
      <c r="D87" s="2" t="s">
        <v>146</v>
      </c>
      <c r="E87" s="2" t="s">
        <v>24</v>
      </c>
      <c r="F87" s="2" t="s">
        <v>33</v>
      </c>
      <c r="G87" s="2" t="s">
        <v>16</v>
      </c>
      <c r="H87" s="2" t="s">
        <v>17</v>
      </c>
      <c r="I87" s="2" t="s">
        <v>17</v>
      </c>
      <c r="J87" s="2" t="s">
        <v>16</v>
      </c>
      <c r="K87" s="6" t="s">
        <v>17</v>
      </c>
      <c r="L87">
        <f>IF(Table2[[#This Row],[Do you have Depression?]]="Yes",1,0)</f>
        <v>1</v>
      </c>
      <c r="M87">
        <f>IF(Table2[[#This Row],[Do you have Anxiety?]]="Yes",1,0)</f>
        <v>1</v>
      </c>
      <c r="N87">
        <f>IF(Table2[[#This Row],[Do you have Panic attack?]]="Yes",1,0)</f>
        <v>0</v>
      </c>
      <c r="O87" s="13">
        <f t="shared" si="2"/>
        <v>3.75</v>
      </c>
    </row>
    <row r="88" spans="1:15" x14ac:dyDescent="0.25">
      <c r="A88" s="3" t="s">
        <v>147</v>
      </c>
      <c r="B88" s="1" t="s">
        <v>12</v>
      </c>
      <c r="C88" s="1">
        <v>19</v>
      </c>
      <c r="D88" s="1" t="s">
        <v>148</v>
      </c>
      <c r="E88" s="1" t="s">
        <v>45</v>
      </c>
      <c r="F88" s="1" t="s">
        <v>15</v>
      </c>
      <c r="G88" s="1" t="s">
        <v>16</v>
      </c>
      <c r="H88" s="1" t="s">
        <v>16</v>
      </c>
      <c r="I88" s="1" t="s">
        <v>16</v>
      </c>
      <c r="J88" s="1" t="s">
        <v>16</v>
      </c>
      <c r="K88" s="4" t="s">
        <v>16</v>
      </c>
      <c r="L88">
        <f>IF(Table2[[#This Row],[Do you have Depression?]]="Yes",1,0)</f>
        <v>0</v>
      </c>
      <c r="M88">
        <f>IF(Table2[[#This Row],[Do you have Anxiety?]]="Yes",1,0)</f>
        <v>0</v>
      </c>
      <c r="N88">
        <f>IF(Table2[[#This Row],[Do you have Panic attack?]]="Yes",1,0)</f>
        <v>0</v>
      </c>
      <c r="O88" s="13">
        <f t="shared" si="2"/>
        <v>3.2450000000000001</v>
      </c>
    </row>
    <row r="89" spans="1:15" x14ac:dyDescent="0.25">
      <c r="A89" s="5" t="s">
        <v>149</v>
      </c>
      <c r="B89" s="2" t="s">
        <v>12</v>
      </c>
      <c r="C89" s="2">
        <v>18</v>
      </c>
      <c r="D89" s="2" t="s">
        <v>146</v>
      </c>
      <c r="E89" s="2" t="s">
        <v>24</v>
      </c>
      <c r="F89" s="2" t="s">
        <v>33</v>
      </c>
      <c r="G89" s="2" t="s">
        <v>16</v>
      </c>
      <c r="H89" s="2" t="s">
        <v>17</v>
      </c>
      <c r="I89" s="2" t="s">
        <v>17</v>
      </c>
      <c r="J89" s="2" t="s">
        <v>17</v>
      </c>
      <c r="K89" s="6" t="s">
        <v>16</v>
      </c>
      <c r="L89">
        <f>IF(Table2[[#This Row],[Do you have Depression?]]="Yes",1,0)</f>
        <v>1</v>
      </c>
      <c r="M89">
        <f>IF(Table2[[#This Row],[Do you have Anxiety?]]="Yes",1,0)</f>
        <v>1</v>
      </c>
      <c r="N89">
        <f>IF(Table2[[#This Row],[Do you have Panic attack?]]="Yes",1,0)</f>
        <v>1</v>
      </c>
      <c r="O89" s="13">
        <f t="shared" si="2"/>
        <v>3.75</v>
      </c>
    </row>
    <row r="90" spans="1:15" x14ac:dyDescent="0.25">
      <c r="A90" s="3" t="s">
        <v>150</v>
      </c>
      <c r="B90" s="1" t="s">
        <v>19</v>
      </c>
      <c r="C90" s="1">
        <v>24</v>
      </c>
      <c r="D90" s="1" t="s">
        <v>23</v>
      </c>
      <c r="E90" s="1" t="s">
        <v>24</v>
      </c>
      <c r="F90" s="1" t="s">
        <v>15</v>
      </c>
      <c r="G90" s="1" t="s">
        <v>16</v>
      </c>
      <c r="H90" s="1" t="s">
        <v>16</v>
      </c>
      <c r="I90" s="1" t="s">
        <v>17</v>
      </c>
      <c r="J90" s="1" t="s">
        <v>16</v>
      </c>
      <c r="K90" s="4" t="s">
        <v>16</v>
      </c>
      <c r="L90">
        <f>IF(Table2[[#This Row],[Do you have Depression?]]="Yes",1,0)</f>
        <v>0</v>
      </c>
      <c r="M90">
        <f>IF(Table2[[#This Row],[Do you have Anxiety?]]="Yes",1,0)</f>
        <v>1</v>
      </c>
      <c r="N90">
        <f>IF(Table2[[#This Row],[Do you have Panic attack?]]="Yes",1,0)</f>
        <v>0</v>
      </c>
      <c r="O90" s="13">
        <f t="shared" si="2"/>
        <v>3.2450000000000001</v>
      </c>
    </row>
    <row r="91" spans="1:15" x14ac:dyDescent="0.25">
      <c r="A91" s="5" t="s">
        <v>151</v>
      </c>
      <c r="B91" s="2" t="s">
        <v>19</v>
      </c>
      <c r="C91" s="2">
        <v>24</v>
      </c>
      <c r="D91" s="2" t="s">
        <v>13</v>
      </c>
      <c r="E91" s="2" t="s">
        <v>32</v>
      </c>
      <c r="F91" s="2" t="s">
        <v>74</v>
      </c>
      <c r="G91" s="2" t="s">
        <v>16</v>
      </c>
      <c r="H91" s="2" t="s">
        <v>16</v>
      </c>
      <c r="I91" s="2" t="s">
        <v>16</v>
      </c>
      <c r="J91" s="2" t="s">
        <v>17</v>
      </c>
      <c r="K91" s="6" t="s">
        <v>16</v>
      </c>
      <c r="L91">
        <f>IF(Table2[[#This Row],[Do you have Depression?]]="Yes",1,0)</f>
        <v>0</v>
      </c>
      <c r="M91">
        <f>IF(Table2[[#This Row],[Do you have Anxiety?]]="Yes",1,0)</f>
        <v>0</v>
      </c>
      <c r="N91">
        <f>IF(Table2[[#This Row],[Do you have Panic attack?]]="Yes",1,0)</f>
        <v>1</v>
      </c>
      <c r="O91" s="13">
        <f t="shared" si="2"/>
        <v>2.2450000000000001</v>
      </c>
    </row>
    <row r="92" spans="1:15" x14ac:dyDescent="0.25">
      <c r="A92" s="3" t="s">
        <v>152</v>
      </c>
      <c r="B92" s="1" t="s">
        <v>12</v>
      </c>
      <c r="C92" s="1">
        <v>23</v>
      </c>
      <c r="D92" s="1" t="s">
        <v>153</v>
      </c>
      <c r="E92" s="1" t="s">
        <v>45</v>
      </c>
      <c r="F92" s="1" t="s">
        <v>33</v>
      </c>
      <c r="G92" s="1" t="s">
        <v>16</v>
      </c>
      <c r="H92" s="1" t="s">
        <v>16</v>
      </c>
      <c r="I92" s="1" t="s">
        <v>16</v>
      </c>
      <c r="J92" s="1" t="s">
        <v>17</v>
      </c>
      <c r="K92" s="4" t="s">
        <v>16</v>
      </c>
      <c r="L92">
        <f>IF(Table2[[#This Row],[Do you have Depression?]]="Yes",1,0)</f>
        <v>0</v>
      </c>
      <c r="M92">
        <f>IF(Table2[[#This Row],[Do you have Anxiety?]]="Yes",1,0)</f>
        <v>0</v>
      </c>
      <c r="N92">
        <f>IF(Table2[[#This Row],[Do you have Panic attack?]]="Yes",1,0)</f>
        <v>1</v>
      </c>
      <c r="O92" s="13">
        <f t="shared" si="2"/>
        <v>3.75</v>
      </c>
    </row>
    <row r="93" spans="1:15" x14ac:dyDescent="0.25">
      <c r="A93" s="5" t="s">
        <v>154</v>
      </c>
      <c r="B93" s="2" t="s">
        <v>19</v>
      </c>
      <c r="C93" s="2">
        <v>18</v>
      </c>
      <c r="D93" s="2" t="s">
        <v>13</v>
      </c>
      <c r="E93" s="2" t="s">
        <v>32</v>
      </c>
      <c r="F93" s="2" t="s">
        <v>15</v>
      </c>
      <c r="G93" s="2" t="s">
        <v>16</v>
      </c>
      <c r="H93" s="2" t="s">
        <v>16</v>
      </c>
      <c r="I93" s="2" t="s">
        <v>17</v>
      </c>
      <c r="J93" s="2" t="s">
        <v>16</v>
      </c>
      <c r="K93" s="6" t="s">
        <v>16</v>
      </c>
      <c r="L93">
        <f>IF(Table2[[#This Row],[Do you have Depression?]]="Yes",1,0)</f>
        <v>0</v>
      </c>
      <c r="M93">
        <f>IF(Table2[[#This Row],[Do you have Anxiety?]]="Yes",1,0)</f>
        <v>1</v>
      </c>
      <c r="N93">
        <f>IF(Table2[[#This Row],[Do you have Panic attack?]]="Yes",1,0)</f>
        <v>0</v>
      </c>
      <c r="O93" s="13">
        <f t="shared" si="2"/>
        <v>3.2450000000000001</v>
      </c>
    </row>
    <row r="94" spans="1:15" x14ac:dyDescent="0.25">
      <c r="A94" s="3" t="s">
        <v>156</v>
      </c>
      <c r="B94" s="1" t="s">
        <v>12</v>
      </c>
      <c r="C94" s="1">
        <v>19</v>
      </c>
      <c r="D94" s="1" t="s">
        <v>13</v>
      </c>
      <c r="E94" s="1" t="s">
        <v>32</v>
      </c>
      <c r="F94" s="1" t="s">
        <v>15</v>
      </c>
      <c r="G94" s="1" t="s">
        <v>17</v>
      </c>
      <c r="H94" s="1" t="s">
        <v>17</v>
      </c>
      <c r="I94" s="1" t="s">
        <v>16</v>
      </c>
      <c r="J94" s="1" t="s">
        <v>16</v>
      </c>
      <c r="K94" s="4" t="s">
        <v>16</v>
      </c>
      <c r="L94">
        <f>IF(Table2[[#This Row],[Do you have Depression?]]="Yes",1,0)</f>
        <v>1</v>
      </c>
      <c r="M94">
        <f>IF(Table2[[#This Row],[Do you have Anxiety?]]="Yes",1,0)</f>
        <v>0</v>
      </c>
      <c r="N94">
        <f>IF(Table2[[#This Row],[Do you have Panic attack?]]="Yes",1,0)</f>
        <v>0</v>
      </c>
      <c r="O94" s="13">
        <f t="shared" si="2"/>
        <v>3.2450000000000001</v>
      </c>
    </row>
    <row r="95" spans="1:15" x14ac:dyDescent="0.25">
      <c r="A95" s="5" t="s">
        <v>157</v>
      </c>
      <c r="B95" s="2" t="s">
        <v>12</v>
      </c>
      <c r="C95" s="2">
        <v>18</v>
      </c>
      <c r="D95" s="2" t="s">
        <v>104</v>
      </c>
      <c r="E95" s="2" t="s">
        <v>24</v>
      </c>
      <c r="F95" s="2" t="s">
        <v>15</v>
      </c>
      <c r="G95" s="2" t="s">
        <v>16</v>
      </c>
      <c r="H95" s="2" t="s">
        <v>17</v>
      </c>
      <c r="I95" s="2" t="s">
        <v>16</v>
      </c>
      <c r="J95" s="2" t="s">
        <v>16</v>
      </c>
      <c r="K95" s="6" t="s">
        <v>16</v>
      </c>
      <c r="L95">
        <f>IF(Table2[[#This Row],[Do you have Depression?]]="Yes",1,0)</f>
        <v>1</v>
      </c>
      <c r="M95">
        <f>IF(Table2[[#This Row],[Do you have Anxiety?]]="Yes",1,0)</f>
        <v>0</v>
      </c>
      <c r="N95">
        <f>IF(Table2[[#This Row],[Do you have Panic attack?]]="Yes",1,0)</f>
        <v>0</v>
      </c>
      <c r="O95" s="13">
        <f t="shared" si="2"/>
        <v>3.2450000000000001</v>
      </c>
    </row>
    <row r="96" spans="1:15" x14ac:dyDescent="0.25">
      <c r="A96" s="3" t="s">
        <v>158</v>
      </c>
      <c r="B96" s="1" t="s">
        <v>12</v>
      </c>
      <c r="C96" s="1">
        <v>24</v>
      </c>
      <c r="D96" s="1" t="s">
        <v>197</v>
      </c>
      <c r="E96" s="1" t="s">
        <v>45</v>
      </c>
      <c r="F96" s="1" t="s">
        <v>84</v>
      </c>
      <c r="G96" s="1" t="s">
        <v>16</v>
      </c>
      <c r="H96" s="1" t="s">
        <v>16</v>
      </c>
      <c r="I96" s="1" t="s">
        <v>16</v>
      </c>
      <c r="J96" s="1" t="s">
        <v>17</v>
      </c>
      <c r="K96" s="4" t="s">
        <v>16</v>
      </c>
      <c r="L96">
        <f>IF(Table2[[#This Row],[Do you have Depression?]]="Yes",1,0)</f>
        <v>0</v>
      </c>
      <c r="M96">
        <f>IF(Table2[[#This Row],[Do you have Anxiety?]]="Yes",1,0)</f>
        <v>0</v>
      </c>
      <c r="N96">
        <f>IF(Table2[[#This Row],[Do you have Panic attack?]]="Yes",1,0)</f>
        <v>1</v>
      </c>
      <c r="O96" s="13">
        <f t="shared" si="2"/>
        <v>0.995</v>
      </c>
    </row>
    <row r="97" spans="1:15" x14ac:dyDescent="0.25">
      <c r="A97" s="5" t="s">
        <v>160</v>
      </c>
      <c r="B97" s="2" t="s">
        <v>12</v>
      </c>
      <c r="C97" s="2">
        <v>18</v>
      </c>
      <c r="D97" s="2" t="s">
        <v>161</v>
      </c>
      <c r="E97" s="2" t="s">
        <v>24</v>
      </c>
      <c r="F97" s="2" t="s">
        <v>33</v>
      </c>
      <c r="G97" s="2" t="s">
        <v>16</v>
      </c>
      <c r="H97" s="2" t="s">
        <v>16</v>
      </c>
      <c r="I97" s="2" t="s">
        <v>16</v>
      </c>
      <c r="J97" s="2" t="s">
        <v>16</v>
      </c>
      <c r="K97" s="6" t="s">
        <v>16</v>
      </c>
      <c r="L97">
        <f>IF(Table2[[#This Row],[Do you have Depression?]]="Yes",1,0)</f>
        <v>0</v>
      </c>
      <c r="M97">
        <f>IF(Table2[[#This Row],[Do you have Anxiety?]]="Yes",1,0)</f>
        <v>0</v>
      </c>
      <c r="N97">
        <f>IF(Table2[[#This Row],[Do you have Panic attack?]]="Yes",1,0)</f>
        <v>0</v>
      </c>
      <c r="O97" s="13">
        <f t="shared" si="2"/>
        <v>3.75</v>
      </c>
    </row>
    <row r="98" spans="1:15" x14ac:dyDescent="0.25">
      <c r="A98" s="3" t="s">
        <v>162</v>
      </c>
      <c r="B98" s="1" t="s">
        <v>12</v>
      </c>
      <c r="C98" s="1">
        <v>21</v>
      </c>
      <c r="D98" s="1" t="s">
        <v>38</v>
      </c>
      <c r="E98" s="1" t="s">
        <v>24</v>
      </c>
      <c r="F98" s="1" t="s">
        <v>33</v>
      </c>
      <c r="G98" s="1" t="s">
        <v>16</v>
      </c>
      <c r="H98" s="1" t="s">
        <v>16</v>
      </c>
      <c r="I98" s="1" t="s">
        <v>17</v>
      </c>
      <c r="J98" s="1" t="s">
        <v>16</v>
      </c>
      <c r="K98" s="4" t="s">
        <v>16</v>
      </c>
      <c r="L98">
        <f>IF(Table2[[#This Row],[Do you have Depression?]]="Yes",1,0)</f>
        <v>0</v>
      </c>
      <c r="M98">
        <f>IF(Table2[[#This Row],[Do you have Anxiety?]]="Yes",1,0)</f>
        <v>1</v>
      </c>
      <c r="N98">
        <f>IF(Table2[[#This Row],[Do you have Panic attack?]]="Yes",1,0)</f>
        <v>0</v>
      </c>
      <c r="O98" s="13">
        <f t="shared" si="2"/>
        <v>3.75</v>
      </c>
    </row>
    <row r="99" spans="1:15" x14ac:dyDescent="0.25">
      <c r="A99" s="5" t="s">
        <v>163</v>
      </c>
      <c r="B99" s="2" t="s">
        <v>19</v>
      </c>
      <c r="C99" s="2">
        <v>18</v>
      </c>
      <c r="D99" s="2" t="s">
        <v>13</v>
      </c>
      <c r="E99" s="2" t="s">
        <v>32</v>
      </c>
      <c r="F99" s="2" t="s">
        <v>15</v>
      </c>
      <c r="G99" s="2" t="s">
        <v>16</v>
      </c>
      <c r="H99" s="2" t="s">
        <v>17</v>
      </c>
      <c r="I99" s="2" t="s">
        <v>17</v>
      </c>
      <c r="J99" s="2" t="s">
        <v>16</v>
      </c>
      <c r="K99" s="6" t="s">
        <v>16</v>
      </c>
      <c r="L99">
        <f>IF(Table2[[#This Row],[Do you have Depression?]]="Yes",1,0)</f>
        <v>1</v>
      </c>
      <c r="M99">
        <f>IF(Table2[[#This Row],[Do you have Anxiety?]]="Yes",1,0)</f>
        <v>1</v>
      </c>
      <c r="N99">
        <f>IF(Table2[[#This Row],[Do you have Panic attack?]]="Yes",1,0)</f>
        <v>0</v>
      </c>
      <c r="O99" s="13">
        <f t="shared" si="2"/>
        <v>3.2450000000000001</v>
      </c>
    </row>
    <row r="100" spans="1:15" x14ac:dyDescent="0.25">
      <c r="A100" s="3" t="s">
        <v>164</v>
      </c>
      <c r="B100" s="1" t="s">
        <v>12</v>
      </c>
      <c r="C100" s="1">
        <v>19</v>
      </c>
      <c r="D100" s="1" t="s">
        <v>165</v>
      </c>
      <c r="E100" s="1" t="s">
        <v>45</v>
      </c>
      <c r="F100" s="1" t="s">
        <v>33</v>
      </c>
      <c r="G100" s="1" t="s">
        <v>17</v>
      </c>
      <c r="H100" s="1" t="s">
        <v>17</v>
      </c>
      <c r="I100" s="1" t="s">
        <v>16</v>
      </c>
      <c r="J100" s="1" t="s">
        <v>17</v>
      </c>
      <c r="K100" s="4" t="s">
        <v>16</v>
      </c>
      <c r="L100">
        <f>IF(Table2[[#This Row],[Do you have Depression?]]="Yes",1,0)</f>
        <v>1</v>
      </c>
      <c r="M100">
        <f>IF(Table2[[#This Row],[Do you have Anxiety?]]="Yes",1,0)</f>
        <v>0</v>
      </c>
      <c r="N100">
        <f>IF(Table2[[#This Row],[Do you have Panic attack?]]="Yes",1,0)</f>
        <v>1</v>
      </c>
      <c r="O100" s="13">
        <f t="shared" si="2"/>
        <v>3.75</v>
      </c>
    </row>
    <row r="101" spans="1:15" x14ac:dyDescent="0.25">
      <c r="A101" s="5" t="s">
        <v>166</v>
      </c>
      <c r="B101" s="2" t="s">
        <v>12</v>
      </c>
      <c r="C101" s="2">
        <v>23</v>
      </c>
      <c r="D101" s="2" t="s">
        <v>167</v>
      </c>
      <c r="E101" s="2" t="s">
        <v>170</v>
      </c>
      <c r="F101" s="2" t="s">
        <v>33</v>
      </c>
      <c r="G101" s="2" t="s">
        <v>16</v>
      </c>
      <c r="H101" s="2" t="s">
        <v>16</v>
      </c>
      <c r="I101" s="2" t="s">
        <v>16</v>
      </c>
      <c r="J101" s="2" t="s">
        <v>16</v>
      </c>
      <c r="K101" s="6" t="s">
        <v>16</v>
      </c>
      <c r="L101">
        <f>IF(Table2[[#This Row],[Do you have Depression?]]="Yes",1,0)</f>
        <v>0</v>
      </c>
      <c r="M101">
        <f>IF(Table2[[#This Row],[Do you have Anxiety?]]="Yes",1,0)</f>
        <v>0</v>
      </c>
      <c r="N101">
        <f>IF(Table2[[#This Row],[Do you have Panic attack?]]="Yes",1,0)</f>
        <v>0</v>
      </c>
      <c r="O101" s="13">
        <f t="shared" si="2"/>
        <v>3.75</v>
      </c>
    </row>
    <row r="102" spans="1:15" x14ac:dyDescent="0.25">
      <c r="A102" s="3" t="s">
        <v>168</v>
      </c>
      <c r="B102" s="1" t="s">
        <v>19</v>
      </c>
      <c r="C102" s="1">
        <v>20</v>
      </c>
      <c r="D102" s="1" t="s">
        <v>96</v>
      </c>
      <c r="E102" s="1" t="s">
        <v>32</v>
      </c>
      <c r="F102" s="1" t="s">
        <v>15</v>
      </c>
      <c r="G102" s="1" t="s">
        <v>16</v>
      </c>
      <c r="H102" s="1" t="s">
        <v>16</v>
      </c>
      <c r="I102" s="1" t="s">
        <v>16</v>
      </c>
      <c r="J102" s="1" t="s">
        <v>16</v>
      </c>
      <c r="K102" s="4" t="s">
        <v>16</v>
      </c>
      <c r="L102">
        <f>IF(Table2[[#This Row],[Do you have Depression?]]="Yes",1,0)</f>
        <v>0</v>
      </c>
      <c r="M102">
        <f>IF(Table2[[#This Row],[Do you have Anxiety?]]="Yes",1,0)</f>
        <v>0</v>
      </c>
      <c r="N102">
        <f>IF(Table2[[#This Row],[Do you have Panic attack?]]="Yes",1,0)</f>
        <v>0</v>
      </c>
      <c r="O102" s="13">
        <f t="shared" si="2"/>
        <v>3.2450000000000001</v>
      </c>
    </row>
    <row r="103" spans="1:15" ht="15.75" thickBot="1" x14ac:dyDescent="0.3">
      <c r="L103">
        <f>SUBTOTAL(109,Table2[Depression (Numeric)])</f>
        <v>35</v>
      </c>
      <c r="M103">
        <f>SUBTOTAL(109,Table2[Anxiety (Numeric)])</f>
        <v>34</v>
      </c>
      <c r="N103">
        <f>SUBTOTAL(109,Table2[Panic Attack (Numeric)])</f>
        <v>33</v>
      </c>
    </row>
    <row r="104" spans="1:15" ht="15.75" thickTop="1" x14ac:dyDescent="0.25">
      <c r="B104" s="8" t="s">
        <v>171</v>
      </c>
      <c r="C104" s="7">
        <f>AVERAGE(C2:C102)</f>
        <v>20.534653465346533</v>
      </c>
    </row>
    <row r="105" spans="1:15" x14ac:dyDescent="0.25">
      <c r="M105" s="8" t="s">
        <v>194</v>
      </c>
      <c r="N105" s="8">
        <f>SUM(Table2[[Depression (Numeric)]:[Panic Attack (Numeric)]])</f>
        <v>102</v>
      </c>
    </row>
    <row r="106" spans="1:15" x14ac:dyDescent="0.25">
      <c r="B106" s="8" t="s">
        <v>195</v>
      </c>
      <c r="C106" s="8">
        <f>COUNTA(B2:B102)</f>
        <v>101</v>
      </c>
      <c r="M106" s="8" t="s">
        <v>196</v>
      </c>
      <c r="N106" s="8">
        <f>ROUND(C106/N105*100,2)</f>
        <v>99.02</v>
      </c>
    </row>
  </sheetData>
  <conditionalFormatting sqref="H1:J1048576">
    <cfRule type="cellIs" dxfId="0" priority="1" operator="equal">
      <formula>"No"</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D25C9-FF07-417E-9AAC-A205AACE1962}">
  <dimension ref="A3:O43"/>
  <sheetViews>
    <sheetView showGridLines="0" zoomScale="88" zoomScaleNormal="88" workbookViewId="0">
      <selection activeCell="M8" sqref="M8"/>
    </sheetView>
  </sheetViews>
  <sheetFormatPr defaultRowHeight="15" x14ac:dyDescent="0.25"/>
  <cols>
    <col min="1" max="1" width="11.28515625" bestFit="1" customWidth="1"/>
    <col min="2" max="2" width="11.42578125" bestFit="1" customWidth="1"/>
    <col min="3" max="3" width="7.7109375" bestFit="1" customWidth="1"/>
    <col min="4" max="4" width="11.85546875" bestFit="1" customWidth="1"/>
    <col min="5" max="5" width="7.7109375" customWidth="1"/>
    <col min="6" max="6" width="23" bestFit="1" customWidth="1"/>
    <col min="7" max="7" width="21.85546875" bestFit="1" customWidth="1"/>
    <col min="8" max="8" width="11.85546875" bestFit="1" customWidth="1"/>
    <col min="9" max="9" width="23" bestFit="1" customWidth="1"/>
    <col min="10" max="10" width="11.42578125" bestFit="1" customWidth="1"/>
    <col min="11" max="11" width="7.7109375" customWidth="1"/>
    <col min="12" max="13" width="11.85546875" bestFit="1" customWidth="1"/>
    <col min="14" max="14" width="23" bestFit="1" customWidth="1"/>
    <col min="15" max="15" width="14.28515625" bestFit="1" customWidth="1"/>
  </cols>
  <sheetData>
    <row r="3" spans="1:15" x14ac:dyDescent="0.25">
      <c r="A3" s="14" t="s">
        <v>182</v>
      </c>
      <c r="B3" s="14"/>
      <c r="C3" s="14"/>
      <c r="D3" s="14"/>
      <c r="F3" s="14" t="s">
        <v>191</v>
      </c>
      <c r="G3" s="14"/>
      <c r="H3" s="8"/>
      <c r="I3" s="14" t="s">
        <v>198</v>
      </c>
      <c r="J3" s="14"/>
      <c r="K3" s="14"/>
      <c r="L3" s="14"/>
      <c r="N3" s="14" t="s">
        <v>192</v>
      </c>
      <c r="O3" s="14"/>
    </row>
    <row r="4" spans="1:15" x14ac:dyDescent="0.25">
      <c r="A4" s="9" t="s">
        <v>185</v>
      </c>
      <c r="B4" t="s">
        <v>176</v>
      </c>
      <c r="C4" t="s">
        <v>180</v>
      </c>
      <c r="D4" t="s">
        <v>181</v>
      </c>
      <c r="F4" s="9" t="s">
        <v>188</v>
      </c>
      <c r="G4" t="s">
        <v>187</v>
      </c>
      <c r="I4" s="9" t="s">
        <v>190</v>
      </c>
      <c r="J4" t="s">
        <v>176</v>
      </c>
      <c r="K4" t="s">
        <v>180</v>
      </c>
      <c r="L4" t="s">
        <v>181</v>
      </c>
      <c r="N4" s="9" t="s">
        <v>190</v>
      </c>
      <c r="O4" t="s">
        <v>189</v>
      </c>
    </row>
    <row r="5" spans="1:15" x14ac:dyDescent="0.25">
      <c r="A5" s="10" t="s">
        <v>84</v>
      </c>
      <c r="B5">
        <v>0</v>
      </c>
      <c r="C5">
        <v>0</v>
      </c>
      <c r="D5">
        <v>1</v>
      </c>
      <c r="F5" s="10" t="s">
        <v>16</v>
      </c>
      <c r="G5">
        <v>85</v>
      </c>
      <c r="I5" s="10" t="s">
        <v>51</v>
      </c>
      <c r="J5">
        <v>0</v>
      </c>
      <c r="K5">
        <v>0</v>
      </c>
      <c r="L5">
        <v>0</v>
      </c>
      <c r="N5" s="10" t="s">
        <v>51</v>
      </c>
      <c r="O5">
        <v>1</v>
      </c>
    </row>
    <row r="6" spans="1:15" x14ac:dyDescent="0.25">
      <c r="A6" s="10" t="s">
        <v>74</v>
      </c>
      <c r="B6">
        <v>0</v>
      </c>
      <c r="C6">
        <v>0</v>
      </c>
      <c r="D6">
        <v>1</v>
      </c>
      <c r="F6" s="10" t="s">
        <v>17</v>
      </c>
      <c r="G6">
        <v>16</v>
      </c>
      <c r="I6" s="10" t="s">
        <v>93</v>
      </c>
      <c r="J6">
        <v>1</v>
      </c>
      <c r="K6">
        <v>0</v>
      </c>
      <c r="L6">
        <v>1</v>
      </c>
      <c r="N6" s="10" t="s">
        <v>93</v>
      </c>
      <c r="O6">
        <v>1</v>
      </c>
    </row>
    <row r="7" spans="1:15" x14ac:dyDescent="0.25">
      <c r="A7" s="10" t="s">
        <v>41</v>
      </c>
      <c r="B7">
        <v>3</v>
      </c>
      <c r="C7">
        <v>1</v>
      </c>
      <c r="D7">
        <v>3</v>
      </c>
      <c r="F7" s="10" t="s">
        <v>172</v>
      </c>
      <c r="G7">
        <v>101</v>
      </c>
      <c r="I7" s="10" t="s">
        <v>63</v>
      </c>
      <c r="J7">
        <v>0</v>
      </c>
      <c r="K7">
        <v>0</v>
      </c>
      <c r="L7">
        <v>0</v>
      </c>
      <c r="N7" s="10" t="s">
        <v>63</v>
      </c>
      <c r="O7">
        <v>1</v>
      </c>
    </row>
    <row r="8" spans="1:15" x14ac:dyDescent="0.25">
      <c r="A8" s="10" t="s">
        <v>15</v>
      </c>
      <c r="B8">
        <v>19</v>
      </c>
      <c r="C8">
        <v>15</v>
      </c>
      <c r="D8">
        <v>9</v>
      </c>
      <c r="I8" s="10" t="s">
        <v>38</v>
      </c>
      <c r="J8">
        <v>5</v>
      </c>
      <c r="K8">
        <v>6</v>
      </c>
      <c r="L8">
        <v>5</v>
      </c>
      <c r="N8" s="10" t="s">
        <v>38</v>
      </c>
      <c r="O8">
        <v>18</v>
      </c>
    </row>
    <row r="9" spans="1:15" x14ac:dyDescent="0.25">
      <c r="A9" s="10" t="s">
        <v>33</v>
      </c>
      <c r="B9">
        <v>12</v>
      </c>
      <c r="C9">
        <v>18</v>
      </c>
      <c r="D9">
        <v>18</v>
      </c>
      <c r="I9" s="10" t="s">
        <v>104</v>
      </c>
      <c r="J9">
        <v>2</v>
      </c>
      <c r="K9">
        <v>1</v>
      </c>
      <c r="L9">
        <v>0</v>
      </c>
      <c r="N9" s="10" t="s">
        <v>104</v>
      </c>
      <c r="O9">
        <v>3</v>
      </c>
    </row>
    <row r="10" spans="1:15" x14ac:dyDescent="0.25">
      <c r="A10" s="10" t="s">
        <v>36</v>
      </c>
      <c r="B10">
        <v>1</v>
      </c>
      <c r="C10">
        <v>0</v>
      </c>
      <c r="D10">
        <v>1</v>
      </c>
      <c r="I10" s="10" t="s">
        <v>96</v>
      </c>
      <c r="J10">
        <v>0</v>
      </c>
      <c r="K10">
        <v>0</v>
      </c>
      <c r="L10">
        <v>0</v>
      </c>
      <c r="N10" s="10" t="s">
        <v>96</v>
      </c>
      <c r="O10">
        <v>4</v>
      </c>
    </row>
    <row r="11" spans="1:15" x14ac:dyDescent="0.25">
      <c r="A11" s="10" t="s">
        <v>172</v>
      </c>
      <c r="B11">
        <v>35</v>
      </c>
      <c r="C11">
        <v>34</v>
      </c>
      <c r="D11">
        <v>33</v>
      </c>
      <c r="I11" s="10" t="s">
        <v>134</v>
      </c>
      <c r="J11">
        <v>0</v>
      </c>
      <c r="K11">
        <v>0</v>
      </c>
      <c r="L11">
        <v>0</v>
      </c>
      <c r="N11" s="10" t="s">
        <v>134</v>
      </c>
      <c r="O11">
        <v>1</v>
      </c>
    </row>
    <row r="12" spans="1:15" x14ac:dyDescent="0.25">
      <c r="I12" s="10" t="s">
        <v>23</v>
      </c>
      <c r="J12">
        <v>5</v>
      </c>
      <c r="K12">
        <v>8</v>
      </c>
      <c r="L12">
        <v>4</v>
      </c>
      <c r="N12" s="10" t="s">
        <v>23</v>
      </c>
      <c r="O12">
        <v>10</v>
      </c>
    </row>
    <row r="13" spans="1:15" x14ac:dyDescent="0.25">
      <c r="A13" s="14" t="s">
        <v>183</v>
      </c>
      <c r="B13" s="14"/>
      <c r="C13" s="14"/>
      <c r="D13" s="14"/>
      <c r="F13" s="14" t="s">
        <v>173</v>
      </c>
      <c r="G13" s="14"/>
      <c r="I13" s="10" t="s">
        <v>69</v>
      </c>
      <c r="J13">
        <v>0</v>
      </c>
      <c r="K13">
        <v>0</v>
      </c>
      <c r="L13">
        <v>0</v>
      </c>
      <c r="N13" s="10" t="s">
        <v>69</v>
      </c>
      <c r="O13">
        <v>1</v>
      </c>
    </row>
    <row r="14" spans="1:15" x14ac:dyDescent="0.25">
      <c r="A14" s="9" t="s">
        <v>184</v>
      </c>
      <c r="B14" t="s">
        <v>176</v>
      </c>
      <c r="C14" t="s">
        <v>180</v>
      </c>
      <c r="D14" t="s">
        <v>181</v>
      </c>
      <c r="F14" s="9" t="s">
        <v>174</v>
      </c>
      <c r="G14" t="s">
        <v>186</v>
      </c>
      <c r="I14" s="10" t="s">
        <v>137</v>
      </c>
      <c r="J14">
        <v>1</v>
      </c>
      <c r="K14">
        <v>1</v>
      </c>
      <c r="L14">
        <v>1</v>
      </c>
      <c r="N14" s="10" t="s">
        <v>137</v>
      </c>
      <c r="O14">
        <v>1</v>
      </c>
    </row>
    <row r="15" spans="1:15" x14ac:dyDescent="0.25">
      <c r="A15" s="10" t="s">
        <v>24</v>
      </c>
      <c r="B15">
        <v>14</v>
      </c>
      <c r="C15">
        <v>14</v>
      </c>
      <c r="D15">
        <v>14</v>
      </c>
      <c r="F15" s="10" t="s">
        <v>12</v>
      </c>
      <c r="G15">
        <v>75</v>
      </c>
      <c r="I15" s="10" t="s">
        <v>111</v>
      </c>
      <c r="J15">
        <v>0</v>
      </c>
      <c r="K15">
        <v>0</v>
      </c>
      <c r="L15">
        <v>1</v>
      </c>
      <c r="N15" s="10" t="s">
        <v>111</v>
      </c>
      <c r="O15">
        <v>1</v>
      </c>
    </row>
    <row r="16" spans="1:15" x14ac:dyDescent="0.25">
      <c r="A16" s="10" t="s">
        <v>32</v>
      </c>
      <c r="B16">
        <v>10</v>
      </c>
      <c r="C16">
        <v>10</v>
      </c>
      <c r="D16">
        <v>8</v>
      </c>
      <c r="F16" s="10" t="s">
        <v>19</v>
      </c>
      <c r="G16">
        <v>26</v>
      </c>
      <c r="I16" s="10" t="s">
        <v>139</v>
      </c>
      <c r="J16">
        <v>0</v>
      </c>
      <c r="K16">
        <v>0</v>
      </c>
      <c r="L16">
        <v>0</v>
      </c>
      <c r="N16" s="10" t="s">
        <v>139</v>
      </c>
      <c r="O16">
        <v>1</v>
      </c>
    </row>
    <row r="17" spans="1:15" x14ac:dyDescent="0.25">
      <c r="A17" s="10" t="s">
        <v>45</v>
      </c>
      <c r="B17">
        <v>10</v>
      </c>
      <c r="C17">
        <v>8</v>
      </c>
      <c r="D17">
        <v>10</v>
      </c>
      <c r="F17" s="10" t="s">
        <v>172</v>
      </c>
      <c r="G17">
        <v>101</v>
      </c>
      <c r="I17" s="10" t="s">
        <v>153</v>
      </c>
      <c r="J17">
        <v>0</v>
      </c>
      <c r="K17">
        <v>0</v>
      </c>
      <c r="L17">
        <v>1</v>
      </c>
      <c r="N17" s="10" t="s">
        <v>153</v>
      </c>
      <c r="O17">
        <v>1</v>
      </c>
    </row>
    <row r="18" spans="1:15" x14ac:dyDescent="0.25">
      <c r="A18" s="10" t="s">
        <v>170</v>
      </c>
      <c r="B18">
        <v>1</v>
      </c>
      <c r="C18">
        <v>2</v>
      </c>
      <c r="D18">
        <v>1</v>
      </c>
      <c r="I18" s="10" t="s">
        <v>116</v>
      </c>
      <c r="J18">
        <v>1</v>
      </c>
      <c r="K18">
        <v>1</v>
      </c>
      <c r="L18">
        <v>0</v>
      </c>
      <c r="N18" s="10" t="s">
        <v>116</v>
      </c>
      <c r="O18">
        <v>1</v>
      </c>
    </row>
    <row r="19" spans="1:15" x14ac:dyDescent="0.25">
      <c r="A19" s="10" t="s">
        <v>172</v>
      </c>
      <c r="B19">
        <v>35</v>
      </c>
      <c r="C19">
        <v>34</v>
      </c>
      <c r="D19">
        <v>33</v>
      </c>
      <c r="I19" s="10" t="s">
        <v>13</v>
      </c>
      <c r="J19">
        <v>9</v>
      </c>
      <c r="K19">
        <v>8</v>
      </c>
      <c r="L19">
        <v>8</v>
      </c>
      <c r="N19" s="10" t="s">
        <v>13</v>
      </c>
      <c r="O19">
        <v>26</v>
      </c>
    </row>
    <row r="20" spans="1:15" x14ac:dyDescent="0.25">
      <c r="I20" s="10" t="s">
        <v>53</v>
      </c>
      <c r="J20">
        <v>1</v>
      </c>
      <c r="K20">
        <v>1</v>
      </c>
      <c r="L20">
        <v>1</v>
      </c>
      <c r="N20" s="10" t="s">
        <v>53</v>
      </c>
      <c r="O20">
        <v>1</v>
      </c>
    </row>
    <row r="21" spans="1:15" x14ac:dyDescent="0.25">
      <c r="A21" s="14" t="s">
        <v>175</v>
      </c>
      <c r="B21" s="14"/>
      <c r="C21" s="14"/>
      <c r="D21" s="14"/>
      <c r="I21" s="10" t="s">
        <v>148</v>
      </c>
      <c r="J21">
        <v>0</v>
      </c>
      <c r="K21">
        <v>0</v>
      </c>
      <c r="L21">
        <v>0</v>
      </c>
      <c r="N21" s="10" t="s">
        <v>148</v>
      </c>
      <c r="O21">
        <v>1</v>
      </c>
    </row>
    <row r="22" spans="1:15" x14ac:dyDescent="0.25">
      <c r="A22" s="9" t="s">
        <v>174</v>
      </c>
      <c r="B22" t="s">
        <v>176</v>
      </c>
      <c r="C22" t="s">
        <v>180</v>
      </c>
      <c r="D22" t="s">
        <v>181</v>
      </c>
      <c r="I22" s="10" t="s">
        <v>40</v>
      </c>
      <c r="J22">
        <v>0</v>
      </c>
      <c r="K22">
        <v>0</v>
      </c>
      <c r="L22">
        <v>0</v>
      </c>
      <c r="N22" s="10" t="s">
        <v>40</v>
      </c>
      <c r="O22">
        <v>1</v>
      </c>
    </row>
    <row r="23" spans="1:15" x14ac:dyDescent="0.25">
      <c r="A23" s="10" t="s">
        <v>19</v>
      </c>
      <c r="B23">
        <v>6</v>
      </c>
      <c r="C23">
        <v>10</v>
      </c>
      <c r="D23">
        <v>8</v>
      </c>
      <c r="I23" s="10" t="s">
        <v>132</v>
      </c>
      <c r="J23">
        <v>0</v>
      </c>
      <c r="K23">
        <v>0</v>
      </c>
      <c r="L23">
        <v>1</v>
      </c>
      <c r="N23" s="10" t="s">
        <v>132</v>
      </c>
      <c r="O23">
        <v>1</v>
      </c>
    </row>
    <row r="24" spans="1:15" x14ac:dyDescent="0.25">
      <c r="A24" s="10" t="s">
        <v>12</v>
      </c>
      <c r="B24">
        <v>29</v>
      </c>
      <c r="C24">
        <v>24</v>
      </c>
      <c r="D24">
        <v>25</v>
      </c>
      <c r="I24" s="10" t="s">
        <v>43</v>
      </c>
      <c r="J24">
        <v>0</v>
      </c>
      <c r="K24">
        <v>1</v>
      </c>
      <c r="L24">
        <v>1</v>
      </c>
      <c r="N24" s="10" t="s">
        <v>43</v>
      </c>
      <c r="O24">
        <v>1</v>
      </c>
    </row>
    <row r="25" spans="1:15" x14ac:dyDescent="0.25">
      <c r="A25" s="10" t="s">
        <v>172</v>
      </c>
      <c r="B25">
        <v>35</v>
      </c>
      <c r="C25">
        <v>34</v>
      </c>
      <c r="D25">
        <v>33</v>
      </c>
      <c r="I25" s="10" t="s">
        <v>20</v>
      </c>
      <c r="J25">
        <v>0</v>
      </c>
      <c r="K25">
        <v>1</v>
      </c>
      <c r="L25">
        <v>0</v>
      </c>
      <c r="N25" s="10" t="s">
        <v>20</v>
      </c>
      <c r="O25">
        <v>2</v>
      </c>
    </row>
    <row r="26" spans="1:15" x14ac:dyDescent="0.25">
      <c r="I26" s="10" t="s">
        <v>108</v>
      </c>
      <c r="J26">
        <v>0</v>
      </c>
      <c r="K26">
        <v>0</v>
      </c>
      <c r="L26">
        <v>1</v>
      </c>
      <c r="N26" s="10" t="s">
        <v>108</v>
      </c>
      <c r="O26">
        <v>1</v>
      </c>
    </row>
    <row r="27" spans="1:15" x14ac:dyDescent="0.25">
      <c r="I27" s="10" t="s">
        <v>49</v>
      </c>
      <c r="J27">
        <v>0</v>
      </c>
      <c r="K27">
        <v>1</v>
      </c>
      <c r="L27">
        <v>0</v>
      </c>
      <c r="N27" s="10" t="s">
        <v>49</v>
      </c>
      <c r="O27">
        <v>1</v>
      </c>
    </row>
    <row r="28" spans="1:15" x14ac:dyDescent="0.25">
      <c r="I28" s="10" t="s">
        <v>78</v>
      </c>
      <c r="J28">
        <v>0</v>
      </c>
      <c r="K28">
        <v>0</v>
      </c>
      <c r="L28">
        <v>0</v>
      </c>
      <c r="N28" s="10" t="s">
        <v>78</v>
      </c>
      <c r="O28">
        <v>2</v>
      </c>
    </row>
    <row r="29" spans="1:15" x14ac:dyDescent="0.25">
      <c r="I29" s="10" t="s">
        <v>123</v>
      </c>
      <c r="J29">
        <v>0</v>
      </c>
      <c r="K29">
        <v>1</v>
      </c>
      <c r="L29">
        <v>0</v>
      </c>
      <c r="N29" s="10" t="s">
        <v>123</v>
      </c>
      <c r="O29">
        <v>1</v>
      </c>
    </row>
    <row r="30" spans="1:15" x14ac:dyDescent="0.25">
      <c r="I30" s="10" t="s">
        <v>26</v>
      </c>
      <c r="J30">
        <v>2</v>
      </c>
      <c r="K30">
        <v>1</v>
      </c>
      <c r="L30">
        <v>1</v>
      </c>
      <c r="N30" s="10" t="s">
        <v>26</v>
      </c>
      <c r="O30">
        <v>3</v>
      </c>
    </row>
    <row r="31" spans="1:15" x14ac:dyDescent="0.25">
      <c r="I31" s="10" t="s">
        <v>121</v>
      </c>
      <c r="J31">
        <v>1</v>
      </c>
      <c r="K31">
        <v>0</v>
      </c>
      <c r="L31">
        <v>0</v>
      </c>
      <c r="N31" s="10" t="s">
        <v>121</v>
      </c>
      <c r="O31">
        <v>1</v>
      </c>
    </row>
    <row r="32" spans="1:15" x14ac:dyDescent="0.25">
      <c r="I32" s="10" t="s">
        <v>56</v>
      </c>
      <c r="J32">
        <v>1</v>
      </c>
      <c r="K32">
        <v>1</v>
      </c>
      <c r="L32">
        <v>1</v>
      </c>
      <c r="N32" s="10" t="s">
        <v>56</v>
      </c>
      <c r="O32">
        <v>1</v>
      </c>
    </row>
    <row r="33" spans="9:15" x14ac:dyDescent="0.25">
      <c r="I33" s="10" t="s">
        <v>29</v>
      </c>
      <c r="J33">
        <v>0</v>
      </c>
      <c r="K33">
        <v>0</v>
      </c>
      <c r="L33">
        <v>0</v>
      </c>
      <c r="N33" s="10" t="s">
        <v>29</v>
      </c>
      <c r="O33">
        <v>1</v>
      </c>
    </row>
    <row r="34" spans="9:15" x14ac:dyDescent="0.25">
      <c r="I34" s="10" t="s">
        <v>119</v>
      </c>
      <c r="J34">
        <v>1</v>
      </c>
      <c r="K34">
        <v>0</v>
      </c>
      <c r="L34">
        <v>1</v>
      </c>
      <c r="N34" s="10" t="s">
        <v>119</v>
      </c>
      <c r="O34">
        <v>1</v>
      </c>
    </row>
    <row r="35" spans="9:15" x14ac:dyDescent="0.25">
      <c r="I35" s="10" t="s">
        <v>165</v>
      </c>
      <c r="J35">
        <v>1</v>
      </c>
      <c r="K35">
        <v>0</v>
      </c>
      <c r="L35">
        <v>1</v>
      </c>
      <c r="N35" s="10" t="s">
        <v>165</v>
      </c>
      <c r="O35">
        <v>1</v>
      </c>
    </row>
    <row r="36" spans="9:15" x14ac:dyDescent="0.25">
      <c r="I36" s="10" t="s">
        <v>167</v>
      </c>
      <c r="J36">
        <v>1</v>
      </c>
      <c r="K36">
        <v>0</v>
      </c>
      <c r="L36">
        <v>1</v>
      </c>
      <c r="N36" s="10" t="s">
        <v>167</v>
      </c>
      <c r="O36">
        <v>2</v>
      </c>
    </row>
    <row r="37" spans="9:15" x14ac:dyDescent="0.25">
      <c r="I37" s="10" t="s">
        <v>142</v>
      </c>
      <c r="J37">
        <v>0</v>
      </c>
      <c r="K37">
        <v>0</v>
      </c>
      <c r="L37">
        <v>0</v>
      </c>
      <c r="N37" s="10" t="s">
        <v>142</v>
      </c>
      <c r="O37">
        <v>1</v>
      </c>
    </row>
    <row r="38" spans="9:15" x14ac:dyDescent="0.25">
      <c r="I38" s="10" t="s">
        <v>44</v>
      </c>
      <c r="J38">
        <v>2</v>
      </c>
      <c r="K38">
        <v>2</v>
      </c>
      <c r="L38">
        <v>1</v>
      </c>
      <c r="N38" s="10" t="s">
        <v>44</v>
      </c>
      <c r="O38">
        <v>3</v>
      </c>
    </row>
    <row r="39" spans="9:15" x14ac:dyDescent="0.25">
      <c r="I39" s="10" t="s">
        <v>144</v>
      </c>
      <c r="J39">
        <v>0</v>
      </c>
      <c r="K39">
        <v>0</v>
      </c>
      <c r="L39">
        <v>0</v>
      </c>
      <c r="N39" s="10" t="s">
        <v>144</v>
      </c>
      <c r="O39">
        <v>1</v>
      </c>
    </row>
    <row r="40" spans="9:15" x14ac:dyDescent="0.25">
      <c r="I40" s="10" t="s">
        <v>86</v>
      </c>
      <c r="J40">
        <v>0</v>
      </c>
      <c r="K40">
        <v>0</v>
      </c>
      <c r="L40">
        <v>1</v>
      </c>
      <c r="N40" s="10" t="s">
        <v>86</v>
      </c>
      <c r="O40">
        <v>1</v>
      </c>
    </row>
    <row r="41" spans="9:15" x14ac:dyDescent="0.25">
      <c r="I41" s="10" t="s">
        <v>82</v>
      </c>
      <c r="J41">
        <v>1</v>
      </c>
      <c r="K41">
        <v>0</v>
      </c>
      <c r="L41">
        <v>0</v>
      </c>
      <c r="N41" s="10" t="s">
        <v>82</v>
      </c>
      <c r="O41">
        <v>1</v>
      </c>
    </row>
    <row r="42" spans="9:15" x14ac:dyDescent="0.25">
      <c r="I42" s="10" t="s">
        <v>197</v>
      </c>
      <c r="J42">
        <v>0</v>
      </c>
      <c r="K42">
        <v>0</v>
      </c>
      <c r="L42">
        <v>1</v>
      </c>
      <c r="N42" s="10" t="s">
        <v>197</v>
      </c>
      <c r="O42">
        <v>1</v>
      </c>
    </row>
    <row r="43" spans="9:15" x14ac:dyDescent="0.25">
      <c r="I43" s="10" t="s">
        <v>172</v>
      </c>
      <c r="J43">
        <v>35</v>
      </c>
      <c r="K43">
        <v>34</v>
      </c>
      <c r="L43">
        <v>33</v>
      </c>
      <c r="N43" s="10" t="s">
        <v>172</v>
      </c>
      <c r="O43">
        <v>101</v>
      </c>
    </row>
  </sheetData>
  <mergeCells count="7">
    <mergeCell ref="I3:L3"/>
    <mergeCell ref="N3:O3"/>
    <mergeCell ref="F3:G3"/>
    <mergeCell ref="F13:G13"/>
    <mergeCell ref="A21:D21"/>
    <mergeCell ref="A3:D3"/>
    <mergeCell ref="A13:D13"/>
  </mergeCell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ADC17-FF4C-458F-80CE-A629E0AE8CBF}">
  <dimension ref="C1:AF3"/>
  <sheetViews>
    <sheetView showGridLines="0" zoomScale="55" zoomScaleNormal="55" workbookViewId="0">
      <selection activeCell="V14" sqref="V14"/>
    </sheetView>
  </sheetViews>
  <sheetFormatPr defaultRowHeight="15" x14ac:dyDescent="0.25"/>
  <sheetData>
    <row r="1" spans="3:32" ht="15" customHeight="1" x14ac:dyDescent="0.25">
      <c r="C1" s="15" t="s">
        <v>193</v>
      </c>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1"/>
    </row>
    <row r="2" spans="3:32" ht="15" customHeight="1" x14ac:dyDescent="0.2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1"/>
    </row>
    <row r="3" spans="3:32" ht="15" customHeight="1" x14ac:dyDescent="0.2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1"/>
    </row>
  </sheetData>
  <mergeCells count="1">
    <mergeCell ref="C1:AE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B35E1-FF32-407A-94BF-84D8774D3B47}">
  <dimension ref="A2:S32"/>
  <sheetViews>
    <sheetView zoomScale="88" zoomScaleNormal="88" workbookViewId="0">
      <selection activeCell="O30" sqref="O30"/>
    </sheetView>
  </sheetViews>
  <sheetFormatPr defaultRowHeight="15" x14ac:dyDescent="0.25"/>
  <cols>
    <col min="1" max="1" width="18" bestFit="1" customWidth="1"/>
    <col min="2" max="2" width="12.7109375" bestFit="1" customWidth="1"/>
    <col min="3" max="3" width="1.5703125" customWidth="1"/>
    <col min="4" max="4" width="18" bestFit="1" customWidth="1"/>
    <col min="8" max="8" width="9.85546875" customWidth="1"/>
    <col min="10" max="10" width="18" bestFit="1" customWidth="1"/>
    <col min="12" max="12" width="2.42578125" customWidth="1"/>
  </cols>
  <sheetData>
    <row r="2" spans="1:19" ht="15.75" thickBot="1" x14ac:dyDescent="0.3">
      <c r="A2" s="22" t="s">
        <v>213</v>
      </c>
      <c r="B2" s="22"/>
      <c r="D2" s="23" t="s">
        <v>214</v>
      </c>
      <c r="E2" s="23"/>
      <c r="F2" s="23"/>
      <c r="G2" s="23"/>
      <c r="H2" s="23"/>
      <c r="J2" s="22" t="s">
        <v>213</v>
      </c>
      <c r="K2" s="22"/>
      <c r="M2" s="19" t="s">
        <v>227</v>
      </c>
      <c r="N2" s="19"/>
      <c r="O2" s="19"/>
      <c r="P2" s="19"/>
      <c r="Q2" s="19"/>
      <c r="R2" s="19"/>
      <c r="S2" s="19"/>
    </row>
    <row r="3" spans="1:19" x14ac:dyDescent="0.25">
      <c r="A3" s="21" t="s">
        <v>2</v>
      </c>
      <c r="B3" s="21"/>
      <c r="D3" s="23"/>
      <c r="E3" s="23"/>
      <c r="F3" s="23"/>
      <c r="G3" s="23"/>
      <c r="H3" s="23"/>
      <c r="J3" s="21" t="s">
        <v>212</v>
      </c>
      <c r="K3" s="21"/>
      <c r="M3" s="17" t="s">
        <v>228</v>
      </c>
      <c r="N3" s="17"/>
      <c r="O3" s="17"/>
      <c r="P3" s="17"/>
      <c r="Q3" s="17"/>
      <c r="R3" s="17"/>
      <c r="S3" s="17"/>
    </row>
    <row r="4" spans="1:19" x14ac:dyDescent="0.25">
      <c r="A4" t="s">
        <v>199</v>
      </c>
      <c r="B4">
        <v>20.534653465346533</v>
      </c>
      <c r="D4" s="18" t="s">
        <v>215</v>
      </c>
      <c r="E4" s="18"/>
      <c r="F4" s="18"/>
      <c r="G4" s="18"/>
      <c r="H4" s="18"/>
      <c r="J4" t="s">
        <v>199</v>
      </c>
      <c r="K4">
        <v>3.3562871287128733</v>
      </c>
      <c r="M4" s="17"/>
      <c r="N4" s="17"/>
      <c r="O4" s="17"/>
      <c r="P4" s="17"/>
      <c r="Q4" s="17"/>
      <c r="R4" s="17"/>
      <c r="S4" s="17"/>
    </row>
    <row r="5" spans="1:19" x14ac:dyDescent="0.25">
      <c r="A5" t="s">
        <v>200</v>
      </c>
      <c r="B5">
        <v>0.24718788958914092</v>
      </c>
      <c r="D5" s="18"/>
      <c r="E5" s="18"/>
      <c r="F5" s="18"/>
      <c r="G5" s="18"/>
      <c r="H5" s="18"/>
      <c r="J5" t="s">
        <v>200</v>
      </c>
      <c r="K5">
        <v>5.82248396120435E-2</v>
      </c>
      <c r="M5" s="17" t="s">
        <v>229</v>
      </c>
      <c r="N5" s="17"/>
      <c r="O5" s="17"/>
      <c r="P5" s="17"/>
      <c r="Q5" s="17"/>
      <c r="R5" s="17"/>
      <c r="S5" s="17"/>
    </row>
    <row r="6" spans="1:19" x14ac:dyDescent="0.25">
      <c r="A6" t="s">
        <v>201</v>
      </c>
      <c r="B6">
        <v>19</v>
      </c>
      <c r="D6" s="18"/>
      <c r="E6" s="18"/>
      <c r="F6" s="18"/>
      <c r="G6" s="18"/>
      <c r="H6" s="18"/>
      <c r="J6" t="s">
        <v>201</v>
      </c>
      <c r="K6">
        <v>3.2450000000000001</v>
      </c>
      <c r="M6" s="17"/>
      <c r="N6" s="17"/>
      <c r="O6" s="17"/>
      <c r="P6" s="17"/>
      <c r="Q6" s="17"/>
      <c r="R6" s="17"/>
      <c r="S6" s="17"/>
    </row>
    <row r="7" spans="1:19" x14ac:dyDescent="0.25">
      <c r="A7" t="s">
        <v>202</v>
      </c>
      <c r="B7">
        <v>18</v>
      </c>
      <c r="D7" s="18"/>
      <c r="E7" s="18"/>
      <c r="F7" s="18"/>
      <c r="G7" s="18"/>
      <c r="H7" s="18"/>
      <c r="J7" t="s">
        <v>202</v>
      </c>
      <c r="K7">
        <v>3.75</v>
      </c>
      <c r="M7" s="17"/>
      <c r="N7" s="17"/>
      <c r="O7" s="17"/>
      <c r="P7" s="17"/>
      <c r="Q7" s="17"/>
      <c r="R7" s="17"/>
      <c r="S7" s="17"/>
    </row>
    <row r="8" spans="1:19" x14ac:dyDescent="0.25">
      <c r="A8" t="s">
        <v>203</v>
      </c>
      <c r="B8">
        <v>2.4842075454182297</v>
      </c>
      <c r="D8" s="18" t="s">
        <v>216</v>
      </c>
      <c r="E8" s="18"/>
      <c r="F8" s="18"/>
      <c r="G8" s="18"/>
      <c r="H8" s="18"/>
      <c r="J8" t="s">
        <v>203</v>
      </c>
      <c r="K8">
        <v>0.58515239616074988</v>
      </c>
      <c r="M8" s="17"/>
      <c r="N8" s="17"/>
      <c r="O8" s="17"/>
      <c r="P8" s="17"/>
      <c r="Q8" s="17"/>
      <c r="R8" s="17"/>
      <c r="S8" s="17"/>
    </row>
    <row r="9" spans="1:19" x14ac:dyDescent="0.25">
      <c r="A9" t="s">
        <v>204</v>
      </c>
      <c r="B9">
        <v>6.1712871287128657</v>
      </c>
      <c r="D9" s="18"/>
      <c r="E9" s="18"/>
      <c r="F9" s="18"/>
      <c r="G9" s="18"/>
      <c r="H9" s="18"/>
      <c r="J9" t="s">
        <v>204</v>
      </c>
      <c r="K9">
        <v>0.34240332673266721</v>
      </c>
      <c r="M9" s="17" t="s">
        <v>230</v>
      </c>
      <c r="N9" s="17"/>
      <c r="O9" s="17"/>
      <c r="P9" s="17"/>
      <c r="Q9" s="17"/>
      <c r="R9" s="17"/>
      <c r="S9" s="17"/>
    </row>
    <row r="10" spans="1:19" x14ac:dyDescent="0.25">
      <c r="A10" t="s">
        <v>205</v>
      </c>
      <c r="B10">
        <v>-1.6300249828540736</v>
      </c>
      <c r="D10" s="16" t="s">
        <v>217</v>
      </c>
      <c r="E10" s="16"/>
      <c r="F10" s="16"/>
      <c r="G10" s="16"/>
      <c r="H10" s="16"/>
      <c r="J10" t="s">
        <v>205</v>
      </c>
      <c r="K10">
        <v>8.6023784600677295</v>
      </c>
      <c r="M10" s="17"/>
      <c r="N10" s="17"/>
      <c r="O10" s="17"/>
      <c r="P10" s="17"/>
      <c r="Q10" s="17"/>
      <c r="R10" s="17"/>
      <c r="S10" s="17"/>
    </row>
    <row r="11" spans="1:19" x14ac:dyDescent="0.25">
      <c r="A11" t="s">
        <v>206</v>
      </c>
      <c r="B11">
        <v>0.37313314988819096</v>
      </c>
      <c r="D11" s="17" t="s">
        <v>218</v>
      </c>
      <c r="E11" s="17"/>
      <c r="F11" s="17"/>
      <c r="G11" s="17"/>
      <c r="H11" s="17"/>
      <c r="J11" t="s">
        <v>206</v>
      </c>
      <c r="K11">
        <v>-2.7216890029788638</v>
      </c>
      <c r="M11" s="17" t="s">
        <v>231</v>
      </c>
      <c r="N11" s="17"/>
      <c r="O11" s="17"/>
      <c r="P11" s="17"/>
      <c r="Q11" s="17"/>
      <c r="R11" s="17"/>
      <c r="S11" s="17"/>
    </row>
    <row r="12" spans="1:19" x14ac:dyDescent="0.25">
      <c r="A12" t="s">
        <v>207</v>
      </c>
      <c r="B12">
        <v>6</v>
      </c>
      <c r="D12" s="17"/>
      <c r="E12" s="17"/>
      <c r="F12" s="17"/>
      <c r="G12" s="17"/>
      <c r="H12" s="17"/>
      <c r="J12" t="s">
        <v>207</v>
      </c>
      <c r="K12">
        <v>2.7549999999999999</v>
      </c>
      <c r="M12" s="17"/>
      <c r="N12" s="17"/>
      <c r="O12" s="17"/>
      <c r="P12" s="17"/>
      <c r="Q12" s="17"/>
      <c r="R12" s="17"/>
      <c r="S12" s="17"/>
    </row>
    <row r="13" spans="1:19" x14ac:dyDescent="0.25">
      <c r="A13" t="s">
        <v>208</v>
      </c>
      <c r="B13">
        <v>18</v>
      </c>
      <c r="D13" s="17"/>
      <c r="E13" s="17"/>
      <c r="F13" s="17"/>
      <c r="G13" s="17"/>
      <c r="H13" s="17"/>
      <c r="J13" t="s">
        <v>208</v>
      </c>
      <c r="K13">
        <v>0.995</v>
      </c>
      <c r="M13" s="17" t="s">
        <v>232</v>
      </c>
      <c r="N13" s="17"/>
      <c r="O13" s="17"/>
      <c r="P13" s="17"/>
      <c r="Q13" s="17"/>
      <c r="R13" s="17"/>
      <c r="S13" s="17"/>
    </row>
    <row r="14" spans="1:19" x14ac:dyDescent="0.25">
      <c r="A14" t="s">
        <v>209</v>
      </c>
      <c r="B14">
        <v>24</v>
      </c>
      <c r="D14" s="18" t="s">
        <v>219</v>
      </c>
      <c r="E14" s="18"/>
      <c r="F14" s="18"/>
      <c r="G14" s="18"/>
      <c r="H14" s="18"/>
      <c r="J14" t="s">
        <v>209</v>
      </c>
      <c r="K14">
        <v>3.75</v>
      </c>
      <c r="M14" s="17"/>
      <c r="N14" s="17"/>
      <c r="O14" s="17"/>
      <c r="P14" s="17"/>
      <c r="Q14" s="17"/>
      <c r="R14" s="17"/>
      <c r="S14" s="17"/>
    </row>
    <row r="15" spans="1:19" x14ac:dyDescent="0.25">
      <c r="A15" t="s">
        <v>210</v>
      </c>
      <c r="B15">
        <v>2074</v>
      </c>
      <c r="D15" s="18"/>
      <c r="E15" s="18"/>
      <c r="F15" s="18"/>
      <c r="G15" s="18"/>
      <c r="H15" s="18"/>
      <c r="J15" t="s">
        <v>210</v>
      </c>
      <c r="K15">
        <v>338.98500000000018</v>
      </c>
      <c r="M15" s="17" t="s">
        <v>233</v>
      </c>
      <c r="N15" s="17"/>
      <c r="O15" s="17"/>
      <c r="P15" s="17"/>
      <c r="Q15" s="17"/>
      <c r="R15" s="17"/>
      <c r="S15" s="17"/>
    </row>
    <row r="16" spans="1:19" ht="15.75" thickBot="1" x14ac:dyDescent="0.3">
      <c r="A16" s="12" t="s">
        <v>211</v>
      </c>
      <c r="B16" s="12">
        <v>101</v>
      </c>
      <c r="D16" s="18"/>
      <c r="E16" s="18"/>
      <c r="F16" s="18"/>
      <c r="G16" s="18"/>
      <c r="H16" s="18"/>
      <c r="J16" s="12" t="s">
        <v>211</v>
      </c>
      <c r="K16" s="12">
        <v>101</v>
      </c>
      <c r="M16" s="17"/>
      <c r="N16" s="17"/>
      <c r="O16" s="17"/>
      <c r="P16" s="17"/>
      <c r="Q16" s="17"/>
      <c r="R16" s="17"/>
      <c r="S16" s="17"/>
    </row>
    <row r="17" spans="4:19" x14ac:dyDescent="0.25">
      <c r="D17" s="18" t="s">
        <v>220</v>
      </c>
      <c r="E17" s="18"/>
      <c r="F17" s="18"/>
      <c r="G17" s="18"/>
      <c r="H17" s="18"/>
      <c r="M17" s="17"/>
      <c r="N17" s="17"/>
      <c r="O17" s="17"/>
      <c r="P17" s="17"/>
      <c r="Q17" s="17"/>
      <c r="R17" s="17"/>
      <c r="S17" s="17"/>
    </row>
    <row r="18" spans="4:19" x14ac:dyDescent="0.25">
      <c r="D18" s="18"/>
      <c r="E18" s="18"/>
      <c r="F18" s="18"/>
      <c r="G18" s="18"/>
      <c r="H18" s="18"/>
      <c r="M18" s="17"/>
      <c r="N18" s="17"/>
      <c r="O18" s="17"/>
      <c r="P18" s="17"/>
      <c r="Q18" s="17"/>
      <c r="R18" s="17"/>
      <c r="S18" s="17"/>
    </row>
    <row r="19" spans="4:19" x14ac:dyDescent="0.25">
      <c r="D19" s="18"/>
      <c r="E19" s="18"/>
      <c r="F19" s="18"/>
      <c r="G19" s="18"/>
      <c r="H19" s="18"/>
      <c r="M19" s="18" t="s">
        <v>234</v>
      </c>
      <c r="N19" s="18"/>
      <c r="O19" s="18"/>
      <c r="P19" s="18"/>
      <c r="Q19" s="18"/>
      <c r="R19" s="18"/>
      <c r="S19" s="18"/>
    </row>
    <row r="20" spans="4:19" x14ac:dyDescent="0.25">
      <c r="D20" s="18"/>
      <c r="E20" s="18"/>
      <c r="F20" s="18"/>
      <c r="G20" s="18"/>
      <c r="H20" s="18"/>
      <c r="M20" s="18"/>
      <c r="N20" s="18"/>
      <c r="O20" s="18"/>
      <c r="P20" s="18"/>
      <c r="Q20" s="18"/>
      <c r="R20" s="18"/>
      <c r="S20" s="18"/>
    </row>
    <row r="21" spans="4:19" x14ac:dyDescent="0.25">
      <c r="D21" s="17" t="s">
        <v>221</v>
      </c>
      <c r="E21" s="17"/>
      <c r="F21" s="17"/>
      <c r="G21" s="17"/>
      <c r="H21" s="17"/>
      <c r="M21" s="18"/>
      <c r="N21" s="18"/>
      <c r="O21" s="18"/>
      <c r="P21" s="18"/>
      <c r="Q21" s="18"/>
      <c r="R21" s="18"/>
      <c r="S21" s="18"/>
    </row>
    <row r="22" spans="4:19" x14ac:dyDescent="0.25">
      <c r="D22" s="17"/>
      <c r="E22" s="17"/>
      <c r="F22" s="17"/>
      <c r="G22" s="17"/>
      <c r="H22" s="17"/>
      <c r="M22" s="18"/>
      <c r="N22" s="18"/>
      <c r="O22" s="18"/>
      <c r="P22" s="18"/>
      <c r="Q22" s="18"/>
      <c r="R22" s="18"/>
      <c r="S22" s="18"/>
    </row>
    <row r="23" spans="4:19" x14ac:dyDescent="0.25">
      <c r="D23" s="17"/>
      <c r="E23" s="17"/>
      <c r="F23" s="17"/>
      <c r="G23" s="17"/>
      <c r="H23" s="17"/>
      <c r="M23" s="17" t="s">
        <v>235</v>
      </c>
      <c r="N23" s="17"/>
      <c r="O23" s="17"/>
      <c r="P23" s="17"/>
      <c r="Q23" s="17"/>
      <c r="R23" s="17"/>
      <c r="S23" s="17"/>
    </row>
    <row r="24" spans="4:19" x14ac:dyDescent="0.25">
      <c r="D24" s="17"/>
      <c r="E24" s="17"/>
      <c r="F24" s="17"/>
      <c r="G24" s="17"/>
      <c r="H24" s="17"/>
      <c r="M24" s="17"/>
      <c r="N24" s="17"/>
      <c r="O24" s="17"/>
      <c r="P24" s="17"/>
      <c r="Q24" s="17"/>
      <c r="R24" s="17"/>
      <c r="S24" s="17"/>
    </row>
    <row r="25" spans="4:19" x14ac:dyDescent="0.25">
      <c r="D25" s="17" t="s">
        <v>222</v>
      </c>
      <c r="E25" s="17"/>
      <c r="F25" s="17"/>
      <c r="G25" s="17"/>
      <c r="H25" s="17"/>
      <c r="M25" s="16" t="s">
        <v>236</v>
      </c>
      <c r="N25" s="16"/>
      <c r="O25" s="16"/>
      <c r="P25" s="16"/>
      <c r="Q25" s="16"/>
      <c r="R25" s="16"/>
      <c r="S25" s="16"/>
    </row>
    <row r="26" spans="4:19" x14ac:dyDescent="0.25">
      <c r="D26" s="17"/>
      <c r="E26" s="17"/>
      <c r="F26" s="17"/>
      <c r="G26" s="17"/>
      <c r="H26" s="17"/>
      <c r="M26" s="16" t="s">
        <v>226</v>
      </c>
      <c r="N26" s="16"/>
      <c r="O26" s="16"/>
      <c r="P26" s="16"/>
      <c r="Q26" s="16"/>
      <c r="R26" s="16"/>
      <c r="S26" s="16"/>
    </row>
    <row r="27" spans="4:19" x14ac:dyDescent="0.25">
      <c r="D27" s="18" t="s">
        <v>223</v>
      </c>
      <c r="E27" s="18"/>
      <c r="F27" s="18"/>
      <c r="G27" s="18"/>
      <c r="H27" s="18"/>
    </row>
    <row r="28" spans="4:19" x14ac:dyDescent="0.25">
      <c r="D28" s="18"/>
      <c r="E28" s="18"/>
      <c r="F28" s="18"/>
      <c r="G28" s="18"/>
      <c r="H28" s="18"/>
    </row>
    <row r="29" spans="4:19" x14ac:dyDescent="0.25">
      <c r="D29" s="18" t="s">
        <v>224</v>
      </c>
      <c r="E29" s="18"/>
      <c r="F29" s="18"/>
      <c r="G29" s="18"/>
      <c r="H29" s="18"/>
    </row>
    <row r="30" spans="4:19" x14ac:dyDescent="0.25">
      <c r="D30" s="18"/>
      <c r="E30" s="18"/>
      <c r="F30" s="18"/>
      <c r="G30" s="18"/>
      <c r="H30" s="18"/>
    </row>
    <row r="31" spans="4:19" x14ac:dyDescent="0.25">
      <c r="D31" s="20" t="s">
        <v>225</v>
      </c>
      <c r="E31" s="20"/>
      <c r="F31" s="20"/>
      <c r="G31" s="20"/>
      <c r="H31" s="20"/>
    </row>
    <row r="32" spans="4:19" x14ac:dyDescent="0.25">
      <c r="D32" s="20" t="s">
        <v>226</v>
      </c>
      <c r="E32" s="20"/>
      <c r="F32" s="20"/>
      <c r="G32" s="20"/>
      <c r="H32" s="20"/>
    </row>
  </sheetData>
  <mergeCells count="28">
    <mergeCell ref="J3:K3"/>
    <mergeCell ref="A2:B2"/>
    <mergeCell ref="J2:K2"/>
    <mergeCell ref="D2:H3"/>
    <mergeCell ref="D4:H7"/>
    <mergeCell ref="D8:H9"/>
    <mergeCell ref="D10:H10"/>
    <mergeCell ref="D11:H13"/>
    <mergeCell ref="A3:B3"/>
    <mergeCell ref="D27:H28"/>
    <mergeCell ref="D29:H30"/>
    <mergeCell ref="D32:H32"/>
    <mergeCell ref="D31:H31"/>
    <mergeCell ref="D14:H16"/>
    <mergeCell ref="D17:H20"/>
    <mergeCell ref="D21:H24"/>
    <mergeCell ref="D25:H26"/>
    <mergeCell ref="M2:S2"/>
    <mergeCell ref="M3:S4"/>
    <mergeCell ref="M5:S8"/>
    <mergeCell ref="M9:S10"/>
    <mergeCell ref="M11:S12"/>
    <mergeCell ref="M26:S26"/>
    <mergeCell ref="M13:S14"/>
    <mergeCell ref="M15:S18"/>
    <mergeCell ref="M19:S22"/>
    <mergeCell ref="M23:S24"/>
    <mergeCell ref="M25:S2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0 1 b d 1 4 d - 4 0 8 e - 4 d c e - 8 3 c 4 - e 8 5 a b 5 7 c a 1 6 f "   x m l n s = " h t t p : / / s c h e m a s . m i c r o s o f t . c o m / D a t a M a s h u p " > A A A A A L A E A A B Q S w M E F A A C A A g A g a 1 V W 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g a 1 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G t V V p M t Q t u q g E A A D 0 D A A A T A B w A R m 9 y b X V s Y X M v U 2 V j d G l v b j E u b S C i G A A o o B Q A A A A A A A A A A A A A A A A A A A A A A A A A A A B 9 k l F r 2 0 A M x 9 8 D + Q 7 C f U n A M 6 R s e 1 g x I z j Z 1 o e O b E 4 Z o 9 6 D d l b i o + e 7 c J J D T O h 3 7 z n O a I v D / H C + k 3 7 6 S z o d k x L t L O T 9 f 3 Y z H o 1 H X K G n E q 6 i X J q S r M B d W N B A R W i k i i A F Q z I e Q f h y 1 3 h F w Z L x P l k 4 1 d Q B n X z R h p L M W Q k H n k T Z p + K e y X N x u 3 5 3 n y 9 / F v 9 A L p Y H R Q Y 2 g e f i Y r Z E 8 T 6 a x g 8 L M r r W Q j 6 N 4 i i G z J m m t p z O Z j E s r X K l t t t 0 d v 3 h O o Y f j R P K p T W U v m y T 7 8 7 S n 2 n c V 3 0 V r b y r g 6 + E b 4 R l K K 1 r a o 1 / A 3 j 2 n O 2 T v s E Y H s 7 2 u T G 5 Q o O e U / H N a 8 m s Q r s N i u t 2 R y 9 y a 4 + W N 8 7 X f c W d k y c X 8 s f H Y 7 T W N b F g v Q s N S g B B 6 C B P M R y D t n N M 0 I Z i Y E s 2 R A y Q + Z a C 7 d b K x / d J l + V k / F W h g O Y + U I W F 6 f M g 8 v f J 2 X j f X X 5 L 6 M F t o B t G O 0 D f 6 G V f V / O h 2 h 1 6 3 Y 0 v N C I N D 9 w L 1 w V D h X u C B e 0 8 M Y d 3 N 5 R 5 z c 3 t Q Z O 0 / 4 d W a L U C F E H 1 e I H U 5 Q l l o k d A 2 w L v S G k 0 m g X C d A B B P K F 0 j / J t 8 N N 0 P N L 2 4 o x v n g F Q S w E C L Q A U A A I A C A C B r V V a O L I Z 3 a Q A A A D 2 A A A A E g A A A A A A A A A A A A A A A A A A A A A A Q 2 9 u Z m l n L 1 B h Y 2 t h Z 2 U u e G 1 s U E s B A i 0 A F A A C A A g A g a 1 V W g / K 6 a u k A A A A 6 Q A A A B M A A A A A A A A A A A A A A A A A 8 A A A A F t D b 2 5 0 Z W 5 0 X 1 R 5 c G V z X S 5 4 b W x Q S w E C L Q A U A A I A C A C B r V V a T L U L b q o B A A A 9 A w A A E w A A A A A A A A A A A A A A A A D h A Q A A R m 9 y b X V s Y X M v U 2 V j d G l v b j E u b V B L B Q Y A A A A A A w A D A M I A A A D 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u E Q A A A A A A A E w 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3 R 1 Z G V u d C U y M E 1 l b n R h b C U y M G h l Y W x 0 a 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N h O G Z k O T l l L W Q x M T U t N D l l M C 0 5 O G Q 0 L T Z m O W Q 5 Y T U w Z j I 0 Z S I g L z 4 8 R W 5 0 c n k g V H l w Z T 0 i T m F t Z V V w Z G F 0 Z W R B Z n R l c k Z p b G w i I F Z h b H V l P S J s M C I g L z 4 8 R W 5 0 c n k g V H l w Z T 0 i U m V z d W x 0 V H l w Z S I g V m F s d W U 9 I n N F e G N l c H R p b 2 4 i I C 8 + P E V u d H J 5 I F R 5 c G U 9 I k J 1 Z m Z l c k 5 l e H R S Z W Z y Z X N o I i B W Y W x 1 Z T 0 i b D E i I C 8 + P E V u d H J 5 I F R 5 c G U 9 I k Z p b G x U Y X J n Z X Q i I F Z h b H V l P S J z U 3 R 1 Z G V u d F 9 N Z W 5 0 Y W x f a G V h b H R o I i A v P j x F b n R y e S B U e X B l P S J G a W x s Z W R D b 2 1 w b G V 0 Z V J l c 3 V s d F R v V 2 9 y a 3 N o Z W V 0 I i B W Y W x 1 Z T 0 i b D E i I C 8 + P E V u d H J 5 I F R 5 c G U 9 I k F k Z G V k V G 9 E Y X R h T W 9 k Z W w i I F Z h b H V l P S J s M C I g L z 4 8 R W 5 0 c n k g V H l w Z T 0 i R m l s b E N v d W 5 0 I i B W Y W x 1 Z T 0 i b D A i I C 8 + P E V u d H J 5 I F R 5 c G U 9 I k Z p b G x F c n J v c k N v Z G U i I F Z h b H V l P S J z V W 5 r b m 9 3 b i I g L z 4 8 R W 5 0 c n k g V H l w Z T 0 i R m l s b E V y c m 9 y Q 2 9 1 b n Q i I F Z h b H V l P S J s M C I g L z 4 8 R W 5 0 c n k g V H l w Z T 0 i R m l s b E x h c 3 R V c G R h d G V k I i B W Y W x 1 Z T 0 i Z D I w M j U t M D I t M j F U M j A 6 N D Q 6 M D E u O D Y x M D E 4 M l o i I C 8 + P E V u d H J 5 I F R 5 c G U 9 I k Z p b G x D b 2 x 1 b W 5 U e X B l c y I g V m F s d W U 9 I n N C Z 1 l E Q m d Z R 0 J n W U d C Z 1 k 9 I i A v P j x F b n R y e S B U e X B l P S J G a W x s Q 2 9 s d W 1 u T m F t Z X M i I F Z h b H V l P S J z W y Z x d W 9 0 O 1 R p b W V z d G F t c C Z x d W 9 0 O y w m c X V v d D t D a G 9 v c 2 U g e W 9 1 c i B n Z W 5 k Z X I m c X V v d D s s J n F 1 b 3 Q 7 Q W d l J n F 1 b 3 Q 7 L C Z x d W 9 0 O 1 d o Y X Q g a X M g e W 9 1 c i B j b 3 V y c 2 U / J n F 1 b 3 Q 7 L C Z x d W 9 0 O 1 l v d X I g Y 3 V y c m V u d C B 5 Z W F y I G 9 m I F N 0 d W R 5 J n F 1 b 3 Q 7 L C Z x d W 9 0 O 1 d o Y X Q g a X M g e W 9 1 c i B D R 1 B B P y Z x d W 9 0 O y w m c X V v d D t N Y X J p d G F s I H N 0 Y X R 1 c y Z x d W 9 0 O y w m c X V v d D t E b y B 5 b 3 U g a G F 2 Z S B E Z X B y Z X N z a W 9 u P y Z x d W 9 0 O y w m c X V v d D t E b y B 5 b 3 U g a G F 2 Z S B B b n h p Z X R 5 P y Z x d W 9 0 O y w m c X V v d D t E b y B 5 b 3 U g a G F 2 Z S B Q Y W 5 p Y y B h d H R h Y 2 s / J n F 1 b 3 Q 7 L C Z x d W 9 0 O 0 R p Z C B 5 b 3 U g c 2 V l a y B h b n k g c 3 B l Y 2 l h b G l z d C B m b 3 I g Y S B 0 c m V h d G 1 l b n Q / J n F 1 b 3 Q 7 X S I g L z 4 8 R W 5 0 c n k g V H l w Z T 0 i R m l s b F N 0 Y X R 1 c y I g V m F s d W U 9 I n N X Y W l 0 a W 5 n R m 9 y R X h j Z W x S Z W Z y Z X N o I i A v P j x F b n R y e S B U e X B l P S J S Z W x h d G l v b n N o a X B J b m Z v Q 2 9 u d G F p b m V y I i B W Y W x 1 Z T 0 i c 3 s m c X V v d D t j b 2 x 1 b W 5 D b 3 V u d C Z x d W 9 0 O z o x M S w m c X V v d D t r Z X l D b 2 x 1 b W 5 O Y W 1 l c y Z x d W 9 0 O z p b X S w m c X V v d D t x d W V y e V J l b G F 0 a W 9 u c 2 h p c H M m c X V v d D s 6 W 1 0 s J n F 1 b 3 Q 7 Y 2 9 s d W 1 u S W R l b n R p d G l l c y Z x d W 9 0 O z p b J n F 1 b 3 Q 7 U 2 V j d G l v b j E v U 3 R 1 Z G V u d C B N Z W 5 0 Y W w g a G V h b H R o L 0 F 1 d G 9 S Z W 1 v d m V k Q 2 9 s d W 1 u c z E u e 1 R p b W V z d G F t c C w w f S Z x d W 9 0 O y w m c X V v d D t T Z W N 0 a W 9 u M S 9 T d H V k Z W 5 0 I E 1 l b n R h b C B o Z W F s d G g v Q X V 0 b 1 J l b W 9 2 Z W R D b 2 x 1 b W 5 z M S 5 7 Q 2 h v b 3 N l I H l v d X I g Z 2 V u Z G V y L D F 9 J n F 1 b 3 Q 7 L C Z x d W 9 0 O 1 N l Y 3 R p b 2 4 x L 1 N 0 d W R l b n Q g T W V u d G F s I G h l Y W x 0 a C 9 B d X R v U m V t b 3 Z l Z E N v b H V t b n M x L n t B Z 2 U s M n 0 m c X V v d D s s J n F 1 b 3 Q 7 U 2 V j d G l v b j E v U 3 R 1 Z G V u d C B N Z W 5 0 Y W w g a G V h b H R o L 0 F 1 d G 9 S Z W 1 v d m V k Q 2 9 s d W 1 u c z E u e 1 d o Y X Q g a X M g e W 9 1 c i B j b 3 V y c 2 U / L D N 9 J n F 1 b 3 Q 7 L C Z x d W 9 0 O 1 N l Y 3 R p b 2 4 x L 1 N 0 d W R l b n Q g T W V u d G F s I G h l Y W x 0 a C 9 B d X R v U m V t b 3 Z l Z E N v b H V t b n M x L n t Z b 3 V y I G N 1 c n J l b n Q g e W V h c i B v Z i B T d H V k e S w 0 f S Z x d W 9 0 O y w m c X V v d D t T Z W N 0 a W 9 u M S 9 T d H V k Z W 5 0 I E 1 l b n R h b C B o Z W F s d G g v Q X V 0 b 1 J l b W 9 2 Z W R D b 2 x 1 b W 5 z M S 5 7 V 2 h h d C B p c y B 5 b 3 V y I E N H U E E / L D V 9 J n F 1 b 3 Q 7 L C Z x d W 9 0 O 1 N l Y 3 R p b 2 4 x L 1 N 0 d W R l b n Q g T W V u d G F s I G h l Y W x 0 a C 9 B d X R v U m V t b 3 Z l Z E N v b H V t b n M x L n t N Y X J p d G F s I H N 0 Y X R 1 c y w 2 f S Z x d W 9 0 O y w m c X V v d D t T Z W N 0 a W 9 u M S 9 T d H V k Z W 5 0 I E 1 l b n R h b C B o Z W F s d G g v Q X V 0 b 1 J l b W 9 2 Z W R D b 2 x 1 b W 5 z M S 5 7 R G 8 g e W 9 1 I G h h d m U g R G V w c m V z c 2 l v b j 8 s N 3 0 m c X V v d D s s J n F 1 b 3 Q 7 U 2 V j d G l v b j E v U 3 R 1 Z G V u d C B N Z W 5 0 Y W w g a G V h b H R o L 0 F 1 d G 9 S Z W 1 v d m V k Q 2 9 s d W 1 u c z E u e 0 R v I H l v d S B o Y X Z l I E F u e G l l d H k / L D h 9 J n F 1 b 3 Q 7 L C Z x d W 9 0 O 1 N l Y 3 R p b 2 4 x L 1 N 0 d W R l b n Q g T W V u d G F s I G h l Y W x 0 a C 9 B d X R v U m V t b 3 Z l Z E N v b H V t b n M x L n t E b y B 5 b 3 U g a G F 2 Z S B Q Y W 5 p Y y B h d H R h Y 2 s / L D l 9 J n F 1 b 3 Q 7 L C Z x d W 9 0 O 1 N l Y 3 R p b 2 4 x L 1 N 0 d W R l b n Q g T W V u d G F s I G h l Y W x 0 a C 9 B d X R v U m V t b 3 Z l Z E N v b H V t b n M x L n t E a W Q g e W 9 1 I H N l Z W s g Y W 5 5 I H N w Z W N p Y W x p c 3 Q g Z m 9 y I G E g d H J l Y X R t Z W 5 0 P y w x M H 0 m c X V v d D t d L C Z x d W 9 0 O 0 N v b H V t b k N v d W 5 0 J n F 1 b 3 Q 7 O j E x L C Z x d W 9 0 O 0 t l e U N v b H V t b k 5 h b W V z J n F 1 b 3 Q 7 O l t d L C Z x d W 9 0 O 0 N v b H V t b k l k Z W 5 0 a X R p Z X M m c X V v d D s 6 W y Z x d W 9 0 O 1 N l Y 3 R p b 2 4 x L 1 N 0 d W R l b n Q g T W V u d G F s I G h l Y W x 0 a C 9 B d X R v U m V t b 3 Z l Z E N v b H V t b n M x L n t U a W 1 l c 3 R h b X A s M H 0 m c X V v d D s s J n F 1 b 3 Q 7 U 2 V j d G l v b j E v U 3 R 1 Z G V u d C B N Z W 5 0 Y W w g a G V h b H R o L 0 F 1 d G 9 S Z W 1 v d m V k Q 2 9 s d W 1 u c z E u e 0 N o b 2 9 z Z S B 5 b 3 V y I G d l b m R l c i w x f S Z x d W 9 0 O y w m c X V v d D t T Z W N 0 a W 9 u M S 9 T d H V k Z W 5 0 I E 1 l b n R h b C B o Z W F s d G g v Q X V 0 b 1 J l b W 9 2 Z W R D b 2 x 1 b W 5 z M S 5 7 Q W d l L D J 9 J n F 1 b 3 Q 7 L C Z x d W 9 0 O 1 N l Y 3 R p b 2 4 x L 1 N 0 d W R l b n Q g T W V u d G F s I G h l Y W x 0 a C 9 B d X R v U m V t b 3 Z l Z E N v b H V t b n M x L n t X a G F 0 I G l z I H l v d X I g Y 2 9 1 c n N l P y w z f S Z x d W 9 0 O y w m c X V v d D t T Z W N 0 a W 9 u M S 9 T d H V k Z W 5 0 I E 1 l b n R h b C B o Z W F s d G g v Q X V 0 b 1 J l b W 9 2 Z W R D b 2 x 1 b W 5 z M S 5 7 W W 9 1 c i B j d X J y Z W 5 0 I H l l Y X I g b 2 Y g U 3 R 1 Z H k s N H 0 m c X V v d D s s J n F 1 b 3 Q 7 U 2 V j d G l v b j E v U 3 R 1 Z G V u d C B N Z W 5 0 Y W w g a G V h b H R o L 0 F 1 d G 9 S Z W 1 v d m V k Q 2 9 s d W 1 u c z E u e 1 d o Y X Q g a X M g e W 9 1 c i B D R 1 B B P y w 1 f S Z x d W 9 0 O y w m c X V v d D t T Z W N 0 a W 9 u M S 9 T d H V k Z W 5 0 I E 1 l b n R h b C B o Z W F s d G g v Q X V 0 b 1 J l b W 9 2 Z W R D b 2 x 1 b W 5 z M S 5 7 T W F y a X R h b C B z d G F 0 d X M s N n 0 m c X V v d D s s J n F 1 b 3 Q 7 U 2 V j d G l v b j E v U 3 R 1 Z G V u d C B N Z W 5 0 Y W w g a G V h b H R o L 0 F 1 d G 9 S Z W 1 v d m V k Q 2 9 s d W 1 u c z E u e 0 R v I H l v d S B o Y X Z l I E R l c H J l c 3 N p b 2 4 / L D d 9 J n F 1 b 3 Q 7 L C Z x d W 9 0 O 1 N l Y 3 R p b 2 4 x L 1 N 0 d W R l b n Q g T W V u d G F s I G h l Y W x 0 a C 9 B d X R v U m V t b 3 Z l Z E N v b H V t b n M x L n t E b y B 5 b 3 U g a G F 2 Z S B B b n h p Z X R 5 P y w 4 f S Z x d W 9 0 O y w m c X V v d D t T Z W N 0 a W 9 u M S 9 T d H V k Z W 5 0 I E 1 l b n R h b C B o Z W F s d G g v Q X V 0 b 1 J l b W 9 2 Z W R D b 2 x 1 b W 5 z M S 5 7 R G 8 g e W 9 1 I G h h d m U g U G F u a W M g Y X R 0 Y W N r P y w 5 f S Z x d W 9 0 O y w m c X V v d D t T Z W N 0 a W 9 u M S 9 T d H V k Z W 5 0 I E 1 l b n R h b C B o Z W F s d G g v Q X V 0 b 1 J l b W 9 2 Z W R D b 2 x 1 b W 5 z M S 5 7 R G l k I H l v d S B z Z W V r I G F u e S B z c G V j a W F s a X N 0 I G Z v c i B h I H R y Z W F 0 b W V u d D 8 s M T B 9 J n F 1 b 3 Q 7 X S w m c X V v d D t S Z W x h d G l v b n N o a X B J b m Z v J n F 1 b 3 Q 7 O l t d f S I g L z 4 8 L 1 N 0 Y W J s Z U V u d H J p Z X M + P C 9 J d G V t P j x J d G V t P j x J d G V t T G 9 j Y X R p b 2 4 + P E l 0 Z W 1 U e X B l P k Z v c m 1 1 b G E 8 L 0 l 0 Z W 1 U e X B l P j x J d G V t U G F 0 a D 5 T Z W N 0 a W 9 u M S 9 T d H V k Z W 5 0 J T I w T W V u d G F s J T I w a G V h b H R o L 1 N v d X J j Z T w v S X R l b V B h d G g + P C 9 J d G V t T G 9 j Y X R p b 2 4 + P F N 0 Y W J s Z U V u d H J p Z X M g L z 4 8 L 0 l 0 Z W 0 + P E l 0 Z W 0 + P E l 0 Z W 1 M b 2 N h d G l v b j 4 8 S X R l b V R 5 c G U + R m 9 y b X V s Y T w v S X R l b V R 5 c G U + P E l 0 Z W 1 Q Y X R o P l N l Y 3 R p b 2 4 x L 1 N 0 d W R l b n Q l M j B N Z W 5 0 Y W w l M j B o Z W F s d G g v U H J v b W 9 0 Z W Q l M j B I Z W F k Z X J z P C 9 J d G V t U G F 0 a D 4 8 L 0 l 0 Z W 1 M b 2 N h d G l v b j 4 8 U 3 R h Y m x l R W 5 0 c m l l c y A v P j w v S X R l b T 4 8 S X R l b T 4 8 S X R l b U x v Y 2 F 0 a W 9 u P j x J d G V t V H l w Z T 5 G b 3 J t d W x h P C 9 J d G V t V H l w Z T 4 8 S X R l b V B h d G g + U 2 V j d G l v b j E v U 3 R 1 Z G V u d C U y M E 1 l b n R h b C U y M G h l Y W x 0 a C 9 D a G F u Z 2 V k J T I w V H l w Z T w v S X R l b V B h d G g + P C 9 J d G V t T G 9 j Y X R p b 2 4 + P F N 0 Y W J s Z U V u d H J p Z X M g L z 4 8 L 0 l 0 Z W 0 + P C 9 J d G V t c z 4 8 L 0 x v Y 2 F s U G F j a 2 F n Z U 1 l d G F k Y X R h R m l s Z T 4 W A A A A U E s F B g A A A A A A A A A A A A A A A A A A A A A A A C Y B A A A B A A A A 0 I y d 3 w E V 0 R G M e g D A T 8 K X 6 w E A A A C U / L k G a D h b R J I n k k N x S 4 p d A A A A A A I A A A A A A B B m A A A A A Q A A I A A A A G J t J F + 6 v z d f y J i S 7 G C 4 Z 9 c 0 3 1 g + G z h Q k S X 6 H A j Q L Q / E A A A A A A 6 A A A A A A g A A I A A A A A P O z M z W w j i / l h f x C t 3 j S 3 / d L C X I l e G O p I m s U 7 K Q b T 5 j U A A A A J f F 8 b i k d j n x f c b x p L o l W 9 P C r M 3 + 3 m C J 1 P V m l v 0 5 J G v Q c R 4 d n T S P i x r H / / c n 0 O t j j F j N + C f 1 Y c O F b j r 7 p 2 + h / 2 W L I u 1 n E e E U l p R s N k o R X k 9 L Q A A A A M n G 1 y O e s q U s j 3 a e 3 V 4 Z t R w b r O n 2 8 K l K I t X E 5 f + H U n N j D O r U n 1 L M X N g v i m z w n r Z H + Z w q z u r o x C N h x K m u v X b C x 1 c = < / D a t a M a s h u p > 
</file>

<file path=customXml/itemProps1.xml><?xml version="1.0" encoding="utf-8"?>
<ds:datastoreItem xmlns:ds="http://schemas.openxmlformats.org/officeDocument/2006/customXml" ds:itemID="{8EC91C81-0F3C-4B92-A768-02679513E4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Cleaned_Data</vt:lpstr>
      <vt:lpstr>Pivot Table</vt:lpstr>
      <vt:lpstr>Dashboard</vt:lpstr>
      <vt:lpstr>Statistical_Analyses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Godwin Ezekiel</dc:creator>
  <cp:lastModifiedBy>Godwin Ezekiel</cp:lastModifiedBy>
  <cp:lastPrinted>2025-03-05T04:46:09Z</cp:lastPrinted>
  <dcterms:created xsi:type="dcterms:W3CDTF">2025-02-12T15:17:48Z</dcterms:created>
  <dcterms:modified xsi:type="dcterms:W3CDTF">2025-03-06T11:27:32Z</dcterms:modified>
</cp:coreProperties>
</file>