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3620" windowHeight="4875" activeTab="5"/>
  </bookViews>
  <sheets>
    <sheet name="House" sheetId="4" r:id="rId1"/>
    <sheet name="FY2013" sheetId="1" r:id="rId2"/>
    <sheet name="Sid H" sheetId="2" r:id="rId3"/>
    <sheet name="Capitol" sheetId="3" r:id="rId4"/>
    <sheet name="Inventory B" sheetId="5" r:id="rId5"/>
    <sheet name="Inventory E" sheetId="6" r:id="rId6"/>
  </sheets>
  <externalReferences>
    <externalReference r:id="rId7"/>
  </externalReferences>
  <calcPr calcId="145621"/>
</workbook>
</file>

<file path=xl/calcChain.xml><?xml version="1.0" encoding="utf-8"?>
<calcChain xmlns="http://schemas.openxmlformats.org/spreadsheetml/2006/main">
  <c r="E67" i="6" l="1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L142" i="1"/>
  <c r="N142" i="1"/>
  <c r="O142" i="1"/>
  <c r="P142" i="1"/>
  <c r="J142" i="1"/>
  <c r="K142" i="1"/>
  <c r="I142" i="1"/>
  <c r="F146" i="1"/>
  <c r="G142" i="1"/>
  <c r="F142" i="1"/>
  <c r="E142" i="1"/>
  <c r="E69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4" i="5"/>
  <c r="D19" i="3"/>
  <c r="C40" i="2"/>
  <c r="D40" i="2"/>
  <c r="C42" i="2"/>
  <c r="C142" i="1"/>
  <c r="C36" i="4"/>
  <c r="K144" i="1"/>
  <c r="C144" i="1"/>
</calcChain>
</file>

<file path=xl/sharedStrings.xml><?xml version="1.0" encoding="utf-8"?>
<sst xmlns="http://schemas.openxmlformats.org/spreadsheetml/2006/main" count="556" uniqueCount="263">
  <si>
    <t>Peterson's Inventive Enterprises Inc.</t>
  </si>
  <si>
    <t>Date</t>
  </si>
  <si>
    <t>Description</t>
  </si>
  <si>
    <t>Revenue</t>
  </si>
  <si>
    <t>Cost</t>
  </si>
  <si>
    <t>Hamilton County Business Licence 1st TN Ck# 533</t>
  </si>
  <si>
    <t>Hamilton County Register's Off. 1st TN Ck# 534</t>
  </si>
  <si>
    <t>City of Chattanooga Business Licence 1st TN Ck# 535</t>
  </si>
  <si>
    <t xml:space="preserve">Sold to PSC Metals: Aluminum </t>
  </si>
  <si>
    <t>Sold to PSC Metals: Aluminum &amp; stainless Steel</t>
  </si>
  <si>
    <t>Sold to Commercial Metals: #2 Insulated Copper</t>
  </si>
  <si>
    <t>Milage</t>
  </si>
  <si>
    <t>AutoZone: fuses for truck</t>
  </si>
  <si>
    <t>Walmart:Oil treatment for truck</t>
  </si>
  <si>
    <t>AutoZone:Gate latch &amp; oil filter for truck</t>
  </si>
  <si>
    <t>Lowe's for lock part</t>
  </si>
  <si>
    <t>Capital Costs</t>
  </si>
  <si>
    <t>Home Depot for house locks</t>
  </si>
  <si>
    <t>Lowe's for house parts (electrical) &amp; Meadow Ln. complex</t>
  </si>
  <si>
    <t>Walmart:lock accessories</t>
  </si>
  <si>
    <t>Paid Michael (1st TN Bk Ck # 563 $120)</t>
  </si>
  <si>
    <t>Sid Holloway Account</t>
  </si>
  <si>
    <t>(Michael 3 Hrs.)(Lunch for crew)</t>
  </si>
  <si>
    <t>Discription</t>
  </si>
  <si>
    <t>Sid owes PIE</t>
  </si>
  <si>
    <t>PIE owes Sid</t>
  </si>
  <si>
    <t>Contracted to buy 4031 Meadow Ln ($500 down payment)</t>
  </si>
  <si>
    <t>Paid Melanie Peterson (labor)</t>
  </si>
  <si>
    <t>Paid Four Corners Mini Storage (Rent)</t>
  </si>
  <si>
    <t>Paid Regions Bank for checks</t>
  </si>
  <si>
    <t>Paid First Title for transfer of deeds</t>
  </si>
  <si>
    <t>Travel to Rossville house &amp; First Title Pd Kenny Montieth (yard Wk)</t>
  </si>
  <si>
    <t xml:space="preserve">Paid EPB (Wilson Rd House) </t>
  </si>
  <si>
    <t>Paid Eric Scealf for yard work Wilson Rd &amp; Randolph St</t>
  </si>
  <si>
    <t>Increased down payment on 4031 Meadow Ln ($500)</t>
  </si>
  <si>
    <t>Closed on 4031 Meadow Ln. ($14,401.34)</t>
  </si>
  <si>
    <t>Wire fee for 1st Tn Bk on closing</t>
  </si>
  <si>
    <t>Paid Eric Scealf for yard work Randolph St</t>
  </si>
  <si>
    <t>Buy stamps</t>
  </si>
  <si>
    <t>Paid Hamilton County Trustee (business property taxes)</t>
  </si>
  <si>
    <t>Paid City of Chattanooga Treasurer (business property taxes)</t>
  </si>
  <si>
    <t>Meet Sid Holloway &amp; agreed to sell him Wilson Rd Property</t>
  </si>
  <si>
    <t>Advance Sid labor 1st TN Ck #s: 543 &amp; 544</t>
  </si>
  <si>
    <t>Advance Sid labor 1st TN Ck#: 549</t>
  </si>
  <si>
    <t>Advance Sid labor 1st TN Ck#: 550</t>
  </si>
  <si>
    <t>Advance Sid labor 1st TN Ck#: 552</t>
  </si>
  <si>
    <t>Paid EPB for 1030 Wilson Rd. Rossville for SID</t>
  </si>
  <si>
    <t>Paid EPB for 1030 Wilson Rd. Rossville for SID Regons Ck# 103</t>
  </si>
  <si>
    <t>Paid EPB for 1030 Wilson Rd. Rossville for SID 1st TN Ck# 558</t>
  </si>
  <si>
    <t>Advance Sid labor 1st TN Ck#: 559</t>
  </si>
  <si>
    <t>Advance Sid labor 1st TN Ck#: 560</t>
  </si>
  <si>
    <t>Advance Sid labor 1st TN Ck#: 561</t>
  </si>
  <si>
    <t>Advance Sid labor 1st TN Ck#: 564</t>
  </si>
  <si>
    <t>Advance Sid labor 1st TN Ck#: 565</t>
  </si>
  <si>
    <t>Advance Sid labor 1st TN Ck#: 566</t>
  </si>
  <si>
    <t>Paid EPB for 1030 Wilson Rd. Rossville for SID 1st TN Ck# 571</t>
  </si>
  <si>
    <t>Building removal 98% completed</t>
  </si>
  <si>
    <t>Totals</t>
  </si>
  <si>
    <t>Balance</t>
  </si>
  <si>
    <t>Paid EPB (4031 Meadow Ln) (Regons Ck# 1119)</t>
  </si>
  <si>
    <t>Paid EPB (1030 Wilson Rd) (Regons Ck# 1120)</t>
  </si>
  <si>
    <t>Paid EPB (4031 Meadow Ln) (1st TN Bk Ck# 548)</t>
  </si>
  <si>
    <t>Paid TN Am Water Co. (4031 Meadow Ln) (1st TN Bk Ck# 547)</t>
  </si>
  <si>
    <t>Paid TN Am Water Co.(1st TN Bk CK#s: 556 &amp; 557)</t>
  </si>
  <si>
    <t>Paid City of Chattanooga (waste water taxes)(Regons Ck# 105)</t>
  </si>
  <si>
    <t>Paid City of Chattanooga (waste water taxes)(1st TN Bk Ck# 562)</t>
  </si>
  <si>
    <t>Paid City of Chattanooga (sewer fee)(1st TN Bk Ck# 554)</t>
  </si>
  <si>
    <t>Rent for 1030 Wilson Rd. Rossville GA</t>
  </si>
  <si>
    <t>Travel to Marietta GA to work on estate house (M B R wireing)</t>
  </si>
  <si>
    <t>Paid EPB for 1030 Wilson Rd. Rossville for SID Regions Ck# 109</t>
  </si>
  <si>
    <t>Quantity</t>
  </si>
  <si>
    <t>Value</t>
  </si>
  <si>
    <t>Year Purchased</t>
  </si>
  <si>
    <t>International Box Truck</t>
  </si>
  <si>
    <t>&lt;2000</t>
  </si>
  <si>
    <t>GMC Box Truck</t>
  </si>
  <si>
    <t>International Step Van</t>
  </si>
  <si>
    <t>Chevorlet Step Van</t>
  </si>
  <si>
    <t>1977 Ford F100</t>
  </si>
  <si>
    <t>1979 Ford F250</t>
  </si>
  <si>
    <t>1977 Ford F350</t>
  </si>
  <si>
    <t>1997 Chevorlet Van</t>
  </si>
  <si>
    <t>Storage Trailer</t>
  </si>
  <si>
    <t>Suptotal of vehicals</t>
  </si>
  <si>
    <t>Enco 14 x 36 Gapbed Lath</t>
  </si>
  <si>
    <t>Complex Machine Vertical Milling Machine</t>
  </si>
  <si>
    <t>Floor Standing Drill Press</t>
  </si>
  <si>
    <t>Horazontal/ Verticla Band Saws</t>
  </si>
  <si>
    <t>Miller Welder</t>
  </si>
  <si>
    <t>Paid EPB for 1030 Wilson Rd. Rossville for SID Regions Ck# 111</t>
  </si>
  <si>
    <t>Paid EPB for 1030 Wilson Rd. Rossville for SID Regions Ck# 116</t>
  </si>
  <si>
    <t>Paid EPB for 1030 Wilson Rd. Rossville for SID Regions Ck# 118</t>
  </si>
  <si>
    <t xml:space="preserve">Got portable building from Sid &amp; applied cash  out value to debt </t>
  </si>
  <si>
    <t>Traveled t Cleveland TN to look at a truck</t>
  </si>
  <si>
    <t>Traveled t Cleveland TN to buy a truck &amp; do Emmissions test</t>
  </si>
  <si>
    <t>Paid EPB  4031 Meadow Ln Regions Ck# 110</t>
  </si>
  <si>
    <t>Paid EPB for 1030 Wilson Rd. Rossville for SID Regions Ck# 123</t>
  </si>
  <si>
    <t>Paid EPB Deposit for 1030 Wilson Rd. Rossville for SID,VISA# 7281</t>
  </si>
  <si>
    <t>Paid Walker County Water for Sid Holloway</t>
  </si>
  <si>
    <t>Construction Project for 4031 Meadow LN</t>
  </si>
  <si>
    <t>Paid EPB  4031 Meadow Ln Regions Ck# 120</t>
  </si>
  <si>
    <t>Paid EPB  4031 Meadow Ln Regions Ck# 117</t>
  </si>
  <si>
    <t xml:space="preserve"> Pick up building materials @  84 Lumber </t>
  </si>
  <si>
    <t xml:space="preserve"> Pick up building materials @ Vulcan </t>
  </si>
  <si>
    <t>Meal for work crew @ 4031 Meadow Ln</t>
  </si>
  <si>
    <t>Buy truck parts @ Walmart</t>
  </si>
  <si>
    <t>Buy truck parts @ Auto Zone</t>
  </si>
  <si>
    <t>Home Depot: Building materials</t>
  </si>
  <si>
    <t>Home Depot:  Returnedbuilding materials</t>
  </si>
  <si>
    <t>Lowe's:Building materials for  Meadow Ln. complex</t>
  </si>
  <si>
    <t>Lowe's:Return building materials for  Meadow Ln. complex</t>
  </si>
  <si>
    <t>Return truck parts @ Auto Zone</t>
  </si>
  <si>
    <t>Travel/ work @ 4031 Meadow Ln Buy bld mat @ Lowes</t>
  </si>
  <si>
    <t>Buy Tools @ Harbor Freight Tools</t>
  </si>
  <si>
    <t>Returned Tools @ Harbor Freight Tools</t>
  </si>
  <si>
    <t>AutoZone:Gate latch &amp; oil filter for truck-Returned</t>
  </si>
  <si>
    <t>Paid Four Corners Mini Storage (Rent Regions Ck# 1116)</t>
  </si>
  <si>
    <t>Travel/ work @ 4031 Meadow Ln Buy bld mat @ Valcan Materials</t>
  </si>
  <si>
    <t>Travel/ pick up trailer at 1030 Wilson Rd. Rossville GA</t>
  </si>
  <si>
    <t>Travel &amp; buy tools @ Harbor Freight Tools, deliver to Meadow Ln.</t>
  </si>
  <si>
    <t>Buy building materials from Veronica Cook</t>
  </si>
  <si>
    <t>Buy building materials from Lowes</t>
  </si>
  <si>
    <t>Advance Sid labor 1st TN Ck#: 576</t>
  </si>
  <si>
    <t>Paid Roger Pritchet for rough in plumbing materials 1st TN Ck# 579</t>
  </si>
  <si>
    <t>Buy building materials from 84 Lumber 1st TN Ck# 577</t>
  </si>
  <si>
    <t>Traveled to 1st TN Bank &amp; paid EPB</t>
  </si>
  <si>
    <t>F Y 2014 Totals</t>
  </si>
  <si>
    <t>Buy truck parts at Autozone, VCC#882</t>
  </si>
  <si>
    <t>Paid Walker County property tax for Sid Holloway Visa# 8832</t>
  </si>
  <si>
    <t>Buy fuel for F350 truck</t>
  </si>
  <si>
    <t>Pick up @ Vulcan &amp; 84 Lumber</t>
  </si>
  <si>
    <t>Pick up Supplys @ Lowes &amp; delivered to 4031 Meadow Ln.</t>
  </si>
  <si>
    <t>Picked up scrap @ 4031 Meadow Ln &amp; Sold to PSC Metals</t>
  </si>
  <si>
    <t>Got supplys @ Ace &amp; delivered to 4031 Meadow Ln.</t>
  </si>
  <si>
    <t>Trave to1030 Wilson RD Buy steel from Sid</t>
  </si>
  <si>
    <t>Travel to Harbor Freight Tools &amp; deliver to 4031 Meadow Ln.</t>
  </si>
  <si>
    <t>Travel to 4031 Meadow Ln. to buy a tire changer</t>
  </si>
  <si>
    <t>Travel to Rossville</t>
  </si>
  <si>
    <t xml:space="preserve">Travel/ work to Rossville </t>
  </si>
  <si>
    <t>Delivered  F350 truck to 4031 Meadow Ln &amp; buy fuel for F350 truck</t>
  </si>
  <si>
    <t>Buy bld mat @ Home Depot &amp; deliver to 4031 Meadow Ln.</t>
  </si>
  <si>
    <t>Pick up scrap @ 4031 Meadow Ln Sold to PSC Meatles (batteries)</t>
  </si>
  <si>
    <t>Buy bld mat @ Home Depot &amp; delivered to 4031 Meadow Ln.</t>
  </si>
  <si>
    <t>Buy bld mat @ Lowes &amp; delivered to 4031 Meadow Ln.</t>
  </si>
  <si>
    <t>Pick up @ Meadow Ln complex,&amp; sold to SMP</t>
  </si>
  <si>
    <t xml:space="preserve">Meal for work crew </t>
  </si>
  <si>
    <t>Buy truck parts @ Auto Zone installed @ 4031 Meadow Ln,</t>
  </si>
  <si>
    <t>Buy building materials delivered to 4031 Meadow Ln,</t>
  </si>
  <si>
    <t>Buy meal @ Taco Bell</t>
  </si>
  <si>
    <t>Buy bld mat @ Valcan Materials &amp; deliver to 4031 Meadow Ln.</t>
  </si>
  <si>
    <t>Buy Tools @ Harbor Freight &amp; deliver to 4031 Meadow Ln.</t>
  </si>
  <si>
    <t>Buy Tools @ Dollar Tree Stores &amp; deliver to 4031 Meadow Ln.</t>
  </si>
  <si>
    <t>Buy bld mat @ Lowes &amp; Office Hwd @ Walmart &amp; delivered to 4031 Meadow Ln.</t>
  </si>
  <si>
    <t>Buy bld mat @ Lowes &amp; deliver to 4031 Meadow Ln.</t>
  </si>
  <si>
    <t>Return Tools @ Harbor Freight</t>
  </si>
  <si>
    <t>Pick up scrap @ 4031 Meadow Ln. &amp;sold @ Commercial Metals (Al)</t>
  </si>
  <si>
    <t>Pick up @ 4031 Meadow Ln &amp; Sold to PSC Meatles (batteries)</t>
  </si>
  <si>
    <t>Pick up @ 4031 Meadow Ln. &amp; Commercial Metals (sold Al)</t>
  </si>
  <si>
    <t>Travel:1030 Wilson Rd Rossvile, EPB Broad St. &amp; MLK, Walker County Water Flintstone Ga.&amp; WA Wood Supply</t>
  </si>
  <si>
    <t>F Y 2014 Proffit or loss</t>
  </si>
  <si>
    <t>FY 2013/ 2014</t>
  </si>
  <si>
    <t>Buy bld mat @ Lowes &amp; delivered to 4031 Meadow Ln</t>
  </si>
  <si>
    <t>Buy tools at Ace Hardware Hwy 58</t>
  </si>
  <si>
    <t>Labor</t>
  </si>
  <si>
    <t>Utilities</t>
  </si>
  <si>
    <t>Taxes</t>
  </si>
  <si>
    <t>Supplys</t>
  </si>
  <si>
    <t>Pro. Servs.</t>
  </si>
  <si>
    <t>Tools</t>
  </si>
  <si>
    <t>Equipment</t>
  </si>
  <si>
    <t>Building</t>
  </si>
  <si>
    <t>FY 2014 Total</t>
  </si>
  <si>
    <t>Capitol</t>
  </si>
  <si>
    <t>Location</t>
  </si>
  <si>
    <t>Value/ Unit</t>
  </si>
  <si>
    <t>Est. Wt./ 1,000 Lb</t>
  </si>
  <si>
    <t>Total Value</t>
  </si>
  <si>
    <t>Yard in front of old whare house</t>
  </si>
  <si>
    <t>Shreder Scrap</t>
  </si>
  <si>
    <t>Dirty Stainless Steel</t>
  </si>
  <si>
    <t>3) Autos (2 each)</t>
  </si>
  <si>
    <t>Mixed Ele Scrap</t>
  </si>
  <si>
    <t>Yd. in front of old W. H. F100</t>
  </si>
  <si>
    <t>Yd. in front of old W. H. F350</t>
  </si>
  <si>
    <t>Yd. in front of old W. H. Chevy Van</t>
  </si>
  <si>
    <t>Yd. in front of old W. H. Dodge Dakota</t>
  </si>
  <si>
    <t>Yd. in front of old W. H. Dodge Mini Van</t>
  </si>
  <si>
    <t>Yd. in front of old W. H. Plymoth Mini Van</t>
  </si>
  <si>
    <t>Yd. in front of old W. H. Int. Hrv. Box Truck</t>
  </si>
  <si>
    <t>Yd. in front of old W. H. Chevy Box Truck</t>
  </si>
  <si>
    <t>Yd. in front of old W. H. Int. Hrv. Box Van</t>
  </si>
  <si>
    <t>Yd. in front of old W. H. Chevy Box Van</t>
  </si>
  <si>
    <t>#2 Ins. Cu.</t>
  </si>
  <si>
    <t>Yd. Left of old W. H. Canvas Garage</t>
  </si>
  <si>
    <t>Yd. Left of old W. H. Metal Shed</t>
  </si>
  <si>
    <t>Irony Alunimum</t>
  </si>
  <si>
    <t>Yd. Left of old W. H. S S Cabinets</t>
  </si>
  <si>
    <t>Old W. H. Left Front Room</t>
  </si>
  <si>
    <t>Stainless Steel</t>
  </si>
  <si>
    <t>Old Sheet Al</t>
  </si>
  <si>
    <t>Old W. H. Right Front Room</t>
  </si>
  <si>
    <t>Old W. H. Right Rear Room</t>
  </si>
  <si>
    <t>Old W. H. Left Rear Room</t>
  </si>
  <si>
    <t>Mixed Brass</t>
  </si>
  <si>
    <t>#3 Ins. Cu.</t>
  </si>
  <si>
    <t xml:space="preserve">Under Storage Trailer </t>
  </si>
  <si>
    <t>Old W. H. Left Rear Covered Area</t>
  </si>
  <si>
    <t>Yd. Back old W. H.</t>
  </si>
  <si>
    <t>Yd. Back old W. H. Wood &amp; Metal Shed</t>
  </si>
  <si>
    <t>Al doors &amp; Windows</t>
  </si>
  <si>
    <t>Storage Bus</t>
  </si>
  <si>
    <t>4) Autos (2 each)</t>
  </si>
  <si>
    <t>Well Driller</t>
  </si>
  <si>
    <t>Yd. Back old W. H. 52 Chevy Truck</t>
  </si>
  <si>
    <t>Mixed Alunimum</t>
  </si>
  <si>
    <t>Yd. Back old W. H. Metal Shed</t>
  </si>
  <si>
    <t>Yd. Back old W. H. Dodge Van</t>
  </si>
  <si>
    <t>Yd. Back old W. H. Int. Hrv. Box Truck</t>
  </si>
  <si>
    <t>Yd. Back old W. H. under Int. Hrv. Box Truck</t>
  </si>
  <si>
    <t>Yd. Back old W. H. Left of Int. Hrv. Box Truck</t>
  </si>
  <si>
    <t>F Y 2014 Begaining Scrap Inventory</t>
  </si>
  <si>
    <t>Four Corners Mini Storage Rm# 628</t>
  </si>
  <si>
    <t>Dirty old sheet Al</t>
  </si>
  <si>
    <t>Insulated Copper #2</t>
  </si>
  <si>
    <t>Lead adid batterys</t>
  </si>
  <si>
    <t>Four Corners Mini Storage Rm# 629</t>
  </si>
  <si>
    <t>Copper #2</t>
  </si>
  <si>
    <t>2313 Covey Ln. Shop</t>
  </si>
  <si>
    <t>Copper #1</t>
  </si>
  <si>
    <t>2313 Covey Ln. Back Yard</t>
  </si>
  <si>
    <t>stainless steel</t>
  </si>
  <si>
    <t>1030 Wilson Rd. Rossville Ga</t>
  </si>
  <si>
    <t>F Y 2014 Ending Scrap Inventory</t>
  </si>
  <si>
    <t>4031 Meadow Ln store room (new W. H.)</t>
  </si>
  <si>
    <t xml:space="preserve">Title &amp; register 1997 F350 </t>
  </si>
  <si>
    <t>Paid Michael (Regions Ck # 108 $150)</t>
  </si>
  <si>
    <t>Paid Joshua Peterson (labor)</t>
  </si>
  <si>
    <t>Paid EPB (4031 Meadow Ln) (Regons Ck# 104)</t>
  </si>
  <si>
    <t>Travel/1st TN Bank Hwy 58, Paid Sid Holloway 1st TN Bk Ck# 559</t>
  </si>
  <si>
    <t>Paid EPB (1st TN Ck3 557, 4031 Meadow Ln &amp; Ck# 558,1030 Wilson Rd )</t>
  </si>
  <si>
    <t>Paid Christopher Roach for a used Sears air compresser ($150 &amp; Ck# 106)</t>
  </si>
  <si>
    <t>Paid EPB (4031 Meadow Ln) (Regons Ck# 107)</t>
  </si>
  <si>
    <t>Pd. 4 Junk</t>
  </si>
  <si>
    <t>Paid EPB  4031 Meadow Ln Regions Ck# 115</t>
  </si>
  <si>
    <t>Lowe's:Buy building materials for  Meadow Ln. complex</t>
  </si>
  <si>
    <t>Buy stamps @ Shallowford Rd Post Office</t>
  </si>
  <si>
    <t>Buy bld mat @ Ace Hardware 58 &amp; delivered to 4031 Meadow Ln</t>
  </si>
  <si>
    <t>Buy supplys at Walter A Wood Supply</t>
  </si>
  <si>
    <t>Paid Eric Scelf for  yard work @ Meadow Ln complex</t>
  </si>
  <si>
    <t>Buy auto lift system from Egal Equipment</t>
  </si>
  <si>
    <t>Buy bld mat @ Valcan Materials &amp; delivered to 4031 Meadow Ln</t>
  </si>
  <si>
    <t>Paid EPB  4031 Meadow Ln Regions Ck# 128</t>
  </si>
  <si>
    <t xml:space="preserve">Paid Austin Quinn contract labor disassemble engines &amp; transmissions </t>
  </si>
  <si>
    <t>Total Cost FY2014</t>
  </si>
  <si>
    <t>Owed to Peterson household for use of autos (2,196mi @ $0.55/ mi)</t>
  </si>
  <si>
    <t>Buy supplys at Ace Hardware Hwy. 58</t>
  </si>
  <si>
    <t>Buy truck parts @ Walmart Hamilton Place</t>
  </si>
  <si>
    <t>Regions VISA #7281 2014 Fees &amp; Interist</t>
  </si>
  <si>
    <t>Auto Exp.</t>
  </si>
  <si>
    <t>VCC#8832</t>
  </si>
  <si>
    <t>Interest</t>
  </si>
  <si>
    <t>Paid Regions Bankcard $1334.05 Ck# 570 (2013 Interest &amp; Fees)</t>
  </si>
  <si>
    <t>Paid for waste service to Tennessee Waste Haulers,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</si>
</sst>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9" x14ac:knownFonts="1">
    <font>
      <sz val="10"/>
      <name val="Arial"/>
    </font>
    <font>
      <sz val="14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5" fillId="0" borderId="0" xfId="0" applyNumberFormat="1" applyFont="1"/>
    <xf numFmtId="0" fontId="5" fillId="0" borderId="0" xfId="0" applyFont="1"/>
    <xf numFmtId="8" fontId="0" fillId="0" borderId="0" xfId="0" applyNumberFormat="1"/>
    <xf numFmtId="0" fontId="7" fillId="0" borderId="0" xfId="0" applyFont="1"/>
    <xf numFmtId="0" fontId="5" fillId="0" borderId="0" xfId="0" applyFont="1" applyAlignment="1">
      <alignment horizontal="right"/>
    </xf>
    <xf numFmtId="0" fontId="8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1">
          <cell r="E11">
            <v>157.5</v>
          </cell>
        </row>
        <row r="12">
          <cell r="E12">
            <v>315</v>
          </cell>
        </row>
        <row r="13">
          <cell r="E13">
            <v>480</v>
          </cell>
        </row>
        <row r="14">
          <cell r="E14">
            <v>52.5</v>
          </cell>
        </row>
        <row r="15">
          <cell r="E15">
            <v>52.5</v>
          </cell>
        </row>
        <row r="16">
          <cell r="E16">
            <v>26.25</v>
          </cell>
        </row>
        <row r="17">
          <cell r="E17">
            <v>52.5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105</v>
          </cell>
        </row>
        <row r="22">
          <cell r="E22">
            <v>52.5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0</v>
          </cell>
        </row>
        <row r="26">
          <cell r="E26">
            <v>167.5</v>
          </cell>
        </row>
        <row r="27">
          <cell r="E27">
            <v>105</v>
          </cell>
        </row>
        <row r="28">
          <cell r="E28">
            <v>52.5</v>
          </cell>
        </row>
        <row r="29">
          <cell r="E29">
            <v>110</v>
          </cell>
        </row>
        <row r="30">
          <cell r="E30">
            <v>30</v>
          </cell>
        </row>
        <row r="31">
          <cell r="E31">
            <v>105</v>
          </cell>
        </row>
        <row r="32">
          <cell r="E32">
            <v>290</v>
          </cell>
        </row>
        <row r="33">
          <cell r="E33">
            <v>35</v>
          </cell>
        </row>
        <row r="34">
          <cell r="E34">
            <v>0</v>
          </cell>
        </row>
        <row r="35">
          <cell r="E35">
            <v>52.5</v>
          </cell>
        </row>
        <row r="36">
          <cell r="E36">
            <v>0</v>
          </cell>
        </row>
        <row r="37">
          <cell r="E37">
            <v>105</v>
          </cell>
        </row>
        <row r="38">
          <cell r="E38">
            <v>0</v>
          </cell>
        </row>
        <row r="39">
          <cell r="E39">
            <v>0</v>
          </cell>
        </row>
        <row r="40">
          <cell r="E40">
            <v>157.5</v>
          </cell>
        </row>
        <row r="41">
          <cell r="E41">
            <v>0</v>
          </cell>
        </row>
        <row r="42">
          <cell r="E42">
            <v>525</v>
          </cell>
        </row>
        <row r="43">
          <cell r="E43">
            <v>55</v>
          </cell>
        </row>
        <row r="44">
          <cell r="E44">
            <v>670</v>
          </cell>
        </row>
        <row r="45">
          <cell r="E45">
            <v>270</v>
          </cell>
        </row>
        <row r="46">
          <cell r="E46">
            <v>105</v>
          </cell>
        </row>
        <row r="47">
          <cell r="E47">
            <v>105</v>
          </cell>
        </row>
        <row r="48">
          <cell r="E48">
            <v>220</v>
          </cell>
        </row>
        <row r="49">
          <cell r="E49">
            <v>0</v>
          </cell>
        </row>
        <row r="50">
          <cell r="E50">
            <v>577.5</v>
          </cell>
        </row>
        <row r="51">
          <cell r="E51">
            <v>420</v>
          </cell>
        </row>
        <row r="52">
          <cell r="E52">
            <v>105</v>
          </cell>
        </row>
        <row r="53">
          <cell r="E53">
            <v>105</v>
          </cell>
        </row>
        <row r="54">
          <cell r="E54">
            <v>55</v>
          </cell>
        </row>
        <row r="55">
          <cell r="E55">
            <v>110</v>
          </cell>
        </row>
        <row r="56">
          <cell r="E56">
            <v>250</v>
          </cell>
        </row>
        <row r="57">
          <cell r="E57">
            <v>52.5</v>
          </cell>
        </row>
        <row r="58">
          <cell r="E58">
            <v>52.5</v>
          </cell>
        </row>
        <row r="59">
          <cell r="E59">
            <v>157.5</v>
          </cell>
        </row>
        <row r="60">
          <cell r="E60">
            <v>0</v>
          </cell>
        </row>
        <row r="61">
          <cell r="E61">
            <v>52.5</v>
          </cell>
        </row>
        <row r="62">
          <cell r="E62">
            <v>52.5</v>
          </cell>
        </row>
        <row r="63">
          <cell r="E63">
            <v>207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C14" sqref="C14"/>
    </sheetView>
  </sheetViews>
  <sheetFormatPr defaultRowHeight="12.75" x14ac:dyDescent="0.2"/>
  <cols>
    <col min="1" max="1" width="11.5703125" customWidth="1"/>
    <col min="2" max="2" width="55.85546875" customWidth="1"/>
  </cols>
  <sheetData>
    <row r="1" spans="1:7" ht="18" x14ac:dyDescent="0.25">
      <c r="A1" s="3" t="s">
        <v>99</v>
      </c>
    </row>
    <row r="3" spans="1:7" ht="15.75" x14ac:dyDescent="0.25">
      <c r="A3" s="2" t="s">
        <v>1</v>
      </c>
      <c r="B3" s="2" t="s">
        <v>2</v>
      </c>
      <c r="C3" s="2" t="s">
        <v>4</v>
      </c>
    </row>
    <row r="4" spans="1:7" ht="15.75" x14ac:dyDescent="0.25">
      <c r="A4" s="2"/>
      <c r="B4" s="2"/>
      <c r="C4" s="2"/>
    </row>
    <row r="5" spans="1:7" x14ac:dyDescent="0.2">
      <c r="A5" s="4">
        <v>41488</v>
      </c>
      <c r="B5" t="s">
        <v>15</v>
      </c>
      <c r="C5" s="5">
        <v>10.89</v>
      </c>
    </row>
    <row r="6" spans="1:7" x14ac:dyDescent="0.2">
      <c r="A6" s="4">
        <v>41497</v>
      </c>
      <c r="B6" t="s">
        <v>17</v>
      </c>
      <c r="C6" s="5">
        <v>112.19</v>
      </c>
    </row>
    <row r="7" spans="1:7" x14ac:dyDescent="0.2">
      <c r="A7" s="4">
        <v>41503</v>
      </c>
      <c r="B7" t="s">
        <v>18</v>
      </c>
      <c r="C7" s="5">
        <v>14.88</v>
      </c>
    </row>
    <row r="8" spans="1:7" x14ac:dyDescent="0.2">
      <c r="A8" s="4">
        <v>41504</v>
      </c>
      <c r="B8" t="s">
        <v>19</v>
      </c>
      <c r="C8" s="5">
        <v>9.77</v>
      </c>
    </row>
    <row r="9" spans="1:7" x14ac:dyDescent="0.2">
      <c r="A9" s="4">
        <v>41531</v>
      </c>
      <c r="B9" t="s">
        <v>107</v>
      </c>
      <c r="C9" s="5">
        <v>57.88</v>
      </c>
      <c r="D9" t="s">
        <v>259</v>
      </c>
    </row>
    <row r="10" spans="1:7" x14ac:dyDescent="0.2">
      <c r="A10" s="4">
        <v>41539</v>
      </c>
      <c r="B10" t="s">
        <v>121</v>
      </c>
      <c r="C10" s="5">
        <v>32.71</v>
      </c>
      <c r="D10" t="s">
        <v>259</v>
      </c>
    </row>
    <row r="11" spans="1:7" x14ac:dyDescent="0.2">
      <c r="A11" s="4">
        <v>41928</v>
      </c>
      <c r="B11" t="s">
        <v>262</v>
      </c>
      <c r="C11" s="5">
        <v>204</v>
      </c>
    </row>
    <row r="12" spans="1:7" x14ac:dyDescent="0.2">
      <c r="A12" s="4">
        <v>41617</v>
      </c>
      <c r="B12" t="s">
        <v>107</v>
      </c>
      <c r="C12" s="5">
        <v>43.86</v>
      </c>
      <c r="D12" t="s">
        <v>259</v>
      </c>
    </row>
    <row r="13" spans="1:7" x14ac:dyDescent="0.2">
      <c r="A13" s="4">
        <v>41625</v>
      </c>
      <c r="B13" t="s">
        <v>262</v>
      </c>
      <c r="C13" s="5">
        <v>262.48</v>
      </c>
    </row>
    <row r="14" spans="1:7" x14ac:dyDescent="0.2">
      <c r="A14" s="4">
        <v>41625</v>
      </c>
      <c r="B14" t="s">
        <v>102</v>
      </c>
      <c r="C14" s="5">
        <v>203.69</v>
      </c>
      <c r="G14" s="5"/>
    </row>
    <row r="15" spans="1:7" x14ac:dyDescent="0.2">
      <c r="A15" s="4">
        <v>41625</v>
      </c>
      <c r="B15" t="s">
        <v>103</v>
      </c>
      <c r="C15" s="5">
        <v>27.31</v>
      </c>
      <c r="G15" s="5"/>
    </row>
    <row r="16" spans="1:7" x14ac:dyDescent="0.2">
      <c r="A16" s="4">
        <v>41702</v>
      </c>
      <c r="B16" t="s">
        <v>121</v>
      </c>
      <c r="C16" s="5">
        <v>4.38</v>
      </c>
      <c r="G16" s="5"/>
    </row>
    <row r="17" spans="1:5" x14ac:dyDescent="0.2">
      <c r="A17" s="4">
        <v>41702</v>
      </c>
      <c r="B17" t="s">
        <v>107</v>
      </c>
      <c r="C17" s="5">
        <v>53.11</v>
      </c>
    </row>
    <row r="18" spans="1:5" x14ac:dyDescent="0.2">
      <c r="A18" s="4">
        <v>41706</v>
      </c>
      <c r="B18" t="s">
        <v>108</v>
      </c>
      <c r="C18" s="5">
        <v>-4.05</v>
      </c>
    </row>
    <row r="19" spans="1:5" x14ac:dyDescent="0.2">
      <c r="A19" s="4">
        <v>41706</v>
      </c>
      <c r="B19" t="s">
        <v>107</v>
      </c>
      <c r="C19" s="5">
        <v>20.11</v>
      </c>
    </row>
    <row r="20" spans="1:5" x14ac:dyDescent="0.2">
      <c r="A20" s="4">
        <v>41707</v>
      </c>
      <c r="B20" t="s">
        <v>109</v>
      </c>
      <c r="C20" s="5">
        <v>63.67</v>
      </c>
    </row>
    <row r="21" spans="1:5" x14ac:dyDescent="0.2">
      <c r="A21" s="4">
        <v>41723</v>
      </c>
      <c r="B21" t="s">
        <v>110</v>
      </c>
      <c r="C21" s="5">
        <v>-11.17</v>
      </c>
    </row>
    <row r="22" spans="1:5" x14ac:dyDescent="0.2">
      <c r="A22" s="4">
        <v>41730</v>
      </c>
      <c r="B22" s="14" t="s">
        <v>244</v>
      </c>
      <c r="C22" s="5">
        <v>19.09</v>
      </c>
    </row>
    <row r="23" spans="1:5" x14ac:dyDescent="0.2">
      <c r="A23" s="4">
        <v>41732</v>
      </c>
      <c r="B23" t="s">
        <v>109</v>
      </c>
      <c r="C23" s="5">
        <v>21.78</v>
      </c>
    </row>
    <row r="24" spans="1:5" x14ac:dyDescent="0.2">
      <c r="A24" s="4">
        <v>41733</v>
      </c>
      <c r="B24" t="s">
        <v>120</v>
      </c>
      <c r="C24" s="5">
        <v>40</v>
      </c>
    </row>
    <row r="25" spans="1:5" x14ac:dyDescent="0.2">
      <c r="A25" s="4">
        <v>41746</v>
      </c>
      <c r="B25" t="s">
        <v>121</v>
      </c>
      <c r="C25" s="5">
        <v>57.55</v>
      </c>
    </row>
    <row r="26" spans="1:5" x14ac:dyDescent="0.2">
      <c r="A26" s="4">
        <v>41753</v>
      </c>
      <c r="B26" t="s">
        <v>124</v>
      </c>
      <c r="C26" s="5">
        <v>49.83</v>
      </c>
    </row>
    <row r="27" spans="1:5" x14ac:dyDescent="0.2">
      <c r="A27" s="4">
        <v>41764</v>
      </c>
      <c r="B27" s="14" t="s">
        <v>246</v>
      </c>
      <c r="C27" s="5">
        <v>9.26</v>
      </c>
    </row>
    <row r="28" spans="1:5" x14ac:dyDescent="0.2">
      <c r="A28" s="4">
        <v>41765</v>
      </c>
      <c r="B28" t="s">
        <v>112</v>
      </c>
      <c r="C28" s="5">
        <v>4.83</v>
      </c>
    </row>
    <row r="29" spans="1:5" x14ac:dyDescent="0.2">
      <c r="A29" s="4">
        <v>41780</v>
      </c>
      <c r="B29" t="s">
        <v>117</v>
      </c>
      <c r="C29" s="5">
        <v>27.31</v>
      </c>
      <c r="E29" s="5"/>
    </row>
    <row r="30" spans="1:5" x14ac:dyDescent="0.2">
      <c r="A30" s="4">
        <v>41780</v>
      </c>
      <c r="B30" t="s">
        <v>123</v>
      </c>
      <c r="C30" s="5">
        <v>300</v>
      </c>
      <c r="E30" s="5"/>
    </row>
    <row r="31" spans="1:5" x14ac:dyDescent="0.2">
      <c r="A31" s="4">
        <v>41780</v>
      </c>
      <c r="B31" s="14" t="s">
        <v>250</v>
      </c>
      <c r="C31" s="5">
        <v>27.31</v>
      </c>
      <c r="E31" s="5"/>
    </row>
    <row r="32" spans="1:5" x14ac:dyDescent="0.2">
      <c r="A32" s="4">
        <v>41781</v>
      </c>
      <c r="B32" s="14" t="s">
        <v>250</v>
      </c>
      <c r="C32" s="5">
        <v>32.93</v>
      </c>
    </row>
    <row r="33" spans="1:3" x14ac:dyDescent="0.2">
      <c r="A33" s="4">
        <v>41784</v>
      </c>
      <c r="B33" t="s">
        <v>161</v>
      </c>
      <c r="C33" s="5">
        <v>3.26</v>
      </c>
    </row>
    <row r="34" spans="1:3" x14ac:dyDescent="0.2">
      <c r="A34" s="4">
        <v>41790</v>
      </c>
      <c r="B34" t="s">
        <v>161</v>
      </c>
      <c r="C34" s="5">
        <v>77.5</v>
      </c>
    </row>
    <row r="36" spans="1:3" x14ac:dyDescent="0.2">
      <c r="A36" s="4"/>
      <c r="B36" s="11" t="s">
        <v>171</v>
      </c>
      <c r="C36" s="7">
        <f>SUM(C5:C35)</f>
        <v>1776.3599999999997</v>
      </c>
    </row>
    <row r="37" spans="1:3" x14ac:dyDescent="0.2">
      <c r="A37" s="4"/>
    </row>
    <row r="38" spans="1:3" x14ac:dyDescent="0.2">
      <c r="A38" s="4"/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opLeftCell="A2" workbookViewId="0">
      <pane ySplit="1635" topLeftCell="A121" activePane="bottomLeft"/>
      <selection activeCell="H5" sqref="H5"/>
      <selection pane="bottomLeft" activeCell="A141" sqref="A141"/>
    </sheetView>
  </sheetViews>
  <sheetFormatPr defaultRowHeight="12.75" x14ac:dyDescent="0.2"/>
  <cols>
    <col min="1" max="1" width="10.28515625" customWidth="1"/>
    <col min="2" max="2" width="62" customWidth="1"/>
    <col min="3" max="3" width="10.140625" customWidth="1"/>
    <col min="4" max="4" width="3" customWidth="1"/>
    <col min="5" max="5" width="9.7109375" bestFit="1" customWidth="1"/>
    <col min="6" max="8" width="9.7109375" customWidth="1"/>
    <col min="9" max="10" width="12.5703125" customWidth="1"/>
    <col min="13" max="13" width="11.28515625" customWidth="1"/>
    <col min="14" max="14" width="9.140625" customWidth="1"/>
    <col min="15" max="15" width="10.140625" customWidth="1"/>
  </cols>
  <sheetData>
    <row r="1" spans="1:16" ht="24.75" customHeight="1" x14ac:dyDescent="0.25">
      <c r="A1" s="3" t="s">
        <v>0</v>
      </c>
      <c r="B1" s="1"/>
      <c r="C1" s="3" t="s">
        <v>160</v>
      </c>
      <c r="D1" s="1"/>
      <c r="E1" s="1"/>
      <c r="F1" s="1"/>
      <c r="G1" s="1"/>
      <c r="H1" s="1"/>
      <c r="I1" s="1"/>
      <c r="J1" s="1"/>
    </row>
    <row r="3" spans="1:16" ht="15.75" x14ac:dyDescent="0.25">
      <c r="A3" s="2" t="s">
        <v>1</v>
      </c>
      <c r="B3" s="2" t="s">
        <v>2</v>
      </c>
      <c r="C3" s="2" t="s">
        <v>3</v>
      </c>
      <c r="D3" s="2"/>
      <c r="E3" s="2" t="s">
        <v>4</v>
      </c>
      <c r="F3" s="2"/>
      <c r="G3" s="2"/>
      <c r="H3" s="2"/>
      <c r="I3" s="2"/>
      <c r="J3" s="2"/>
      <c r="N3" s="2" t="s">
        <v>16</v>
      </c>
    </row>
    <row r="4" spans="1:16" ht="15.75" x14ac:dyDescent="0.25">
      <c r="A4" s="2"/>
      <c r="B4" s="2"/>
      <c r="C4" s="2"/>
      <c r="D4" s="2"/>
      <c r="E4" s="2" t="s">
        <v>166</v>
      </c>
      <c r="F4" s="2" t="s">
        <v>164</v>
      </c>
      <c r="G4" s="2" t="s">
        <v>165</v>
      </c>
      <c r="H4" s="2" t="s">
        <v>260</v>
      </c>
      <c r="I4" s="2" t="s">
        <v>167</v>
      </c>
      <c r="J4" s="2" t="s">
        <v>242</v>
      </c>
      <c r="K4" s="2" t="s">
        <v>163</v>
      </c>
      <c r="L4" s="2" t="s">
        <v>11</v>
      </c>
      <c r="M4" s="2" t="s">
        <v>258</v>
      </c>
      <c r="N4" s="2" t="s">
        <v>168</v>
      </c>
      <c r="O4" s="2" t="s">
        <v>170</v>
      </c>
      <c r="P4" s="2" t="s">
        <v>169</v>
      </c>
    </row>
    <row r="6" spans="1:16" x14ac:dyDescent="0.2">
      <c r="A6" s="4">
        <v>41453</v>
      </c>
      <c r="B6" t="s">
        <v>5</v>
      </c>
      <c r="C6" s="5"/>
      <c r="F6" s="5"/>
      <c r="G6" s="5">
        <v>15</v>
      </c>
      <c r="H6" s="5"/>
      <c r="I6" s="5"/>
      <c r="J6" s="5"/>
      <c r="N6" s="5"/>
    </row>
    <row r="7" spans="1:16" x14ac:dyDescent="0.2">
      <c r="A7" s="4">
        <v>41453</v>
      </c>
      <c r="B7" t="s">
        <v>6</v>
      </c>
      <c r="C7" s="5"/>
      <c r="F7" s="5"/>
      <c r="G7" s="5">
        <v>7</v>
      </c>
      <c r="H7" s="5"/>
      <c r="I7" s="5"/>
      <c r="J7" s="5"/>
      <c r="N7" s="5"/>
    </row>
    <row r="8" spans="1:16" x14ac:dyDescent="0.2">
      <c r="A8" s="4">
        <v>41453</v>
      </c>
      <c r="B8" t="s">
        <v>7</v>
      </c>
      <c r="C8" s="5"/>
      <c r="F8" s="5"/>
      <c r="G8" s="5">
        <v>15</v>
      </c>
      <c r="H8" s="5"/>
      <c r="I8" s="5"/>
      <c r="J8" s="5"/>
      <c r="L8">
        <v>30</v>
      </c>
      <c r="N8" s="5"/>
    </row>
    <row r="9" spans="1:16" x14ac:dyDescent="0.2">
      <c r="A9" s="4">
        <v>41456</v>
      </c>
      <c r="B9" t="s">
        <v>12</v>
      </c>
      <c r="C9" s="5"/>
      <c r="E9" s="5">
        <v>4.47</v>
      </c>
      <c r="F9" s="5"/>
      <c r="G9" s="5"/>
      <c r="H9" s="5"/>
      <c r="I9" s="5"/>
      <c r="J9" s="5"/>
      <c r="L9">
        <v>20</v>
      </c>
      <c r="N9" s="5"/>
    </row>
    <row r="10" spans="1:16" x14ac:dyDescent="0.2">
      <c r="A10" s="4">
        <v>41457</v>
      </c>
      <c r="B10" t="s">
        <v>9</v>
      </c>
      <c r="C10" s="5">
        <v>117.33</v>
      </c>
      <c r="E10" s="5"/>
      <c r="F10" s="5"/>
      <c r="G10" s="5"/>
      <c r="H10" s="5"/>
      <c r="I10" s="5"/>
      <c r="J10" s="5"/>
      <c r="L10">
        <v>30</v>
      </c>
      <c r="N10" s="5"/>
    </row>
    <row r="11" spans="1:16" x14ac:dyDescent="0.2">
      <c r="A11" s="4">
        <v>41461</v>
      </c>
      <c r="B11" t="s">
        <v>32</v>
      </c>
      <c r="C11" s="5"/>
      <c r="F11" s="5">
        <v>7.88</v>
      </c>
      <c r="G11" s="5"/>
      <c r="H11" s="5"/>
      <c r="I11" s="5"/>
      <c r="J11" s="5"/>
      <c r="N11" s="5"/>
    </row>
    <row r="12" spans="1:16" x14ac:dyDescent="0.2">
      <c r="A12" s="4">
        <v>41464</v>
      </c>
      <c r="B12" t="s">
        <v>26</v>
      </c>
      <c r="C12" s="5"/>
      <c r="E12" s="5"/>
      <c r="F12" s="5"/>
      <c r="G12" s="5"/>
      <c r="H12" s="5"/>
      <c r="I12" s="5"/>
      <c r="J12" s="5"/>
      <c r="L12">
        <v>44</v>
      </c>
      <c r="N12" s="5"/>
    </row>
    <row r="13" spans="1:16" x14ac:dyDescent="0.2">
      <c r="A13" s="4">
        <v>41467</v>
      </c>
      <c r="B13" t="s">
        <v>33</v>
      </c>
      <c r="C13" s="5"/>
      <c r="K13" s="5">
        <v>80</v>
      </c>
      <c r="N13" s="5"/>
    </row>
    <row r="14" spans="1:16" x14ac:dyDescent="0.2">
      <c r="A14" s="4">
        <v>41472</v>
      </c>
      <c r="B14" t="s">
        <v>34</v>
      </c>
      <c r="C14" s="5"/>
      <c r="E14" s="5"/>
      <c r="F14" s="5"/>
      <c r="G14" s="5"/>
      <c r="H14" s="5"/>
      <c r="I14" s="5"/>
      <c r="J14" s="5"/>
      <c r="L14">
        <v>44</v>
      </c>
      <c r="N14" s="5"/>
    </row>
    <row r="15" spans="1:16" x14ac:dyDescent="0.2">
      <c r="A15" s="4">
        <v>41479</v>
      </c>
      <c r="B15" t="s">
        <v>116</v>
      </c>
      <c r="C15" s="5"/>
      <c r="F15" s="5">
        <v>75</v>
      </c>
      <c r="G15" s="5"/>
      <c r="H15" s="5"/>
      <c r="I15" s="5"/>
      <c r="J15" s="5"/>
      <c r="N15" s="5"/>
    </row>
    <row r="16" spans="1:16" x14ac:dyDescent="0.2">
      <c r="A16" s="4">
        <v>41480</v>
      </c>
      <c r="B16" t="s">
        <v>30</v>
      </c>
      <c r="C16" s="5"/>
      <c r="F16" s="5"/>
      <c r="G16" s="5"/>
      <c r="H16" s="5"/>
      <c r="I16" s="5">
        <v>72</v>
      </c>
      <c r="J16" s="5"/>
    </row>
    <row r="17" spans="1:15" x14ac:dyDescent="0.2">
      <c r="A17" s="4">
        <v>41480</v>
      </c>
      <c r="B17" t="s">
        <v>31</v>
      </c>
      <c r="C17" s="5"/>
      <c r="F17" s="5"/>
      <c r="G17" s="5"/>
      <c r="H17" s="5"/>
      <c r="I17" s="5"/>
      <c r="J17" s="5"/>
      <c r="K17" s="5">
        <v>100</v>
      </c>
      <c r="L17">
        <v>43</v>
      </c>
      <c r="N17" s="5"/>
    </row>
    <row r="18" spans="1:15" x14ac:dyDescent="0.2">
      <c r="A18" s="4">
        <v>41482</v>
      </c>
      <c r="B18" t="s">
        <v>14</v>
      </c>
      <c r="C18" s="5"/>
      <c r="E18" s="5">
        <v>38.869999999999997</v>
      </c>
      <c r="F18" s="5"/>
      <c r="G18" s="5"/>
      <c r="H18" s="5"/>
      <c r="I18" s="5"/>
      <c r="J18" s="5"/>
      <c r="L18">
        <v>25</v>
      </c>
      <c r="N18" s="5"/>
    </row>
    <row r="19" spans="1:15" x14ac:dyDescent="0.2">
      <c r="A19" s="4">
        <v>41482</v>
      </c>
      <c r="B19" t="s">
        <v>115</v>
      </c>
      <c r="C19" s="5"/>
      <c r="E19" s="5">
        <v>-34.950000000000003</v>
      </c>
      <c r="F19" s="5"/>
      <c r="G19" s="5"/>
      <c r="H19" s="5"/>
      <c r="I19" s="5"/>
      <c r="J19" s="5"/>
      <c r="L19">
        <v>25</v>
      </c>
      <c r="N19" s="5"/>
    </row>
    <row r="20" spans="1:15" x14ac:dyDescent="0.2">
      <c r="A20" s="4">
        <v>41482</v>
      </c>
      <c r="B20" t="s">
        <v>14</v>
      </c>
      <c r="C20" s="5"/>
      <c r="E20" s="5">
        <v>42.15</v>
      </c>
      <c r="F20" s="5"/>
      <c r="G20" s="5"/>
      <c r="H20" s="5"/>
      <c r="I20" s="5"/>
      <c r="J20" s="5"/>
      <c r="N20" s="5"/>
    </row>
    <row r="21" spans="1:15" x14ac:dyDescent="0.2">
      <c r="A21" s="4">
        <v>41482</v>
      </c>
      <c r="B21" t="s">
        <v>13</v>
      </c>
      <c r="C21" s="5"/>
      <c r="E21" s="5">
        <v>15.88</v>
      </c>
      <c r="F21" s="5"/>
      <c r="G21" s="5"/>
      <c r="H21" s="5"/>
      <c r="I21" s="5"/>
      <c r="J21" s="5"/>
      <c r="L21">
        <v>10</v>
      </c>
      <c r="N21" s="5"/>
    </row>
    <row r="22" spans="1:15" x14ac:dyDescent="0.2">
      <c r="A22" s="4">
        <v>41485</v>
      </c>
      <c r="B22" t="s">
        <v>8</v>
      </c>
      <c r="C22" s="5">
        <v>113.9</v>
      </c>
      <c r="E22" s="5"/>
      <c r="F22" s="5"/>
      <c r="G22" s="5"/>
      <c r="H22" s="5"/>
      <c r="I22" s="5"/>
      <c r="J22" s="5"/>
      <c r="L22">
        <v>30</v>
      </c>
      <c r="N22" s="5"/>
    </row>
    <row r="23" spans="1:15" x14ac:dyDescent="0.2">
      <c r="A23" s="4">
        <v>41485</v>
      </c>
      <c r="B23" t="s">
        <v>10</v>
      </c>
      <c r="C23" s="5">
        <v>156.88</v>
      </c>
      <c r="E23" s="5"/>
      <c r="F23" s="5"/>
      <c r="G23" s="5"/>
      <c r="H23" s="5"/>
      <c r="I23" s="5"/>
      <c r="J23" s="5"/>
      <c r="L23">
        <v>30</v>
      </c>
      <c r="N23" s="5"/>
    </row>
    <row r="24" spans="1:15" x14ac:dyDescent="0.2">
      <c r="A24" s="4">
        <v>41486</v>
      </c>
      <c r="B24" t="s">
        <v>35</v>
      </c>
      <c r="C24" s="5"/>
      <c r="L24">
        <v>25</v>
      </c>
      <c r="O24" s="5">
        <v>15401.34</v>
      </c>
    </row>
    <row r="25" spans="1:15" x14ac:dyDescent="0.2">
      <c r="A25" s="4">
        <v>41486</v>
      </c>
      <c r="B25" t="s">
        <v>36</v>
      </c>
      <c r="C25" s="5"/>
      <c r="F25" s="5"/>
      <c r="G25" s="5"/>
      <c r="H25" s="5"/>
      <c r="I25" s="5">
        <v>25</v>
      </c>
      <c r="J25" s="5"/>
      <c r="N25" s="5"/>
    </row>
    <row r="26" spans="1:15" x14ac:dyDescent="0.2">
      <c r="A26" s="4">
        <v>41488</v>
      </c>
      <c r="B26" t="s">
        <v>32</v>
      </c>
      <c r="C26" s="5"/>
      <c r="E26" s="5">
        <v>7.88</v>
      </c>
      <c r="F26" s="5"/>
      <c r="G26" s="5"/>
      <c r="H26" s="5"/>
      <c r="I26" s="5"/>
      <c r="J26" s="5"/>
      <c r="N26" s="5"/>
    </row>
    <row r="27" spans="1:15" x14ac:dyDescent="0.2">
      <c r="A27" s="4">
        <v>41488</v>
      </c>
      <c r="B27" t="s">
        <v>15</v>
      </c>
      <c r="C27" s="5"/>
      <c r="E27" s="5"/>
      <c r="F27" s="5"/>
      <c r="G27" s="5"/>
      <c r="H27" s="5"/>
      <c r="I27" s="5"/>
      <c r="J27" s="5"/>
      <c r="L27">
        <v>10</v>
      </c>
      <c r="N27" s="5"/>
    </row>
    <row r="28" spans="1:15" x14ac:dyDescent="0.2">
      <c r="A28" s="4">
        <v>41497</v>
      </c>
      <c r="B28" t="s">
        <v>17</v>
      </c>
      <c r="C28" s="5"/>
      <c r="E28" s="5"/>
      <c r="F28" s="5"/>
      <c r="G28" s="5"/>
      <c r="H28" s="5"/>
      <c r="I28" s="5"/>
      <c r="J28" s="5"/>
      <c r="L28">
        <v>10</v>
      </c>
      <c r="N28" s="5"/>
    </row>
    <row r="29" spans="1:15" x14ac:dyDescent="0.2">
      <c r="A29" s="4">
        <v>41502</v>
      </c>
      <c r="B29" t="s">
        <v>29</v>
      </c>
      <c r="C29" s="5"/>
      <c r="E29" s="5">
        <v>6.95</v>
      </c>
      <c r="F29" s="5"/>
      <c r="G29" s="5"/>
      <c r="H29" s="5"/>
      <c r="I29" s="5"/>
      <c r="J29" s="5"/>
      <c r="N29" s="5"/>
    </row>
    <row r="30" spans="1:15" x14ac:dyDescent="0.2">
      <c r="A30" s="4">
        <v>41503</v>
      </c>
      <c r="B30" t="s">
        <v>18</v>
      </c>
      <c r="C30" s="5"/>
      <c r="E30" s="5"/>
      <c r="F30" s="5"/>
      <c r="G30" s="5"/>
      <c r="H30" s="5"/>
      <c r="I30" s="5"/>
      <c r="J30" s="5"/>
      <c r="L30">
        <v>25</v>
      </c>
      <c r="N30" s="5"/>
    </row>
    <row r="31" spans="1:15" x14ac:dyDescent="0.2">
      <c r="A31" s="4">
        <v>41504</v>
      </c>
      <c r="B31" t="s">
        <v>19</v>
      </c>
      <c r="C31" s="5"/>
      <c r="E31" s="5"/>
      <c r="F31" s="5"/>
      <c r="G31" s="5"/>
      <c r="H31" s="5"/>
      <c r="I31" s="5"/>
      <c r="J31" s="5"/>
      <c r="L31">
        <v>10</v>
      </c>
      <c r="N31" s="5"/>
    </row>
    <row r="32" spans="1:15" x14ac:dyDescent="0.2">
      <c r="A32" s="4">
        <v>41505</v>
      </c>
      <c r="B32" t="s">
        <v>27</v>
      </c>
      <c r="C32" s="5"/>
      <c r="K32" s="5">
        <v>10</v>
      </c>
      <c r="N32" s="5"/>
    </row>
    <row r="33" spans="1:14" x14ac:dyDescent="0.2">
      <c r="A33" s="4">
        <v>41508</v>
      </c>
      <c r="B33" t="s">
        <v>28</v>
      </c>
      <c r="C33" s="5"/>
      <c r="F33" s="5">
        <v>75</v>
      </c>
      <c r="G33" s="5"/>
      <c r="H33" s="5"/>
      <c r="I33" s="5"/>
      <c r="J33" s="5"/>
      <c r="L33">
        <v>8</v>
      </c>
      <c r="N33" s="5"/>
    </row>
    <row r="34" spans="1:14" x14ac:dyDescent="0.2">
      <c r="A34" s="4">
        <v>41516</v>
      </c>
      <c r="B34" t="s">
        <v>42</v>
      </c>
      <c r="D34" s="5"/>
      <c r="K34" s="5">
        <v>360</v>
      </c>
    </row>
    <row r="35" spans="1:14" x14ac:dyDescent="0.2">
      <c r="A35" s="4">
        <v>41523</v>
      </c>
      <c r="B35" t="s">
        <v>59</v>
      </c>
      <c r="C35" s="5"/>
      <c r="F35" s="5">
        <v>17</v>
      </c>
      <c r="G35" s="5"/>
      <c r="H35" s="5"/>
      <c r="I35" s="5"/>
      <c r="J35" s="5"/>
      <c r="N35" s="5"/>
    </row>
    <row r="36" spans="1:14" x14ac:dyDescent="0.2">
      <c r="A36" s="4">
        <v>41523</v>
      </c>
      <c r="B36" t="s">
        <v>60</v>
      </c>
      <c r="C36" s="5"/>
      <c r="E36" s="5">
        <v>7.88</v>
      </c>
      <c r="F36" s="5"/>
      <c r="G36" s="5"/>
      <c r="H36" s="5"/>
      <c r="I36" s="5"/>
      <c r="J36" s="5"/>
      <c r="N36" s="5"/>
    </row>
    <row r="37" spans="1:14" x14ac:dyDescent="0.2">
      <c r="A37" s="4">
        <v>41529</v>
      </c>
      <c r="B37" t="s">
        <v>127</v>
      </c>
      <c r="C37" s="5"/>
      <c r="E37" s="5">
        <v>119.75</v>
      </c>
      <c r="F37" s="5"/>
      <c r="G37" s="5"/>
      <c r="H37" s="5"/>
      <c r="I37" s="5"/>
      <c r="J37" s="5"/>
      <c r="L37">
        <v>10</v>
      </c>
      <c r="N37" s="5"/>
    </row>
    <row r="38" spans="1:14" x14ac:dyDescent="0.2">
      <c r="A38" s="4">
        <v>41544</v>
      </c>
      <c r="B38" t="s">
        <v>61</v>
      </c>
      <c r="C38" s="5"/>
      <c r="F38" s="5">
        <v>10.57</v>
      </c>
      <c r="G38" s="5"/>
      <c r="H38" s="5"/>
      <c r="I38" s="5"/>
      <c r="J38" s="5"/>
      <c r="N38" s="5"/>
    </row>
    <row r="39" spans="1:14" x14ac:dyDescent="0.2">
      <c r="A39" s="4">
        <v>41544</v>
      </c>
      <c r="B39" t="s">
        <v>62</v>
      </c>
      <c r="C39" s="5"/>
      <c r="F39" s="5">
        <v>28.85</v>
      </c>
      <c r="G39" s="5"/>
      <c r="H39" s="5"/>
      <c r="I39" s="5"/>
      <c r="J39" s="5"/>
      <c r="N39" s="5"/>
    </row>
    <row r="40" spans="1:14" x14ac:dyDescent="0.2">
      <c r="A40" s="4">
        <v>41546</v>
      </c>
      <c r="B40" s="14" t="s">
        <v>255</v>
      </c>
      <c r="C40" s="5"/>
      <c r="E40">
        <v>27.52</v>
      </c>
      <c r="F40" s="5"/>
      <c r="G40" s="5"/>
      <c r="H40" s="5"/>
      <c r="I40" s="5"/>
      <c r="J40" s="5"/>
      <c r="N40" s="5"/>
    </row>
    <row r="41" spans="1:14" x14ac:dyDescent="0.2">
      <c r="A41" s="4">
        <v>41560</v>
      </c>
      <c r="B41" t="s">
        <v>43</v>
      </c>
      <c r="D41" s="5"/>
      <c r="K41" s="5">
        <v>200</v>
      </c>
    </row>
    <row r="42" spans="1:14" x14ac:dyDescent="0.2">
      <c r="A42" s="4">
        <v>41563</v>
      </c>
      <c r="B42" t="s">
        <v>44</v>
      </c>
      <c r="D42" s="5"/>
      <c r="K42" s="5">
        <v>200</v>
      </c>
    </row>
    <row r="43" spans="1:14" x14ac:dyDescent="0.2">
      <c r="A43" s="4">
        <v>41564</v>
      </c>
      <c r="B43" t="s">
        <v>37</v>
      </c>
      <c r="C43" s="5"/>
      <c r="K43" s="5">
        <v>50</v>
      </c>
      <c r="N43" s="5"/>
    </row>
    <row r="44" spans="1:14" x14ac:dyDescent="0.2">
      <c r="A44" s="4">
        <v>41578</v>
      </c>
      <c r="B44" t="s">
        <v>236</v>
      </c>
      <c r="C44" s="5"/>
      <c r="K44" s="5">
        <v>35</v>
      </c>
      <c r="N44" s="5"/>
    </row>
    <row r="45" spans="1:14" x14ac:dyDescent="0.2">
      <c r="A45" s="4">
        <v>41559</v>
      </c>
      <c r="B45" t="s">
        <v>46</v>
      </c>
      <c r="D45" s="5"/>
      <c r="F45" s="5">
        <v>58.96</v>
      </c>
    </row>
    <row r="46" spans="1:14" x14ac:dyDescent="0.2">
      <c r="A46" s="4">
        <v>41586</v>
      </c>
      <c r="B46" t="s">
        <v>237</v>
      </c>
      <c r="D46" s="5"/>
      <c r="F46" s="5">
        <v>14.74</v>
      </c>
    </row>
    <row r="47" spans="1:14" x14ac:dyDescent="0.2">
      <c r="A47" s="4">
        <v>41596</v>
      </c>
      <c r="B47" t="s">
        <v>45</v>
      </c>
      <c r="D47" s="5"/>
      <c r="K47" s="5">
        <v>150</v>
      </c>
    </row>
    <row r="48" spans="1:14" x14ac:dyDescent="0.2">
      <c r="A48" s="4">
        <v>41599</v>
      </c>
      <c r="B48" t="s">
        <v>38</v>
      </c>
      <c r="C48" s="5"/>
      <c r="E48" s="5">
        <v>9.1999999999999993</v>
      </c>
      <c r="F48" s="5"/>
      <c r="G48" s="5"/>
      <c r="H48" s="5"/>
      <c r="I48" s="5"/>
      <c r="J48" s="5"/>
      <c r="N48" s="5"/>
    </row>
    <row r="49" spans="1:14" x14ac:dyDescent="0.2">
      <c r="A49" s="4">
        <v>41603</v>
      </c>
      <c r="B49" t="s">
        <v>66</v>
      </c>
      <c r="C49" s="5"/>
      <c r="F49" s="5"/>
      <c r="G49" s="5">
        <v>39.299999999999997</v>
      </c>
      <c r="H49" s="5"/>
      <c r="I49" s="5"/>
      <c r="J49" s="5"/>
      <c r="N49" s="5"/>
    </row>
    <row r="50" spans="1:14" x14ac:dyDescent="0.2">
      <c r="A50" s="4">
        <v>41604</v>
      </c>
      <c r="B50" t="s">
        <v>63</v>
      </c>
      <c r="C50" s="5"/>
      <c r="F50" s="5">
        <v>23.78</v>
      </c>
      <c r="G50" s="5"/>
      <c r="H50" s="5"/>
      <c r="I50" s="5"/>
      <c r="J50" s="5"/>
      <c r="N50" s="5"/>
    </row>
    <row r="51" spans="1:14" x14ac:dyDescent="0.2">
      <c r="A51" s="4">
        <v>41604</v>
      </c>
      <c r="B51" t="s">
        <v>239</v>
      </c>
      <c r="C51" s="5"/>
      <c r="F51" s="5">
        <v>91.42</v>
      </c>
      <c r="G51" s="5"/>
      <c r="H51" s="5"/>
      <c r="I51" s="5"/>
      <c r="J51" s="5"/>
      <c r="L51">
        <v>10</v>
      </c>
      <c r="N51" s="5"/>
    </row>
    <row r="52" spans="1:14" x14ac:dyDescent="0.2">
      <c r="A52" s="4">
        <v>41617</v>
      </c>
      <c r="B52" t="s">
        <v>238</v>
      </c>
      <c r="C52" s="5"/>
      <c r="E52" s="5"/>
      <c r="F52" s="5"/>
      <c r="G52" s="5"/>
      <c r="H52" s="5"/>
      <c r="I52" s="5"/>
      <c r="J52" s="5"/>
      <c r="K52">
        <v>250</v>
      </c>
      <c r="L52">
        <v>25</v>
      </c>
      <c r="N52" s="5"/>
    </row>
    <row r="53" spans="1:14" x14ac:dyDescent="0.2">
      <c r="A53" s="4">
        <v>41620</v>
      </c>
      <c r="B53" t="s">
        <v>50</v>
      </c>
      <c r="D53" s="5"/>
      <c r="K53" s="5">
        <v>200</v>
      </c>
    </row>
    <row r="54" spans="1:14" x14ac:dyDescent="0.2">
      <c r="A54" s="4">
        <v>41625</v>
      </c>
      <c r="B54" t="s">
        <v>51</v>
      </c>
      <c r="D54" s="5"/>
      <c r="K54" s="5">
        <v>200</v>
      </c>
    </row>
    <row r="55" spans="1:14" x14ac:dyDescent="0.2">
      <c r="A55" s="4">
        <v>41625</v>
      </c>
      <c r="B55" t="s">
        <v>130</v>
      </c>
      <c r="C55" s="5"/>
      <c r="E55" s="5"/>
      <c r="F55" s="5"/>
      <c r="G55" s="5"/>
      <c r="H55" s="5"/>
      <c r="I55" s="5"/>
      <c r="J55" s="5"/>
      <c r="L55">
        <v>48</v>
      </c>
      <c r="N55" s="5"/>
    </row>
    <row r="56" spans="1:14" x14ac:dyDescent="0.2">
      <c r="A56" s="4">
        <v>41626</v>
      </c>
      <c r="B56" t="s">
        <v>104</v>
      </c>
      <c r="C56" s="5"/>
      <c r="E56" s="5">
        <v>16.96</v>
      </c>
      <c r="F56" s="5"/>
      <c r="G56" s="5"/>
      <c r="H56" s="5"/>
      <c r="I56" s="5"/>
      <c r="J56" s="5"/>
      <c r="N56" s="5"/>
    </row>
    <row r="57" spans="1:14" x14ac:dyDescent="0.2">
      <c r="A57" s="4">
        <v>41626</v>
      </c>
      <c r="B57" t="s">
        <v>131</v>
      </c>
      <c r="C57" s="5"/>
      <c r="E57" s="5">
        <v>13.42</v>
      </c>
      <c r="F57" s="5"/>
      <c r="G57" s="5"/>
      <c r="H57" s="5"/>
      <c r="I57" s="5"/>
      <c r="J57" s="5"/>
      <c r="L57">
        <v>24</v>
      </c>
      <c r="N57" s="5"/>
    </row>
    <row r="58" spans="1:14" x14ac:dyDescent="0.2">
      <c r="A58" s="4">
        <v>41626</v>
      </c>
      <c r="B58" t="s">
        <v>22</v>
      </c>
      <c r="C58" s="5"/>
      <c r="E58" s="5">
        <v>16.690000000000001</v>
      </c>
      <c r="F58" s="5"/>
      <c r="G58" s="5"/>
      <c r="H58" s="5"/>
      <c r="I58" s="5"/>
      <c r="J58" s="5"/>
      <c r="N58" s="5"/>
    </row>
    <row r="59" spans="1:14" x14ac:dyDescent="0.2">
      <c r="A59" s="4">
        <v>41626</v>
      </c>
      <c r="B59" t="s">
        <v>65</v>
      </c>
      <c r="C59" s="5"/>
      <c r="F59" s="5"/>
      <c r="G59" s="5">
        <v>6.55</v>
      </c>
      <c r="H59" s="5"/>
      <c r="I59" s="5"/>
      <c r="J59" s="5"/>
      <c r="N59" s="5"/>
    </row>
    <row r="60" spans="1:14" x14ac:dyDescent="0.2">
      <c r="A60" s="4">
        <v>41627</v>
      </c>
      <c r="B60" t="s">
        <v>132</v>
      </c>
      <c r="C60" s="5">
        <v>135</v>
      </c>
      <c r="E60" s="5"/>
      <c r="F60" s="5"/>
      <c r="G60" s="5"/>
      <c r="H60" s="5"/>
      <c r="I60" s="5"/>
      <c r="J60" s="5"/>
      <c r="L60">
        <v>56</v>
      </c>
      <c r="N60" s="5"/>
    </row>
    <row r="61" spans="1:14" x14ac:dyDescent="0.2">
      <c r="A61" s="4">
        <v>41628</v>
      </c>
      <c r="B61" t="s">
        <v>20</v>
      </c>
      <c r="C61" s="5"/>
      <c r="K61" s="5">
        <v>120</v>
      </c>
      <c r="N61" s="5"/>
    </row>
    <row r="62" spans="1:14" x14ac:dyDescent="0.2">
      <c r="A62" s="4">
        <v>41629</v>
      </c>
      <c r="B62" t="s">
        <v>133</v>
      </c>
      <c r="C62" s="5"/>
      <c r="E62" s="5">
        <v>5.89</v>
      </c>
      <c r="F62" s="5"/>
      <c r="G62" s="5"/>
      <c r="H62" s="5"/>
      <c r="I62" s="5"/>
      <c r="J62" s="5"/>
      <c r="L62">
        <v>26</v>
      </c>
      <c r="N62" s="5"/>
    </row>
    <row r="63" spans="1:14" x14ac:dyDescent="0.2">
      <c r="A63" s="4">
        <v>41632</v>
      </c>
      <c r="B63" t="s">
        <v>52</v>
      </c>
      <c r="D63" s="5"/>
      <c r="K63" s="5">
        <v>200</v>
      </c>
    </row>
    <row r="64" spans="1:14" x14ac:dyDescent="0.2">
      <c r="A64" s="4">
        <v>41636</v>
      </c>
      <c r="B64" t="s">
        <v>53</v>
      </c>
      <c r="D64" s="5"/>
      <c r="K64" s="5">
        <v>150</v>
      </c>
    </row>
    <row r="65" spans="1:16" x14ac:dyDescent="0.2">
      <c r="A65" s="4">
        <v>41638</v>
      </c>
      <c r="B65" t="s">
        <v>54</v>
      </c>
      <c r="D65" s="5"/>
      <c r="K65" s="5">
        <v>250</v>
      </c>
    </row>
    <row r="66" spans="1:16" x14ac:dyDescent="0.2">
      <c r="A66" s="4">
        <v>41638</v>
      </c>
      <c r="B66" t="s">
        <v>128</v>
      </c>
      <c r="C66" s="5">
        <v>154.04</v>
      </c>
      <c r="D66" s="5"/>
      <c r="L66">
        <v>37</v>
      </c>
    </row>
    <row r="67" spans="1:16" x14ac:dyDescent="0.2">
      <c r="A67" s="4">
        <v>41639</v>
      </c>
      <c r="B67" t="s">
        <v>39</v>
      </c>
      <c r="C67" s="5"/>
      <c r="F67" s="5"/>
      <c r="G67" s="5">
        <v>370.49</v>
      </c>
      <c r="H67" s="5"/>
      <c r="I67" s="5"/>
      <c r="J67" s="5"/>
      <c r="N67" s="5"/>
    </row>
    <row r="68" spans="1:16" x14ac:dyDescent="0.2">
      <c r="A68" s="4">
        <v>41639</v>
      </c>
      <c r="B68" t="s">
        <v>40</v>
      </c>
      <c r="C68" s="5"/>
      <c r="F68" s="5"/>
      <c r="G68" s="5">
        <v>454.62</v>
      </c>
      <c r="H68" s="5"/>
      <c r="I68" s="5"/>
      <c r="J68" s="5"/>
      <c r="N68" s="5"/>
    </row>
    <row r="69" spans="1:16" x14ac:dyDescent="0.2">
      <c r="A69" s="4">
        <v>41639</v>
      </c>
      <c r="B69" t="s">
        <v>32</v>
      </c>
      <c r="C69" s="5"/>
      <c r="E69" s="5"/>
      <c r="F69" s="5">
        <v>98.54</v>
      </c>
      <c r="G69" s="5"/>
      <c r="H69" s="5"/>
      <c r="I69" s="5"/>
      <c r="J69" s="5"/>
      <c r="N69" s="5"/>
    </row>
    <row r="70" spans="1:16" x14ac:dyDescent="0.2">
      <c r="A70" s="4">
        <v>41639</v>
      </c>
      <c r="B70" t="s">
        <v>261</v>
      </c>
      <c r="C70" s="5">
        <v>112</v>
      </c>
      <c r="E70" s="5"/>
      <c r="F70" s="5"/>
      <c r="G70" s="5"/>
      <c r="H70" s="5">
        <v>22.65</v>
      </c>
      <c r="I70" s="5">
        <v>15</v>
      </c>
      <c r="J70" s="5"/>
      <c r="N70" s="5"/>
    </row>
    <row r="71" spans="1:16" x14ac:dyDescent="0.2">
      <c r="A71" s="4">
        <v>41645</v>
      </c>
      <c r="B71" t="s">
        <v>64</v>
      </c>
      <c r="C71" s="5"/>
      <c r="F71" s="5"/>
      <c r="G71" s="5">
        <v>0.66</v>
      </c>
      <c r="H71" s="5"/>
      <c r="I71" s="5"/>
      <c r="J71" s="5"/>
      <c r="N71" s="5"/>
    </row>
    <row r="72" spans="1:16" x14ac:dyDescent="0.2">
      <c r="A72" s="4">
        <v>41647</v>
      </c>
      <c r="B72" t="s">
        <v>39</v>
      </c>
      <c r="C72" s="5"/>
      <c r="F72" s="5"/>
      <c r="G72" s="5">
        <v>36</v>
      </c>
      <c r="H72" s="5"/>
      <c r="I72" s="5"/>
      <c r="J72" s="5"/>
      <c r="N72" s="5"/>
    </row>
    <row r="73" spans="1:16" x14ac:dyDescent="0.2">
      <c r="A73" s="4">
        <v>41648</v>
      </c>
      <c r="B73" t="s">
        <v>134</v>
      </c>
      <c r="C73" s="5"/>
      <c r="E73" s="5">
        <v>30</v>
      </c>
      <c r="F73" s="5"/>
      <c r="G73" s="5"/>
      <c r="H73" s="5"/>
      <c r="I73" s="5"/>
      <c r="J73" s="5"/>
      <c r="L73">
        <v>42</v>
      </c>
      <c r="N73" s="5"/>
    </row>
    <row r="74" spans="1:16" x14ac:dyDescent="0.2">
      <c r="A74" s="4">
        <v>41652</v>
      </c>
      <c r="B74" t="s">
        <v>135</v>
      </c>
      <c r="C74" s="5"/>
      <c r="E74" s="5"/>
      <c r="F74" s="5"/>
      <c r="G74" s="5"/>
      <c r="H74" s="5"/>
      <c r="I74" s="5"/>
      <c r="J74" s="5"/>
      <c r="L74">
        <v>29</v>
      </c>
      <c r="N74" s="5">
        <v>79.73</v>
      </c>
    </row>
    <row r="75" spans="1:16" x14ac:dyDescent="0.2">
      <c r="A75" s="4">
        <v>41654</v>
      </c>
      <c r="B75" t="s">
        <v>240</v>
      </c>
      <c r="C75" s="5"/>
      <c r="E75" s="5"/>
      <c r="F75" s="5"/>
      <c r="G75" s="5"/>
      <c r="H75" s="5"/>
      <c r="I75" s="5"/>
      <c r="J75" s="5"/>
      <c r="N75" s="5"/>
      <c r="P75" s="5">
        <v>200</v>
      </c>
    </row>
    <row r="76" spans="1:16" x14ac:dyDescent="0.2">
      <c r="A76" s="4">
        <v>41660</v>
      </c>
      <c r="B76" t="s">
        <v>68</v>
      </c>
      <c r="C76" s="5">
        <v>720</v>
      </c>
      <c r="E76" s="5"/>
      <c r="F76" s="5"/>
      <c r="G76" s="5"/>
      <c r="H76" s="5"/>
      <c r="I76" s="5"/>
      <c r="J76" s="5"/>
      <c r="L76">
        <v>215</v>
      </c>
      <c r="N76" s="5"/>
    </row>
    <row r="77" spans="1:16" x14ac:dyDescent="0.2">
      <c r="A77" s="4">
        <v>41662</v>
      </c>
      <c r="B77" t="s">
        <v>138</v>
      </c>
      <c r="C77" s="5"/>
      <c r="E77" s="5"/>
      <c r="F77" s="5"/>
      <c r="G77" s="5"/>
      <c r="H77" s="5"/>
      <c r="I77" s="5"/>
      <c r="J77" s="5"/>
      <c r="L77">
        <v>56</v>
      </c>
      <c r="N77" s="5"/>
    </row>
    <row r="78" spans="1:16" x14ac:dyDescent="0.2">
      <c r="A78" s="4">
        <v>41662</v>
      </c>
      <c r="B78" s="14" t="s">
        <v>241</v>
      </c>
      <c r="C78" s="5"/>
      <c r="E78" s="5"/>
      <c r="F78" s="5">
        <v>5.82</v>
      </c>
      <c r="G78" s="5"/>
      <c r="H78" s="5"/>
      <c r="I78" s="5"/>
      <c r="J78" s="5"/>
      <c r="N78" s="5"/>
    </row>
    <row r="79" spans="1:16" x14ac:dyDescent="0.2">
      <c r="A79" s="4">
        <v>41663</v>
      </c>
      <c r="B79" t="s">
        <v>136</v>
      </c>
      <c r="C79" s="5"/>
      <c r="L79">
        <v>24</v>
      </c>
      <c r="P79" s="5">
        <v>500</v>
      </c>
    </row>
    <row r="80" spans="1:16" x14ac:dyDescent="0.2">
      <c r="A80" s="4">
        <v>41664</v>
      </c>
      <c r="B80" t="s">
        <v>137</v>
      </c>
      <c r="E80" s="5"/>
      <c r="F80" s="5"/>
      <c r="G80" s="5"/>
      <c r="H80" s="5"/>
      <c r="I80" s="5"/>
      <c r="J80" s="5"/>
      <c r="L80">
        <v>45</v>
      </c>
      <c r="N80" s="5"/>
    </row>
    <row r="81" spans="1:16" x14ac:dyDescent="0.2">
      <c r="A81" s="4">
        <v>41675</v>
      </c>
      <c r="B81" t="s">
        <v>235</v>
      </c>
      <c r="E81" s="5"/>
      <c r="F81" s="5"/>
      <c r="G81" s="5"/>
      <c r="H81" s="5"/>
      <c r="I81" s="5"/>
      <c r="J81" s="5">
        <v>150</v>
      </c>
      <c r="K81">
        <v>150</v>
      </c>
      <c r="N81" s="5"/>
    </row>
    <row r="82" spans="1:16" x14ac:dyDescent="0.2">
      <c r="A82" s="4">
        <v>41677</v>
      </c>
      <c r="B82" t="s">
        <v>69</v>
      </c>
      <c r="D82" s="5"/>
      <c r="F82" s="5">
        <v>157.34</v>
      </c>
    </row>
    <row r="83" spans="1:16" ht="12" customHeight="1" x14ac:dyDescent="0.2">
      <c r="A83" s="4">
        <v>41689</v>
      </c>
      <c r="B83" t="s">
        <v>93</v>
      </c>
      <c r="E83" s="5"/>
      <c r="F83" s="5"/>
      <c r="G83" s="5"/>
      <c r="H83" s="5"/>
      <c r="I83" s="5"/>
      <c r="J83" s="5"/>
      <c r="L83">
        <v>42</v>
      </c>
      <c r="N83" s="5"/>
    </row>
    <row r="84" spans="1:16" ht="12" customHeight="1" x14ac:dyDescent="0.2">
      <c r="A84" s="4">
        <v>41690</v>
      </c>
      <c r="B84" t="s">
        <v>129</v>
      </c>
      <c r="E84" s="5">
        <v>15</v>
      </c>
      <c r="F84" s="5"/>
      <c r="G84" s="5"/>
      <c r="H84" s="5"/>
      <c r="I84" s="5"/>
      <c r="J84" s="5"/>
      <c r="N84" s="5"/>
    </row>
    <row r="85" spans="1:16" ht="12" customHeight="1" x14ac:dyDescent="0.2">
      <c r="A85" s="4">
        <v>41690</v>
      </c>
      <c r="B85" t="s">
        <v>94</v>
      </c>
      <c r="E85" s="5">
        <v>10</v>
      </c>
      <c r="F85" s="5"/>
      <c r="G85" s="5"/>
      <c r="H85" s="5"/>
      <c r="I85" s="5"/>
      <c r="J85" s="5"/>
      <c r="L85">
        <v>48</v>
      </c>
      <c r="P85" s="5">
        <v>2500</v>
      </c>
    </row>
    <row r="86" spans="1:16" x14ac:dyDescent="0.2">
      <c r="A86" s="4">
        <v>41690</v>
      </c>
      <c r="B86" t="s">
        <v>105</v>
      </c>
      <c r="E86" s="5">
        <v>12.8</v>
      </c>
      <c r="F86" s="5"/>
      <c r="G86" s="5"/>
      <c r="H86" s="5"/>
      <c r="I86" s="5"/>
      <c r="J86" s="5"/>
      <c r="L86">
        <v>10</v>
      </c>
      <c r="N86" s="5"/>
    </row>
    <row r="87" spans="1:16" x14ac:dyDescent="0.2">
      <c r="A87" s="4">
        <v>41694</v>
      </c>
      <c r="B87" t="s">
        <v>139</v>
      </c>
      <c r="E87" s="5">
        <v>20.45</v>
      </c>
      <c r="F87" s="5"/>
      <c r="G87" s="5"/>
      <c r="H87" s="5"/>
      <c r="I87" s="5"/>
      <c r="J87" s="5"/>
      <c r="L87">
        <v>24</v>
      </c>
      <c r="N87" s="5"/>
    </row>
    <row r="88" spans="1:16" x14ac:dyDescent="0.2">
      <c r="A88" s="4">
        <v>41696</v>
      </c>
      <c r="B88" t="s">
        <v>95</v>
      </c>
      <c r="F88" s="5">
        <v>10.6</v>
      </c>
      <c r="G88" s="5"/>
      <c r="H88" s="5"/>
      <c r="I88" s="5"/>
      <c r="J88" s="5"/>
      <c r="L88">
        <v>5</v>
      </c>
      <c r="N88" s="5"/>
    </row>
    <row r="89" spans="1:16" x14ac:dyDescent="0.2">
      <c r="A89" s="4">
        <v>41698</v>
      </c>
      <c r="B89" s="14" t="s">
        <v>256</v>
      </c>
      <c r="E89" s="5">
        <v>5.43</v>
      </c>
      <c r="F89" s="5"/>
      <c r="G89" s="5"/>
      <c r="H89" s="5"/>
      <c r="I89" s="5"/>
      <c r="J89" s="5"/>
      <c r="N89" s="5"/>
    </row>
    <row r="90" spans="1:16" x14ac:dyDescent="0.2">
      <c r="A90" s="4">
        <v>41698</v>
      </c>
      <c r="B90" t="s">
        <v>106</v>
      </c>
      <c r="E90" s="5">
        <v>38.229999999999997</v>
      </c>
      <c r="F90" s="5"/>
      <c r="G90" s="5"/>
      <c r="H90" s="5"/>
      <c r="I90" s="5"/>
      <c r="J90" s="5"/>
      <c r="L90">
        <v>10</v>
      </c>
      <c r="N90" s="5"/>
    </row>
    <row r="91" spans="1:16" x14ac:dyDescent="0.2">
      <c r="A91" s="4">
        <v>41701</v>
      </c>
      <c r="B91" t="s">
        <v>140</v>
      </c>
      <c r="E91" s="5"/>
      <c r="F91" s="5"/>
      <c r="G91" s="5"/>
      <c r="H91" s="5"/>
      <c r="I91" s="5"/>
      <c r="J91" s="5"/>
      <c r="L91">
        <v>25</v>
      </c>
      <c r="N91" s="5"/>
    </row>
    <row r="92" spans="1:16" x14ac:dyDescent="0.2">
      <c r="A92" s="4">
        <v>41702</v>
      </c>
      <c r="B92" t="s">
        <v>141</v>
      </c>
      <c r="C92" s="5">
        <v>436.08</v>
      </c>
      <c r="E92" s="5"/>
      <c r="F92" s="5"/>
      <c r="G92" s="5"/>
      <c r="H92" s="5"/>
      <c r="I92" s="5"/>
      <c r="J92" s="5"/>
      <c r="L92">
        <v>35</v>
      </c>
      <c r="N92" s="5"/>
    </row>
    <row r="93" spans="1:16" x14ac:dyDescent="0.2">
      <c r="A93" s="4">
        <v>41706</v>
      </c>
      <c r="B93" t="s">
        <v>142</v>
      </c>
      <c r="C93" s="5"/>
      <c r="E93" s="5"/>
      <c r="F93" s="5"/>
      <c r="G93" s="5"/>
      <c r="H93" s="5"/>
      <c r="I93" s="5"/>
      <c r="J93" s="5"/>
      <c r="L93">
        <v>25</v>
      </c>
      <c r="N93" s="5"/>
    </row>
    <row r="94" spans="1:16" x14ac:dyDescent="0.2">
      <c r="A94" s="4">
        <v>41707</v>
      </c>
      <c r="B94" t="s">
        <v>143</v>
      </c>
      <c r="C94" s="5"/>
      <c r="E94" s="5"/>
      <c r="F94" s="5"/>
      <c r="G94" s="5"/>
      <c r="H94" s="5"/>
      <c r="I94" s="5"/>
      <c r="J94" s="5"/>
      <c r="L94">
        <v>25</v>
      </c>
      <c r="N94" s="5"/>
    </row>
    <row r="95" spans="1:16" x14ac:dyDescent="0.2">
      <c r="A95" s="4">
        <v>41709</v>
      </c>
      <c r="B95" t="s">
        <v>89</v>
      </c>
      <c r="D95" s="5"/>
      <c r="F95" s="5">
        <v>213.26</v>
      </c>
      <c r="L95">
        <v>12</v>
      </c>
    </row>
    <row r="96" spans="1:16" x14ac:dyDescent="0.2">
      <c r="A96" s="4">
        <v>41715</v>
      </c>
      <c r="B96" t="s">
        <v>144</v>
      </c>
      <c r="C96" s="5">
        <v>163.12</v>
      </c>
      <c r="F96" s="5"/>
      <c r="G96" s="5"/>
      <c r="H96" s="5"/>
      <c r="I96" s="5"/>
      <c r="J96" s="5"/>
      <c r="L96">
        <v>90</v>
      </c>
      <c r="N96" s="5"/>
    </row>
    <row r="97" spans="1:14" x14ac:dyDescent="0.2">
      <c r="A97" s="4">
        <v>41716</v>
      </c>
      <c r="B97" t="s">
        <v>145</v>
      </c>
      <c r="E97" s="5">
        <v>2.82</v>
      </c>
      <c r="F97" s="5"/>
      <c r="G97" s="5"/>
      <c r="H97" s="5"/>
      <c r="I97" s="5"/>
      <c r="J97" s="5"/>
      <c r="L97">
        <v>5</v>
      </c>
      <c r="N97" s="5"/>
    </row>
    <row r="98" spans="1:14" x14ac:dyDescent="0.2">
      <c r="A98" s="4">
        <v>41723</v>
      </c>
      <c r="B98" t="s">
        <v>234</v>
      </c>
      <c r="E98" s="5"/>
      <c r="F98" s="5"/>
      <c r="G98" s="5">
        <v>302.5</v>
      </c>
      <c r="H98" s="5"/>
      <c r="I98" s="5"/>
      <c r="J98" s="5"/>
      <c r="L98">
        <v>15</v>
      </c>
      <c r="N98" s="5"/>
    </row>
    <row r="99" spans="1:14" x14ac:dyDescent="0.2">
      <c r="A99" s="4">
        <v>41724</v>
      </c>
      <c r="B99" t="s">
        <v>146</v>
      </c>
      <c r="E99" s="5">
        <v>37.130000000000003</v>
      </c>
      <c r="F99" s="5"/>
      <c r="G99" s="5"/>
      <c r="H99" s="5"/>
      <c r="I99" s="5"/>
      <c r="J99" s="5"/>
      <c r="L99">
        <v>26</v>
      </c>
      <c r="N99" s="5"/>
    </row>
    <row r="100" spans="1:14" x14ac:dyDescent="0.2">
      <c r="A100" s="4">
        <v>41724</v>
      </c>
      <c r="B100" t="s">
        <v>111</v>
      </c>
      <c r="E100" s="5">
        <v>-38.229999999999997</v>
      </c>
      <c r="F100" s="5"/>
      <c r="G100" s="5"/>
      <c r="H100" s="5"/>
      <c r="I100" s="5"/>
      <c r="J100" s="5"/>
      <c r="L100">
        <v>10</v>
      </c>
      <c r="N100" s="5"/>
    </row>
    <row r="101" spans="1:14" x14ac:dyDescent="0.2">
      <c r="A101" s="4">
        <v>41724</v>
      </c>
      <c r="B101" t="s">
        <v>146</v>
      </c>
      <c r="E101" s="5">
        <v>13.1</v>
      </c>
      <c r="F101" s="5"/>
      <c r="G101" s="5"/>
      <c r="H101" s="5"/>
      <c r="I101" s="5"/>
      <c r="J101" s="5"/>
      <c r="N101" s="5"/>
    </row>
    <row r="102" spans="1:14" x14ac:dyDescent="0.2">
      <c r="A102" s="4">
        <v>41724</v>
      </c>
      <c r="B102" t="s">
        <v>113</v>
      </c>
      <c r="E102" s="5"/>
      <c r="F102" s="5"/>
      <c r="G102" s="5"/>
      <c r="H102" s="5"/>
      <c r="I102" s="5"/>
      <c r="J102" s="5"/>
      <c r="L102">
        <v>24</v>
      </c>
      <c r="N102" s="5">
        <v>101.58</v>
      </c>
    </row>
    <row r="103" spans="1:14" x14ac:dyDescent="0.2">
      <c r="A103" s="4">
        <v>41724</v>
      </c>
      <c r="B103" t="s">
        <v>114</v>
      </c>
      <c r="E103" s="5"/>
      <c r="F103" s="5"/>
      <c r="G103" s="5"/>
      <c r="H103" s="5"/>
      <c r="I103" s="5"/>
      <c r="J103" s="5"/>
      <c r="L103">
        <v>24</v>
      </c>
      <c r="N103" s="5">
        <v>-76.459999999999994</v>
      </c>
    </row>
    <row r="104" spans="1:14" x14ac:dyDescent="0.2">
      <c r="A104" s="4">
        <v>41730</v>
      </c>
      <c r="B104" s="14" t="s">
        <v>243</v>
      </c>
      <c r="E104" s="5"/>
      <c r="F104" s="5">
        <v>14.6</v>
      </c>
      <c r="G104" s="5"/>
      <c r="H104" s="5"/>
      <c r="I104" s="5"/>
      <c r="J104" s="5"/>
      <c r="N104" s="5"/>
    </row>
    <row r="105" spans="1:14" x14ac:dyDescent="0.2">
      <c r="A105" s="4">
        <v>41732</v>
      </c>
      <c r="B105" t="s">
        <v>146</v>
      </c>
      <c r="E105" s="5">
        <v>12.02</v>
      </c>
      <c r="F105" s="5"/>
      <c r="G105" s="5"/>
      <c r="H105" s="5"/>
      <c r="I105" s="5"/>
      <c r="J105" s="5"/>
      <c r="N105" s="5"/>
    </row>
    <row r="106" spans="1:14" x14ac:dyDescent="0.2">
      <c r="A106" s="4">
        <v>41733</v>
      </c>
      <c r="B106" t="s">
        <v>147</v>
      </c>
      <c r="E106" s="5"/>
      <c r="F106" s="5"/>
      <c r="G106" s="5"/>
      <c r="H106" s="5"/>
      <c r="I106" s="5"/>
      <c r="J106" s="5"/>
      <c r="L106">
        <v>29</v>
      </c>
      <c r="N106" s="5"/>
    </row>
    <row r="107" spans="1:14" x14ac:dyDescent="0.2">
      <c r="A107" s="4">
        <v>41737</v>
      </c>
      <c r="B107" t="s">
        <v>90</v>
      </c>
      <c r="D107" s="5"/>
      <c r="F107" s="5">
        <v>147.04</v>
      </c>
    </row>
    <row r="108" spans="1:14" x14ac:dyDescent="0.2">
      <c r="A108" s="4">
        <v>41753</v>
      </c>
      <c r="B108" t="s">
        <v>122</v>
      </c>
      <c r="D108" s="5"/>
      <c r="K108" s="5">
        <v>50</v>
      </c>
    </row>
    <row r="109" spans="1:14" x14ac:dyDescent="0.2">
      <c r="A109" s="4">
        <v>41754</v>
      </c>
      <c r="B109" t="s">
        <v>101</v>
      </c>
      <c r="F109" s="5">
        <v>13.15</v>
      </c>
      <c r="G109" s="5"/>
      <c r="H109" s="5"/>
      <c r="I109" s="5"/>
      <c r="J109" s="5"/>
      <c r="L109">
        <v>12</v>
      </c>
      <c r="N109" s="5"/>
    </row>
    <row r="110" spans="1:14" x14ac:dyDescent="0.2">
      <c r="A110" s="4">
        <v>41755</v>
      </c>
      <c r="B110" s="14" t="s">
        <v>245</v>
      </c>
      <c r="E110" s="5">
        <v>9.8000000000000007</v>
      </c>
      <c r="F110" s="5"/>
      <c r="G110" s="5"/>
      <c r="H110" s="5"/>
      <c r="I110" s="5"/>
      <c r="J110" s="5"/>
      <c r="L110">
        <v>14</v>
      </c>
      <c r="N110" s="5"/>
    </row>
    <row r="111" spans="1:14" x14ac:dyDescent="0.2">
      <c r="A111" s="4">
        <v>41762</v>
      </c>
      <c r="B111" t="s">
        <v>148</v>
      </c>
      <c r="E111" s="5">
        <v>3.22</v>
      </c>
      <c r="F111" s="5"/>
      <c r="G111" s="5"/>
      <c r="H111" s="5"/>
      <c r="I111" s="5"/>
      <c r="J111" s="5"/>
      <c r="L111">
        <v>7</v>
      </c>
      <c r="N111" s="5"/>
    </row>
    <row r="112" spans="1:14" x14ac:dyDescent="0.2">
      <c r="A112" s="4">
        <v>41764</v>
      </c>
      <c r="B112" s="14" t="s">
        <v>246</v>
      </c>
      <c r="C112" s="5"/>
      <c r="L112">
        <v>10</v>
      </c>
    </row>
    <row r="113" spans="1:16" x14ac:dyDescent="0.2">
      <c r="A113" s="4">
        <v>41765</v>
      </c>
      <c r="B113" t="s">
        <v>143</v>
      </c>
      <c r="E113" s="5"/>
      <c r="F113" s="5"/>
      <c r="G113" s="5"/>
      <c r="H113" s="5"/>
      <c r="I113" s="5"/>
      <c r="J113" s="5"/>
      <c r="L113">
        <v>25</v>
      </c>
      <c r="N113" s="5"/>
    </row>
    <row r="114" spans="1:16" x14ac:dyDescent="0.2">
      <c r="A114" s="4">
        <v>41769</v>
      </c>
      <c r="B114" t="s">
        <v>92</v>
      </c>
      <c r="E114" s="5"/>
      <c r="F114" s="5"/>
      <c r="G114" s="5"/>
      <c r="H114" s="5"/>
      <c r="I114" s="5"/>
      <c r="J114" s="5"/>
      <c r="N114" s="5"/>
      <c r="O114" s="5">
        <v>550</v>
      </c>
    </row>
    <row r="115" spans="1:16" x14ac:dyDescent="0.2">
      <c r="A115" s="4">
        <v>41771</v>
      </c>
      <c r="B115" t="s">
        <v>91</v>
      </c>
      <c r="D115" s="5"/>
      <c r="F115" s="5">
        <v>101.87</v>
      </c>
      <c r="L115">
        <v>10</v>
      </c>
    </row>
    <row r="116" spans="1:16" x14ac:dyDescent="0.2">
      <c r="A116" s="4">
        <v>41774</v>
      </c>
      <c r="B116" s="14" t="s">
        <v>249</v>
      </c>
      <c r="D116" s="5"/>
      <c r="F116" s="5"/>
      <c r="P116" s="5">
        <v>1719</v>
      </c>
    </row>
    <row r="117" spans="1:16" x14ac:dyDescent="0.2">
      <c r="A117" s="4">
        <v>41778</v>
      </c>
      <c r="B117" t="s">
        <v>118</v>
      </c>
      <c r="E117" s="5"/>
      <c r="F117" s="5"/>
      <c r="G117" s="5"/>
      <c r="H117" s="5"/>
      <c r="I117" s="5"/>
      <c r="J117" s="5"/>
      <c r="L117">
        <v>42</v>
      </c>
      <c r="N117" s="5"/>
    </row>
    <row r="118" spans="1:16" x14ac:dyDescent="0.2">
      <c r="A118" s="4">
        <v>41778</v>
      </c>
      <c r="B118" s="14" t="s">
        <v>247</v>
      </c>
      <c r="E118" s="5">
        <v>9.64</v>
      </c>
      <c r="F118" s="5"/>
      <c r="G118" s="5"/>
      <c r="H118" s="5"/>
      <c r="I118" s="5"/>
      <c r="J118" s="5"/>
      <c r="N118" s="5"/>
    </row>
    <row r="119" spans="1:16" x14ac:dyDescent="0.2">
      <c r="A119" s="4">
        <v>41780</v>
      </c>
      <c r="B119" t="s">
        <v>123</v>
      </c>
      <c r="E119" s="5"/>
      <c r="F119" s="5"/>
      <c r="G119" s="5"/>
      <c r="H119" s="5"/>
      <c r="I119" s="5"/>
      <c r="J119" s="5"/>
      <c r="K119" s="5">
        <v>300</v>
      </c>
      <c r="N119" s="5"/>
    </row>
    <row r="120" spans="1:16" x14ac:dyDescent="0.2">
      <c r="A120" s="4">
        <v>41780</v>
      </c>
      <c r="B120" t="s">
        <v>149</v>
      </c>
      <c r="E120" s="5"/>
      <c r="F120" s="5"/>
      <c r="G120" s="5"/>
      <c r="H120" s="5"/>
      <c r="I120" s="5"/>
      <c r="J120" s="5"/>
      <c r="L120">
        <v>24</v>
      </c>
      <c r="N120" s="5"/>
    </row>
    <row r="121" spans="1:16" x14ac:dyDescent="0.2">
      <c r="A121" s="4">
        <v>41781</v>
      </c>
      <c r="B121" t="s">
        <v>149</v>
      </c>
      <c r="E121" s="5"/>
      <c r="F121" s="5"/>
      <c r="G121" s="5"/>
      <c r="H121" s="5"/>
      <c r="I121" s="5"/>
      <c r="J121" s="5"/>
      <c r="L121">
        <v>24</v>
      </c>
      <c r="N121" s="5"/>
    </row>
    <row r="122" spans="1:16" x14ac:dyDescent="0.2">
      <c r="A122" s="4">
        <v>41786</v>
      </c>
      <c r="B122" t="s">
        <v>150</v>
      </c>
      <c r="E122" s="5"/>
      <c r="F122" s="5"/>
      <c r="G122" s="5"/>
      <c r="H122" s="5"/>
      <c r="I122" s="5"/>
      <c r="J122" s="5"/>
      <c r="L122">
        <v>32</v>
      </c>
      <c r="N122" s="5">
        <v>14.51</v>
      </c>
    </row>
    <row r="123" spans="1:16" x14ac:dyDescent="0.2">
      <c r="A123" s="4">
        <v>41788</v>
      </c>
      <c r="B123" t="s">
        <v>151</v>
      </c>
      <c r="E123" s="5"/>
      <c r="F123" s="5"/>
      <c r="G123" s="5"/>
      <c r="H123" s="5"/>
      <c r="I123" s="5"/>
      <c r="J123" s="5"/>
      <c r="L123">
        <v>25</v>
      </c>
      <c r="N123" s="5">
        <v>1.0900000000000001</v>
      </c>
    </row>
    <row r="124" spans="1:16" ht="25.5" x14ac:dyDescent="0.2">
      <c r="A124" s="4">
        <v>41789</v>
      </c>
      <c r="B124" s="6" t="s">
        <v>152</v>
      </c>
      <c r="E124" s="5"/>
      <c r="F124" s="5"/>
      <c r="G124" s="5"/>
      <c r="H124" s="5"/>
      <c r="I124" s="5"/>
      <c r="J124" s="5"/>
      <c r="L124">
        <v>25</v>
      </c>
      <c r="N124" s="5">
        <v>49.03</v>
      </c>
    </row>
    <row r="125" spans="1:16" x14ac:dyDescent="0.2">
      <c r="A125" s="4">
        <v>41790</v>
      </c>
      <c r="B125" t="s">
        <v>153</v>
      </c>
      <c r="E125" s="5"/>
      <c r="F125" s="5"/>
      <c r="G125" s="5"/>
      <c r="H125" s="5"/>
      <c r="I125" s="5"/>
      <c r="J125" s="5"/>
      <c r="L125">
        <v>25</v>
      </c>
      <c r="N125" s="5"/>
    </row>
    <row r="126" spans="1:16" x14ac:dyDescent="0.2">
      <c r="A126" s="4">
        <v>41793</v>
      </c>
      <c r="B126" t="s">
        <v>154</v>
      </c>
      <c r="E126" s="5"/>
      <c r="F126" s="5"/>
      <c r="G126" s="5"/>
      <c r="H126" s="5"/>
      <c r="I126" s="5"/>
      <c r="J126" s="5"/>
      <c r="L126">
        <v>30</v>
      </c>
      <c r="N126" s="5">
        <v>-3.27</v>
      </c>
    </row>
    <row r="127" spans="1:16" x14ac:dyDescent="0.2">
      <c r="A127" s="4">
        <v>41795</v>
      </c>
      <c r="B127" t="s">
        <v>155</v>
      </c>
      <c r="C127" s="5">
        <v>213.6</v>
      </c>
      <c r="L127">
        <v>75</v>
      </c>
      <c r="N127" s="5"/>
    </row>
    <row r="128" spans="1:16" x14ac:dyDescent="0.2">
      <c r="A128" s="4">
        <v>41796</v>
      </c>
      <c r="B128" s="14" t="s">
        <v>248</v>
      </c>
      <c r="C128" s="5"/>
      <c r="K128" s="5">
        <v>30</v>
      </c>
      <c r="N128" s="5"/>
    </row>
    <row r="129" spans="1:16" x14ac:dyDescent="0.2">
      <c r="A129" s="4">
        <v>41796</v>
      </c>
      <c r="B129" t="s">
        <v>100</v>
      </c>
      <c r="F129" s="5">
        <v>15.38</v>
      </c>
      <c r="G129" s="5"/>
      <c r="H129" s="5"/>
      <c r="I129" s="5"/>
      <c r="J129" s="5"/>
      <c r="L129">
        <v>12</v>
      </c>
      <c r="N129" s="5"/>
    </row>
    <row r="130" spans="1:16" x14ac:dyDescent="0.2">
      <c r="A130" s="4">
        <v>41796</v>
      </c>
      <c r="B130" t="s">
        <v>156</v>
      </c>
      <c r="C130" s="5">
        <v>338.24</v>
      </c>
      <c r="E130" s="5"/>
      <c r="F130" s="5"/>
      <c r="G130" s="5"/>
      <c r="H130" s="5"/>
      <c r="I130" s="5"/>
      <c r="J130" s="5"/>
      <c r="L130">
        <v>54</v>
      </c>
      <c r="N130" s="5"/>
    </row>
    <row r="131" spans="1:16" x14ac:dyDescent="0.2">
      <c r="A131" s="4">
        <v>41797</v>
      </c>
      <c r="B131" t="s">
        <v>119</v>
      </c>
      <c r="E131" s="5"/>
      <c r="F131" s="5"/>
      <c r="G131" s="5"/>
      <c r="H131" s="5"/>
      <c r="I131" s="5"/>
      <c r="J131" s="5"/>
      <c r="L131">
        <v>20</v>
      </c>
      <c r="N131" s="5">
        <v>431.23</v>
      </c>
      <c r="P131" s="5"/>
    </row>
    <row r="132" spans="1:16" x14ac:dyDescent="0.2">
      <c r="A132" s="4">
        <v>41805</v>
      </c>
      <c r="B132" t="s">
        <v>96</v>
      </c>
      <c r="E132" s="5"/>
      <c r="F132" s="5">
        <v>97.8</v>
      </c>
      <c r="G132" s="5"/>
      <c r="H132" s="5"/>
      <c r="I132" s="5"/>
      <c r="J132" s="5"/>
      <c r="N132" s="5"/>
      <c r="P132" s="5"/>
    </row>
    <row r="133" spans="1:16" x14ac:dyDescent="0.2">
      <c r="A133" s="4">
        <v>41813</v>
      </c>
      <c r="B133" t="s">
        <v>157</v>
      </c>
      <c r="C133" s="5">
        <v>170.16</v>
      </c>
      <c r="E133" s="5"/>
      <c r="F133" s="5"/>
      <c r="G133" s="5"/>
      <c r="H133" s="5"/>
      <c r="I133" s="5"/>
      <c r="J133" s="5"/>
      <c r="L133">
        <v>75</v>
      </c>
      <c r="N133" s="5"/>
    </row>
    <row r="134" spans="1:16" x14ac:dyDescent="0.2">
      <c r="A134" s="4">
        <v>41814</v>
      </c>
      <c r="B134" s="14" t="s">
        <v>252</v>
      </c>
      <c r="C134" s="5"/>
      <c r="E134" s="5"/>
      <c r="F134" s="5"/>
      <c r="G134" s="5"/>
      <c r="H134" s="5"/>
      <c r="I134" s="5"/>
      <c r="J134" s="5"/>
      <c r="K134" s="5">
        <v>60</v>
      </c>
      <c r="N134" s="5"/>
    </row>
    <row r="135" spans="1:16" ht="25.5" x14ac:dyDescent="0.2">
      <c r="A135" s="4">
        <v>41815</v>
      </c>
      <c r="B135" s="6" t="s">
        <v>158</v>
      </c>
      <c r="E135" s="5">
        <v>1.91</v>
      </c>
      <c r="F135" s="5"/>
      <c r="G135" s="5"/>
      <c r="H135" s="5"/>
      <c r="I135" s="5"/>
      <c r="J135" s="5"/>
      <c r="L135">
        <v>67</v>
      </c>
      <c r="N135" s="5"/>
    </row>
    <row r="136" spans="1:16" x14ac:dyDescent="0.2">
      <c r="A136" s="4">
        <v>41816</v>
      </c>
      <c r="B136" s="14" t="s">
        <v>251</v>
      </c>
      <c r="E136" s="5"/>
      <c r="F136" s="5">
        <v>17.04</v>
      </c>
      <c r="G136" s="5"/>
      <c r="H136" s="5"/>
      <c r="I136" s="5"/>
      <c r="J136" s="5"/>
      <c r="N136" s="5"/>
    </row>
    <row r="137" spans="1:16" x14ac:dyDescent="0.2">
      <c r="A137" s="4">
        <v>41816</v>
      </c>
      <c r="B137" s="6" t="s">
        <v>162</v>
      </c>
      <c r="E137" s="5"/>
      <c r="F137" s="5"/>
      <c r="G137" s="5"/>
      <c r="H137" s="5"/>
      <c r="I137" s="5"/>
      <c r="J137" s="5"/>
      <c r="L137">
        <v>24</v>
      </c>
      <c r="N137" s="5">
        <v>29.48</v>
      </c>
    </row>
    <row r="138" spans="1:16" x14ac:dyDescent="0.2">
      <c r="A138" s="4">
        <v>41817</v>
      </c>
      <c r="B138" t="s">
        <v>125</v>
      </c>
      <c r="F138" s="5">
        <v>17.04</v>
      </c>
      <c r="G138" s="5"/>
      <c r="H138" s="5"/>
      <c r="I138" s="5"/>
      <c r="J138" s="5"/>
      <c r="L138">
        <v>14</v>
      </c>
      <c r="N138" s="5"/>
    </row>
    <row r="139" spans="1:16" x14ac:dyDescent="0.2">
      <c r="A139" s="4">
        <v>41818</v>
      </c>
      <c r="B139" s="14" t="s">
        <v>254</v>
      </c>
      <c r="F139" s="5"/>
      <c r="G139" s="5"/>
      <c r="H139" s="5"/>
      <c r="I139" s="5"/>
      <c r="J139" s="5"/>
      <c r="M139" s="9">
        <v>1230</v>
      </c>
      <c r="N139" s="5"/>
    </row>
    <row r="140" spans="1:16" x14ac:dyDescent="0.2">
      <c r="A140" s="4">
        <v>41819</v>
      </c>
      <c r="B140" s="14" t="s">
        <v>257</v>
      </c>
      <c r="E140" s="9">
        <v>4.59</v>
      </c>
      <c r="F140" s="5"/>
      <c r="G140" s="5"/>
      <c r="H140" s="5"/>
      <c r="I140" s="5"/>
      <c r="J140" s="5"/>
      <c r="N140" s="5"/>
    </row>
    <row r="141" spans="1:16" x14ac:dyDescent="0.2">
      <c r="N141" s="5"/>
    </row>
    <row r="142" spans="1:16" ht="15.75" x14ac:dyDescent="0.25">
      <c r="A142" s="2"/>
      <c r="B142" s="2" t="s">
        <v>126</v>
      </c>
      <c r="C142" s="7">
        <f>SUM(C6:C141)</f>
        <v>2830.3499999999995</v>
      </c>
      <c r="E142" s="7">
        <f t="shared" ref="E142:L142" si="0">SUM(E6:E141)</f>
        <v>486.47</v>
      </c>
      <c r="F142" s="7">
        <f t="shared" si="0"/>
        <v>1312.68</v>
      </c>
      <c r="G142" s="7">
        <f t="shared" si="0"/>
        <v>1247.1199999999999</v>
      </c>
      <c r="H142" s="7"/>
      <c r="I142" s="7">
        <f t="shared" si="0"/>
        <v>112</v>
      </c>
      <c r="J142" s="7">
        <f t="shared" si="0"/>
        <v>150</v>
      </c>
      <c r="K142" s="7">
        <f t="shared" si="0"/>
        <v>3145</v>
      </c>
      <c r="L142" s="15">
        <f t="shared" si="0"/>
        <v>2196</v>
      </c>
      <c r="M142" s="15"/>
      <c r="N142" s="7">
        <f>SUM(N6:N141)</f>
        <v>626.92000000000007</v>
      </c>
      <c r="O142" s="7">
        <f>SUM(O6:O141)</f>
        <v>15951.34</v>
      </c>
      <c r="P142" s="7">
        <f>SUM(P6:P141)</f>
        <v>4919</v>
      </c>
    </row>
    <row r="143" spans="1:16" x14ac:dyDescent="0.2">
      <c r="F143" s="5"/>
      <c r="N143" s="5"/>
    </row>
    <row r="144" spans="1:16" ht="15.75" x14ac:dyDescent="0.25">
      <c r="B144" s="2" t="s">
        <v>159</v>
      </c>
      <c r="C144" s="7">
        <f>C142-K144</f>
        <v>-3622.920000000001</v>
      </c>
      <c r="E144" s="7"/>
      <c r="F144" s="7"/>
      <c r="G144" s="7"/>
      <c r="H144" s="7"/>
      <c r="I144" s="7" t="s">
        <v>253</v>
      </c>
      <c r="J144" s="7"/>
      <c r="K144" s="7">
        <f>E142+F142+G142+I142+J142+K142</f>
        <v>6453.27</v>
      </c>
      <c r="N144" s="5"/>
    </row>
    <row r="145" spans="3:14" x14ac:dyDescent="0.2">
      <c r="N145" s="5"/>
    </row>
    <row r="146" spans="3:14" x14ac:dyDescent="0.2">
      <c r="C146" s="14"/>
      <c r="F146" s="5">
        <f>F142+G142+I142</f>
        <v>2671.8</v>
      </c>
      <c r="G146" s="5"/>
      <c r="H146" s="5"/>
      <c r="N146" s="5"/>
    </row>
    <row r="147" spans="3:14" x14ac:dyDescent="0.2">
      <c r="N147" s="5"/>
    </row>
    <row r="148" spans="3:14" x14ac:dyDescent="0.2">
      <c r="N148" s="5"/>
    </row>
    <row r="149" spans="3:14" x14ac:dyDescent="0.2">
      <c r="N149" s="5"/>
    </row>
    <row r="150" spans="3:14" x14ac:dyDescent="0.2">
      <c r="N150" s="5"/>
    </row>
    <row r="151" spans="3:14" x14ac:dyDescent="0.2">
      <c r="N151" s="5"/>
    </row>
    <row r="152" spans="3:14" x14ac:dyDescent="0.2">
      <c r="N152" s="5"/>
    </row>
    <row r="153" spans="3:14" x14ac:dyDescent="0.2">
      <c r="N153" s="5"/>
    </row>
    <row r="154" spans="3:14" x14ac:dyDescent="0.2">
      <c r="N154" s="5"/>
    </row>
    <row r="155" spans="3:14" x14ac:dyDescent="0.2">
      <c r="N155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pane ySplit="1170" activePane="bottomLeft"/>
      <selection pane="bottomLeft" activeCell="B34" sqref="B34"/>
    </sheetView>
  </sheetViews>
  <sheetFormatPr defaultRowHeight="12.75" x14ac:dyDescent="0.2"/>
  <cols>
    <col min="1" max="1" width="10.140625" bestFit="1" customWidth="1"/>
    <col min="2" max="2" width="56.85546875" customWidth="1"/>
    <col min="3" max="3" width="15.5703125" customWidth="1"/>
    <col min="4" max="4" width="15.28515625" customWidth="1"/>
  </cols>
  <sheetData>
    <row r="1" spans="1:4" ht="18" x14ac:dyDescent="0.25">
      <c r="A1" s="3" t="s">
        <v>21</v>
      </c>
    </row>
    <row r="3" spans="1:4" ht="15.75" x14ac:dyDescent="0.25">
      <c r="A3" s="2" t="s">
        <v>1</v>
      </c>
      <c r="B3" s="2" t="s">
        <v>23</v>
      </c>
      <c r="C3" s="2" t="s">
        <v>24</v>
      </c>
      <c r="D3" s="2" t="s">
        <v>25</v>
      </c>
    </row>
    <row r="4" spans="1:4" x14ac:dyDescent="0.2">
      <c r="C4" s="5"/>
    </row>
    <row r="5" spans="1:4" x14ac:dyDescent="0.2">
      <c r="A5" s="4">
        <v>41480</v>
      </c>
      <c r="B5" t="s">
        <v>41</v>
      </c>
      <c r="C5" s="5">
        <v>11000</v>
      </c>
      <c r="D5" s="5"/>
    </row>
    <row r="6" spans="1:4" x14ac:dyDescent="0.2">
      <c r="A6" s="4">
        <v>41516</v>
      </c>
      <c r="B6" t="s">
        <v>42</v>
      </c>
      <c r="C6" s="5">
        <v>360</v>
      </c>
      <c r="D6" s="5"/>
    </row>
    <row r="7" spans="1:4" x14ac:dyDescent="0.2">
      <c r="A7" s="4">
        <v>41559</v>
      </c>
      <c r="B7" t="s">
        <v>46</v>
      </c>
      <c r="C7" s="5">
        <v>58.96</v>
      </c>
      <c r="D7" s="5"/>
    </row>
    <row r="8" spans="1:4" x14ac:dyDescent="0.2">
      <c r="A8" s="4">
        <v>41560</v>
      </c>
      <c r="B8" t="s">
        <v>43</v>
      </c>
      <c r="C8" s="5">
        <v>200</v>
      </c>
      <c r="D8" s="5"/>
    </row>
    <row r="9" spans="1:4" x14ac:dyDescent="0.2">
      <c r="A9" s="4">
        <v>41563</v>
      </c>
      <c r="B9" t="s">
        <v>44</v>
      </c>
      <c r="C9" s="5">
        <v>200</v>
      </c>
      <c r="D9" s="5"/>
    </row>
    <row r="10" spans="1:4" x14ac:dyDescent="0.2">
      <c r="A10" s="4">
        <v>41586</v>
      </c>
      <c r="B10" t="s">
        <v>47</v>
      </c>
      <c r="C10" s="5">
        <v>59.33</v>
      </c>
      <c r="D10" s="5"/>
    </row>
    <row r="11" spans="1:4" x14ac:dyDescent="0.2">
      <c r="A11" s="4">
        <v>41596</v>
      </c>
      <c r="B11" t="s">
        <v>45</v>
      </c>
      <c r="C11" s="5">
        <v>150</v>
      </c>
      <c r="D11" s="5"/>
    </row>
    <row r="12" spans="1:4" x14ac:dyDescent="0.2">
      <c r="A12" s="4">
        <v>41605</v>
      </c>
      <c r="B12" t="s">
        <v>48</v>
      </c>
      <c r="C12" s="5">
        <v>65.12</v>
      </c>
      <c r="D12" s="5"/>
    </row>
    <row r="13" spans="1:4" x14ac:dyDescent="0.2">
      <c r="A13" s="4">
        <v>41615</v>
      </c>
      <c r="B13" t="s">
        <v>49</v>
      </c>
      <c r="C13" s="5">
        <v>250</v>
      </c>
      <c r="D13" s="5"/>
    </row>
    <row r="14" spans="1:4" x14ac:dyDescent="0.2">
      <c r="A14" s="4">
        <v>41620</v>
      </c>
      <c r="B14" t="s">
        <v>50</v>
      </c>
      <c r="C14" s="5">
        <v>200</v>
      </c>
      <c r="D14" s="5"/>
    </row>
    <row r="15" spans="1:4" x14ac:dyDescent="0.2">
      <c r="A15" s="4">
        <v>41624</v>
      </c>
      <c r="B15" t="s">
        <v>56</v>
      </c>
      <c r="C15" s="5"/>
      <c r="D15" s="5">
        <v>3500</v>
      </c>
    </row>
    <row r="16" spans="1:4" x14ac:dyDescent="0.2">
      <c r="A16" s="4">
        <v>41625</v>
      </c>
      <c r="B16" t="s">
        <v>51</v>
      </c>
      <c r="C16" s="5">
        <v>200</v>
      </c>
      <c r="D16" s="5"/>
    </row>
    <row r="17" spans="1:4" x14ac:dyDescent="0.2">
      <c r="A17" s="4">
        <v>41632</v>
      </c>
      <c r="B17" t="s">
        <v>52</v>
      </c>
      <c r="C17" s="5">
        <v>200</v>
      </c>
      <c r="D17" s="5"/>
    </row>
    <row r="18" spans="1:4" x14ac:dyDescent="0.2">
      <c r="A18" s="4">
        <v>41636</v>
      </c>
      <c r="B18" t="s">
        <v>53</v>
      </c>
      <c r="C18" s="5">
        <v>150</v>
      </c>
      <c r="D18" s="5"/>
    </row>
    <row r="19" spans="1:4" x14ac:dyDescent="0.2">
      <c r="A19" s="4">
        <v>41638</v>
      </c>
      <c r="B19" t="s">
        <v>54</v>
      </c>
      <c r="C19" s="5">
        <v>250</v>
      </c>
      <c r="D19" s="5"/>
    </row>
    <row r="20" spans="1:4" x14ac:dyDescent="0.2">
      <c r="A20" s="4">
        <v>41638</v>
      </c>
      <c r="B20" t="s">
        <v>128</v>
      </c>
      <c r="C20" s="5">
        <v>154.04</v>
      </c>
      <c r="D20" s="5"/>
    </row>
    <row r="21" spans="1:4" x14ac:dyDescent="0.2">
      <c r="A21" s="4">
        <v>41639</v>
      </c>
      <c r="B21" t="s">
        <v>55</v>
      </c>
      <c r="C21" s="5">
        <v>98.54</v>
      </c>
      <c r="D21" s="5"/>
    </row>
    <row r="22" spans="1:4" x14ac:dyDescent="0.2">
      <c r="A22" s="4">
        <v>41640</v>
      </c>
      <c r="B22" t="s">
        <v>67</v>
      </c>
      <c r="C22" s="5">
        <v>50</v>
      </c>
      <c r="D22" s="5"/>
    </row>
    <row r="23" spans="1:4" x14ac:dyDescent="0.2">
      <c r="A23" s="4">
        <v>41671</v>
      </c>
      <c r="B23" t="s">
        <v>67</v>
      </c>
      <c r="C23" s="5">
        <v>50</v>
      </c>
      <c r="D23" s="5"/>
    </row>
    <row r="24" spans="1:4" x14ac:dyDescent="0.2">
      <c r="A24" s="4">
        <v>41677</v>
      </c>
      <c r="B24" t="s">
        <v>69</v>
      </c>
      <c r="C24" s="5">
        <v>157.34</v>
      </c>
      <c r="D24" s="5"/>
    </row>
    <row r="25" spans="1:4" x14ac:dyDescent="0.2">
      <c r="A25" s="4">
        <v>41699</v>
      </c>
      <c r="B25" t="s">
        <v>67</v>
      </c>
      <c r="C25" s="5">
        <v>50</v>
      </c>
      <c r="D25" s="5"/>
    </row>
    <row r="26" spans="1:4" x14ac:dyDescent="0.2">
      <c r="A26" s="4">
        <v>41709</v>
      </c>
      <c r="B26" t="s">
        <v>89</v>
      </c>
      <c r="C26" s="5">
        <v>213.26</v>
      </c>
      <c r="D26" s="5"/>
    </row>
    <row r="27" spans="1:4" x14ac:dyDescent="0.2">
      <c r="A27" s="4">
        <v>41730</v>
      </c>
      <c r="B27" t="s">
        <v>67</v>
      </c>
      <c r="C27" s="5">
        <v>50</v>
      </c>
      <c r="D27" s="5"/>
    </row>
    <row r="28" spans="1:4" x14ac:dyDescent="0.2">
      <c r="A28" s="4">
        <v>41737</v>
      </c>
      <c r="B28" t="s">
        <v>90</v>
      </c>
      <c r="C28" s="5">
        <v>147.04</v>
      </c>
      <c r="D28" s="5"/>
    </row>
    <row r="29" spans="1:4" x14ac:dyDescent="0.2">
      <c r="A29" s="4">
        <v>41753</v>
      </c>
      <c r="B29" t="s">
        <v>122</v>
      </c>
      <c r="C29" s="5">
        <v>50</v>
      </c>
      <c r="D29" s="5"/>
    </row>
    <row r="30" spans="1:4" x14ac:dyDescent="0.2">
      <c r="A30" s="4">
        <v>41760</v>
      </c>
      <c r="B30" t="s">
        <v>67</v>
      </c>
      <c r="C30" s="5">
        <v>50</v>
      </c>
      <c r="D30" s="5"/>
    </row>
    <row r="31" spans="1:4" x14ac:dyDescent="0.2">
      <c r="A31" s="4">
        <v>41769</v>
      </c>
      <c r="B31" t="s">
        <v>92</v>
      </c>
      <c r="C31" s="5"/>
      <c r="D31" s="5">
        <v>550</v>
      </c>
    </row>
    <row r="32" spans="1:4" x14ac:dyDescent="0.2">
      <c r="A32" s="4">
        <v>41771</v>
      </c>
      <c r="B32" t="s">
        <v>91</v>
      </c>
      <c r="C32" s="5">
        <v>101.87</v>
      </c>
      <c r="D32" s="5"/>
    </row>
    <row r="33" spans="1:4" x14ac:dyDescent="0.2">
      <c r="A33" s="4">
        <v>41791</v>
      </c>
      <c r="B33" t="s">
        <v>67</v>
      </c>
      <c r="C33" s="5">
        <v>50</v>
      </c>
      <c r="D33" s="5"/>
    </row>
    <row r="34" spans="1:4" x14ac:dyDescent="0.2">
      <c r="A34" s="4">
        <v>41806</v>
      </c>
      <c r="B34" t="s">
        <v>96</v>
      </c>
      <c r="C34" s="5">
        <v>97.8</v>
      </c>
      <c r="D34" s="5"/>
    </row>
    <row r="35" spans="1:4" x14ac:dyDescent="0.2">
      <c r="A35" s="4">
        <v>41815</v>
      </c>
      <c r="B35" t="s">
        <v>97</v>
      </c>
      <c r="C35" s="5">
        <v>200</v>
      </c>
      <c r="D35" s="5"/>
    </row>
    <row r="36" spans="1:4" x14ac:dyDescent="0.2">
      <c r="A36" s="4">
        <v>41815</v>
      </c>
      <c r="B36" t="s">
        <v>98</v>
      </c>
      <c r="C36" s="5">
        <v>67.819999999999993</v>
      </c>
      <c r="D36" s="5"/>
    </row>
    <row r="37" spans="1:4" x14ac:dyDescent="0.2">
      <c r="A37" s="4">
        <v>41821</v>
      </c>
      <c r="B37" t="s">
        <v>67</v>
      </c>
      <c r="C37" s="5">
        <v>50</v>
      </c>
      <c r="D37" s="5"/>
    </row>
    <row r="38" spans="1:4" x14ac:dyDescent="0.2">
      <c r="A38" s="4"/>
      <c r="B38" s="4"/>
      <c r="C38" s="5"/>
      <c r="D38" s="5"/>
    </row>
    <row r="39" spans="1:4" x14ac:dyDescent="0.2">
      <c r="C39" s="5"/>
      <c r="D39" s="5"/>
    </row>
    <row r="40" spans="1:4" x14ac:dyDescent="0.2">
      <c r="B40" t="s">
        <v>57</v>
      </c>
      <c r="C40" s="5">
        <f>SUM(C5:C39)</f>
        <v>14981.120000000003</v>
      </c>
      <c r="D40" s="5">
        <f>SUM(D5:D39)</f>
        <v>4050</v>
      </c>
    </row>
    <row r="41" spans="1:4" x14ac:dyDescent="0.2">
      <c r="C41" s="5"/>
      <c r="D41" s="5"/>
    </row>
    <row r="42" spans="1:4" x14ac:dyDescent="0.2">
      <c r="B42" t="s">
        <v>58</v>
      </c>
      <c r="C42" s="5">
        <f>C40-D40</f>
        <v>10931.120000000003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64"/>
  <sheetViews>
    <sheetView topLeftCell="A4" workbookViewId="0">
      <selection activeCell="B17" sqref="B17"/>
    </sheetView>
  </sheetViews>
  <sheetFormatPr defaultRowHeight="12.75" x14ac:dyDescent="0.2"/>
  <cols>
    <col min="2" max="2" width="36.5703125" customWidth="1"/>
    <col min="3" max="3" width="10.28515625" customWidth="1"/>
  </cols>
  <sheetData>
    <row r="6" spans="1:5" ht="25.5" x14ac:dyDescent="0.2">
      <c r="A6" t="s">
        <v>70</v>
      </c>
      <c r="B6" t="s">
        <v>2</v>
      </c>
      <c r="C6" s="6" t="s">
        <v>72</v>
      </c>
      <c r="D6" t="s">
        <v>4</v>
      </c>
      <c r="E6" t="s">
        <v>71</v>
      </c>
    </row>
    <row r="8" spans="1:5" x14ac:dyDescent="0.2">
      <c r="A8">
        <v>1</v>
      </c>
      <c r="B8" t="s">
        <v>73</v>
      </c>
      <c r="C8" t="s">
        <v>74</v>
      </c>
      <c r="D8" s="5">
        <v>1600</v>
      </c>
      <c r="E8" s="5">
        <v>500</v>
      </c>
    </row>
    <row r="9" spans="1:5" x14ac:dyDescent="0.2">
      <c r="A9">
        <v>1</v>
      </c>
      <c r="B9" t="s">
        <v>73</v>
      </c>
      <c r="C9" t="s">
        <v>74</v>
      </c>
      <c r="D9" s="5">
        <v>500</v>
      </c>
      <c r="E9" s="5">
        <v>500</v>
      </c>
    </row>
    <row r="10" spans="1:5" x14ac:dyDescent="0.2">
      <c r="A10">
        <v>1</v>
      </c>
      <c r="B10" t="s">
        <v>75</v>
      </c>
      <c r="C10" t="s">
        <v>74</v>
      </c>
      <c r="D10" s="5">
        <v>500</v>
      </c>
      <c r="E10" s="5">
        <v>500</v>
      </c>
    </row>
    <row r="11" spans="1:5" x14ac:dyDescent="0.2">
      <c r="A11">
        <v>1</v>
      </c>
      <c r="B11" t="s">
        <v>76</v>
      </c>
      <c r="C11" t="s">
        <v>74</v>
      </c>
      <c r="D11" s="5">
        <v>1000</v>
      </c>
      <c r="E11" s="5">
        <v>500</v>
      </c>
    </row>
    <row r="12" spans="1:5" x14ac:dyDescent="0.2">
      <c r="A12">
        <v>1</v>
      </c>
      <c r="B12" t="s">
        <v>77</v>
      </c>
      <c r="C12" t="s">
        <v>74</v>
      </c>
      <c r="D12" s="5">
        <v>1200</v>
      </c>
      <c r="E12" s="5">
        <v>500</v>
      </c>
    </row>
    <row r="13" spans="1:5" x14ac:dyDescent="0.2">
      <c r="A13">
        <v>1</v>
      </c>
      <c r="B13" t="s">
        <v>78</v>
      </c>
      <c r="C13" t="s">
        <v>74</v>
      </c>
      <c r="D13" s="5">
        <v>500</v>
      </c>
      <c r="E13" s="5">
        <v>250</v>
      </c>
    </row>
    <row r="14" spans="1:5" x14ac:dyDescent="0.2">
      <c r="A14">
        <v>1</v>
      </c>
      <c r="B14" t="s">
        <v>79</v>
      </c>
      <c r="C14" t="s">
        <v>74</v>
      </c>
      <c r="D14" s="5">
        <v>750</v>
      </c>
      <c r="E14" s="5">
        <v>250</v>
      </c>
    </row>
    <row r="15" spans="1:5" x14ac:dyDescent="0.2">
      <c r="A15">
        <v>1</v>
      </c>
      <c r="B15" t="s">
        <v>80</v>
      </c>
      <c r="C15" t="s">
        <v>74</v>
      </c>
      <c r="D15" s="5">
        <v>500</v>
      </c>
      <c r="E15" s="5">
        <v>250</v>
      </c>
    </row>
    <row r="16" spans="1:5" x14ac:dyDescent="0.2">
      <c r="A16">
        <v>1</v>
      </c>
      <c r="B16" t="s">
        <v>81</v>
      </c>
      <c r="C16" t="s">
        <v>74</v>
      </c>
      <c r="D16" s="5">
        <v>800</v>
      </c>
      <c r="E16" s="5">
        <v>250</v>
      </c>
    </row>
    <row r="17" spans="1:9" x14ac:dyDescent="0.2">
      <c r="A17">
        <v>1</v>
      </c>
      <c r="B17" t="s">
        <v>82</v>
      </c>
      <c r="C17" t="s">
        <v>74</v>
      </c>
      <c r="D17" s="5">
        <v>750</v>
      </c>
      <c r="E17" s="5">
        <v>750</v>
      </c>
    </row>
    <row r="18" spans="1:9" x14ac:dyDescent="0.2">
      <c r="D18" s="5"/>
      <c r="E18" s="5"/>
    </row>
    <row r="19" spans="1:9" x14ac:dyDescent="0.2">
      <c r="B19" t="s">
        <v>83</v>
      </c>
      <c r="D19" s="5">
        <f>SUM(D8:D18)</f>
        <v>8100</v>
      </c>
      <c r="E19" s="5"/>
    </row>
    <row r="20" spans="1:9" x14ac:dyDescent="0.2">
      <c r="D20" s="5"/>
      <c r="E20" s="5"/>
    </row>
    <row r="21" spans="1:9" x14ac:dyDescent="0.2">
      <c r="A21">
        <v>1</v>
      </c>
      <c r="B21" t="s">
        <v>84</v>
      </c>
      <c r="C21" t="s">
        <v>74</v>
      </c>
      <c r="D21" s="5">
        <v>1200</v>
      </c>
      <c r="E21" s="5">
        <v>800</v>
      </c>
    </row>
    <row r="22" spans="1:9" x14ac:dyDescent="0.2">
      <c r="A22">
        <v>1</v>
      </c>
      <c r="B22" t="s">
        <v>85</v>
      </c>
      <c r="C22" t="s">
        <v>74</v>
      </c>
      <c r="D22" s="5">
        <v>850</v>
      </c>
      <c r="E22" s="5">
        <v>500</v>
      </c>
    </row>
    <row r="23" spans="1:9" x14ac:dyDescent="0.2">
      <c r="A23">
        <v>1</v>
      </c>
      <c r="B23" t="s">
        <v>86</v>
      </c>
      <c r="C23" t="s">
        <v>74</v>
      </c>
      <c r="D23" s="5">
        <v>250</v>
      </c>
      <c r="E23" s="5">
        <v>150</v>
      </c>
    </row>
    <row r="24" spans="1:9" x14ac:dyDescent="0.2">
      <c r="A24">
        <v>1</v>
      </c>
      <c r="B24" t="s">
        <v>86</v>
      </c>
      <c r="C24" t="s">
        <v>74</v>
      </c>
      <c r="D24" s="5">
        <v>150</v>
      </c>
      <c r="E24" s="5">
        <v>50</v>
      </c>
    </row>
    <row r="25" spans="1:9" x14ac:dyDescent="0.2">
      <c r="A25">
        <v>2</v>
      </c>
      <c r="B25" t="s">
        <v>87</v>
      </c>
      <c r="C25" t="s">
        <v>74</v>
      </c>
      <c r="D25" s="5">
        <v>300</v>
      </c>
      <c r="E25" s="5">
        <v>100</v>
      </c>
    </row>
    <row r="26" spans="1:9" x14ac:dyDescent="0.2">
      <c r="A26">
        <v>1</v>
      </c>
      <c r="B26" t="s">
        <v>88</v>
      </c>
      <c r="C26" t="s">
        <v>74</v>
      </c>
      <c r="D26" s="5">
        <v>120</v>
      </c>
      <c r="E26" s="5">
        <v>80</v>
      </c>
    </row>
    <row r="27" spans="1:9" x14ac:dyDescent="0.2">
      <c r="D27" s="5"/>
      <c r="E27" s="5"/>
      <c r="I27" s="10" t="s">
        <v>172</v>
      </c>
    </row>
    <row r="28" spans="1:9" x14ac:dyDescent="0.2">
      <c r="D28" s="5"/>
      <c r="E28" s="5"/>
    </row>
    <row r="29" spans="1:9" x14ac:dyDescent="0.2">
      <c r="D29" s="5"/>
      <c r="E29" s="5"/>
    </row>
    <row r="30" spans="1:9" x14ac:dyDescent="0.2">
      <c r="D30" s="5"/>
      <c r="E30" s="5"/>
    </row>
    <row r="31" spans="1:9" x14ac:dyDescent="0.2">
      <c r="D31" s="5"/>
      <c r="E31" s="5"/>
    </row>
    <row r="32" spans="1:9" x14ac:dyDescent="0.2">
      <c r="D32" s="5"/>
      <c r="E32" s="5"/>
    </row>
    <row r="33" spans="4:5" x14ac:dyDescent="0.2">
      <c r="D33" s="5"/>
      <c r="E33" s="5"/>
    </row>
    <row r="34" spans="4:5" x14ac:dyDescent="0.2">
      <c r="D34" s="5"/>
      <c r="E34" s="5"/>
    </row>
    <row r="35" spans="4:5" x14ac:dyDescent="0.2">
      <c r="D35" s="5"/>
      <c r="E35" s="5"/>
    </row>
    <row r="36" spans="4:5" x14ac:dyDescent="0.2">
      <c r="D36" s="5"/>
      <c r="E36" s="5"/>
    </row>
    <row r="37" spans="4:5" x14ac:dyDescent="0.2">
      <c r="D37" s="5"/>
      <c r="E37" s="5"/>
    </row>
    <row r="38" spans="4:5" x14ac:dyDescent="0.2">
      <c r="D38" s="5"/>
      <c r="E38" s="5"/>
    </row>
    <row r="39" spans="4:5" x14ac:dyDescent="0.2">
      <c r="D39" s="5"/>
      <c r="E39" s="5"/>
    </row>
    <row r="40" spans="4:5" x14ac:dyDescent="0.2">
      <c r="D40" s="5"/>
      <c r="E40" s="5"/>
    </row>
    <row r="41" spans="4:5" x14ac:dyDescent="0.2">
      <c r="D41" s="5"/>
      <c r="E41" s="5"/>
    </row>
    <row r="42" spans="4:5" x14ac:dyDescent="0.2">
      <c r="D42" s="5"/>
      <c r="E42" s="5"/>
    </row>
    <row r="43" spans="4:5" x14ac:dyDescent="0.2">
      <c r="D43" s="5"/>
      <c r="E43" s="5"/>
    </row>
    <row r="44" spans="4:5" x14ac:dyDescent="0.2">
      <c r="D44" s="5"/>
    </row>
    <row r="45" spans="4:5" x14ac:dyDescent="0.2">
      <c r="D45" s="5"/>
    </row>
    <row r="46" spans="4:5" x14ac:dyDescent="0.2">
      <c r="D46" s="5"/>
    </row>
    <row r="47" spans="4:5" x14ac:dyDescent="0.2">
      <c r="D47" s="5"/>
    </row>
    <row r="48" spans="4:5" x14ac:dyDescent="0.2">
      <c r="D48" s="5"/>
    </row>
    <row r="49" spans="4:4" x14ac:dyDescent="0.2">
      <c r="D49" s="5"/>
    </row>
    <row r="50" spans="4:4" x14ac:dyDescent="0.2">
      <c r="D50" s="5"/>
    </row>
    <row r="51" spans="4:4" x14ac:dyDescent="0.2">
      <c r="D51" s="5"/>
    </row>
    <row r="52" spans="4:4" x14ac:dyDescent="0.2">
      <c r="D52" s="5"/>
    </row>
    <row r="53" spans="4:4" x14ac:dyDescent="0.2">
      <c r="D53" s="5"/>
    </row>
    <row r="54" spans="4:4" x14ac:dyDescent="0.2">
      <c r="D54" s="5"/>
    </row>
    <row r="55" spans="4:4" x14ac:dyDescent="0.2">
      <c r="D55" s="5"/>
    </row>
    <row r="56" spans="4:4" x14ac:dyDescent="0.2">
      <c r="D56" s="5"/>
    </row>
    <row r="57" spans="4:4" x14ac:dyDescent="0.2">
      <c r="D57" s="5"/>
    </row>
    <row r="58" spans="4:4" x14ac:dyDescent="0.2">
      <c r="D58" s="5"/>
    </row>
    <row r="59" spans="4:4" x14ac:dyDescent="0.2">
      <c r="D59" s="5"/>
    </row>
    <row r="60" spans="4:4" x14ac:dyDescent="0.2">
      <c r="D60" s="5"/>
    </row>
    <row r="61" spans="4:4" x14ac:dyDescent="0.2">
      <c r="D61" s="5"/>
    </row>
    <row r="62" spans="4:4" x14ac:dyDescent="0.2">
      <c r="D62" s="5"/>
    </row>
    <row r="63" spans="4:4" x14ac:dyDescent="0.2">
      <c r="D63" s="5"/>
    </row>
    <row r="64" spans="4:4" x14ac:dyDescent="0.2">
      <c r="D64" s="5"/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pane ySplit="1260" topLeftCell="A58" activePane="bottomLeft"/>
      <selection activeCell="A2" sqref="A2"/>
      <selection pane="bottomLeft" activeCell="A73" sqref="A73"/>
    </sheetView>
  </sheetViews>
  <sheetFormatPr defaultRowHeight="12.75" x14ac:dyDescent="0.2"/>
  <cols>
    <col min="1" max="1" width="40.140625" customWidth="1"/>
    <col min="2" max="2" width="18.42578125" customWidth="1"/>
    <col min="3" max="3" width="10.140625" customWidth="1"/>
    <col min="5" max="5" width="10.42578125" customWidth="1"/>
  </cols>
  <sheetData>
    <row r="1" spans="1:8" ht="18" x14ac:dyDescent="0.25">
      <c r="A1" s="12" t="s">
        <v>220</v>
      </c>
    </row>
    <row r="2" spans="1:8" ht="32.25" customHeight="1" x14ac:dyDescent="0.25">
      <c r="A2" s="2" t="s">
        <v>173</v>
      </c>
      <c r="B2" s="2" t="s">
        <v>2</v>
      </c>
      <c r="C2" s="13" t="s">
        <v>175</v>
      </c>
      <c r="D2" s="13" t="s">
        <v>174</v>
      </c>
      <c r="E2" s="13" t="s">
        <v>176</v>
      </c>
      <c r="F2" s="2"/>
      <c r="G2" s="2"/>
      <c r="H2" s="2"/>
    </row>
    <row r="4" spans="1:8" x14ac:dyDescent="0.2">
      <c r="A4" s="10" t="s">
        <v>177</v>
      </c>
      <c r="B4" s="10" t="s">
        <v>178</v>
      </c>
      <c r="C4">
        <v>3</v>
      </c>
      <c r="D4" s="5">
        <v>145</v>
      </c>
      <c r="E4" s="5">
        <f>C4*D4</f>
        <v>435</v>
      </c>
    </row>
    <row r="5" spans="1:8" x14ac:dyDescent="0.2">
      <c r="A5" s="10" t="s">
        <v>177</v>
      </c>
      <c r="B5" s="10" t="s">
        <v>180</v>
      </c>
      <c r="C5">
        <v>6</v>
      </c>
      <c r="D5" s="5">
        <v>145</v>
      </c>
      <c r="E5" s="5">
        <f>C5*D5</f>
        <v>870</v>
      </c>
    </row>
    <row r="6" spans="1:8" x14ac:dyDescent="0.2">
      <c r="A6" s="10" t="s">
        <v>177</v>
      </c>
      <c r="B6" s="10" t="s">
        <v>179</v>
      </c>
      <c r="C6">
        <v>2</v>
      </c>
      <c r="D6" s="5">
        <v>28</v>
      </c>
      <c r="E6" s="5">
        <f>C6*D6</f>
        <v>56</v>
      </c>
    </row>
    <row r="7" spans="1:8" x14ac:dyDescent="0.2">
      <c r="A7" s="10" t="s">
        <v>184</v>
      </c>
      <c r="B7" s="10" t="s">
        <v>178</v>
      </c>
      <c r="C7">
        <v>1</v>
      </c>
      <c r="D7" s="5">
        <v>145</v>
      </c>
      <c r="E7" s="5">
        <f>C7*D7</f>
        <v>145</v>
      </c>
    </row>
    <row r="8" spans="1:8" x14ac:dyDescent="0.2">
      <c r="A8" s="10" t="s">
        <v>183</v>
      </c>
      <c r="B8" s="10" t="s">
        <v>178</v>
      </c>
      <c r="C8">
        <v>1</v>
      </c>
      <c r="D8" s="5">
        <v>145</v>
      </c>
      <c r="E8" s="5">
        <f>#N/A</f>
        <v>145</v>
      </c>
    </row>
    <row r="9" spans="1:8" x14ac:dyDescent="0.2">
      <c r="A9" s="10" t="s">
        <v>182</v>
      </c>
      <c r="B9" s="10" t="s">
        <v>178</v>
      </c>
      <c r="C9">
        <v>0.5</v>
      </c>
      <c r="D9" s="5">
        <v>145</v>
      </c>
      <c r="E9" s="5">
        <f>#N/A</f>
        <v>72.5</v>
      </c>
    </row>
    <row r="10" spans="1:8" x14ac:dyDescent="0.2">
      <c r="A10" s="10" t="s">
        <v>185</v>
      </c>
      <c r="B10" s="10" t="s">
        <v>178</v>
      </c>
      <c r="C10">
        <v>1</v>
      </c>
      <c r="D10" s="5">
        <v>145</v>
      </c>
      <c r="E10" s="5">
        <f>#N/A</f>
        <v>145</v>
      </c>
    </row>
    <row r="11" spans="1:8" x14ac:dyDescent="0.2">
      <c r="A11" s="10" t="s">
        <v>186</v>
      </c>
      <c r="B11" s="10" t="s">
        <v>181</v>
      </c>
      <c r="C11">
        <v>0.5</v>
      </c>
      <c r="D11" s="5">
        <v>30</v>
      </c>
      <c r="E11" s="5">
        <f>#N/A</f>
        <v>15</v>
      </c>
    </row>
    <row r="12" spans="1:8" x14ac:dyDescent="0.2">
      <c r="A12" s="10" t="s">
        <v>187</v>
      </c>
      <c r="B12" s="10" t="s">
        <v>181</v>
      </c>
      <c r="C12">
        <v>0.5</v>
      </c>
      <c r="D12" s="5">
        <v>30</v>
      </c>
      <c r="E12" s="5">
        <f>#N/A</f>
        <v>15</v>
      </c>
    </row>
    <row r="13" spans="1:8" x14ac:dyDescent="0.2">
      <c r="A13" s="10" t="s">
        <v>188</v>
      </c>
      <c r="B13" s="10" t="s">
        <v>181</v>
      </c>
      <c r="C13">
        <v>2</v>
      </c>
      <c r="D13" s="5">
        <v>30</v>
      </c>
      <c r="E13" s="5">
        <f>#N/A</f>
        <v>60</v>
      </c>
    </row>
    <row r="14" spans="1:8" x14ac:dyDescent="0.2">
      <c r="A14" s="10" t="s">
        <v>188</v>
      </c>
      <c r="B14" s="10" t="s">
        <v>178</v>
      </c>
      <c r="C14">
        <v>2</v>
      </c>
      <c r="D14" s="5">
        <v>145</v>
      </c>
      <c r="E14" s="5">
        <f>#N/A</f>
        <v>290</v>
      </c>
    </row>
    <row r="15" spans="1:8" x14ac:dyDescent="0.2">
      <c r="A15" s="10" t="s">
        <v>189</v>
      </c>
      <c r="B15" s="10" t="s">
        <v>178</v>
      </c>
      <c r="C15">
        <v>1</v>
      </c>
      <c r="D15" s="5">
        <v>145</v>
      </c>
      <c r="E15" s="5">
        <f>#N/A</f>
        <v>145</v>
      </c>
    </row>
    <row r="16" spans="1:8" x14ac:dyDescent="0.2">
      <c r="A16" s="10" t="s">
        <v>189</v>
      </c>
      <c r="B16" s="10" t="s">
        <v>181</v>
      </c>
      <c r="C16">
        <v>2</v>
      </c>
      <c r="D16" s="5">
        <v>30</v>
      </c>
      <c r="E16" s="5">
        <f>#N/A</f>
        <v>60</v>
      </c>
    </row>
    <row r="17" spans="1:5" x14ac:dyDescent="0.2">
      <c r="A17" s="10" t="s">
        <v>190</v>
      </c>
      <c r="B17" s="10" t="s">
        <v>181</v>
      </c>
      <c r="C17">
        <v>2</v>
      </c>
      <c r="D17" s="5">
        <v>30</v>
      </c>
      <c r="E17" s="5">
        <f>#N/A</f>
        <v>60</v>
      </c>
    </row>
    <row r="18" spans="1:5" x14ac:dyDescent="0.2">
      <c r="A18" s="10" t="s">
        <v>191</v>
      </c>
      <c r="B18" s="10" t="s">
        <v>181</v>
      </c>
      <c r="C18">
        <v>1</v>
      </c>
      <c r="D18" s="5">
        <v>30</v>
      </c>
      <c r="E18" s="5">
        <f>#N/A</f>
        <v>30</v>
      </c>
    </row>
    <row r="19" spans="1:5" x14ac:dyDescent="0.2">
      <c r="A19" s="10" t="s">
        <v>191</v>
      </c>
      <c r="B19" s="10" t="s">
        <v>192</v>
      </c>
      <c r="C19">
        <v>0.25</v>
      </c>
      <c r="D19" s="5">
        <v>100</v>
      </c>
      <c r="E19" s="5">
        <f>#N/A</f>
        <v>25</v>
      </c>
    </row>
    <row r="20" spans="1:5" x14ac:dyDescent="0.2">
      <c r="A20" s="10" t="s">
        <v>193</v>
      </c>
      <c r="B20" s="10" t="s">
        <v>178</v>
      </c>
      <c r="C20">
        <v>2</v>
      </c>
      <c r="D20" s="5">
        <v>145</v>
      </c>
      <c r="E20" s="5">
        <f>#N/A</f>
        <v>290</v>
      </c>
    </row>
    <row r="21" spans="1:5" x14ac:dyDescent="0.2">
      <c r="A21" s="10" t="s">
        <v>194</v>
      </c>
      <c r="B21" s="10" t="s">
        <v>178</v>
      </c>
      <c r="C21">
        <v>1</v>
      </c>
      <c r="D21" s="5">
        <v>145</v>
      </c>
      <c r="E21" s="5">
        <f>#N/A</f>
        <v>145</v>
      </c>
    </row>
    <row r="22" spans="1:5" x14ac:dyDescent="0.2">
      <c r="A22" s="10" t="s">
        <v>194</v>
      </c>
      <c r="B22" s="10" t="s">
        <v>195</v>
      </c>
      <c r="C22">
        <v>1</v>
      </c>
      <c r="D22" s="5">
        <v>150</v>
      </c>
      <c r="E22" s="5">
        <f>#N/A</f>
        <v>150</v>
      </c>
    </row>
    <row r="23" spans="1:5" x14ac:dyDescent="0.2">
      <c r="A23" s="10" t="s">
        <v>196</v>
      </c>
      <c r="B23" s="10" t="s">
        <v>181</v>
      </c>
      <c r="C23">
        <v>1</v>
      </c>
      <c r="D23" s="5">
        <v>30</v>
      </c>
      <c r="E23" s="5">
        <f>#N/A</f>
        <v>30</v>
      </c>
    </row>
    <row r="24" spans="1:5" x14ac:dyDescent="0.2">
      <c r="A24" s="10" t="s">
        <v>197</v>
      </c>
      <c r="B24" s="10" t="s">
        <v>178</v>
      </c>
      <c r="C24">
        <v>2</v>
      </c>
      <c r="D24" s="5">
        <v>145</v>
      </c>
      <c r="E24" s="5">
        <f>#N/A</f>
        <v>290</v>
      </c>
    </row>
    <row r="25" spans="1:5" x14ac:dyDescent="0.2">
      <c r="A25" s="10" t="s">
        <v>197</v>
      </c>
      <c r="B25" s="10" t="s">
        <v>198</v>
      </c>
      <c r="C25">
        <v>1</v>
      </c>
      <c r="D25" s="5">
        <v>600</v>
      </c>
      <c r="E25" s="5">
        <f>#N/A</f>
        <v>600</v>
      </c>
    </row>
    <row r="26" spans="1:5" x14ac:dyDescent="0.2">
      <c r="A26" s="10" t="s">
        <v>197</v>
      </c>
      <c r="B26" s="10" t="s">
        <v>199</v>
      </c>
      <c r="C26">
        <v>0.1</v>
      </c>
      <c r="D26" s="5">
        <v>300</v>
      </c>
      <c r="E26" s="5">
        <f>#N/A</f>
        <v>30</v>
      </c>
    </row>
    <row r="27" spans="1:5" x14ac:dyDescent="0.2">
      <c r="A27" s="10" t="s">
        <v>200</v>
      </c>
      <c r="B27" s="10" t="s">
        <v>181</v>
      </c>
      <c r="C27">
        <v>1</v>
      </c>
      <c r="D27" s="5">
        <v>30</v>
      </c>
      <c r="E27" s="5">
        <f>#N/A</f>
        <v>30</v>
      </c>
    </row>
    <row r="28" spans="1:5" x14ac:dyDescent="0.2">
      <c r="A28" s="10" t="s">
        <v>200</v>
      </c>
      <c r="B28" s="10" t="s">
        <v>178</v>
      </c>
      <c r="C28">
        <v>1</v>
      </c>
      <c r="D28" s="5">
        <v>145</v>
      </c>
      <c r="E28" s="5">
        <f>#N/A</f>
        <v>145</v>
      </c>
    </row>
    <row r="29" spans="1:5" x14ac:dyDescent="0.2">
      <c r="A29" s="10" t="s">
        <v>201</v>
      </c>
      <c r="B29" s="10" t="s">
        <v>181</v>
      </c>
      <c r="C29">
        <v>1</v>
      </c>
      <c r="D29" s="5">
        <v>30</v>
      </c>
      <c r="E29" s="5">
        <f>#N/A</f>
        <v>30</v>
      </c>
    </row>
    <row r="30" spans="1:5" x14ac:dyDescent="0.2">
      <c r="A30" s="10" t="s">
        <v>201</v>
      </c>
      <c r="B30" s="10" t="s">
        <v>178</v>
      </c>
      <c r="C30">
        <v>2</v>
      </c>
      <c r="D30" s="5">
        <v>145</v>
      </c>
      <c r="E30" s="5">
        <f>#N/A</f>
        <v>290</v>
      </c>
    </row>
    <row r="31" spans="1:5" x14ac:dyDescent="0.2">
      <c r="A31" s="10" t="s">
        <v>202</v>
      </c>
      <c r="B31" s="10" t="s">
        <v>181</v>
      </c>
      <c r="C31">
        <v>2</v>
      </c>
      <c r="D31" s="5">
        <v>30</v>
      </c>
      <c r="E31" s="5">
        <f>#N/A</f>
        <v>60</v>
      </c>
    </row>
    <row r="32" spans="1:5" x14ac:dyDescent="0.2">
      <c r="A32" s="10" t="s">
        <v>206</v>
      </c>
      <c r="B32" s="10" t="s">
        <v>181</v>
      </c>
      <c r="C32">
        <v>2</v>
      </c>
      <c r="D32" s="5">
        <v>30</v>
      </c>
      <c r="E32" s="5">
        <f>#N/A</f>
        <v>60</v>
      </c>
    </row>
    <row r="33" spans="1:5" x14ac:dyDescent="0.2">
      <c r="A33" s="10" t="s">
        <v>206</v>
      </c>
      <c r="B33" s="10" t="s">
        <v>178</v>
      </c>
      <c r="C33">
        <v>3</v>
      </c>
      <c r="D33" s="5">
        <v>145</v>
      </c>
      <c r="E33" s="5">
        <f>#N/A</f>
        <v>435</v>
      </c>
    </row>
    <row r="34" spans="1:5" x14ac:dyDescent="0.2">
      <c r="A34" s="10" t="s">
        <v>82</v>
      </c>
      <c r="B34" s="10" t="s">
        <v>181</v>
      </c>
      <c r="C34">
        <v>4</v>
      </c>
      <c r="D34" s="5">
        <v>30</v>
      </c>
      <c r="E34" s="5">
        <f>#N/A</f>
        <v>120</v>
      </c>
    </row>
    <row r="35" spans="1:5" x14ac:dyDescent="0.2">
      <c r="A35" s="10" t="s">
        <v>82</v>
      </c>
      <c r="B35" s="10" t="s">
        <v>203</v>
      </c>
      <c r="C35">
        <v>1</v>
      </c>
      <c r="D35" s="5">
        <v>1500</v>
      </c>
      <c r="E35" s="5">
        <f>#N/A</f>
        <v>1500</v>
      </c>
    </row>
    <row r="36" spans="1:5" x14ac:dyDescent="0.2">
      <c r="A36" s="10" t="s">
        <v>82</v>
      </c>
      <c r="B36" s="10" t="s">
        <v>195</v>
      </c>
      <c r="C36">
        <v>1</v>
      </c>
      <c r="D36" s="5">
        <v>150</v>
      </c>
      <c r="E36" s="5">
        <f>#N/A</f>
        <v>150</v>
      </c>
    </row>
    <row r="37" spans="1:5" x14ac:dyDescent="0.2">
      <c r="A37" s="10" t="s">
        <v>82</v>
      </c>
      <c r="B37" s="10" t="s">
        <v>192</v>
      </c>
      <c r="C37">
        <v>1</v>
      </c>
      <c r="D37" s="5">
        <v>1000</v>
      </c>
      <c r="E37" s="5">
        <f>#N/A</f>
        <v>1000</v>
      </c>
    </row>
    <row r="38" spans="1:5" x14ac:dyDescent="0.2">
      <c r="A38" s="10" t="s">
        <v>82</v>
      </c>
      <c r="B38" s="10" t="s">
        <v>204</v>
      </c>
      <c r="C38">
        <v>1</v>
      </c>
      <c r="D38" s="5">
        <v>300</v>
      </c>
      <c r="E38" s="5">
        <f>#N/A</f>
        <v>300</v>
      </c>
    </row>
    <row r="39" spans="1:5" x14ac:dyDescent="0.2">
      <c r="A39" s="10" t="s">
        <v>205</v>
      </c>
      <c r="B39" s="10" t="s">
        <v>178</v>
      </c>
      <c r="C39">
        <v>2</v>
      </c>
      <c r="D39" s="5">
        <v>145</v>
      </c>
      <c r="E39" s="5">
        <f>#N/A</f>
        <v>290</v>
      </c>
    </row>
    <row r="40" spans="1:5" x14ac:dyDescent="0.2">
      <c r="A40" s="10" t="s">
        <v>210</v>
      </c>
      <c r="B40" s="10" t="s">
        <v>178</v>
      </c>
      <c r="C40">
        <v>2</v>
      </c>
      <c r="D40" s="5">
        <v>145</v>
      </c>
      <c r="E40" s="5">
        <f>#N/A</f>
        <v>290</v>
      </c>
    </row>
    <row r="41" spans="1:5" x14ac:dyDescent="0.2">
      <c r="A41" s="10" t="s">
        <v>210</v>
      </c>
      <c r="B41" s="10" t="s">
        <v>195</v>
      </c>
      <c r="C41">
        <v>3</v>
      </c>
      <c r="D41" s="5">
        <v>150</v>
      </c>
      <c r="E41" s="5">
        <f>#N/A</f>
        <v>450</v>
      </c>
    </row>
    <row r="42" spans="1:5" x14ac:dyDescent="0.2">
      <c r="A42" s="10" t="s">
        <v>210</v>
      </c>
      <c r="B42" s="10" t="s">
        <v>181</v>
      </c>
      <c r="C42">
        <v>1</v>
      </c>
      <c r="D42" s="5">
        <v>30</v>
      </c>
      <c r="E42" s="5">
        <f>#N/A</f>
        <v>30</v>
      </c>
    </row>
    <row r="43" spans="1:5" x14ac:dyDescent="0.2">
      <c r="A43" s="10" t="s">
        <v>207</v>
      </c>
      <c r="B43" s="10" t="s">
        <v>178</v>
      </c>
      <c r="C43">
        <v>11</v>
      </c>
      <c r="D43" s="5">
        <v>145</v>
      </c>
      <c r="E43" s="5">
        <f>#N/A</f>
        <v>1595</v>
      </c>
    </row>
    <row r="44" spans="1:5" x14ac:dyDescent="0.2">
      <c r="A44" s="10" t="s">
        <v>207</v>
      </c>
      <c r="B44" s="10" t="s">
        <v>211</v>
      </c>
      <c r="C44">
        <v>8</v>
      </c>
      <c r="D44" s="5">
        <v>145</v>
      </c>
      <c r="E44" s="5">
        <f>#N/A</f>
        <v>1160</v>
      </c>
    </row>
    <row r="45" spans="1:5" x14ac:dyDescent="0.2">
      <c r="A45" s="10" t="s">
        <v>207</v>
      </c>
      <c r="B45" s="10" t="s">
        <v>212</v>
      </c>
      <c r="C45">
        <v>2</v>
      </c>
      <c r="D45" s="5">
        <v>145</v>
      </c>
      <c r="E45" s="5">
        <f>#N/A</f>
        <v>290</v>
      </c>
    </row>
    <row r="46" spans="1:5" x14ac:dyDescent="0.2">
      <c r="A46" s="10" t="s">
        <v>213</v>
      </c>
      <c r="B46" s="10" t="s">
        <v>178</v>
      </c>
      <c r="C46">
        <v>2</v>
      </c>
      <c r="D46" s="5">
        <v>145</v>
      </c>
      <c r="E46" s="5">
        <f>#N/A</f>
        <v>290</v>
      </c>
    </row>
    <row r="47" spans="1:5" x14ac:dyDescent="0.2">
      <c r="A47" s="10" t="s">
        <v>208</v>
      </c>
      <c r="B47" s="10" t="s">
        <v>209</v>
      </c>
      <c r="C47">
        <v>0.5</v>
      </c>
      <c r="D47" s="5">
        <v>100</v>
      </c>
      <c r="E47" s="5">
        <f>#N/A</f>
        <v>50</v>
      </c>
    </row>
    <row r="48" spans="1:5" x14ac:dyDescent="0.2">
      <c r="A48" s="10" t="s">
        <v>208</v>
      </c>
      <c r="B48" s="10" t="s">
        <v>195</v>
      </c>
      <c r="C48">
        <v>1</v>
      </c>
      <c r="D48" s="5">
        <v>150</v>
      </c>
      <c r="E48" s="5">
        <f>#N/A</f>
        <v>150</v>
      </c>
    </row>
    <row r="49" spans="1:5" x14ac:dyDescent="0.2">
      <c r="A49" s="10" t="s">
        <v>208</v>
      </c>
      <c r="B49" s="10" t="s">
        <v>214</v>
      </c>
      <c r="C49">
        <v>1</v>
      </c>
      <c r="D49" s="5">
        <v>250</v>
      </c>
      <c r="E49" s="5">
        <f>#N/A</f>
        <v>250</v>
      </c>
    </row>
    <row r="50" spans="1:5" x14ac:dyDescent="0.2">
      <c r="A50" s="10" t="s">
        <v>215</v>
      </c>
      <c r="B50" s="10" t="s">
        <v>178</v>
      </c>
      <c r="C50">
        <v>1</v>
      </c>
      <c r="D50" s="5">
        <v>145</v>
      </c>
      <c r="E50" s="5">
        <f>#N/A</f>
        <v>145</v>
      </c>
    </row>
    <row r="51" spans="1:5" x14ac:dyDescent="0.2">
      <c r="A51" s="10" t="s">
        <v>216</v>
      </c>
      <c r="B51" s="10" t="s">
        <v>178</v>
      </c>
      <c r="C51">
        <v>1</v>
      </c>
      <c r="D51" s="5">
        <v>145</v>
      </c>
      <c r="E51" s="5">
        <f>#N/A</f>
        <v>145</v>
      </c>
    </row>
    <row r="52" spans="1:5" x14ac:dyDescent="0.2">
      <c r="A52" s="10" t="s">
        <v>217</v>
      </c>
      <c r="B52" s="10" t="s">
        <v>178</v>
      </c>
      <c r="C52">
        <v>3</v>
      </c>
      <c r="D52" s="5">
        <v>145</v>
      </c>
      <c r="E52" s="5">
        <f>#N/A</f>
        <v>435</v>
      </c>
    </row>
    <row r="53" spans="1:5" x14ac:dyDescent="0.2">
      <c r="A53" s="10" t="s">
        <v>217</v>
      </c>
      <c r="B53" s="10" t="s">
        <v>181</v>
      </c>
      <c r="C53">
        <v>1</v>
      </c>
      <c r="D53" s="5">
        <v>30</v>
      </c>
      <c r="E53" s="5">
        <f>#N/A</f>
        <v>30</v>
      </c>
    </row>
    <row r="54" spans="1:5" x14ac:dyDescent="0.2">
      <c r="A54" s="10" t="s">
        <v>218</v>
      </c>
      <c r="B54" s="10" t="s">
        <v>178</v>
      </c>
      <c r="C54">
        <v>1</v>
      </c>
      <c r="D54" s="5">
        <v>145</v>
      </c>
      <c r="E54" s="5">
        <f>#N/A</f>
        <v>145</v>
      </c>
    </row>
    <row r="55" spans="1:5" x14ac:dyDescent="0.2">
      <c r="A55" s="10" t="s">
        <v>219</v>
      </c>
      <c r="B55" s="10" t="s">
        <v>178</v>
      </c>
      <c r="C55">
        <v>1</v>
      </c>
      <c r="D55" s="5">
        <v>145</v>
      </c>
      <c r="E55" s="5">
        <f>#N/A</f>
        <v>145</v>
      </c>
    </row>
    <row r="56" spans="1:5" x14ac:dyDescent="0.2">
      <c r="A56" s="10" t="s">
        <v>221</v>
      </c>
      <c r="B56" s="10" t="s">
        <v>178</v>
      </c>
      <c r="C56">
        <v>1</v>
      </c>
      <c r="D56" s="5">
        <v>145</v>
      </c>
      <c r="E56" s="5">
        <f>#N/A</f>
        <v>145</v>
      </c>
    </row>
    <row r="57" spans="1:5" x14ac:dyDescent="0.2">
      <c r="A57" s="10" t="s">
        <v>221</v>
      </c>
      <c r="B57" s="10" t="s">
        <v>222</v>
      </c>
      <c r="C57">
        <v>0.25</v>
      </c>
      <c r="D57" s="5">
        <v>100</v>
      </c>
      <c r="E57" s="5">
        <f>#N/A</f>
        <v>25</v>
      </c>
    </row>
    <row r="58" spans="1:5" x14ac:dyDescent="0.2">
      <c r="A58" s="10" t="s">
        <v>221</v>
      </c>
      <c r="B58" s="10" t="s">
        <v>223</v>
      </c>
      <c r="C58">
        <v>0.25</v>
      </c>
      <c r="D58" s="5">
        <v>1200</v>
      </c>
      <c r="E58" s="5">
        <f>#N/A</f>
        <v>300</v>
      </c>
    </row>
    <row r="59" spans="1:5" x14ac:dyDescent="0.2">
      <c r="A59" s="10" t="s">
        <v>221</v>
      </c>
      <c r="B59" s="10" t="s">
        <v>224</v>
      </c>
      <c r="C59">
        <v>3</v>
      </c>
      <c r="D59" s="5">
        <v>220</v>
      </c>
      <c r="E59" s="5">
        <f>#N/A</f>
        <v>660</v>
      </c>
    </row>
    <row r="60" spans="1:5" x14ac:dyDescent="0.2">
      <c r="A60" s="10" t="s">
        <v>221</v>
      </c>
      <c r="B60" s="10" t="s">
        <v>203</v>
      </c>
      <c r="C60">
        <v>0.25</v>
      </c>
      <c r="D60" s="5">
        <v>1400</v>
      </c>
      <c r="E60" s="5">
        <f>#N/A</f>
        <v>350</v>
      </c>
    </row>
    <row r="61" spans="1:5" x14ac:dyDescent="0.2">
      <c r="A61" s="10" t="s">
        <v>221</v>
      </c>
      <c r="B61" s="10" t="s">
        <v>181</v>
      </c>
      <c r="C61">
        <v>0.5</v>
      </c>
      <c r="D61" s="5">
        <v>30</v>
      </c>
      <c r="E61" s="5">
        <f>#N/A</f>
        <v>15</v>
      </c>
    </row>
    <row r="62" spans="1:5" x14ac:dyDescent="0.2">
      <c r="A62" s="10" t="s">
        <v>225</v>
      </c>
      <c r="B62" s="10" t="s">
        <v>226</v>
      </c>
      <c r="C62">
        <v>0.1</v>
      </c>
      <c r="D62" s="5">
        <v>2700</v>
      </c>
      <c r="E62" s="5">
        <f>#N/A</f>
        <v>270</v>
      </c>
    </row>
    <row r="63" spans="1:5" x14ac:dyDescent="0.2">
      <c r="A63" s="10" t="s">
        <v>227</v>
      </c>
      <c r="B63" s="10" t="s">
        <v>228</v>
      </c>
      <c r="C63">
        <v>0.05</v>
      </c>
      <c r="D63" s="5">
        <v>3000</v>
      </c>
      <c r="E63" s="5">
        <f>#N/A</f>
        <v>150</v>
      </c>
    </row>
    <row r="64" spans="1:5" x14ac:dyDescent="0.2">
      <c r="A64" s="10" t="s">
        <v>227</v>
      </c>
      <c r="B64" s="10" t="s">
        <v>226</v>
      </c>
      <c r="C64">
        <v>0.1</v>
      </c>
      <c r="D64" s="5">
        <v>2700</v>
      </c>
      <c r="E64" s="5">
        <f>#N/A</f>
        <v>270</v>
      </c>
    </row>
    <row r="65" spans="1:5" x14ac:dyDescent="0.2">
      <c r="A65" s="10" t="s">
        <v>227</v>
      </c>
      <c r="B65" s="10" t="s">
        <v>181</v>
      </c>
      <c r="C65">
        <v>1</v>
      </c>
      <c r="D65" s="5">
        <v>30</v>
      </c>
      <c r="E65" s="5">
        <f>#N/A</f>
        <v>30</v>
      </c>
    </row>
    <row r="66" spans="1:5" x14ac:dyDescent="0.2">
      <c r="A66" s="10" t="s">
        <v>227</v>
      </c>
      <c r="B66" s="10" t="s">
        <v>214</v>
      </c>
      <c r="C66">
        <v>0.25</v>
      </c>
      <c r="D66" s="5">
        <v>250</v>
      </c>
      <c r="E66" s="5">
        <f>#N/A</f>
        <v>62.5</v>
      </c>
    </row>
    <row r="67" spans="1:5" x14ac:dyDescent="0.2">
      <c r="A67" s="10" t="s">
        <v>227</v>
      </c>
      <c r="B67" s="10" t="s">
        <v>203</v>
      </c>
      <c r="C67">
        <v>0.25</v>
      </c>
      <c r="D67" s="5">
        <v>1500</v>
      </c>
      <c r="E67" s="5">
        <f>#N/A</f>
        <v>375</v>
      </c>
    </row>
    <row r="68" spans="1:5" x14ac:dyDescent="0.2">
      <c r="A68" s="10" t="s">
        <v>229</v>
      </c>
      <c r="B68" s="10" t="s">
        <v>214</v>
      </c>
      <c r="C68">
        <v>0.5</v>
      </c>
      <c r="D68" s="5">
        <v>250</v>
      </c>
      <c r="E68" s="5">
        <f>#N/A</f>
        <v>125</v>
      </c>
    </row>
    <row r="69" spans="1:5" x14ac:dyDescent="0.2">
      <c r="A69" s="10" t="s">
        <v>229</v>
      </c>
      <c r="B69" s="10" t="s">
        <v>230</v>
      </c>
      <c r="C69">
        <v>0.25</v>
      </c>
      <c r="D69" s="5">
        <v>600</v>
      </c>
      <c r="E69" s="5">
        <f>#N/A</f>
        <v>150</v>
      </c>
    </row>
    <row r="70" spans="1:5" x14ac:dyDescent="0.2">
      <c r="A70" s="10" t="s">
        <v>231</v>
      </c>
      <c r="B70" s="10" t="s">
        <v>181</v>
      </c>
      <c r="C70">
        <v>3</v>
      </c>
      <c r="D70" s="5">
        <v>30</v>
      </c>
      <c r="E70" s="5">
        <f>#N/A</f>
        <v>90</v>
      </c>
    </row>
    <row r="71" spans="1:5" x14ac:dyDescent="0.2">
      <c r="A71" s="10" t="s">
        <v>231</v>
      </c>
      <c r="B71" s="10" t="s">
        <v>224</v>
      </c>
      <c r="C71">
        <v>3</v>
      </c>
      <c r="D71" s="5">
        <v>220</v>
      </c>
      <c r="E71" s="5">
        <f>#N/A</f>
        <v>660</v>
      </c>
    </row>
    <row r="72" spans="1:5" x14ac:dyDescent="0.2">
      <c r="A72" s="10" t="s">
        <v>231</v>
      </c>
      <c r="B72" s="10" t="s">
        <v>178</v>
      </c>
      <c r="C72">
        <v>1</v>
      </c>
      <c r="D72" s="5">
        <v>145</v>
      </c>
      <c r="E72" s="5">
        <f>#N/A</f>
        <v>145</v>
      </c>
    </row>
    <row r="74" spans="1:5" x14ac:dyDescent="0.2">
      <c r="C74" s="8" t="s">
        <v>176</v>
      </c>
      <c r="D74" s="8"/>
      <c r="E74" s="7">
        <f>SUM(E4:E73)</f>
        <v>17936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pane ySplit="1260" topLeftCell="A44" activePane="bottomLeft"/>
      <selection activeCell="A2" sqref="A2"/>
      <selection pane="bottomLeft" activeCell="A68" sqref="A68"/>
    </sheetView>
  </sheetViews>
  <sheetFormatPr defaultRowHeight="12.75" x14ac:dyDescent="0.2"/>
  <cols>
    <col min="1" max="1" width="37.28515625" customWidth="1"/>
    <col min="2" max="2" width="17" customWidth="1"/>
    <col min="3" max="3" width="11.28515625" customWidth="1"/>
    <col min="4" max="4" width="11.7109375" customWidth="1"/>
    <col min="5" max="5" width="10.85546875" customWidth="1"/>
    <col min="7" max="7" width="57.42578125" customWidth="1"/>
  </cols>
  <sheetData>
    <row r="1" spans="1:5" ht="18" x14ac:dyDescent="0.25">
      <c r="A1" s="1" t="s">
        <v>232</v>
      </c>
    </row>
    <row r="2" spans="1:5" ht="34.5" customHeight="1" x14ac:dyDescent="0.25">
      <c r="A2" s="2" t="s">
        <v>173</v>
      </c>
      <c r="B2" s="2" t="s">
        <v>2</v>
      </c>
      <c r="C2" s="13" t="s">
        <v>175</v>
      </c>
      <c r="D2" s="13" t="s">
        <v>174</v>
      </c>
      <c r="E2" s="13" t="s">
        <v>176</v>
      </c>
    </row>
    <row r="3" spans="1:5" x14ac:dyDescent="0.2">
      <c r="A3" s="14" t="s">
        <v>233</v>
      </c>
      <c r="B3" s="14" t="s">
        <v>228</v>
      </c>
      <c r="C3">
        <v>0.1</v>
      </c>
      <c r="D3" s="5">
        <v>2850</v>
      </c>
      <c r="E3" s="5">
        <f>C3*D3</f>
        <v>285</v>
      </c>
    </row>
    <row r="4" spans="1:5" x14ac:dyDescent="0.2">
      <c r="A4" s="14" t="s">
        <v>233</v>
      </c>
      <c r="B4" s="14" t="s">
        <v>226</v>
      </c>
      <c r="C4">
        <v>0.1</v>
      </c>
      <c r="D4" s="5">
        <v>2700</v>
      </c>
      <c r="E4" s="5">
        <f t="shared" ref="E4:E10" si="0">C4*D4</f>
        <v>270</v>
      </c>
    </row>
    <row r="5" spans="1:5" x14ac:dyDescent="0.2">
      <c r="A5" s="14" t="s">
        <v>233</v>
      </c>
      <c r="B5" s="14" t="s">
        <v>181</v>
      </c>
      <c r="C5">
        <v>5</v>
      </c>
      <c r="D5" s="5">
        <v>30</v>
      </c>
      <c r="E5" s="5">
        <f t="shared" si="0"/>
        <v>150</v>
      </c>
    </row>
    <row r="6" spans="1:5" x14ac:dyDescent="0.2">
      <c r="A6" s="14" t="s">
        <v>233</v>
      </c>
      <c r="B6" s="14" t="s">
        <v>224</v>
      </c>
      <c r="C6">
        <v>4</v>
      </c>
      <c r="D6" s="5">
        <v>220</v>
      </c>
      <c r="E6" s="5">
        <f t="shared" si="0"/>
        <v>880</v>
      </c>
    </row>
    <row r="7" spans="1:5" x14ac:dyDescent="0.2">
      <c r="A7" s="14" t="s">
        <v>233</v>
      </c>
      <c r="B7" s="14" t="s">
        <v>214</v>
      </c>
      <c r="C7">
        <v>0.5</v>
      </c>
      <c r="D7" s="5">
        <v>250</v>
      </c>
      <c r="E7" s="5">
        <f t="shared" si="0"/>
        <v>125</v>
      </c>
    </row>
    <row r="8" spans="1:5" x14ac:dyDescent="0.2">
      <c r="A8" s="14" t="s">
        <v>233</v>
      </c>
      <c r="B8" s="14" t="s">
        <v>203</v>
      </c>
      <c r="C8">
        <v>0.25</v>
      </c>
      <c r="D8" s="5">
        <v>1300</v>
      </c>
      <c r="E8" s="5">
        <f t="shared" si="0"/>
        <v>325</v>
      </c>
    </row>
    <row r="9" spans="1:5" x14ac:dyDescent="0.2">
      <c r="A9" s="14" t="s">
        <v>233</v>
      </c>
      <c r="B9" s="14" t="s">
        <v>230</v>
      </c>
      <c r="C9">
        <v>0.25</v>
      </c>
      <c r="D9" s="5">
        <v>350</v>
      </c>
      <c r="E9" s="5">
        <f t="shared" si="0"/>
        <v>87.5</v>
      </c>
    </row>
    <row r="10" spans="1:5" x14ac:dyDescent="0.2">
      <c r="A10" s="14" t="s">
        <v>233</v>
      </c>
      <c r="B10" s="14" t="s">
        <v>192</v>
      </c>
      <c r="C10">
        <v>0.5</v>
      </c>
      <c r="D10" s="5">
        <v>900</v>
      </c>
      <c r="E10" s="5">
        <f t="shared" si="0"/>
        <v>450</v>
      </c>
    </row>
    <row r="11" spans="1:5" x14ac:dyDescent="0.2">
      <c r="A11" s="14" t="s">
        <v>177</v>
      </c>
      <c r="B11" s="14" t="s">
        <v>178</v>
      </c>
      <c r="C11">
        <v>3</v>
      </c>
      <c r="D11" s="5">
        <v>120</v>
      </c>
      <c r="E11" s="5">
        <f>C11*D11</f>
        <v>360</v>
      </c>
    </row>
    <row r="12" spans="1:5" x14ac:dyDescent="0.2">
      <c r="A12" s="14" t="s">
        <v>177</v>
      </c>
      <c r="B12" s="14" t="s">
        <v>180</v>
      </c>
      <c r="C12">
        <v>6</v>
      </c>
      <c r="D12" s="5">
        <v>120</v>
      </c>
      <c r="E12" s="5">
        <f>C12*D12</f>
        <v>720</v>
      </c>
    </row>
    <row r="13" spans="1:5" x14ac:dyDescent="0.2">
      <c r="A13" s="14" t="s">
        <v>177</v>
      </c>
      <c r="B13" s="14" t="s">
        <v>179</v>
      </c>
      <c r="C13">
        <v>2</v>
      </c>
      <c r="D13" s="5">
        <v>20</v>
      </c>
      <c r="E13" s="5">
        <f>C13*D13</f>
        <v>40</v>
      </c>
    </row>
    <row r="14" spans="1:5" x14ac:dyDescent="0.2">
      <c r="A14" s="14" t="s">
        <v>184</v>
      </c>
      <c r="B14" s="14" t="s">
        <v>178</v>
      </c>
      <c r="C14">
        <v>1</v>
      </c>
      <c r="D14" s="5">
        <v>120</v>
      </c>
      <c r="E14" s="5">
        <f>C14*D14</f>
        <v>120</v>
      </c>
    </row>
    <row r="15" spans="1:5" x14ac:dyDescent="0.2">
      <c r="A15" s="14" t="s">
        <v>183</v>
      </c>
      <c r="B15" s="14" t="s">
        <v>178</v>
      </c>
      <c r="C15">
        <v>1</v>
      </c>
      <c r="D15" s="5">
        <v>120</v>
      </c>
      <c r="E15" s="5">
        <f t="shared" ref="E15:E67" si="1">C15*D15</f>
        <v>120</v>
      </c>
    </row>
    <row r="16" spans="1:5" x14ac:dyDescent="0.2">
      <c r="A16" s="14" t="s">
        <v>182</v>
      </c>
      <c r="B16" s="14" t="s">
        <v>178</v>
      </c>
      <c r="C16">
        <v>0.5</v>
      </c>
      <c r="D16" s="5">
        <v>120</v>
      </c>
      <c r="E16" s="5">
        <f t="shared" si="1"/>
        <v>60</v>
      </c>
    </row>
    <row r="17" spans="1:5" x14ac:dyDescent="0.2">
      <c r="A17" s="14" t="s">
        <v>185</v>
      </c>
      <c r="B17" s="14" t="s">
        <v>178</v>
      </c>
      <c r="C17">
        <v>1</v>
      </c>
      <c r="D17" s="5">
        <v>120</v>
      </c>
      <c r="E17" s="5">
        <f t="shared" si="1"/>
        <v>120</v>
      </c>
    </row>
    <row r="18" spans="1:5" x14ac:dyDescent="0.2">
      <c r="A18" s="14" t="s">
        <v>186</v>
      </c>
      <c r="B18" s="14" t="s">
        <v>181</v>
      </c>
      <c r="C18">
        <v>0.5</v>
      </c>
      <c r="D18" s="5">
        <v>30</v>
      </c>
      <c r="E18" s="5">
        <f t="shared" si="1"/>
        <v>15</v>
      </c>
    </row>
    <row r="19" spans="1:5" x14ac:dyDescent="0.2">
      <c r="A19" s="14" t="s">
        <v>187</v>
      </c>
      <c r="B19" s="14" t="s">
        <v>181</v>
      </c>
      <c r="C19">
        <v>0.5</v>
      </c>
      <c r="D19" s="5">
        <v>30</v>
      </c>
      <c r="E19" s="5">
        <f t="shared" si="1"/>
        <v>15</v>
      </c>
    </row>
    <row r="20" spans="1:5" x14ac:dyDescent="0.2">
      <c r="A20" s="14" t="s">
        <v>188</v>
      </c>
      <c r="B20" s="14" t="s">
        <v>181</v>
      </c>
      <c r="C20">
        <v>2</v>
      </c>
      <c r="D20" s="5">
        <v>30</v>
      </c>
      <c r="E20" s="5">
        <f t="shared" si="1"/>
        <v>60</v>
      </c>
    </row>
    <row r="21" spans="1:5" x14ac:dyDescent="0.2">
      <c r="A21" s="14" t="s">
        <v>188</v>
      </c>
      <c r="B21" s="14" t="s">
        <v>178</v>
      </c>
      <c r="C21">
        <v>2</v>
      </c>
      <c r="D21" s="5">
        <v>120</v>
      </c>
      <c r="E21" s="5">
        <f t="shared" si="1"/>
        <v>240</v>
      </c>
    </row>
    <row r="22" spans="1:5" x14ac:dyDescent="0.2">
      <c r="A22" s="14" t="s">
        <v>189</v>
      </c>
      <c r="B22" s="14" t="s">
        <v>178</v>
      </c>
      <c r="C22">
        <v>1</v>
      </c>
      <c r="D22" s="5">
        <v>120</v>
      </c>
      <c r="E22" s="5">
        <f t="shared" si="1"/>
        <v>120</v>
      </c>
    </row>
    <row r="23" spans="1:5" x14ac:dyDescent="0.2">
      <c r="A23" s="14" t="s">
        <v>189</v>
      </c>
      <c r="B23" s="14" t="s">
        <v>181</v>
      </c>
      <c r="C23">
        <v>2</v>
      </c>
      <c r="D23" s="5">
        <v>30</v>
      </c>
      <c r="E23" s="5">
        <f t="shared" si="1"/>
        <v>60</v>
      </c>
    </row>
    <row r="24" spans="1:5" x14ac:dyDescent="0.2">
      <c r="A24" s="14" t="s">
        <v>190</v>
      </c>
      <c r="B24" s="14" t="s">
        <v>181</v>
      </c>
      <c r="C24">
        <v>2</v>
      </c>
      <c r="D24" s="5">
        <v>30</v>
      </c>
      <c r="E24" s="5">
        <f t="shared" si="1"/>
        <v>60</v>
      </c>
    </row>
    <row r="25" spans="1:5" x14ac:dyDescent="0.2">
      <c r="A25" s="14" t="s">
        <v>191</v>
      </c>
      <c r="B25" s="14" t="s">
        <v>181</v>
      </c>
      <c r="C25">
        <v>1</v>
      </c>
      <c r="D25" s="5">
        <v>30</v>
      </c>
      <c r="E25" s="5">
        <f t="shared" si="1"/>
        <v>30</v>
      </c>
    </row>
    <row r="26" spans="1:5" x14ac:dyDescent="0.2">
      <c r="A26" s="14" t="s">
        <v>191</v>
      </c>
      <c r="B26" s="14" t="s">
        <v>192</v>
      </c>
      <c r="C26">
        <v>0.25</v>
      </c>
      <c r="D26" s="5">
        <v>900</v>
      </c>
      <c r="E26" s="5">
        <f t="shared" si="1"/>
        <v>225</v>
      </c>
    </row>
    <row r="27" spans="1:5" x14ac:dyDescent="0.2">
      <c r="A27" s="14" t="s">
        <v>193</v>
      </c>
      <c r="B27" s="14" t="s">
        <v>178</v>
      </c>
      <c r="C27">
        <v>2</v>
      </c>
      <c r="D27" s="5">
        <v>120</v>
      </c>
      <c r="E27" s="5">
        <f t="shared" si="1"/>
        <v>240</v>
      </c>
    </row>
    <row r="28" spans="1:5" x14ac:dyDescent="0.2">
      <c r="A28" s="14" t="s">
        <v>194</v>
      </c>
      <c r="B28" s="14" t="s">
        <v>178</v>
      </c>
      <c r="C28">
        <v>1</v>
      </c>
      <c r="D28" s="5">
        <v>120</v>
      </c>
      <c r="E28" s="5">
        <f t="shared" si="1"/>
        <v>120</v>
      </c>
    </row>
    <row r="29" spans="1:5" x14ac:dyDescent="0.2">
      <c r="A29" s="14" t="s">
        <v>194</v>
      </c>
      <c r="B29" s="14" t="s">
        <v>195</v>
      </c>
      <c r="C29">
        <v>1</v>
      </c>
      <c r="D29" s="5">
        <v>130</v>
      </c>
      <c r="E29" s="5">
        <f t="shared" si="1"/>
        <v>130</v>
      </c>
    </row>
    <row r="30" spans="1:5" x14ac:dyDescent="0.2">
      <c r="A30" s="14" t="s">
        <v>196</v>
      </c>
      <c r="B30" s="14" t="s">
        <v>181</v>
      </c>
      <c r="C30">
        <v>1</v>
      </c>
      <c r="D30" s="5">
        <v>30</v>
      </c>
      <c r="E30" s="5">
        <f t="shared" si="1"/>
        <v>30</v>
      </c>
    </row>
    <row r="31" spans="1:5" x14ac:dyDescent="0.2">
      <c r="A31" s="14" t="s">
        <v>197</v>
      </c>
      <c r="B31" s="14" t="s">
        <v>178</v>
      </c>
      <c r="C31">
        <v>2</v>
      </c>
      <c r="D31" s="5">
        <v>120</v>
      </c>
      <c r="E31" s="5">
        <f t="shared" si="1"/>
        <v>240</v>
      </c>
    </row>
    <row r="32" spans="1:5" x14ac:dyDescent="0.2">
      <c r="A32" s="14" t="s">
        <v>197</v>
      </c>
      <c r="B32" s="14" t="s">
        <v>198</v>
      </c>
      <c r="C32">
        <v>1</v>
      </c>
      <c r="D32" s="5">
        <v>300</v>
      </c>
      <c r="E32" s="5">
        <f t="shared" si="1"/>
        <v>300</v>
      </c>
    </row>
    <row r="33" spans="1:8" x14ac:dyDescent="0.2">
      <c r="A33" s="14" t="s">
        <v>197</v>
      </c>
      <c r="B33" s="14" t="s">
        <v>199</v>
      </c>
      <c r="C33">
        <v>0.1</v>
      </c>
      <c r="D33" s="5">
        <v>280</v>
      </c>
      <c r="E33" s="5">
        <f t="shared" si="1"/>
        <v>28</v>
      </c>
    </row>
    <row r="34" spans="1:8" x14ac:dyDescent="0.2">
      <c r="A34" s="14" t="s">
        <v>200</v>
      </c>
      <c r="B34" s="14" t="s">
        <v>181</v>
      </c>
      <c r="C34">
        <v>1</v>
      </c>
      <c r="D34" s="5">
        <v>30</v>
      </c>
      <c r="E34" s="5">
        <f t="shared" si="1"/>
        <v>30</v>
      </c>
    </row>
    <row r="35" spans="1:8" x14ac:dyDescent="0.2">
      <c r="A35" s="14" t="s">
        <v>200</v>
      </c>
      <c r="B35" s="14" t="s">
        <v>178</v>
      </c>
      <c r="C35">
        <v>1</v>
      </c>
      <c r="D35" s="5">
        <v>120</v>
      </c>
      <c r="E35" s="5">
        <f t="shared" si="1"/>
        <v>120</v>
      </c>
    </row>
    <row r="36" spans="1:8" x14ac:dyDescent="0.2">
      <c r="A36" s="14" t="s">
        <v>201</v>
      </c>
      <c r="B36" s="14" t="s">
        <v>181</v>
      </c>
      <c r="C36">
        <v>1</v>
      </c>
      <c r="D36" s="5">
        <v>30</v>
      </c>
      <c r="E36" s="5">
        <f t="shared" si="1"/>
        <v>30</v>
      </c>
    </row>
    <row r="37" spans="1:8" x14ac:dyDescent="0.2">
      <c r="A37" s="14" t="s">
        <v>201</v>
      </c>
      <c r="B37" s="14" t="s">
        <v>178</v>
      </c>
      <c r="C37">
        <v>2</v>
      </c>
      <c r="D37" s="5">
        <v>120</v>
      </c>
      <c r="E37" s="5">
        <f t="shared" si="1"/>
        <v>240</v>
      </c>
    </row>
    <row r="38" spans="1:8" x14ac:dyDescent="0.2">
      <c r="A38" s="14" t="s">
        <v>202</v>
      </c>
      <c r="B38" s="14" t="s">
        <v>181</v>
      </c>
      <c r="C38">
        <v>2</v>
      </c>
      <c r="D38" s="5">
        <v>30</v>
      </c>
      <c r="E38" s="5">
        <f t="shared" si="1"/>
        <v>60</v>
      </c>
    </row>
    <row r="39" spans="1:8" x14ac:dyDescent="0.2">
      <c r="A39" s="14" t="s">
        <v>206</v>
      </c>
      <c r="B39" s="14" t="s">
        <v>181</v>
      </c>
      <c r="C39">
        <v>2</v>
      </c>
      <c r="D39" s="5">
        <v>30</v>
      </c>
      <c r="E39" s="5">
        <f t="shared" si="1"/>
        <v>60</v>
      </c>
    </row>
    <row r="40" spans="1:8" x14ac:dyDescent="0.2">
      <c r="A40" s="14" t="s">
        <v>206</v>
      </c>
      <c r="B40" s="14" t="s">
        <v>178</v>
      </c>
      <c r="C40">
        <v>3</v>
      </c>
      <c r="D40" s="5">
        <v>120</v>
      </c>
      <c r="E40" s="5">
        <f t="shared" si="1"/>
        <v>360</v>
      </c>
    </row>
    <row r="41" spans="1:8" x14ac:dyDescent="0.2">
      <c r="A41" s="14" t="s">
        <v>82</v>
      </c>
      <c r="B41" s="14" t="s">
        <v>181</v>
      </c>
      <c r="C41">
        <v>4</v>
      </c>
      <c r="D41" s="5">
        <v>30</v>
      </c>
      <c r="E41" s="5">
        <f t="shared" si="1"/>
        <v>120</v>
      </c>
    </row>
    <row r="42" spans="1:8" x14ac:dyDescent="0.2">
      <c r="A42" s="14" t="s">
        <v>82</v>
      </c>
      <c r="B42" s="14" t="s">
        <v>203</v>
      </c>
      <c r="C42">
        <v>0.5</v>
      </c>
      <c r="D42" s="5">
        <v>1300</v>
      </c>
      <c r="E42" s="5">
        <f t="shared" si="1"/>
        <v>650</v>
      </c>
    </row>
    <row r="43" spans="1:8" x14ac:dyDescent="0.2">
      <c r="A43" s="14" t="s">
        <v>82</v>
      </c>
      <c r="B43" s="14" t="s">
        <v>195</v>
      </c>
      <c r="C43">
        <v>0.5</v>
      </c>
      <c r="D43" s="5">
        <v>130</v>
      </c>
      <c r="E43" s="5">
        <f t="shared" si="1"/>
        <v>65</v>
      </c>
    </row>
    <row r="44" spans="1:8" x14ac:dyDescent="0.2">
      <c r="A44" s="14" t="s">
        <v>82</v>
      </c>
      <c r="B44" s="14" t="s">
        <v>192</v>
      </c>
      <c r="C44">
        <v>1</v>
      </c>
      <c r="D44" s="5">
        <v>900</v>
      </c>
      <c r="E44" s="5">
        <f t="shared" si="1"/>
        <v>900</v>
      </c>
    </row>
    <row r="45" spans="1:8" x14ac:dyDescent="0.2">
      <c r="A45" s="14" t="s">
        <v>82</v>
      </c>
      <c r="B45" s="14" t="s">
        <v>204</v>
      </c>
      <c r="C45">
        <v>1</v>
      </c>
      <c r="D45" s="5">
        <v>240</v>
      </c>
      <c r="E45" s="5">
        <f t="shared" si="1"/>
        <v>240</v>
      </c>
      <c r="G45" s="10"/>
      <c r="H45" s="5"/>
    </row>
    <row r="46" spans="1:8" x14ac:dyDescent="0.2">
      <c r="A46" s="14" t="s">
        <v>205</v>
      </c>
      <c r="B46" s="14" t="s">
        <v>178</v>
      </c>
      <c r="C46">
        <v>2</v>
      </c>
      <c r="D46" s="5">
        <v>120</v>
      </c>
      <c r="E46" s="5">
        <f t="shared" si="1"/>
        <v>240</v>
      </c>
      <c r="H46" s="5"/>
    </row>
    <row r="47" spans="1:8" x14ac:dyDescent="0.2">
      <c r="A47" s="14" t="s">
        <v>210</v>
      </c>
      <c r="B47" s="14" t="s">
        <v>178</v>
      </c>
      <c r="C47">
        <v>2</v>
      </c>
      <c r="D47" s="5">
        <v>120</v>
      </c>
      <c r="E47" s="5">
        <f t="shared" si="1"/>
        <v>240</v>
      </c>
      <c r="H47" s="5"/>
    </row>
    <row r="48" spans="1:8" x14ac:dyDescent="0.2">
      <c r="A48" s="14" t="s">
        <v>210</v>
      </c>
      <c r="B48" s="14" t="s">
        <v>195</v>
      </c>
      <c r="C48">
        <v>2</v>
      </c>
      <c r="D48" s="5">
        <v>130</v>
      </c>
      <c r="E48" s="5">
        <f t="shared" si="1"/>
        <v>260</v>
      </c>
      <c r="H48" s="5"/>
    </row>
    <row r="49" spans="1:10" x14ac:dyDescent="0.2">
      <c r="A49" s="14" t="s">
        <v>210</v>
      </c>
      <c r="B49" s="14" t="s">
        <v>181</v>
      </c>
      <c r="C49">
        <v>1</v>
      </c>
      <c r="D49" s="5">
        <v>30</v>
      </c>
      <c r="E49" s="5">
        <f t="shared" si="1"/>
        <v>30</v>
      </c>
    </row>
    <row r="50" spans="1:10" x14ac:dyDescent="0.2">
      <c r="A50" s="14" t="s">
        <v>207</v>
      </c>
      <c r="B50" s="14" t="s">
        <v>178</v>
      </c>
      <c r="C50">
        <v>11</v>
      </c>
      <c r="D50" s="5">
        <v>120</v>
      </c>
      <c r="E50" s="5">
        <f t="shared" si="1"/>
        <v>1320</v>
      </c>
      <c r="H50" s="5"/>
    </row>
    <row r="51" spans="1:10" x14ac:dyDescent="0.2">
      <c r="A51" s="14" t="s">
        <v>207</v>
      </c>
      <c r="B51" s="14" t="s">
        <v>211</v>
      </c>
      <c r="C51">
        <v>8</v>
      </c>
      <c r="D51" s="5">
        <v>120</v>
      </c>
      <c r="E51" s="5">
        <f t="shared" si="1"/>
        <v>960</v>
      </c>
      <c r="H51" s="5"/>
      <c r="J51" s="5"/>
    </row>
    <row r="52" spans="1:10" x14ac:dyDescent="0.2">
      <c r="A52" s="14" t="s">
        <v>207</v>
      </c>
      <c r="B52" s="14" t="s">
        <v>212</v>
      </c>
      <c r="C52">
        <v>2</v>
      </c>
      <c r="D52" s="5">
        <v>120</v>
      </c>
      <c r="E52" s="5">
        <f t="shared" si="1"/>
        <v>240</v>
      </c>
      <c r="J52" s="5"/>
    </row>
    <row r="53" spans="1:10" x14ac:dyDescent="0.2">
      <c r="A53" s="14" t="s">
        <v>213</v>
      </c>
      <c r="B53" s="14" t="s">
        <v>178</v>
      </c>
      <c r="C53">
        <v>2</v>
      </c>
      <c r="D53" s="5">
        <v>120</v>
      </c>
      <c r="E53" s="5">
        <f t="shared" si="1"/>
        <v>240</v>
      </c>
      <c r="H53" s="5"/>
      <c r="J53" s="5"/>
    </row>
    <row r="54" spans="1:10" x14ac:dyDescent="0.2">
      <c r="A54" s="14" t="s">
        <v>208</v>
      </c>
      <c r="B54" s="14" t="s">
        <v>209</v>
      </c>
      <c r="C54">
        <v>0.5</v>
      </c>
      <c r="D54" s="5">
        <v>80</v>
      </c>
      <c r="E54" s="5">
        <f t="shared" si="1"/>
        <v>40</v>
      </c>
    </row>
    <row r="55" spans="1:10" x14ac:dyDescent="0.2">
      <c r="A55" s="14" t="s">
        <v>208</v>
      </c>
      <c r="B55" s="14" t="s">
        <v>195</v>
      </c>
      <c r="C55">
        <v>1</v>
      </c>
      <c r="D55" s="5">
        <v>130</v>
      </c>
      <c r="E55" s="5">
        <f t="shared" si="1"/>
        <v>130</v>
      </c>
      <c r="H55" s="5"/>
    </row>
    <row r="56" spans="1:10" x14ac:dyDescent="0.2">
      <c r="A56" s="14" t="s">
        <v>208</v>
      </c>
      <c r="B56" s="14" t="s">
        <v>214</v>
      </c>
      <c r="C56">
        <v>1</v>
      </c>
      <c r="D56" s="5">
        <v>180</v>
      </c>
      <c r="E56" s="5">
        <f t="shared" si="1"/>
        <v>180</v>
      </c>
    </row>
    <row r="57" spans="1:10" x14ac:dyDescent="0.2">
      <c r="A57" s="14" t="s">
        <v>215</v>
      </c>
      <c r="B57" s="14" t="s">
        <v>178</v>
      </c>
      <c r="C57">
        <v>1</v>
      </c>
      <c r="D57" s="5">
        <v>120</v>
      </c>
      <c r="E57" s="5">
        <f t="shared" si="1"/>
        <v>120</v>
      </c>
    </row>
    <row r="58" spans="1:10" x14ac:dyDescent="0.2">
      <c r="A58" s="14" t="s">
        <v>216</v>
      </c>
      <c r="B58" s="14" t="s">
        <v>178</v>
      </c>
      <c r="C58">
        <v>1</v>
      </c>
      <c r="D58" s="5">
        <v>120</v>
      </c>
      <c r="E58" s="5">
        <f t="shared" si="1"/>
        <v>120</v>
      </c>
    </row>
    <row r="59" spans="1:10" x14ac:dyDescent="0.2">
      <c r="A59" s="14" t="s">
        <v>217</v>
      </c>
      <c r="B59" s="14" t="s">
        <v>178</v>
      </c>
      <c r="C59">
        <v>3</v>
      </c>
      <c r="D59" s="5">
        <v>120</v>
      </c>
      <c r="E59" s="5">
        <f t="shared" si="1"/>
        <v>360</v>
      </c>
    </row>
    <row r="60" spans="1:10" x14ac:dyDescent="0.2">
      <c r="A60" s="14" t="s">
        <v>217</v>
      </c>
      <c r="B60" s="14" t="s">
        <v>181</v>
      </c>
      <c r="C60">
        <v>1</v>
      </c>
      <c r="D60" s="5">
        <v>30</v>
      </c>
      <c r="E60" s="5">
        <f t="shared" si="1"/>
        <v>30</v>
      </c>
    </row>
    <row r="61" spans="1:10" x14ac:dyDescent="0.2">
      <c r="A61" s="14" t="s">
        <v>218</v>
      </c>
      <c r="B61" s="14" t="s">
        <v>178</v>
      </c>
      <c r="C61">
        <v>1</v>
      </c>
      <c r="D61" s="5">
        <v>120</v>
      </c>
      <c r="E61" s="5">
        <f t="shared" si="1"/>
        <v>120</v>
      </c>
    </row>
    <row r="62" spans="1:10" x14ac:dyDescent="0.2">
      <c r="A62" s="14" t="s">
        <v>219</v>
      </c>
      <c r="B62" s="14" t="s">
        <v>178</v>
      </c>
      <c r="C62">
        <v>1</v>
      </c>
      <c r="D62" s="5">
        <v>120</v>
      </c>
      <c r="E62" s="5">
        <f t="shared" si="1"/>
        <v>120</v>
      </c>
    </row>
    <row r="63" spans="1:10" x14ac:dyDescent="0.2">
      <c r="A63" s="14" t="s">
        <v>227</v>
      </c>
      <c r="B63" s="14" t="s">
        <v>228</v>
      </c>
      <c r="C63">
        <v>0.1</v>
      </c>
      <c r="D63" s="5">
        <v>3000</v>
      </c>
      <c r="E63" s="5">
        <f t="shared" si="1"/>
        <v>300</v>
      </c>
    </row>
    <row r="64" spans="1:10" x14ac:dyDescent="0.2">
      <c r="A64" s="14" t="s">
        <v>227</v>
      </c>
      <c r="B64" s="14" t="s">
        <v>226</v>
      </c>
      <c r="C64" s="14">
        <v>0.1</v>
      </c>
      <c r="D64" s="5">
        <v>2700</v>
      </c>
      <c r="E64" s="5">
        <f t="shared" si="1"/>
        <v>270</v>
      </c>
    </row>
    <row r="65" spans="1:5" x14ac:dyDescent="0.2">
      <c r="A65" s="14" t="s">
        <v>227</v>
      </c>
      <c r="B65" s="14" t="s">
        <v>181</v>
      </c>
      <c r="C65">
        <v>0.5</v>
      </c>
      <c r="D65" s="5">
        <v>30</v>
      </c>
      <c r="E65" s="5">
        <f t="shared" si="1"/>
        <v>15</v>
      </c>
    </row>
    <row r="66" spans="1:5" x14ac:dyDescent="0.2">
      <c r="A66" s="14" t="s">
        <v>227</v>
      </c>
      <c r="B66" s="14" t="s">
        <v>214</v>
      </c>
      <c r="C66">
        <v>0.5</v>
      </c>
      <c r="D66" s="5">
        <v>250</v>
      </c>
      <c r="E66" s="5">
        <f t="shared" si="1"/>
        <v>125</v>
      </c>
    </row>
    <row r="67" spans="1:5" x14ac:dyDescent="0.2">
      <c r="A67" s="14" t="s">
        <v>227</v>
      </c>
      <c r="B67" s="14" t="s">
        <v>203</v>
      </c>
      <c r="C67">
        <v>0.25</v>
      </c>
      <c r="D67" s="5">
        <v>1500</v>
      </c>
      <c r="E67" s="5">
        <f t="shared" si="1"/>
        <v>375</v>
      </c>
    </row>
    <row r="69" spans="1:5" x14ac:dyDescent="0.2">
      <c r="C69" s="8" t="s">
        <v>176</v>
      </c>
      <c r="D69" s="8"/>
      <c r="E69" s="7">
        <f>SUM([1]Sheet1!E11:E63)</f>
        <v>6650.75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</vt:lpstr>
      <vt:lpstr>FY2013</vt:lpstr>
      <vt:lpstr>Sid H</vt:lpstr>
      <vt:lpstr>Capitol</vt:lpstr>
      <vt:lpstr>Inventory B</vt:lpstr>
      <vt:lpstr>Inventory 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 desktop</dc:creator>
  <cp:lastModifiedBy>PIE desktop</cp:lastModifiedBy>
  <dcterms:created xsi:type="dcterms:W3CDTF">2013-07-06T17:05:46Z</dcterms:created>
  <dcterms:modified xsi:type="dcterms:W3CDTF">2016-03-05T18:31:07Z</dcterms:modified>
</cp:coreProperties>
</file>